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txhhs.sharepoint.com/sites/pf/hs/RAH_ShareDrive/DRM/Modeling/UC Pool Size Model DY17/UC_CHIRP_ATLIS Models/Final Models - September Amendment V2/"/>
    </mc:Choice>
  </mc:AlternateContent>
  <xr:revisionPtr revIDLastSave="0" documentId="8_{B3127357-8164-488C-9A73-BE1DA7CB181F}" xr6:coauthVersionLast="47" xr6:coauthVersionMax="47" xr10:uidLastSave="{00000000-0000-0000-0000-000000000000}"/>
  <workbookProtection workbookAlgorithmName="SHA-512" workbookHashValue="l0vvttiaCYnjvtdDBOQ7ptdhgd1FxcewV8RHiOp8keQwfKQo0eh8xH+bXXzphkJrCCTLta/lLm8FpVC/U6yHnQ==" workbookSaltValue="RQVB35Wd3vb69W2KM8ZQcg==" workbookSpinCount="100000" lockStructure="1"/>
  <bookViews>
    <workbookView xWindow="-28920" yWindow="0" windowWidth="29040" windowHeight="15720" tabRatio="825" xr2:uid="{703E7092-F1D2-4F68-8746-6EFE0DBECC47}"/>
  </bookViews>
  <sheets>
    <sheet name="Document History Log" sheetId="13" r:id="rId1"/>
    <sheet name="General Guidance" sheetId="23" r:id="rId2"/>
    <sheet name="ATLIS Program" sheetId="22" r:id="rId3"/>
    <sheet name="Definitions" sheetId="21" r:id="rId4"/>
    <sheet name="Instructions" sheetId="24" r:id="rId5"/>
    <sheet name="Milestones" sheetId="2" r:id="rId6"/>
    <sheet name="MCO Data" sheetId="20" r:id="rId7"/>
    <sheet name="In Network Hospital Survey Tool" sheetId="26" r:id="rId8"/>
    <sheet name="Sample Size Calculation" sheetId="34" r:id="rId9"/>
    <sheet name="MCO Attestation" sheetId="8" r:id="rId10"/>
    <sheet name="Data Validation Lists" sheetId="29" state="hidden" r:id="rId11"/>
    <sheet name="MCO Encounters" sheetId="35" state="hidden" r:id="rId12"/>
  </sheets>
  <externalReferences>
    <externalReference r:id="rId13"/>
    <externalReference r:id="rId14"/>
  </externalReferences>
  <definedNames>
    <definedName name="_xlnm._FilterDatabase" localSheetId="7" hidden="1">'In Network Hospital Survey Tool'!$A$9:$BS$9</definedName>
    <definedName name="_xlnm._FilterDatabase" localSheetId="11" hidden="1">'MCO Encounters'!$A$1:$I$4537</definedName>
    <definedName name="_xlnm._FilterDatabase" localSheetId="5" hidden="1">Milestones!$A$24:$E$76</definedName>
    <definedName name="_ftn1" localSheetId="2">'ATLIS Program'!#REF!</definedName>
    <definedName name="_ftnref1" localSheetId="2">'ATLIS Program'!$B$19</definedName>
    <definedName name="_Hlk152575555" localSheetId="2">'ATLIS Program'!$A$16</definedName>
    <definedName name="_Hlk158379024" localSheetId="2">'ATLIS Program'!$A$27</definedName>
    <definedName name="_Hlk163032545" localSheetId="10">'Data Validation Lists'!#REF!</definedName>
    <definedName name="ARC_Chld_SafeInCare_by_Facility_FY03Q3" localSheetId="10">#REF!</definedName>
    <definedName name="ARC_Chld_SafeInCare_by_Facility_FY03Q3" localSheetId="8">#REF!</definedName>
    <definedName name="ARC_Chld_SafeInCare_by_Facility_FY03Q3">#REF!</definedName>
    <definedName name="FY_fact_conf_vic_ARC_FY_Q" localSheetId="10">#REF!</definedName>
    <definedName name="FY_fact_conf_vic_ARC_FY_Q" localSheetId="8">#REF!</definedName>
    <definedName name="FY_fact_conf_vic_ARC_FY_Q">#REF!</definedName>
    <definedName name="ID">'[1]ID#s'!$A$2:$C$1251</definedName>
    <definedName name="IDCR" localSheetId="8">#REF!</definedName>
    <definedName name="IDCR">#REF!</definedName>
    <definedName name="IDCRS">[1]IDCR!$A$1:$D$953</definedName>
    <definedName name="IDs" localSheetId="8">#REF!</definedName>
    <definedName name="IDs">#REF!</definedName>
    <definedName name="MER">[1]MER!$B$1:$K$1243</definedName>
    <definedName name="MERs" localSheetId="8">#REF!</definedName>
    <definedName name="MERs">#REF!</definedName>
    <definedName name="tbl_1d_NonFPS_Cnt" localSheetId="8">#REF!</definedName>
    <definedName name="tbl_1d_NonFPS_Cnt">#REF!</definedName>
    <definedName name="whatisthis" localSheetId="8">#REF!</definedName>
    <definedName name="whatisth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26" l="1"/>
  <c r="F12" i="26"/>
  <c r="F13" i="26"/>
  <c r="F14" i="26"/>
  <c r="F15" i="26"/>
  <c r="F16" i="26"/>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42" i="26"/>
  <c r="F43" i="26"/>
  <c r="F44" i="26"/>
  <c r="F45" i="26"/>
  <c r="F46" i="26"/>
  <c r="F47" i="26"/>
  <c r="F48" i="26"/>
  <c r="F49" i="26"/>
  <c r="F50" i="26"/>
  <c r="F51" i="26"/>
  <c r="F52" i="26"/>
  <c r="F53" i="26"/>
  <c r="F54" i="26"/>
  <c r="F55" i="26"/>
  <c r="F56" i="26"/>
  <c r="F57" i="26"/>
  <c r="F58" i="26"/>
  <c r="F59" i="26"/>
  <c r="F60" i="26"/>
  <c r="F61" i="26"/>
  <c r="F62" i="26"/>
  <c r="F63" i="26"/>
  <c r="F64" i="26"/>
  <c r="F65" i="26"/>
  <c r="F66" i="26"/>
  <c r="F67" i="26"/>
  <c r="F68" i="26"/>
  <c r="F69" i="26"/>
  <c r="F70" i="26"/>
  <c r="F71" i="26"/>
  <c r="F72" i="26"/>
  <c r="F73" i="26"/>
  <c r="F74" i="26"/>
  <c r="F75" i="26"/>
  <c r="F76" i="26"/>
  <c r="F77" i="26"/>
  <c r="F78" i="26"/>
  <c r="F79" i="26"/>
  <c r="F80" i="26"/>
  <c r="F81" i="26"/>
  <c r="F82" i="26"/>
  <c r="F83" i="26"/>
  <c r="F84" i="26"/>
  <c r="F85" i="26"/>
  <c r="F86" i="26"/>
  <c r="F87" i="26"/>
  <c r="F88" i="26"/>
  <c r="F89" i="26"/>
  <c r="F90" i="26"/>
  <c r="F91" i="26"/>
  <c r="F92" i="26"/>
  <c r="F93" i="26"/>
  <c r="F94" i="26"/>
  <c r="F95" i="26"/>
  <c r="F96" i="26"/>
  <c r="F97" i="26"/>
  <c r="F98" i="26"/>
  <c r="F99" i="26"/>
  <c r="F100" i="26"/>
  <c r="F101" i="26"/>
  <c r="F102" i="26"/>
  <c r="F103" i="26"/>
  <c r="F104" i="26"/>
  <c r="F105" i="26"/>
  <c r="F106" i="26"/>
  <c r="F107" i="26"/>
  <c r="F108" i="26"/>
  <c r="F109" i="26"/>
  <c r="F110" i="26"/>
  <c r="F111" i="26"/>
  <c r="F112" i="26"/>
  <c r="F113" i="26"/>
  <c r="F114" i="26"/>
  <c r="F115" i="26"/>
  <c r="F116" i="26"/>
  <c r="F117" i="26"/>
  <c r="F118" i="26"/>
  <c r="F119" i="26"/>
  <c r="F120" i="26"/>
  <c r="F121" i="26"/>
  <c r="F122" i="26"/>
  <c r="F123" i="26"/>
  <c r="F124" i="26"/>
  <c r="F125" i="26"/>
  <c r="F126" i="26"/>
  <c r="F127" i="26"/>
  <c r="F128" i="26"/>
  <c r="F129" i="26"/>
  <c r="F130" i="26"/>
  <c r="F131" i="26"/>
  <c r="F132" i="26"/>
  <c r="F133" i="26"/>
  <c r="F134" i="26"/>
  <c r="F135" i="26"/>
  <c r="F136" i="26"/>
  <c r="F137" i="26"/>
  <c r="F138" i="26"/>
  <c r="F139" i="26"/>
  <c r="F140" i="26"/>
  <c r="F141" i="26"/>
  <c r="F142" i="26"/>
  <c r="F143" i="26"/>
  <c r="F144" i="26"/>
  <c r="F145" i="26"/>
  <c r="F146" i="26"/>
  <c r="F147" i="26"/>
  <c r="F148" i="26"/>
  <c r="F149" i="26"/>
  <c r="F150" i="26"/>
  <c r="F151" i="26"/>
  <c r="F152" i="26"/>
  <c r="F153" i="26"/>
  <c r="F154" i="26"/>
  <c r="F155" i="26"/>
  <c r="F156" i="26"/>
  <c r="F157" i="26"/>
  <c r="F158" i="26"/>
  <c r="F159" i="26"/>
  <c r="F160" i="26"/>
  <c r="F161" i="26"/>
  <c r="F162" i="26"/>
  <c r="F163" i="26"/>
  <c r="F164" i="26"/>
  <c r="F165" i="26"/>
  <c r="F166" i="26"/>
  <c r="F167" i="26"/>
  <c r="F168" i="26"/>
  <c r="F169" i="26"/>
  <c r="F170" i="26"/>
  <c r="F171" i="26"/>
  <c r="F172" i="26"/>
  <c r="F173" i="26"/>
  <c r="F174" i="26"/>
  <c r="F175" i="26"/>
  <c r="F176" i="26"/>
  <c r="F177" i="26"/>
  <c r="F178" i="26"/>
  <c r="F179" i="26"/>
  <c r="F180" i="26"/>
  <c r="F181" i="26"/>
  <c r="F182" i="26"/>
  <c r="F183" i="26"/>
  <c r="F184" i="26"/>
  <c r="F185" i="26"/>
  <c r="F186" i="26"/>
  <c r="F187" i="26"/>
  <c r="F188" i="26"/>
  <c r="F189" i="26"/>
  <c r="F190" i="26"/>
  <c r="F191" i="26"/>
  <c r="F192" i="26"/>
  <c r="F193" i="26"/>
  <c r="F194" i="26"/>
  <c r="F195" i="26"/>
  <c r="F196" i="26"/>
  <c r="F197" i="26"/>
  <c r="F198" i="26"/>
  <c r="F199" i="26"/>
  <c r="F200" i="26"/>
  <c r="F201" i="26"/>
  <c r="F202" i="26"/>
  <c r="F203" i="26"/>
  <c r="F204" i="26"/>
  <c r="F205" i="26"/>
  <c r="F206" i="26"/>
  <c r="F207" i="26"/>
  <c r="F208" i="26"/>
  <c r="F209" i="26"/>
  <c r="F210" i="26"/>
  <c r="F211" i="26"/>
  <c r="F212" i="26"/>
  <c r="F213" i="26"/>
  <c r="F214" i="26"/>
  <c r="F215" i="26"/>
  <c r="F216" i="26"/>
  <c r="F217" i="26"/>
  <c r="F218" i="26"/>
  <c r="F219" i="26"/>
  <c r="F220" i="26"/>
  <c r="F221" i="26"/>
  <c r="F222" i="26"/>
  <c r="F223" i="26"/>
  <c r="F224" i="26"/>
  <c r="F225" i="26"/>
  <c r="F226" i="26"/>
  <c r="F227" i="26"/>
  <c r="F228" i="26"/>
  <c r="F229" i="26"/>
  <c r="F230" i="26"/>
  <c r="F231" i="26"/>
  <c r="F232" i="26"/>
  <c r="F233" i="26"/>
  <c r="F234" i="26"/>
  <c r="F235" i="26"/>
  <c r="F236" i="26"/>
  <c r="F237" i="26"/>
  <c r="F238" i="26"/>
  <c r="F239" i="26"/>
  <c r="F240" i="26"/>
  <c r="F241" i="26"/>
  <c r="F242" i="26"/>
  <c r="F243" i="26"/>
  <c r="F244" i="26"/>
  <c r="F245" i="26"/>
  <c r="F246" i="26"/>
  <c r="F247" i="26"/>
  <c r="F248" i="26"/>
  <c r="F249" i="26"/>
  <c r="F250" i="26"/>
  <c r="F251" i="26"/>
  <c r="F252" i="26"/>
  <c r="F253" i="26"/>
  <c r="F254" i="26"/>
  <c r="F255" i="26"/>
  <c r="F256" i="26"/>
  <c r="F257" i="26"/>
  <c r="F258" i="26"/>
  <c r="F259" i="26"/>
  <c r="F260" i="26"/>
  <c r="F261" i="26"/>
  <c r="F262" i="26"/>
  <c r="F263" i="26"/>
  <c r="F264" i="26"/>
  <c r="F265" i="26"/>
  <c r="F266" i="26"/>
  <c r="F267" i="26"/>
  <c r="F268" i="26"/>
  <c r="F269" i="26"/>
  <c r="F270" i="26"/>
  <c r="F271" i="26"/>
  <c r="F272" i="26"/>
  <c r="F273" i="26"/>
  <c r="F274" i="26"/>
  <c r="F275" i="26"/>
  <c r="F276" i="26"/>
  <c r="F277" i="26"/>
  <c r="F278" i="26"/>
  <c r="F279" i="26"/>
  <c r="F280" i="26"/>
  <c r="F281" i="26"/>
  <c r="F282" i="26"/>
  <c r="F283" i="26"/>
  <c r="F284" i="26"/>
  <c r="F285" i="26"/>
  <c r="F286" i="26"/>
  <c r="F287" i="26"/>
  <c r="F288" i="26"/>
  <c r="F289" i="26"/>
  <c r="F290" i="26"/>
  <c r="F291" i="26"/>
  <c r="F292" i="26"/>
  <c r="F293" i="26"/>
  <c r="F294" i="26"/>
  <c r="F295" i="26"/>
  <c r="F296" i="26"/>
  <c r="F297" i="26"/>
  <c r="F298" i="26"/>
  <c r="F299" i="26"/>
  <c r="F300" i="26"/>
  <c r="F301" i="26"/>
  <c r="F302" i="26"/>
  <c r="F303" i="26"/>
  <c r="F304" i="26"/>
  <c r="F305" i="26"/>
  <c r="F306" i="26"/>
  <c r="F307" i="26"/>
  <c r="F308" i="26"/>
  <c r="F309" i="26"/>
  <c r="F310" i="26"/>
  <c r="F311" i="26"/>
  <c r="F312" i="26"/>
  <c r="F313" i="26"/>
  <c r="F314" i="26"/>
  <c r="F315" i="26"/>
  <c r="F316" i="26"/>
  <c r="F317" i="26"/>
  <c r="F318" i="26"/>
  <c r="F319" i="26"/>
  <c r="F320" i="26"/>
  <c r="F321" i="26"/>
  <c r="F322" i="26"/>
  <c r="F323" i="26"/>
  <c r="F324" i="26"/>
  <c r="F325" i="26"/>
  <c r="F326" i="26"/>
  <c r="F327" i="26"/>
  <c r="F328" i="26"/>
  <c r="F329" i="26"/>
  <c r="F330" i="26"/>
  <c r="F331" i="26"/>
  <c r="F332" i="26"/>
  <c r="F333" i="26"/>
  <c r="F334" i="26"/>
  <c r="F335" i="26"/>
  <c r="F336" i="26"/>
  <c r="F337" i="26"/>
  <c r="F338" i="26"/>
  <c r="F339" i="26"/>
  <c r="F340" i="26"/>
  <c r="F341" i="26"/>
  <c r="F342" i="26"/>
  <c r="F343" i="26"/>
  <c r="F344" i="26"/>
  <c r="F345" i="26"/>
  <c r="F346" i="26"/>
  <c r="F347" i="26"/>
  <c r="F348" i="26"/>
  <c r="F349" i="26"/>
  <c r="F350" i="26"/>
  <c r="F351" i="26"/>
  <c r="F352" i="26"/>
  <c r="F353" i="26"/>
  <c r="F354" i="26"/>
  <c r="F355" i="26"/>
  <c r="F356" i="26"/>
  <c r="F357" i="26"/>
  <c r="F358" i="26"/>
  <c r="F359" i="26"/>
  <c r="F360" i="26"/>
  <c r="F361" i="26"/>
  <c r="F362" i="26"/>
  <c r="F363" i="26"/>
  <c r="F364" i="26"/>
  <c r="F365" i="26"/>
  <c r="F366" i="26"/>
  <c r="F367" i="26"/>
  <c r="F368" i="26"/>
  <c r="F369" i="26"/>
  <c r="F370" i="26"/>
  <c r="F371" i="26"/>
  <c r="F372" i="26"/>
  <c r="F373" i="26"/>
  <c r="F374" i="26"/>
  <c r="F375" i="26"/>
  <c r="F376" i="26"/>
  <c r="F377" i="26"/>
  <c r="F378" i="26"/>
  <c r="F379" i="26"/>
  <c r="F380" i="26"/>
  <c r="F381" i="26"/>
  <c r="F382" i="26"/>
  <c r="F383" i="26"/>
  <c r="F384" i="26"/>
  <c r="F385" i="26"/>
  <c r="F386" i="26"/>
  <c r="F387" i="26"/>
  <c r="F388" i="26"/>
  <c r="F389" i="26"/>
  <c r="F390" i="26"/>
  <c r="F391" i="26"/>
  <c r="F392" i="26"/>
  <c r="F393" i="26"/>
  <c r="F394" i="26"/>
  <c r="F395" i="26"/>
  <c r="F396" i="26"/>
  <c r="F397" i="26"/>
  <c r="F398" i="26"/>
  <c r="F399" i="26"/>
  <c r="F400" i="26"/>
  <c r="F401" i="26"/>
  <c r="F402" i="26"/>
  <c r="F403" i="26"/>
  <c r="F404" i="26"/>
  <c r="F405" i="26"/>
  <c r="F406" i="26"/>
  <c r="F407" i="26"/>
  <c r="F408" i="26"/>
  <c r="F409" i="26"/>
  <c r="F410" i="26"/>
  <c r="F411" i="26"/>
  <c r="F412" i="26"/>
  <c r="F413" i="26"/>
  <c r="F414" i="26"/>
  <c r="F415" i="26"/>
  <c r="F416" i="26"/>
  <c r="F417" i="26"/>
  <c r="F418" i="26"/>
  <c r="F419" i="26"/>
  <c r="F420" i="26"/>
  <c r="F421" i="26"/>
  <c r="F422" i="26"/>
  <c r="F423" i="26"/>
  <c r="F424" i="26"/>
  <c r="F425" i="26"/>
  <c r="F426" i="26"/>
  <c r="F427" i="26"/>
  <c r="F428" i="26"/>
  <c r="F429" i="26"/>
  <c r="F430" i="26"/>
  <c r="F431" i="26"/>
  <c r="F432" i="26"/>
  <c r="F433" i="26"/>
  <c r="F434" i="26"/>
  <c r="F435" i="26"/>
  <c r="F436" i="26"/>
  <c r="F437" i="26"/>
  <c r="F438" i="26"/>
  <c r="F439" i="26"/>
  <c r="F440" i="26"/>
  <c r="F441" i="26"/>
  <c r="F442" i="26"/>
  <c r="F443" i="26"/>
  <c r="F444" i="26"/>
  <c r="F445" i="26"/>
  <c r="F446" i="26"/>
  <c r="F447" i="26"/>
  <c r="F448" i="26"/>
  <c r="F449" i="26"/>
  <c r="F450" i="26"/>
  <c r="F451" i="26"/>
  <c r="F452" i="26"/>
  <c r="F453" i="26"/>
  <c r="F454" i="26"/>
  <c r="F455" i="26"/>
  <c r="F456" i="26"/>
  <c r="F457" i="26"/>
  <c r="F458" i="26"/>
  <c r="F459" i="26"/>
  <c r="F460" i="26"/>
  <c r="F461" i="26"/>
  <c r="F462" i="26"/>
  <c r="F463" i="26"/>
  <c r="F464" i="26"/>
  <c r="F465" i="26"/>
  <c r="F466" i="26"/>
  <c r="F467" i="26"/>
  <c r="F468" i="26"/>
  <c r="F469" i="26"/>
  <c r="F470" i="26"/>
  <c r="F471" i="26"/>
  <c r="F472" i="26"/>
  <c r="F473" i="26"/>
  <c r="F474" i="26"/>
  <c r="F475" i="26"/>
  <c r="F476" i="26"/>
  <c r="F477" i="26"/>
  <c r="F478" i="26"/>
  <c r="F479" i="26"/>
  <c r="F480" i="26"/>
  <c r="F481" i="26"/>
  <c r="F482" i="26"/>
  <c r="F483" i="26"/>
  <c r="F484" i="26"/>
  <c r="F485" i="26"/>
  <c r="F486" i="26"/>
  <c r="F487" i="26"/>
  <c r="F488" i="26"/>
  <c r="F489" i="26"/>
  <c r="F490" i="26"/>
  <c r="J11" i="26"/>
  <c r="J12" i="26"/>
  <c r="J13" i="26"/>
  <c r="J14" i="26"/>
  <c r="J15" i="26"/>
  <c r="J16" i="26"/>
  <c r="J17" i="26"/>
  <c r="J18" i="26"/>
  <c r="J19"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J52" i="26"/>
  <c r="J53" i="26"/>
  <c r="J54" i="26"/>
  <c r="J55" i="26"/>
  <c r="J56" i="26"/>
  <c r="J57" i="26"/>
  <c r="J58" i="26"/>
  <c r="J59" i="26"/>
  <c r="J60" i="26"/>
  <c r="J61" i="26"/>
  <c r="J62" i="26"/>
  <c r="J63" i="26"/>
  <c r="J64" i="26"/>
  <c r="J65" i="26"/>
  <c r="J66" i="26"/>
  <c r="J67" i="26"/>
  <c r="J68" i="26"/>
  <c r="J69" i="26"/>
  <c r="J70" i="26"/>
  <c r="J71" i="26"/>
  <c r="J72" i="26"/>
  <c r="J73" i="26"/>
  <c r="J74" i="26"/>
  <c r="J75" i="26"/>
  <c r="J76" i="26"/>
  <c r="J77" i="26"/>
  <c r="J78" i="26"/>
  <c r="J79" i="26"/>
  <c r="J80" i="26"/>
  <c r="J81" i="26"/>
  <c r="J82" i="26"/>
  <c r="J83" i="26"/>
  <c r="J84" i="26"/>
  <c r="J85" i="26"/>
  <c r="J86" i="26"/>
  <c r="J87" i="26"/>
  <c r="J88" i="26"/>
  <c r="J89" i="26"/>
  <c r="J90" i="26"/>
  <c r="J91" i="26"/>
  <c r="J92" i="26"/>
  <c r="J93" i="26"/>
  <c r="J94" i="26"/>
  <c r="J95" i="26"/>
  <c r="J96" i="26"/>
  <c r="J97" i="26"/>
  <c r="J98" i="26"/>
  <c r="J99" i="26"/>
  <c r="J100" i="26"/>
  <c r="J101" i="26"/>
  <c r="J102" i="26"/>
  <c r="J103" i="26"/>
  <c r="J104" i="26"/>
  <c r="J105" i="26"/>
  <c r="J106" i="26"/>
  <c r="J107" i="26"/>
  <c r="J108" i="26"/>
  <c r="J109" i="26"/>
  <c r="J110" i="26"/>
  <c r="J111" i="26"/>
  <c r="J112" i="26"/>
  <c r="J113" i="26"/>
  <c r="J114" i="26"/>
  <c r="J115" i="26"/>
  <c r="J116" i="26"/>
  <c r="J117" i="26"/>
  <c r="J118" i="26"/>
  <c r="J119" i="26"/>
  <c r="J120" i="26"/>
  <c r="J121" i="26"/>
  <c r="J122" i="26"/>
  <c r="J123" i="26"/>
  <c r="J124" i="26"/>
  <c r="J125" i="26"/>
  <c r="J126" i="26"/>
  <c r="J127" i="26"/>
  <c r="J128" i="26"/>
  <c r="J129" i="26"/>
  <c r="J130" i="26"/>
  <c r="J131" i="26"/>
  <c r="J132" i="26"/>
  <c r="J133" i="26"/>
  <c r="J134" i="26"/>
  <c r="J135" i="26"/>
  <c r="J136" i="26"/>
  <c r="J137" i="26"/>
  <c r="J138" i="26"/>
  <c r="J139" i="26"/>
  <c r="J140" i="26"/>
  <c r="J141" i="26"/>
  <c r="J142" i="26"/>
  <c r="J143" i="26"/>
  <c r="J144" i="26"/>
  <c r="J145" i="26"/>
  <c r="J146" i="26"/>
  <c r="J147" i="26"/>
  <c r="J148" i="26"/>
  <c r="J149" i="26"/>
  <c r="J150" i="26"/>
  <c r="J151" i="26"/>
  <c r="J152" i="26"/>
  <c r="J153" i="26"/>
  <c r="J154" i="26"/>
  <c r="J155" i="26"/>
  <c r="J156" i="26"/>
  <c r="J157" i="26"/>
  <c r="J158" i="26"/>
  <c r="J159" i="26"/>
  <c r="J160" i="26"/>
  <c r="J161" i="26"/>
  <c r="J162" i="26"/>
  <c r="J163" i="26"/>
  <c r="J164" i="26"/>
  <c r="J165" i="26"/>
  <c r="J166" i="26"/>
  <c r="J167" i="26"/>
  <c r="J168" i="26"/>
  <c r="J169" i="26"/>
  <c r="J170" i="26"/>
  <c r="J171" i="26"/>
  <c r="J172" i="26"/>
  <c r="J173" i="26"/>
  <c r="J174" i="26"/>
  <c r="J175" i="26"/>
  <c r="J176" i="26"/>
  <c r="J177" i="26"/>
  <c r="J178" i="26"/>
  <c r="J179" i="26"/>
  <c r="J180" i="26"/>
  <c r="J181" i="26"/>
  <c r="J182" i="26"/>
  <c r="J183" i="26"/>
  <c r="J184" i="26"/>
  <c r="J185" i="26"/>
  <c r="J186" i="26"/>
  <c r="J187" i="26"/>
  <c r="J188" i="26"/>
  <c r="J189" i="26"/>
  <c r="J190" i="26"/>
  <c r="J191" i="26"/>
  <c r="J192" i="26"/>
  <c r="J193" i="26"/>
  <c r="J194" i="26"/>
  <c r="J195" i="26"/>
  <c r="J196" i="26"/>
  <c r="J197" i="26"/>
  <c r="J198" i="26"/>
  <c r="J199" i="26"/>
  <c r="J200" i="26"/>
  <c r="J201" i="26"/>
  <c r="J202" i="26"/>
  <c r="J203" i="26"/>
  <c r="J204" i="26"/>
  <c r="J205" i="26"/>
  <c r="J206" i="26"/>
  <c r="J207" i="26"/>
  <c r="J208" i="26"/>
  <c r="J209" i="26"/>
  <c r="J210" i="26"/>
  <c r="J211" i="26"/>
  <c r="J212" i="26"/>
  <c r="J213" i="26"/>
  <c r="J214" i="26"/>
  <c r="J215" i="26"/>
  <c r="J216" i="26"/>
  <c r="J217" i="26"/>
  <c r="J218" i="26"/>
  <c r="J219" i="26"/>
  <c r="J220" i="26"/>
  <c r="J221" i="26"/>
  <c r="J222" i="26"/>
  <c r="J223" i="26"/>
  <c r="J224" i="26"/>
  <c r="J225" i="26"/>
  <c r="J226" i="26"/>
  <c r="J227" i="26"/>
  <c r="J228" i="26"/>
  <c r="J229" i="26"/>
  <c r="J230" i="26"/>
  <c r="J231" i="26"/>
  <c r="J232" i="26"/>
  <c r="J233" i="26"/>
  <c r="J234" i="26"/>
  <c r="J235" i="26"/>
  <c r="J236" i="26"/>
  <c r="J237" i="26"/>
  <c r="J238" i="26"/>
  <c r="J239" i="26"/>
  <c r="J240" i="26"/>
  <c r="J241" i="26"/>
  <c r="J242" i="26"/>
  <c r="J243" i="26"/>
  <c r="J244" i="26"/>
  <c r="J245" i="26"/>
  <c r="J246" i="26"/>
  <c r="J247" i="26"/>
  <c r="J248" i="26"/>
  <c r="J249" i="26"/>
  <c r="J250" i="26"/>
  <c r="J251" i="26"/>
  <c r="J252" i="26"/>
  <c r="J253" i="26"/>
  <c r="J254" i="26"/>
  <c r="J255" i="26"/>
  <c r="J256" i="26"/>
  <c r="J257" i="26"/>
  <c r="J258" i="26"/>
  <c r="J259" i="26"/>
  <c r="J260" i="26"/>
  <c r="J261" i="26"/>
  <c r="J262" i="26"/>
  <c r="J263" i="26"/>
  <c r="J264" i="26"/>
  <c r="J265" i="26"/>
  <c r="J266" i="26"/>
  <c r="J267" i="26"/>
  <c r="J268" i="26"/>
  <c r="J269" i="26"/>
  <c r="J270" i="26"/>
  <c r="J271" i="26"/>
  <c r="J272" i="26"/>
  <c r="J273" i="26"/>
  <c r="J274" i="26"/>
  <c r="J275" i="26"/>
  <c r="J276" i="26"/>
  <c r="J277" i="26"/>
  <c r="J278" i="26"/>
  <c r="J279" i="26"/>
  <c r="J280" i="26"/>
  <c r="J281" i="26"/>
  <c r="J282" i="26"/>
  <c r="J283" i="26"/>
  <c r="J284" i="26"/>
  <c r="J285" i="26"/>
  <c r="J286" i="26"/>
  <c r="J287" i="26"/>
  <c r="J288" i="26"/>
  <c r="J289" i="26"/>
  <c r="J290" i="26"/>
  <c r="J291" i="26"/>
  <c r="J292" i="26"/>
  <c r="J293" i="26"/>
  <c r="J294" i="26"/>
  <c r="J295" i="26"/>
  <c r="J296" i="26"/>
  <c r="J297" i="26"/>
  <c r="J298" i="26"/>
  <c r="J299" i="26"/>
  <c r="J300" i="26"/>
  <c r="J301" i="26"/>
  <c r="J302" i="26"/>
  <c r="J303" i="26"/>
  <c r="J304" i="26"/>
  <c r="J305" i="26"/>
  <c r="J306" i="26"/>
  <c r="J307" i="26"/>
  <c r="J308" i="26"/>
  <c r="J309" i="26"/>
  <c r="J310" i="26"/>
  <c r="J311" i="26"/>
  <c r="J312" i="26"/>
  <c r="J313" i="26"/>
  <c r="J314" i="26"/>
  <c r="J315" i="26"/>
  <c r="J316" i="26"/>
  <c r="J317" i="26"/>
  <c r="J318" i="26"/>
  <c r="J319" i="26"/>
  <c r="J320" i="26"/>
  <c r="J321" i="26"/>
  <c r="J322" i="26"/>
  <c r="J323" i="26"/>
  <c r="J324" i="26"/>
  <c r="J325" i="26"/>
  <c r="J326" i="26"/>
  <c r="J327" i="26"/>
  <c r="J328" i="26"/>
  <c r="J329" i="26"/>
  <c r="J330" i="26"/>
  <c r="J331" i="26"/>
  <c r="J332" i="26"/>
  <c r="J333" i="26"/>
  <c r="J334" i="26"/>
  <c r="J335" i="26"/>
  <c r="J336" i="26"/>
  <c r="J337" i="26"/>
  <c r="J338" i="26"/>
  <c r="J339" i="26"/>
  <c r="J340" i="26"/>
  <c r="J341" i="26"/>
  <c r="J342" i="26"/>
  <c r="J343" i="26"/>
  <c r="J344" i="26"/>
  <c r="J345" i="26"/>
  <c r="J346" i="26"/>
  <c r="J347" i="26"/>
  <c r="J348" i="26"/>
  <c r="J349" i="26"/>
  <c r="J350" i="26"/>
  <c r="J351" i="26"/>
  <c r="J352" i="26"/>
  <c r="J353" i="26"/>
  <c r="J354" i="26"/>
  <c r="J355" i="26"/>
  <c r="J356" i="26"/>
  <c r="J357" i="26"/>
  <c r="J358" i="26"/>
  <c r="J359" i="26"/>
  <c r="J360" i="26"/>
  <c r="J361" i="26"/>
  <c r="J362" i="26"/>
  <c r="J363" i="26"/>
  <c r="J364" i="26"/>
  <c r="J365" i="26"/>
  <c r="J366" i="26"/>
  <c r="J367" i="26"/>
  <c r="J368" i="26"/>
  <c r="J369" i="26"/>
  <c r="J370" i="26"/>
  <c r="J371" i="26"/>
  <c r="J372" i="26"/>
  <c r="J373" i="26"/>
  <c r="J374" i="26"/>
  <c r="J375" i="26"/>
  <c r="J376" i="26"/>
  <c r="J377" i="26"/>
  <c r="J378" i="26"/>
  <c r="J379" i="26"/>
  <c r="J380" i="26"/>
  <c r="J381" i="26"/>
  <c r="J382" i="26"/>
  <c r="J383" i="26"/>
  <c r="J384" i="26"/>
  <c r="J385" i="26"/>
  <c r="J386" i="26"/>
  <c r="J387" i="26"/>
  <c r="J388" i="26"/>
  <c r="J389" i="26"/>
  <c r="J390" i="26"/>
  <c r="J391" i="26"/>
  <c r="J392" i="26"/>
  <c r="J393" i="26"/>
  <c r="J394" i="26"/>
  <c r="J395" i="26"/>
  <c r="J396" i="26"/>
  <c r="J397" i="26"/>
  <c r="J398" i="26"/>
  <c r="J399" i="26"/>
  <c r="J400" i="26"/>
  <c r="J401" i="26"/>
  <c r="J402" i="26"/>
  <c r="J403" i="26"/>
  <c r="J404" i="26"/>
  <c r="J405" i="26"/>
  <c r="J406" i="26"/>
  <c r="J407" i="26"/>
  <c r="J408" i="26"/>
  <c r="J409" i="26"/>
  <c r="J410" i="26"/>
  <c r="J411" i="26"/>
  <c r="J412" i="26"/>
  <c r="J413" i="26"/>
  <c r="J414" i="26"/>
  <c r="J415" i="26"/>
  <c r="J416" i="26"/>
  <c r="J417" i="26"/>
  <c r="J418" i="26"/>
  <c r="J419" i="26"/>
  <c r="J420" i="26"/>
  <c r="J421" i="26"/>
  <c r="J422" i="26"/>
  <c r="J423" i="26"/>
  <c r="J424" i="26"/>
  <c r="J425" i="26"/>
  <c r="J426" i="26"/>
  <c r="J427" i="26"/>
  <c r="J428" i="26"/>
  <c r="J429" i="26"/>
  <c r="J430" i="26"/>
  <c r="J431" i="26"/>
  <c r="J432" i="26"/>
  <c r="J433" i="26"/>
  <c r="J434" i="26"/>
  <c r="J435" i="26"/>
  <c r="J436" i="26"/>
  <c r="J437" i="26"/>
  <c r="J438" i="26"/>
  <c r="J439" i="26"/>
  <c r="J440" i="26"/>
  <c r="J441" i="26"/>
  <c r="J442" i="26"/>
  <c r="J443" i="26"/>
  <c r="J444" i="26"/>
  <c r="J445" i="26"/>
  <c r="J446" i="26"/>
  <c r="J447" i="26"/>
  <c r="J448" i="26"/>
  <c r="J449" i="26"/>
  <c r="J450" i="26"/>
  <c r="J451" i="26"/>
  <c r="J452" i="26"/>
  <c r="J453" i="26"/>
  <c r="J454" i="26"/>
  <c r="J455" i="26"/>
  <c r="J456" i="26"/>
  <c r="J457" i="26"/>
  <c r="J458" i="26"/>
  <c r="J459" i="26"/>
  <c r="J460" i="26"/>
  <c r="J461" i="26"/>
  <c r="J462" i="26"/>
  <c r="J463" i="26"/>
  <c r="J464" i="26"/>
  <c r="J465" i="26"/>
  <c r="J466" i="26"/>
  <c r="J467" i="26"/>
  <c r="J468" i="26"/>
  <c r="J469" i="26"/>
  <c r="J470" i="26"/>
  <c r="J471" i="26"/>
  <c r="J472" i="26"/>
  <c r="J473" i="26"/>
  <c r="J474" i="26"/>
  <c r="J475" i="26"/>
  <c r="J476" i="26"/>
  <c r="J477" i="26"/>
  <c r="J478" i="26"/>
  <c r="J479" i="26"/>
  <c r="J480" i="26"/>
  <c r="J481" i="26"/>
  <c r="J482" i="26"/>
  <c r="J483" i="26"/>
  <c r="J484" i="26"/>
  <c r="J485" i="26"/>
  <c r="J486" i="26"/>
  <c r="J487" i="26"/>
  <c r="J488" i="26"/>
  <c r="J489" i="26"/>
  <c r="J490" i="26"/>
  <c r="J10" i="26"/>
  <c r="H11" i="26"/>
  <c r="H12" i="26"/>
  <c r="H13" i="26"/>
  <c r="H14" i="26"/>
  <c r="H15" i="26"/>
  <c r="H16" i="26"/>
  <c r="H17" i="26"/>
  <c r="H18" i="26"/>
  <c r="H19" i="26"/>
  <c r="H20" i="26"/>
  <c r="H21" i="26"/>
  <c r="H22" i="26"/>
  <c r="H23" i="26"/>
  <c r="H24" i="26"/>
  <c r="H25" i="26"/>
  <c r="H26" i="26"/>
  <c r="H27" i="26"/>
  <c r="H28" i="26"/>
  <c r="H29" i="26"/>
  <c r="H30" i="26"/>
  <c r="H31" i="26"/>
  <c r="H32" i="26"/>
  <c r="H33" i="26"/>
  <c r="H34" i="26"/>
  <c r="H35" i="26"/>
  <c r="H36" i="26"/>
  <c r="H37" i="26"/>
  <c r="H38" i="26"/>
  <c r="H39" i="26"/>
  <c r="H40" i="26"/>
  <c r="H41" i="26"/>
  <c r="H42" i="26"/>
  <c r="H43" i="26"/>
  <c r="H44" i="26"/>
  <c r="H45" i="26"/>
  <c r="H46" i="26"/>
  <c r="H47" i="26"/>
  <c r="H48" i="26"/>
  <c r="H49" i="26"/>
  <c r="H50" i="26"/>
  <c r="H51" i="26"/>
  <c r="H52" i="26"/>
  <c r="H53" i="26"/>
  <c r="H54" i="26"/>
  <c r="H55" i="26"/>
  <c r="H56" i="26"/>
  <c r="H57" i="26"/>
  <c r="H58" i="26"/>
  <c r="H59" i="26"/>
  <c r="H60" i="26"/>
  <c r="H61" i="26"/>
  <c r="H62" i="26"/>
  <c r="H63" i="26"/>
  <c r="H64" i="26"/>
  <c r="H65" i="26"/>
  <c r="H66" i="26"/>
  <c r="H67" i="26"/>
  <c r="H68" i="26"/>
  <c r="H69" i="26"/>
  <c r="H70" i="26"/>
  <c r="H71" i="26"/>
  <c r="H72" i="26"/>
  <c r="H73" i="26"/>
  <c r="H74" i="26"/>
  <c r="H75" i="26"/>
  <c r="H76" i="26"/>
  <c r="H77" i="26"/>
  <c r="H78" i="26"/>
  <c r="H79" i="26"/>
  <c r="H80" i="26"/>
  <c r="H81" i="26"/>
  <c r="H82" i="26"/>
  <c r="H83" i="26"/>
  <c r="H84" i="26"/>
  <c r="H85" i="26"/>
  <c r="H86" i="26"/>
  <c r="H87" i="26"/>
  <c r="H88" i="26"/>
  <c r="H89" i="26"/>
  <c r="H90" i="26"/>
  <c r="H91" i="26"/>
  <c r="H92" i="26"/>
  <c r="H93" i="26"/>
  <c r="H94" i="26"/>
  <c r="H95" i="26"/>
  <c r="H96" i="26"/>
  <c r="H97" i="26"/>
  <c r="H98" i="26"/>
  <c r="H99" i="26"/>
  <c r="H100" i="26"/>
  <c r="H101" i="26"/>
  <c r="H102" i="26"/>
  <c r="H103" i="26"/>
  <c r="H104" i="26"/>
  <c r="H105" i="26"/>
  <c r="H106" i="26"/>
  <c r="H107" i="26"/>
  <c r="H108" i="26"/>
  <c r="H109" i="26"/>
  <c r="H110" i="26"/>
  <c r="H111" i="26"/>
  <c r="H112" i="26"/>
  <c r="H113" i="26"/>
  <c r="H114" i="26"/>
  <c r="H115" i="26"/>
  <c r="H116" i="26"/>
  <c r="H117" i="26"/>
  <c r="H118" i="26"/>
  <c r="H119" i="26"/>
  <c r="H120" i="26"/>
  <c r="H121" i="26"/>
  <c r="H122" i="26"/>
  <c r="H123" i="26"/>
  <c r="H124" i="26"/>
  <c r="H125" i="26"/>
  <c r="H126" i="26"/>
  <c r="H127" i="26"/>
  <c r="H128" i="26"/>
  <c r="H129" i="26"/>
  <c r="H130" i="26"/>
  <c r="H131" i="26"/>
  <c r="H132" i="26"/>
  <c r="H133" i="26"/>
  <c r="H134" i="26"/>
  <c r="H135" i="26"/>
  <c r="H136" i="26"/>
  <c r="H137" i="26"/>
  <c r="H138" i="26"/>
  <c r="H139" i="26"/>
  <c r="H140" i="26"/>
  <c r="H141" i="26"/>
  <c r="H142" i="26"/>
  <c r="H143" i="26"/>
  <c r="H144" i="26"/>
  <c r="H145" i="26"/>
  <c r="H146" i="26"/>
  <c r="H147" i="26"/>
  <c r="H148" i="26"/>
  <c r="H149" i="26"/>
  <c r="H150" i="26"/>
  <c r="H151" i="26"/>
  <c r="H152" i="26"/>
  <c r="H153" i="26"/>
  <c r="H154" i="26"/>
  <c r="H155" i="26"/>
  <c r="H156" i="26"/>
  <c r="H157" i="26"/>
  <c r="H158" i="26"/>
  <c r="H159" i="26"/>
  <c r="H160" i="26"/>
  <c r="H161" i="26"/>
  <c r="H162" i="26"/>
  <c r="H163" i="26"/>
  <c r="H164" i="26"/>
  <c r="H165" i="26"/>
  <c r="H166" i="26"/>
  <c r="H167" i="26"/>
  <c r="H168" i="26"/>
  <c r="H169" i="26"/>
  <c r="H170" i="26"/>
  <c r="H171" i="26"/>
  <c r="H172" i="26"/>
  <c r="H173" i="26"/>
  <c r="H174" i="26"/>
  <c r="H175" i="26"/>
  <c r="H176" i="26"/>
  <c r="H177" i="26"/>
  <c r="H178" i="26"/>
  <c r="H179" i="26"/>
  <c r="H180" i="26"/>
  <c r="H181" i="26"/>
  <c r="H182" i="26"/>
  <c r="H183" i="26"/>
  <c r="H184" i="26"/>
  <c r="H185" i="26"/>
  <c r="H186" i="26"/>
  <c r="H187" i="26"/>
  <c r="H188" i="26"/>
  <c r="H189" i="26"/>
  <c r="H190" i="26"/>
  <c r="H191" i="26"/>
  <c r="H192" i="26"/>
  <c r="H193" i="26"/>
  <c r="H194" i="26"/>
  <c r="H195" i="26"/>
  <c r="H196" i="26"/>
  <c r="H197" i="26"/>
  <c r="H198" i="26"/>
  <c r="H199" i="26"/>
  <c r="H200" i="26"/>
  <c r="H201" i="26"/>
  <c r="H202" i="26"/>
  <c r="H203" i="26"/>
  <c r="H204" i="26"/>
  <c r="H205" i="26"/>
  <c r="H206" i="26"/>
  <c r="H207" i="26"/>
  <c r="H208" i="26"/>
  <c r="H209" i="26"/>
  <c r="H210" i="26"/>
  <c r="H211" i="26"/>
  <c r="H212" i="26"/>
  <c r="H213" i="26"/>
  <c r="H214" i="26"/>
  <c r="H215" i="26"/>
  <c r="H216" i="26"/>
  <c r="H217" i="26"/>
  <c r="H218" i="26"/>
  <c r="H219" i="26"/>
  <c r="H220" i="26"/>
  <c r="H221" i="26"/>
  <c r="H222" i="26"/>
  <c r="H223" i="26"/>
  <c r="H224" i="26"/>
  <c r="H225" i="26"/>
  <c r="H226" i="26"/>
  <c r="H227" i="26"/>
  <c r="H228" i="26"/>
  <c r="H229" i="26"/>
  <c r="H230" i="26"/>
  <c r="H231" i="26"/>
  <c r="H232" i="26"/>
  <c r="H233" i="26"/>
  <c r="H234" i="26"/>
  <c r="H235" i="26"/>
  <c r="H236" i="26"/>
  <c r="H237" i="26"/>
  <c r="H238" i="26"/>
  <c r="H239" i="26"/>
  <c r="H240" i="26"/>
  <c r="H241" i="26"/>
  <c r="H242" i="26"/>
  <c r="H243" i="26"/>
  <c r="H244" i="26"/>
  <c r="H245" i="26"/>
  <c r="H246" i="26"/>
  <c r="H247" i="26"/>
  <c r="H248" i="26"/>
  <c r="H249" i="26"/>
  <c r="H250" i="26"/>
  <c r="H251" i="26"/>
  <c r="H252" i="26"/>
  <c r="H253" i="26"/>
  <c r="H254" i="26"/>
  <c r="H255" i="26"/>
  <c r="H256" i="26"/>
  <c r="H257" i="26"/>
  <c r="H258" i="26"/>
  <c r="H259" i="26"/>
  <c r="H260" i="26"/>
  <c r="H261" i="26"/>
  <c r="H262" i="26"/>
  <c r="H263" i="26"/>
  <c r="H264" i="26"/>
  <c r="H265" i="26"/>
  <c r="H266" i="26"/>
  <c r="H267" i="26"/>
  <c r="H268" i="26"/>
  <c r="H269" i="26"/>
  <c r="H270" i="26"/>
  <c r="H271" i="26"/>
  <c r="H272" i="26"/>
  <c r="H273" i="26"/>
  <c r="H274" i="26"/>
  <c r="H275" i="26"/>
  <c r="H276" i="26"/>
  <c r="H277" i="26"/>
  <c r="H278" i="26"/>
  <c r="H279" i="26"/>
  <c r="H280" i="26"/>
  <c r="H281" i="26"/>
  <c r="H282" i="26"/>
  <c r="H283" i="26"/>
  <c r="H284" i="26"/>
  <c r="H285" i="26"/>
  <c r="H286" i="26"/>
  <c r="H287" i="26"/>
  <c r="H288" i="26"/>
  <c r="H289" i="26"/>
  <c r="H290" i="26"/>
  <c r="H291" i="26"/>
  <c r="H292" i="26"/>
  <c r="H293" i="26"/>
  <c r="H294" i="26"/>
  <c r="H295" i="26"/>
  <c r="H296" i="26"/>
  <c r="H297" i="26"/>
  <c r="H298" i="26"/>
  <c r="H299" i="26"/>
  <c r="H300" i="26"/>
  <c r="H301" i="26"/>
  <c r="H302" i="26"/>
  <c r="H303" i="26"/>
  <c r="H304" i="26"/>
  <c r="H305" i="26"/>
  <c r="H306" i="26"/>
  <c r="H307" i="26"/>
  <c r="H308" i="26"/>
  <c r="H309" i="26"/>
  <c r="H310" i="26"/>
  <c r="H311" i="26"/>
  <c r="H312" i="26"/>
  <c r="H313" i="26"/>
  <c r="H314" i="26"/>
  <c r="H315" i="26"/>
  <c r="H316" i="26"/>
  <c r="H317" i="26"/>
  <c r="H318" i="26"/>
  <c r="H319" i="26"/>
  <c r="H320" i="26"/>
  <c r="H321" i="26"/>
  <c r="H322" i="26"/>
  <c r="H323" i="26"/>
  <c r="H324" i="26"/>
  <c r="H325" i="26"/>
  <c r="H326" i="26"/>
  <c r="H327" i="26"/>
  <c r="H328" i="26"/>
  <c r="H329" i="26"/>
  <c r="H330" i="26"/>
  <c r="H331" i="26"/>
  <c r="H332" i="26"/>
  <c r="H333" i="26"/>
  <c r="H334" i="26"/>
  <c r="H335" i="26"/>
  <c r="H336" i="26"/>
  <c r="H337" i="26"/>
  <c r="H338" i="26"/>
  <c r="H339" i="26"/>
  <c r="H340" i="26"/>
  <c r="H341" i="26"/>
  <c r="H342" i="26"/>
  <c r="H343" i="26"/>
  <c r="H344" i="26"/>
  <c r="H345" i="26"/>
  <c r="H346" i="26"/>
  <c r="H347" i="26"/>
  <c r="H348" i="26"/>
  <c r="H349" i="26"/>
  <c r="H350" i="26"/>
  <c r="H351" i="26"/>
  <c r="H352" i="26"/>
  <c r="H353" i="26"/>
  <c r="H354" i="26"/>
  <c r="H355" i="26"/>
  <c r="H356" i="26"/>
  <c r="H357" i="26"/>
  <c r="H358" i="26"/>
  <c r="H359" i="26"/>
  <c r="H360" i="26"/>
  <c r="H361" i="26"/>
  <c r="H362" i="26"/>
  <c r="H363" i="26"/>
  <c r="H364" i="26"/>
  <c r="H365" i="26"/>
  <c r="H366" i="26"/>
  <c r="H367" i="26"/>
  <c r="H368" i="26"/>
  <c r="H369" i="26"/>
  <c r="H370" i="26"/>
  <c r="H371" i="26"/>
  <c r="H372" i="26"/>
  <c r="H373" i="26"/>
  <c r="H374" i="26"/>
  <c r="H375" i="26"/>
  <c r="H376" i="26"/>
  <c r="H377" i="26"/>
  <c r="H378" i="26"/>
  <c r="H379" i="26"/>
  <c r="H380" i="26"/>
  <c r="H381" i="26"/>
  <c r="H382" i="26"/>
  <c r="H383" i="26"/>
  <c r="H384" i="26"/>
  <c r="H385" i="26"/>
  <c r="H386" i="26"/>
  <c r="H387" i="26"/>
  <c r="H388" i="26"/>
  <c r="H389" i="26"/>
  <c r="H390" i="26"/>
  <c r="H391" i="26"/>
  <c r="H392" i="26"/>
  <c r="H393" i="26"/>
  <c r="H394" i="26"/>
  <c r="H395" i="26"/>
  <c r="H396" i="26"/>
  <c r="H397" i="26"/>
  <c r="H398" i="26"/>
  <c r="H399" i="26"/>
  <c r="H400" i="26"/>
  <c r="H401" i="26"/>
  <c r="H402" i="26"/>
  <c r="H403" i="26"/>
  <c r="H404" i="26"/>
  <c r="H405" i="26"/>
  <c r="H406" i="26"/>
  <c r="H407" i="26"/>
  <c r="H408" i="26"/>
  <c r="H409" i="26"/>
  <c r="H410" i="26"/>
  <c r="H411" i="26"/>
  <c r="H412" i="26"/>
  <c r="H413" i="26"/>
  <c r="H414" i="26"/>
  <c r="H415" i="26"/>
  <c r="H416" i="26"/>
  <c r="H417" i="26"/>
  <c r="H418" i="26"/>
  <c r="H419" i="26"/>
  <c r="H420" i="26"/>
  <c r="H421" i="26"/>
  <c r="H422" i="26"/>
  <c r="H423" i="26"/>
  <c r="H424" i="26"/>
  <c r="H425" i="26"/>
  <c r="H426" i="26"/>
  <c r="H427" i="26"/>
  <c r="H428" i="26"/>
  <c r="H429" i="26"/>
  <c r="H430" i="26"/>
  <c r="H431" i="26"/>
  <c r="H432" i="26"/>
  <c r="H433" i="26"/>
  <c r="H434" i="26"/>
  <c r="H435" i="26"/>
  <c r="H436" i="26"/>
  <c r="H437" i="26"/>
  <c r="H438" i="26"/>
  <c r="H439" i="26"/>
  <c r="H440" i="26"/>
  <c r="H441" i="26"/>
  <c r="H442" i="26"/>
  <c r="H443" i="26"/>
  <c r="H444" i="26"/>
  <c r="H445" i="26"/>
  <c r="H446" i="26"/>
  <c r="H447" i="26"/>
  <c r="H448" i="26"/>
  <c r="H449" i="26"/>
  <c r="H450" i="26"/>
  <c r="H451" i="26"/>
  <c r="H452" i="26"/>
  <c r="H453" i="26"/>
  <c r="H454" i="26"/>
  <c r="H455" i="26"/>
  <c r="H456" i="26"/>
  <c r="H457" i="26"/>
  <c r="H458" i="26"/>
  <c r="H459" i="26"/>
  <c r="H460" i="26"/>
  <c r="H461" i="26"/>
  <c r="H462" i="26"/>
  <c r="H463" i="26"/>
  <c r="H464" i="26"/>
  <c r="H465" i="26"/>
  <c r="H466" i="26"/>
  <c r="H467" i="26"/>
  <c r="H468" i="26"/>
  <c r="H469" i="26"/>
  <c r="H470" i="26"/>
  <c r="H471" i="26"/>
  <c r="H472" i="26"/>
  <c r="H473" i="26"/>
  <c r="H474" i="26"/>
  <c r="H475" i="26"/>
  <c r="H476" i="26"/>
  <c r="H477" i="26"/>
  <c r="H478" i="26"/>
  <c r="H479" i="26"/>
  <c r="H480" i="26"/>
  <c r="H481" i="26"/>
  <c r="H482" i="26"/>
  <c r="H483" i="26"/>
  <c r="H484" i="26"/>
  <c r="H485" i="26"/>
  <c r="H486" i="26"/>
  <c r="H487" i="26"/>
  <c r="H488" i="26"/>
  <c r="H489" i="26"/>
  <c r="H490" i="26"/>
  <c r="H10" i="26"/>
  <c r="F10" i="26"/>
  <c r="BS11" i="26" l="1"/>
  <c r="BS12" i="26"/>
  <c r="BS13" i="26"/>
  <c r="BS14" i="26"/>
  <c r="BS15" i="26"/>
  <c r="BS16" i="26"/>
  <c r="BS17" i="26"/>
  <c r="BS18" i="26"/>
  <c r="BS19" i="26"/>
  <c r="BS20" i="26"/>
  <c r="BS21" i="26"/>
  <c r="BS22" i="26"/>
  <c r="BS23" i="26"/>
  <c r="BS24" i="26"/>
  <c r="BS25" i="26"/>
  <c r="BS26" i="26"/>
  <c r="BS27" i="26"/>
  <c r="BS28" i="26"/>
  <c r="BS29" i="26"/>
  <c r="BS30" i="26"/>
  <c r="BS31" i="26"/>
  <c r="BS32" i="26"/>
  <c r="BS33" i="26"/>
  <c r="BS34" i="26"/>
  <c r="BS35" i="26"/>
  <c r="BS36" i="26"/>
  <c r="BS37" i="26"/>
  <c r="BS38" i="26"/>
  <c r="BS39" i="26"/>
  <c r="BS40" i="26"/>
  <c r="BS41" i="26"/>
  <c r="BS42" i="26"/>
  <c r="BS43" i="26"/>
  <c r="BS44" i="26"/>
  <c r="BS45" i="26"/>
  <c r="BS46" i="26"/>
  <c r="BS47" i="26"/>
  <c r="BS48" i="26"/>
  <c r="BS49" i="26"/>
  <c r="BS50" i="26"/>
  <c r="BS51" i="26"/>
  <c r="BS52" i="26"/>
  <c r="BS53" i="26"/>
  <c r="BS54" i="26"/>
  <c r="BS55" i="26"/>
  <c r="BS56" i="26"/>
  <c r="BS57" i="26"/>
  <c r="BS58" i="26"/>
  <c r="BS59" i="26"/>
  <c r="BS60" i="26"/>
  <c r="BS61" i="26"/>
  <c r="BS62" i="26"/>
  <c r="BS63" i="26"/>
  <c r="BS64" i="26"/>
  <c r="BS65" i="26"/>
  <c r="BS66" i="26"/>
  <c r="BS67" i="26"/>
  <c r="BS68" i="26"/>
  <c r="BS69" i="26"/>
  <c r="BS70" i="26"/>
  <c r="BS71" i="26"/>
  <c r="BS72" i="26"/>
  <c r="BS73" i="26"/>
  <c r="BS74" i="26"/>
  <c r="BS75" i="26"/>
  <c r="BS76" i="26"/>
  <c r="BS77" i="26"/>
  <c r="BS78" i="26"/>
  <c r="BS79" i="26"/>
  <c r="BS80" i="26"/>
  <c r="BS81" i="26"/>
  <c r="BS82" i="26"/>
  <c r="BS83" i="26"/>
  <c r="BS84" i="26"/>
  <c r="BS85" i="26"/>
  <c r="BS86" i="26"/>
  <c r="BS87" i="26"/>
  <c r="BS88" i="26"/>
  <c r="BS89" i="26"/>
  <c r="BS90" i="26"/>
  <c r="BS91" i="26"/>
  <c r="BS92" i="26"/>
  <c r="BS93" i="26"/>
  <c r="BS94" i="26"/>
  <c r="BS95" i="26"/>
  <c r="BS96" i="26"/>
  <c r="BS97" i="26"/>
  <c r="BS98" i="26"/>
  <c r="BS99" i="26"/>
  <c r="BS100" i="26"/>
  <c r="BS101" i="26"/>
  <c r="BS102" i="26"/>
  <c r="BS103" i="26"/>
  <c r="BS104" i="26"/>
  <c r="BS105" i="26"/>
  <c r="BS106" i="26"/>
  <c r="BS107" i="26"/>
  <c r="BS108" i="26"/>
  <c r="BS109" i="26"/>
  <c r="BS110" i="26"/>
  <c r="BS111" i="26"/>
  <c r="BS112" i="26"/>
  <c r="BS113" i="26"/>
  <c r="BS114" i="26"/>
  <c r="BS115" i="26"/>
  <c r="BS116" i="26"/>
  <c r="BS117" i="26"/>
  <c r="BS118" i="26"/>
  <c r="BS119" i="26"/>
  <c r="BS120" i="26"/>
  <c r="BS121" i="26"/>
  <c r="BS122" i="26"/>
  <c r="BS123" i="26"/>
  <c r="BS124" i="26"/>
  <c r="BS125" i="26"/>
  <c r="BS126" i="26"/>
  <c r="BS127" i="26"/>
  <c r="BS128" i="26"/>
  <c r="BS129" i="26"/>
  <c r="BS130" i="26"/>
  <c r="BS131" i="26"/>
  <c r="BS132" i="26"/>
  <c r="BS133" i="26"/>
  <c r="BS134" i="26"/>
  <c r="BS135" i="26"/>
  <c r="BS136" i="26"/>
  <c r="BS137" i="26"/>
  <c r="BS138" i="26"/>
  <c r="BS139" i="26"/>
  <c r="BS140" i="26"/>
  <c r="BS141" i="26"/>
  <c r="BS142" i="26"/>
  <c r="BS143" i="26"/>
  <c r="BS144" i="26"/>
  <c r="BS145" i="26"/>
  <c r="BS146" i="26"/>
  <c r="BS147" i="26"/>
  <c r="BS148" i="26"/>
  <c r="BS149" i="26"/>
  <c r="BS150" i="26"/>
  <c r="BS151" i="26"/>
  <c r="BS152" i="26"/>
  <c r="BS153" i="26"/>
  <c r="BS154" i="26"/>
  <c r="BS155" i="26"/>
  <c r="BS156" i="26"/>
  <c r="BS157" i="26"/>
  <c r="BS158" i="26"/>
  <c r="BS159" i="26"/>
  <c r="BS160" i="26"/>
  <c r="BS161" i="26"/>
  <c r="BS162" i="26"/>
  <c r="BS163" i="26"/>
  <c r="BS164" i="26"/>
  <c r="BS165" i="26"/>
  <c r="BS166" i="26"/>
  <c r="BS167" i="26"/>
  <c r="BS168" i="26"/>
  <c r="BS169" i="26"/>
  <c r="BS170" i="26"/>
  <c r="BS171" i="26"/>
  <c r="BS172" i="26"/>
  <c r="BS173" i="26"/>
  <c r="BS174" i="26"/>
  <c r="BS175" i="26"/>
  <c r="BS176" i="26"/>
  <c r="BS177" i="26"/>
  <c r="BS178" i="26"/>
  <c r="BS179" i="26"/>
  <c r="BS180" i="26"/>
  <c r="BS181" i="26"/>
  <c r="BS182" i="26"/>
  <c r="BS183" i="26"/>
  <c r="BS184" i="26"/>
  <c r="BS185" i="26"/>
  <c r="BS186" i="26"/>
  <c r="BS187" i="26"/>
  <c r="BS188" i="26"/>
  <c r="BS189" i="26"/>
  <c r="BS190" i="26"/>
  <c r="BS191" i="26"/>
  <c r="BS192" i="26"/>
  <c r="BS193" i="26"/>
  <c r="BS194" i="26"/>
  <c r="BS195" i="26"/>
  <c r="BS196" i="26"/>
  <c r="BS197" i="26"/>
  <c r="BS198" i="26"/>
  <c r="BS199" i="26"/>
  <c r="BS200" i="26"/>
  <c r="BS201" i="26"/>
  <c r="BS202" i="26"/>
  <c r="BS203" i="26"/>
  <c r="BS204" i="26"/>
  <c r="BS205" i="26"/>
  <c r="BS206" i="26"/>
  <c r="BS207" i="26"/>
  <c r="BS208" i="26"/>
  <c r="BS209" i="26"/>
  <c r="BS210" i="26"/>
  <c r="BS211" i="26"/>
  <c r="BS212" i="26"/>
  <c r="BS213" i="26"/>
  <c r="BS214" i="26"/>
  <c r="BS215" i="26"/>
  <c r="BS216" i="26"/>
  <c r="BS217" i="26"/>
  <c r="BS218" i="26"/>
  <c r="BS219" i="26"/>
  <c r="BS220" i="26"/>
  <c r="BS221" i="26"/>
  <c r="BS222" i="26"/>
  <c r="BS223" i="26"/>
  <c r="BS224" i="26"/>
  <c r="BS225" i="26"/>
  <c r="BS226" i="26"/>
  <c r="BS227" i="26"/>
  <c r="BS228" i="26"/>
  <c r="BS229" i="26"/>
  <c r="BS230" i="26"/>
  <c r="BS231" i="26"/>
  <c r="BS232" i="26"/>
  <c r="BS233" i="26"/>
  <c r="BS234" i="26"/>
  <c r="BS235" i="26"/>
  <c r="BS236" i="26"/>
  <c r="BS237" i="26"/>
  <c r="BS238" i="26"/>
  <c r="BS239" i="26"/>
  <c r="BS240" i="26"/>
  <c r="BS241" i="26"/>
  <c r="BS242" i="26"/>
  <c r="BS243" i="26"/>
  <c r="BS244" i="26"/>
  <c r="BS245" i="26"/>
  <c r="BS246" i="26"/>
  <c r="BS247" i="26"/>
  <c r="BS248" i="26"/>
  <c r="BS249" i="26"/>
  <c r="BS250" i="26"/>
  <c r="BS251" i="26"/>
  <c r="BS252" i="26"/>
  <c r="BS253" i="26"/>
  <c r="BS254" i="26"/>
  <c r="BS255" i="26"/>
  <c r="BS256" i="26"/>
  <c r="BS257" i="26"/>
  <c r="BS258" i="26"/>
  <c r="BS259" i="26"/>
  <c r="BS260" i="26"/>
  <c r="BS261" i="26"/>
  <c r="BS262" i="26"/>
  <c r="BS263" i="26"/>
  <c r="BS264" i="26"/>
  <c r="BS265" i="26"/>
  <c r="BS266" i="26"/>
  <c r="BS267" i="26"/>
  <c r="BS268" i="26"/>
  <c r="BS269" i="26"/>
  <c r="BS270" i="26"/>
  <c r="BS271" i="26"/>
  <c r="BS272" i="26"/>
  <c r="BS273" i="26"/>
  <c r="BS274" i="26"/>
  <c r="BS275" i="26"/>
  <c r="BS276" i="26"/>
  <c r="BS277" i="26"/>
  <c r="BS278" i="26"/>
  <c r="BS279" i="26"/>
  <c r="BS280" i="26"/>
  <c r="BS281" i="26"/>
  <c r="BS282" i="26"/>
  <c r="BS283" i="26"/>
  <c r="BS284" i="26"/>
  <c r="BS285" i="26"/>
  <c r="BS286" i="26"/>
  <c r="BS287" i="26"/>
  <c r="BS288" i="26"/>
  <c r="BS289" i="26"/>
  <c r="BS290" i="26"/>
  <c r="BS291" i="26"/>
  <c r="BS292" i="26"/>
  <c r="BS293" i="26"/>
  <c r="BS294" i="26"/>
  <c r="BS295" i="26"/>
  <c r="BS296" i="26"/>
  <c r="BS297" i="26"/>
  <c r="BS298" i="26"/>
  <c r="BS299" i="26"/>
  <c r="BS300" i="26"/>
  <c r="BS301" i="26"/>
  <c r="BS302" i="26"/>
  <c r="BS303" i="26"/>
  <c r="BS304" i="26"/>
  <c r="BS305" i="26"/>
  <c r="BS306" i="26"/>
  <c r="BS307" i="26"/>
  <c r="BS308" i="26"/>
  <c r="BS309" i="26"/>
  <c r="BS310" i="26"/>
  <c r="BS311" i="26"/>
  <c r="BS312" i="26"/>
  <c r="BS313" i="26"/>
  <c r="BS314" i="26"/>
  <c r="BS315" i="26"/>
  <c r="BS316" i="26"/>
  <c r="BS317" i="26"/>
  <c r="BS318" i="26"/>
  <c r="BS319" i="26"/>
  <c r="BS320" i="26"/>
  <c r="BS321" i="26"/>
  <c r="BS322" i="26"/>
  <c r="BS323" i="26"/>
  <c r="BS324" i="26"/>
  <c r="BS325" i="26"/>
  <c r="BS326" i="26"/>
  <c r="BS327" i="26"/>
  <c r="BS328" i="26"/>
  <c r="BS329" i="26"/>
  <c r="BS330" i="26"/>
  <c r="BS331" i="26"/>
  <c r="BS332" i="26"/>
  <c r="BS333" i="26"/>
  <c r="BS334" i="26"/>
  <c r="BS335" i="26"/>
  <c r="BS336" i="26"/>
  <c r="BS337" i="26"/>
  <c r="BS338" i="26"/>
  <c r="BS339" i="26"/>
  <c r="BS340" i="26"/>
  <c r="BS341" i="26"/>
  <c r="BS342" i="26"/>
  <c r="BS343" i="26"/>
  <c r="BS344" i="26"/>
  <c r="BS345" i="26"/>
  <c r="BS346" i="26"/>
  <c r="BS347" i="26"/>
  <c r="BS348" i="26"/>
  <c r="BS349" i="26"/>
  <c r="BS350" i="26"/>
  <c r="BS351" i="26"/>
  <c r="BS352" i="26"/>
  <c r="BS353" i="26"/>
  <c r="BS354" i="26"/>
  <c r="BS355" i="26"/>
  <c r="BS356" i="26"/>
  <c r="BS357" i="26"/>
  <c r="BS358" i="26"/>
  <c r="BS359" i="26"/>
  <c r="BS360" i="26"/>
  <c r="BS361" i="26"/>
  <c r="BS362" i="26"/>
  <c r="BS363" i="26"/>
  <c r="BS364" i="26"/>
  <c r="BS365" i="26"/>
  <c r="BS366" i="26"/>
  <c r="BS367" i="26"/>
  <c r="BS368" i="26"/>
  <c r="BS369" i="26"/>
  <c r="BS370" i="26"/>
  <c r="BS371" i="26"/>
  <c r="BS372" i="26"/>
  <c r="BS373" i="26"/>
  <c r="BS374" i="26"/>
  <c r="BS375" i="26"/>
  <c r="BS376" i="26"/>
  <c r="BS377" i="26"/>
  <c r="BS378" i="26"/>
  <c r="BS379" i="26"/>
  <c r="BS380" i="26"/>
  <c r="BS381" i="26"/>
  <c r="BS382" i="26"/>
  <c r="BS383" i="26"/>
  <c r="BS384" i="26"/>
  <c r="BS385" i="26"/>
  <c r="BS386" i="26"/>
  <c r="BS387" i="26"/>
  <c r="BS388" i="26"/>
  <c r="BS389" i="26"/>
  <c r="BS390" i="26"/>
  <c r="BS391" i="26"/>
  <c r="BS392" i="26"/>
  <c r="BS393" i="26"/>
  <c r="BS394" i="26"/>
  <c r="BS395" i="26"/>
  <c r="BS396" i="26"/>
  <c r="BS397" i="26"/>
  <c r="BS398" i="26"/>
  <c r="BS399" i="26"/>
  <c r="BS400" i="26"/>
  <c r="BS401" i="26"/>
  <c r="BS402" i="26"/>
  <c r="BS403" i="26"/>
  <c r="BS404" i="26"/>
  <c r="BS405" i="26"/>
  <c r="BS406" i="26"/>
  <c r="BS407" i="26"/>
  <c r="BS408" i="26"/>
  <c r="BS409" i="26"/>
  <c r="BS410" i="26"/>
  <c r="BS411" i="26"/>
  <c r="BS412" i="26"/>
  <c r="BS413" i="26"/>
  <c r="BS414" i="26"/>
  <c r="BS415" i="26"/>
  <c r="BS416" i="26"/>
  <c r="BS417" i="26"/>
  <c r="BS418" i="26"/>
  <c r="BS419" i="26"/>
  <c r="BS420" i="26"/>
  <c r="BS421" i="26"/>
  <c r="BS422" i="26"/>
  <c r="BS423" i="26"/>
  <c r="BS424" i="26"/>
  <c r="BS425" i="26"/>
  <c r="BS426" i="26"/>
  <c r="BS427" i="26"/>
  <c r="BS428" i="26"/>
  <c r="BS429" i="26"/>
  <c r="BS430" i="26"/>
  <c r="BS431" i="26"/>
  <c r="BS432" i="26"/>
  <c r="BS433" i="26"/>
  <c r="BS434" i="26"/>
  <c r="BS435" i="26"/>
  <c r="BS436" i="26"/>
  <c r="BS437" i="26"/>
  <c r="BS438" i="26"/>
  <c r="BS439" i="26"/>
  <c r="BS440" i="26"/>
  <c r="BS441" i="26"/>
  <c r="BS442" i="26"/>
  <c r="BS443" i="26"/>
  <c r="BS444" i="26"/>
  <c r="BS445" i="26"/>
  <c r="BS446" i="26"/>
  <c r="BS447" i="26"/>
  <c r="BS448" i="26"/>
  <c r="BS449" i="26"/>
  <c r="BS450" i="26"/>
  <c r="BS451" i="26"/>
  <c r="BS452" i="26"/>
  <c r="BS453" i="26"/>
  <c r="BS454" i="26"/>
  <c r="BS455" i="26"/>
  <c r="BS456" i="26"/>
  <c r="BS457" i="26"/>
  <c r="BS458" i="26"/>
  <c r="BS459" i="26"/>
  <c r="BS460" i="26"/>
  <c r="BS461" i="26"/>
  <c r="BS462" i="26"/>
  <c r="BS463" i="26"/>
  <c r="BS464" i="26"/>
  <c r="BS465" i="26"/>
  <c r="BS466" i="26"/>
  <c r="BS467" i="26"/>
  <c r="BS468" i="26"/>
  <c r="BS469" i="26"/>
  <c r="BS470" i="26"/>
  <c r="BS471" i="26"/>
  <c r="BS472" i="26"/>
  <c r="BS473" i="26"/>
  <c r="BS474" i="26"/>
  <c r="BS475" i="26"/>
  <c r="BS476" i="26"/>
  <c r="BS477" i="26"/>
  <c r="BS478" i="26"/>
  <c r="BS479" i="26"/>
  <c r="BS480" i="26"/>
  <c r="BS481" i="26"/>
  <c r="BS482" i="26"/>
  <c r="BS483" i="26"/>
  <c r="BS484" i="26"/>
  <c r="BS485" i="26"/>
  <c r="BS486" i="26"/>
  <c r="BS487" i="26"/>
  <c r="BS488" i="26"/>
  <c r="BS489" i="26"/>
  <c r="BS490" i="26"/>
  <c r="BS10" i="26"/>
  <c r="D31" i="34"/>
  <c r="E31" i="34"/>
  <c r="F31" i="34"/>
  <c r="G31" i="34"/>
  <c r="H31" i="34"/>
  <c r="I31" i="34"/>
  <c r="C31" i="34"/>
  <c r="BO10" i="26"/>
  <c r="T31" i="34"/>
  <c r="U31" i="34"/>
  <c r="V31" i="34"/>
  <c r="W31" i="34"/>
  <c r="X31" i="34"/>
  <c r="Y31" i="34"/>
  <c r="S31" i="34"/>
  <c r="R31" i="34"/>
  <c r="L31" i="34"/>
  <c r="M31" i="34"/>
  <c r="N31" i="34"/>
  <c r="O31" i="34"/>
  <c r="P31" i="34"/>
  <c r="Q31" i="34"/>
  <c r="K31" i="34"/>
  <c r="J31" i="34"/>
  <c r="B31" i="34"/>
  <c r="H45" i="34"/>
  <c r="I45" i="34"/>
  <c r="BO11" i="26"/>
  <c r="BQ490" i="26" l="1"/>
  <c r="BP490" i="26"/>
  <c r="BO490" i="26"/>
  <c r="BQ489" i="26"/>
  <c r="BP489" i="26"/>
  <c r="BO489" i="26"/>
  <c r="BQ488" i="26"/>
  <c r="BP488" i="26"/>
  <c r="BO488" i="26"/>
  <c r="BQ487" i="26"/>
  <c r="BP487" i="26"/>
  <c r="BO487" i="26"/>
  <c r="BQ486" i="26"/>
  <c r="BP486" i="26"/>
  <c r="BO486" i="26"/>
  <c r="BQ485" i="26"/>
  <c r="BP485" i="26"/>
  <c r="BO485" i="26"/>
  <c r="BQ484" i="26"/>
  <c r="BP484" i="26"/>
  <c r="BO484" i="26"/>
  <c r="BQ483" i="26"/>
  <c r="BP483" i="26"/>
  <c r="BO483" i="26"/>
  <c r="BQ482" i="26"/>
  <c r="BP482" i="26"/>
  <c r="BO482" i="26"/>
  <c r="BQ481" i="26"/>
  <c r="BP481" i="26"/>
  <c r="BO481" i="26"/>
  <c r="BQ480" i="26"/>
  <c r="BP480" i="26"/>
  <c r="BO480" i="26"/>
  <c r="BQ479" i="26"/>
  <c r="BP479" i="26"/>
  <c r="BO479" i="26"/>
  <c r="BQ478" i="26"/>
  <c r="BP478" i="26"/>
  <c r="BO478" i="26"/>
  <c r="BQ477" i="26"/>
  <c r="BP477" i="26"/>
  <c r="BO477" i="26"/>
  <c r="BQ476" i="26"/>
  <c r="BP476" i="26"/>
  <c r="BO476" i="26"/>
  <c r="BQ475" i="26"/>
  <c r="BP475" i="26"/>
  <c r="BO475" i="26"/>
  <c r="BQ474" i="26"/>
  <c r="BP474" i="26"/>
  <c r="BO474" i="26"/>
  <c r="BQ473" i="26"/>
  <c r="BP473" i="26"/>
  <c r="BO473" i="26"/>
  <c r="BQ472" i="26"/>
  <c r="BP472" i="26"/>
  <c r="BO472" i="26"/>
  <c r="BQ471" i="26"/>
  <c r="BP471" i="26"/>
  <c r="BO471" i="26"/>
  <c r="BQ470" i="26"/>
  <c r="BP470" i="26"/>
  <c r="BO470" i="26"/>
  <c r="BQ469" i="26"/>
  <c r="BP469" i="26"/>
  <c r="BO469" i="26"/>
  <c r="BQ468" i="26"/>
  <c r="BP468" i="26"/>
  <c r="BO468" i="26"/>
  <c r="BQ467" i="26"/>
  <c r="BP467" i="26"/>
  <c r="BO467" i="26"/>
  <c r="BQ466" i="26"/>
  <c r="BP466" i="26"/>
  <c r="BO466" i="26"/>
  <c r="BQ465" i="26"/>
  <c r="BP465" i="26"/>
  <c r="BO465" i="26"/>
  <c r="BQ464" i="26"/>
  <c r="BP464" i="26"/>
  <c r="BO464" i="26"/>
  <c r="BQ463" i="26"/>
  <c r="BP463" i="26"/>
  <c r="BO463" i="26"/>
  <c r="BQ462" i="26"/>
  <c r="BP462" i="26"/>
  <c r="BO462" i="26"/>
  <c r="BQ461" i="26"/>
  <c r="BP461" i="26"/>
  <c r="BO461" i="26"/>
  <c r="BQ460" i="26"/>
  <c r="BP460" i="26"/>
  <c r="BO460" i="26"/>
  <c r="BQ459" i="26"/>
  <c r="BP459" i="26"/>
  <c r="BO459" i="26"/>
  <c r="BQ458" i="26"/>
  <c r="BP458" i="26"/>
  <c r="BO458" i="26"/>
  <c r="BQ457" i="26"/>
  <c r="BP457" i="26"/>
  <c r="BO457" i="26"/>
  <c r="BQ456" i="26"/>
  <c r="BP456" i="26"/>
  <c r="BO456" i="26"/>
  <c r="BQ455" i="26"/>
  <c r="BP455" i="26"/>
  <c r="BO455" i="26"/>
  <c r="BQ454" i="26"/>
  <c r="BP454" i="26"/>
  <c r="BO454" i="26"/>
  <c r="BQ453" i="26"/>
  <c r="BP453" i="26"/>
  <c r="BO453" i="26"/>
  <c r="BQ452" i="26"/>
  <c r="BP452" i="26"/>
  <c r="BO452" i="26"/>
  <c r="BQ451" i="26"/>
  <c r="BP451" i="26"/>
  <c r="BO451" i="26"/>
  <c r="BQ450" i="26"/>
  <c r="BP450" i="26"/>
  <c r="BO450" i="26"/>
  <c r="BQ449" i="26"/>
  <c r="BP449" i="26"/>
  <c r="BO449" i="26"/>
  <c r="BQ448" i="26"/>
  <c r="BP448" i="26"/>
  <c r="BO448" i="26"/>
  <c r="BQ447" i="26"/>
  <c r="BP447" i="26"/>
  <c r="BO447" i="26"/>
  <c r="BQ446" i="26"/>
  <c r="BP446" i="26"/>
  <c r="BO446" i="26"/>
  <c r="BQ445" i="26"/>
  <c r="BP445" i="26"/>
  <c r="BO445" i="26"/>
  <c r="BQ444" i="26"/>
  <c r="BP444" i="26"/>
  <c r="BO444" i="26"/>
  <c r="BQ443" i="26"/>
  <c r="BP443" i="26"/>
  <c r="BO443" i="26"/>
  <c r="BQ442" i="26"/>
  <c r="BP442" i="26"/>
  <c r="BO442" i="26"/>
  <c r="BQ441" i="26"/>
  <c r="BP441" i="26"/>
  <c r="BO441" i="26"/>
  <c r="BQ440" i="26"/>
  <c r="BP440" i="26"/>
  <c r="BO440" i="26"/>
  <c r="BQ439" i="26"/>
  <c r="BP439" i="26"/>
  <c r="BO439" i="26"/>
  <c r="BQ438" i="26"/>
  <c r="BP438" i="26"/>
  <c r="BO438" i="26"/>
  <c r="BQ437" i="26"/>
  <c r="BP437" i="26"/>
  <c r="BO437" i="26"/>
  <c r="BQ436" i="26"/>
  <c r="BP436" i="26"/>
  <c r="BO436" i="26"/>
  <c r="BQ435" i="26"/>
  <c r="BP435" i="26"/>
  <c r="BO435" i="26"/>
  <c r="BQ434" i="26"/>
  <c r="BP434" i="26"/>
  <c r="BO434" i="26"/>
  <c r="BQ433" i="26"/>
  <c r="BP433" i="26"/>
  <c r="BO433" i="26"/>
  <c r="BQ432" i="26"/>
  <c r="BP432" i="26"/>
  <c r="BO432" i="26"/>
  <c r="BQ431" i="26"/>
  <c r="BP431" i="26"/>
  <c r="BO431" i="26"/>
  <c r="BQ430" i="26"/>
  <c r="BP430" i="26"/>
  <c r="BO430" i="26"/>
  <c r="BQ429" i="26"/>
  <c r="BP429" i="26"/>
  <c r="BO429" i="26"/>
  <c r="BQ428" i="26"/>
  <c r="BP428" i="26"/>
  <c r="BO428" i="26"/>
  <c r="BQ427" i="26"/>
  <c r="BP427" i="26"/>
  <c r="BO427" i="26"/>
  <c r="BQ426" i="26"/>
  <c r="BP426" i="26"/>
  <c r="BO426" i="26"/>
  <c r="BQ425" i="26"/>
  <c r="BP425" i="26"/>
  <c r="BO425" i="26"/>
  <c r="BQ424" i="26"/>
  <c r="BP424" i="26"/>
  <c r="BO424" i="26"/>
  <c r="BQ423" i="26"/>
  <c r="BP423" i="26"/>
  <c r="BO423" i="26"/>
  <c r="BQ422" i="26"/>
  <c r="BP422" i="26"/>
  <c r="BO422" i="26"/>
  <c r="BQ421" i="26"/>
  <c r="BP421" i="26"/>
  <c r="BO421" i="26"/>
  <c r="BQ420" i="26"/>
  <c r="BP420" i="26"/>
  <c r="BO420" i="26"/>
  <c r="BQ419" i="26"/>
  <c r="BP419" i="26"/>
  <c r="BO419" i="26"/>
  <c r="BQ418" i="26"/>
  <c r="BP418" i="26"/>
  <c r="BO418" i="26"/>
  <c r="BQ417" i="26"/>
  <c r="BP417" i="26"/>
  <c r="BO417" i="26"/>
  <c r="BQ416" i="26"/>
  <c r="BP416" i="26"/>
  <c r="BO416" i="26"/>
  <c r="BQ415" i="26"/>
  <c r="BP415" i="26"/>
  <c r="BO415" i="26"/>
  <c r="BQ414" i="26"/>
  <c r="BP414" i="26"/>
  <c r="BO414" i="26"/>
  <c r="BQ413" i="26"/>
  <c r="BP413" i="26"/>
  <c r="BO413" i="26"/>
  <c r="BQ412" i="26"/>
  <c r="BP412" i="26"/>
  <c r="BO412" i="26"/>
  <c r="BQ411" i="26"/>
  <c r="BP411" i="26"/>
  <c r="BO411" i="26"/>
  <c r="BQ410" i="26"/>
  <c r="BP410" i="26"/>
  <c r="BO410" i="26"/>
  <c r="BQ409" i="26"/>
  <c r="BP409" i="26"/>
  <c r="BO409" i="26"/>
  <c r="BQ408" i="26"/>
  <c r="BP408" i="26"/>
  <c r="BO408" i="26"/>
  <c r="BQ407" i="26"/>
  <c r="BP407" i="26"/>
  <c r="BO407" i="26"/>
  <c r="BQ406" i="26"/>
  <c r="BP406" i="26"/>
  <c r="BO406" i="26"/>
  <c r="BQ405" i="26"/>
  <c r="BP405" i="26"/>
  <c r="BO405" i="26"/>
  <c r="BQ404" i="26"/>
  <c r="BP404" i="26"/>
  <c r="BO404" i="26"/>
  <c r="BQ403" i="26"/>
  <c r="BP403" i="26"/>
  <c r="BO403" i="26"/>
  <c r="BQ402" i="26"/>
  <c r="BP402" i="26"/>
  <c r="BO402" i="26"/>
  <c r="BQ401" i="26"/>
  <c r="BP401" i="26"/>
  <c r="BO401" i="26"/>
  <c r="BQ400" i="26"/>
  <c r="BP400" i="26"/>
  <c r="BO400" i="26"/>
  <c r="BQ399" i="26"/>
  <c r="BP399" i="26"/>
  <c r="BO399" i="26"/>
  <c r="BQ398" i="26"/>
  <c r="BP398" i="26"/>
  <c r="BO398" i="26"/>
  <c r="BQ397" i="26"/>
  <c r="BP397" i="26"/>
  <c r="BO397" i="26"/>
  <c r="BQ396" i="26"/>
  <c r="BP396" i="26"/>
  <c r="BO396" i="26"/>
  <c r="BQ395" i="26"/>
  <c r="BP395" i="26"/>
  <c r="BO395" i="26"/>
  <c r="BQ394" i="26"/>
  <c r="BP394" i="26"/>
  <c r="BO394" i="26"/>
  <c r="BQ393" i="26"/>
  <c r="BP393" i="26"/>
  <c r="BO393" i="26"/>
  <c r="BQ392" i="26"/>
  <c r="BP392" i="26"/>
  <c r="BO392" i="26"/>
  <c r="BQ391" i="26"/>
  <c r="BP391" i="26"/>
  <c r="BO391" i="26"/>
  <c r="BQ390" i="26"/>
  <c r="BP390" i="26"/>
  <c r="BO390" i="26"/>
  <c r="BQ389" i="26"/>
  <c r="BP389" i="26"/>
  <c r="BO389" i="26"/>
  <c r="BQ388" i="26"/>
  <c r="BP388" i="26"/>
  <c r="BO388" i="26"/>
  <c r="BQ387" i="26"/>
  <c r="BP387" i="26"/>
  <c r="BO387" i="26"/>
  <c r="BQ386" i="26"/>
  <c r="BP386" i="26"/>
  <c r="BO386" i="26"/>
  <c r="BQ385" i="26"/>
  <c r="BP385" i="26"/>
  <c r="BO385" i="26"/>
  <c r="BQ384" i="26"/>
  <c r="BP384" i="26"/>
  <c r="BO384" i="26"/>
  <c r="BQ383" i="26"/>
  <c r="BP383" i="26"/>
  <c r="BO383" i="26"/>
  <c r="BQ382" i="26"/>
  <c r="BP382" i="26"/>
  <c r="BO382" i="26"/>
  <c r="BQ381" i="26"/>
  <c r="BP381" i="26"/>
  <c r="BO381" i="26"/>
  <c r="BQ380" i="26"/>
  <c r="BP380" i="26"/>
  <c r="BO380" i="26"/>
  <c r="BQ379" i="26"/>
  <c r="BP379" i="26"/>
  <c r="BO379" i="26"/>
  <c r="BQ378" i="26"/>
  <c r="BP378" i="26"/>
  <c r="BO378" i="26"/>
  <c r="BQ377" i="26"/>
  <c r="BP377" i="26"/>
  <c r="BO377" i="26"/>
  <c r="BQ376" i="26"/>
  <c r="BP376" i="26"/>
  <c r="BO376" i="26"/>
  <c r="BQ375" i="26"/>
  <c r="BP375" i="26"/>
  <c r="BO375" i="26"/>
  <c r="BQ374" i="26"/>
  <c r="BP374" i="26"/>
  <c r="BO374" i="26"/>
  <c r="BQ373" i="26"/>
  <c r="BP373" i="26"/>
  <c r="BO373" i="26"/>
  <c r="BQ372" i="26"/>
  <c r="BP372" i="26"/>
  <c r="BO372" i="26"/>
  <c r="BQ371" i="26"/>
  <c r="BP371" i="26"/>
  <c r="BO371" i="26"/>
  <c r="BQ370" i="26"/>
  <c r="BP370" i="26"/>
  <c r="BO370" i="26"/>
  <c r="BQ369" i="26"/>
  <c r="BP369" i="26"/>
  <c r="BO369" i="26"/>
  <c r="BQ368" i="26"/>
  <c r="BP368" i="26"/>
  <c r="BO368" i="26"/>
  <c r="BQ367" i="26"/>
  <c r="BP367" i="26"/>
  <c r="BO367" i="26"/>
  <c r="BQ366" i="26"/>
  <c r="BP366" i="26"/>
  <c r="BO366" i="26"/>
  <c r="BQ365" i="26"/>
  <c r="BP365" i="26"/>
  <c r="BO365" i="26"/>
  <c r="BQ364" i="26"/>
  <c r="BP364" i="26"/>
  <c r="BO364" i="26"/>
  <c r="BQ363" i="26"/>
  <c r="BP363" i="26"/>
  <c r="BO363" i="26"/>
  <c r="BQ362" i="26"/>
  <c r="BP362" i="26"/>
  <c r="BO362" i="26"/>
  <c r="BQ361" i="26"/>
  <c r="BP361" i="26"/>
  <c r="BO361" i="26"/>
  <c r="BQ360" i="26"/>
  <c r="BP360" i="26"/>
  <c r="BO360" i="26"/>
  <c r="BQ359" i="26"/>
  <c r="BP359" i="26"/>
  <c r="BO359" i="26"/>
  <c r="BQ358" i="26"/>
  <c r="BP358" i="26"/>
  <c r="BO358" i="26"/>
  <c r="BQ357" i="26"/>
  <c r="BP357" i="26"/>
  <c r="BO357" i="26"/>
  <c r="BQ356" i="26"/>
  <c r="BP356" i="26"/>
  <c r="BO356" i="26"/>
  <c r="BQ355" i="26"/>
  <c r="BP355" i="26"/>
  <c r="BO355" i="26"/>
  <c r="BQ354" i="26"/>
  <c r="BP354" i="26"/>
  <c r="BO354" i="26"/>
  <c r="BQ353" i="26"/>
  <c r="BP353" i="26"/>
  <c r="BO353" i="26"/>
  <c r="BQ352" i="26"/>
  <c r="BP352" i="26"/>
  <c r="BO352" i="26"/>
  <c r="BQ351" i="26"/>
  <c r="BP351" i="26"/>
  <c r="BO351" i="26"/>
  <c r="BQ350" i="26"/>
  <c r="BP350" i="26"/>
  <c r="BO350" i="26"/>
  <c r="BQ349" i="26"/>
  <c r="BP349" i="26"/>
  <c r="BO349" i="26"/>
  <c r="BQ348" i="26"/>
  <c r="BP348" i="26"/>
  <c r="BO348" i="26"/>
  <c r="BQ347" i="26"/>
  <c r="BP347" i="26"/>
  <c r="BO347" i="26"/>
  <c r="BQ346" i="26"/>
  <c r="BP346" i="26"/>
  <c r="BO346" i="26"/>
  <c r="BQ345" i="26"/>
  <c r="BP345" i="26"/>
  <c r="BO345" i="26"/>
  <c r="BQ344" i="26"/>
  <c r="BP344" i="26"/>
  <c r="BO344" i="26"/>
  <c r="BQ343" i="26"/>
  <c r="BP343" i="26"/>
  <c r="BO343" i="26"/>
  <c r="BQ342" i="26"/>
  <c r="BP342" i="26"/>
  <c r="BO342" i="26"/>
  <c r="BQ341" i="26"/>
  <c r="BP341" i="26"/>
  <c r="BO341" i="26"/>
  <c r="BQ340" i="26"/>
  <c r="BP340" i="26"/>
  <c r="BO340" i="26"/>
  <c r="BQ339" i="26"/>
  <c r="BP339" i="26"/>
  <c r="BO339" i="26"/>
  <c r="BQ338" i="26"/>
  <c r="BP338" i="26"/>
  <c r="BO338" i="26"/>
  <c r="BQ337" i="26"/>
  <c r="BP337" i="26"/>
  <c r="BO337" i="26"/>
  <c r="BQ336" i="26"/>
  <c r="BP336" i="26"/>
  <c r="BO336" i="26"/>
  <c r="BQ335" i="26"/>
  <c r="BP335" i="26"/>
  <c r="BO335" i="26"/>
  <c r="BQ334" i="26"/>
  <c r="BP334" i="26"/>
  <c r="BO334" i="26"/>
  <c r="BQ333" i="26"/>
  <c r="BP333" i="26"/>
  <c r="BO333" i="26"/>
  <c r="BQ332" i="26"/>
  <c r="BP332" i="26"/>
  <c r="BO332" i="26"/>
  <c r="BQ331" i="26"/>
  <c r="BP331" i="26"/>
  <c r="BO331" i="26"/>
  <c r="BQ330" i="26"/>
  <c r="BP330" i="26"/>
  <c r="BO330" i="26"/>
  <c r="BQ329" i="26"/>
  <c r="BP329" i="26"/>
  <c r="BO329" i="26"/>
  <c r="BQ328" i="26"/>
  <c r="BP328" i="26"/>
  <c r="BO328" i="26"/>
  <c r="BQ327" i="26"/>
  <c r="BP327" i="26"/>
  <c r="BO327" i="26"/>
  <c r="BQ326" i="26"/>
  <c r="BP326" i="26"/>
  <c r="BO326" i="26"/>
  <c r="BQ325" i="26"/>
  <c r="BP325" i="26"/>
  <c r="BO325" i="26"/>
  <c r="BQ324" i="26"/>
  <c r="BP324" i="26"/>
  <c r="BO324" i="26"/>
  <c r="BQ323" i="26"/>
  <c r="BP323" i="26"/>
  <c r="BO323" i="26"/>
  <c r="BQ322" i="26"/>
  <c r="BP322" i="26"/>
  <c r="BO322" i="26"/>
  <c r="BQ321" i="26"/>
  <c r="BP321" i="26"/>
  <c r="BO321" i="26"/>
  <c r="BQ320" i="26"/>
  <c r="BP320" i="26"/>
  <c r="BO320" i="26"/>
  <c r="BQ319" i="26"/>
  <c r="BP319" i="26"/>
  <c r="BO319" i="26"/>
  <c r="BQ318" i="26"/>
  <c r="BP318" i="26"/>
  <c r="BO318" i="26"/>
  <c r="BQ317" i="26"/>
  <c r="BP317" i="26"/>
  <c r="BO317" i="26"/>
  <c r="BQ316" i="26"/>
  <c r="BP316" i="26"/>
  <c r="BO316" i="26"/>
  <c r="BQ315" i="26"/>
  <c r="BP315" i="26"/>
  <c r="BO315" i="26"/>
  <c r="BQ314" i="26"/>
  <c r="BP314" i="26"/>
  <c r="BO314" i="26"/>
  <c r="BQ313" i="26"/>
  <c r="BP313" i="26"/>
  <c r="BO313" i="26"/>
  <c r="BQ312" i="26"/>
  <c r="BP312" i="26"/>
  <c r="BO312" i="26"/>
  <c r="BQ311" i="26"/>
  <c r="BP311" i="26"/>
  <c r="BO311" i="26"/>
  <c r="BQ310" i="26"/>
  <c r="BP310" i="26"/>
  <c r="BO310" i="26"/>
  <c r="BQ309" i="26"/>
  <c r="BP309" i="26"/>
  <c r="BO309" i="26"/>
  <c r="BQ308" i="26"/>
  <c r="BP308" i="26"/>
  <c r="BO308" i="26"/>
  <c r="BQ307" i="26"/>
  <c r="BP307" i="26"/>
  <c r="BO307" i="26"/>
  <c r="BQ306" i="26"/>
  <c r="BP306" i="26"/>
  <c r="BO306" i="26"/>
  <c r="BQ305" i="26"/>
  <c r="BP305" i="26"/>
  <c r="BO305" i="26"/>
  <c r="BQ304" i="26"/>
  <c r="BP304" i="26"/>
  <c r="BO304" i="26"/>
  <c r="BQ303" i="26"/>
  <c r="BP303" i="26"/>
  <c r="BO303" i="26"/>
  <c r="BQ302" i="26"/>
  <c r="BP302" i="26"/>
  <c r="BO302" i="26"/>
  <c r="BQ301" i="26"/>
  <c r="BP301" i="26"/>
  <c r="BO301" i="26"/>
  <c r="BQ300" i="26"/>
  <c r="BP300" i="26"/>
  <c r="BO300" i="26"/>
  <c r="BQ299" i="26"/>
  <c r="BP299" i="26"/>
  <c r="BO299" i="26"/>
  <c r="BQ298" i="26"/>
  <c r="BP298" i="26"/>
  <c r="BO298" i="26"/>
  <c r="BQ297" i="26"/>
  <c r="BP297" i="26"/>
  <c r="BO297" i="26"/>
  <c r="BQ296" i="26"/>
  <c r="BP296" i="26"/>
  <c r="BO296" i="26"/>
  <c r="BQ295" i="26"/>
  <c r="BP295" i="26"/>
  <c r="BO295" i="26"/>
  <c r="BQ294" i="26"/>
  <c r="BP294" i="26"/>
  <c r="BO294" i="26"/>
  <c r="BQ293" i="26"/>
  <c r="BP293" i="26"/>
  <c r="BO293" i="26"/>
  <c r="BQ292" i="26"/>
  <c r="BP292" i="26"/>
  <c r="BO292" i="26"/>
  <c r="BQ291" i="26"/>
  <c r="BP291" i="26"/>
  <c r="BO291" i="26"/>
  <c r="BQ290" i="26"/>
  <c r="BP290" i="26"/>
  <c r="BO290" i="26"/>
  <c r="BQ289" i="26"/>
  <c r="BP289" i="26"/>
  <c r="BO289" i="26"/>
  <c r="BQ288" i="26"/>
  <c r="BP288" i="26"/>
  <c r="BO288" i="26"/>
  <c r="BQ287" i="26"/>
  <c r="BP287" i="26"/>
  <c r="BO287" i="26"/>
  <c r="BQ286" i="26"/>
  <c r="BP286" i="26"/>
  <c r="BO286" i="26"/>
  <c r="BQ285" i="26"/>
  <c r="BP285" i="26"/>
  <c r="BO285" i="26"/>
  <c r="BQ284" i="26"/>
  <c r="BP284" i="26"/>
  <c r="BO284" i="26"/>
  <c r="BQ283" i="26"/>
  <c r="BP283" i="26"/>
  <c r="BO283" i="26"/>
  <c r="BQ282" i="26"/>
  <c r="BP282" i="26"/>
  <c r="BO282" i="26"/>
  <c r="BQ281" i="26"/>
  <c r="BP281" i="26"/>
  <c r="BO281" i="26"/>
  <c r="BQ280" i="26"/>
  <c r="BP280" i="26"/>
  <c r="BO280" i="26"/>
  <c r="BQ279" i="26"/>
  <c r="BP279" i="26"/>
  <c r="BO279" i="26"/>
  <c r="BQ278" i="26"/>
  <c r="BP278" i="26"/>
  <c r="BO278" i="26"/>
  <c r="BQ277" i="26"/>
  <c r="BP277" i="26"/>
  <c r="BO277" i="26"/>
  <c r="BQ276" i="26"/>
  <c r="BP276" i="26"/>
  <c r="BO276" i="26"/>
  <c r="BQ275" i="26"/>
  <c r="BP275" i="26"/>
  <c r="BO275" i="26"/>
  <c r="BQ274" i="26"/>
  <c r="BP274" i="26"/>
  <c r="BO274" i="26"/>
  <c r="BQ273" i="26"/>
  <c r="BP273" i="26"/>
  <c r="BO273" i="26"/>
  <c r="BQ272" i="26"/>
  <c r="BP272" i="26"/>
  <c r="BO272" i="26"/>
  <c r="BQ271" i="26"/>
  <c r="BP271" i="26"/>
  <c r="BO271" i="26"/>
  <c r="BQ270" i="26"/>
  <c r="BP270" i="26"/>
  <c r="BO270" i="26"/>
  <c r="BQ269" i="26"/>
  <c r="BP269" i="26"/>
  <c r="BO269" i="26"/>
  <c r="BQ268" i="26"/>
  <c r="BP268" i="26"/>
  <c r="BO268" i="26"/>
  <c r="BQ267" i="26"/>
  <c r="BP267" i="26"/>
  <c r="BO267" i="26"/>
  <c r="BQ266" i="26"/>
  <c r="BP266" i="26"/>
  <c r="BO266" i="26"/>
  <c r="BQ265" i="26"/>
  <c r="BP265" i="26"/>
  <c r="BO265" i="26"/>
  <c r="BQ264" i="26"/>
  <c r="BP264" i="26"/>
  <c r="BO264" i="26"/>
  <c r="BQ263" i="26"/>
  <c r="BP263" i="26"/>
  <c r="BO263" i="26"/>
  <c r="BQ262" i="26"/>
  <c r="BP262" i="26"/>
  <c r="BO262" i="26"/>
  <c r="BQ261" i="26"/>
  <c r="BP261" i="26"/>
  <c r="BO261" i="26"/>
  <c r="BQ260" i="26"/>
  <c r="BP260" i="26"/>
  <c r="BO260" i="26"/>
  <c r="BQ259" i="26"/>
  <c r="BP259" i="26"/>
  <c r="BO259" i="26"/>
  <c r="BQ258" i="26"/>
  <c r="BP258" i="26"/>
  <c r="BO258" i="26"/>
  <c r="BQ257" i="26"/>
  <c r="BP257" i="26"/>
  <c r="BO257" i="26"/>
  <c r="BQ256" i="26"/>
  <c r="BP256" i="26"/>
  <c r="BO256" i="26"/>
  <c r="BQ255" i="26"/>
  <c r="BP255" i="26"/>
  <c r="BO255" i="26"/>
  <c r="BQ254" i="26"/>
  <c r="BP254" i="26"/>
  <c r="BO254" i="26"/>
  <c r="BQ253" i="26"/>
  <c r="BP253" i="26"/>
  <c r="BO253" i="26"/>
  <c r="BQ252" i="26"/>
  <c r="BP252" i="26"/>
  <c r="BO252" i="26"/>
  <c r="BQ251" i="26"/>
  <c r="BP251" i="26"/>
  <c r="BO251" i="26"/>
  <c r="BQ250" i="26"/>
  <c r="BP250" i="26"/>
  <c r="BO250" i="26"/>
  <c r="BQ249" i="26"/>
  <c r="BP249" i="26"/>
  <c r="BO249" i="26"/>
  <c r="BQ248" i="26"/>
  <c r="BP248" i="26"/>
  <c r="BO248" i="26"/>
  <c r="BQ247" i="26"/>
  <c r="BP247" i="26"/>
  <c r="BO247" i="26"/>
  <c r="BQ246" i="26"/>
  <c r="BP246" i="26"/>
  <c r="BO246" i="26"/>
  <c r="BQ245" i="26"/>
  <c r="BP245" i="26"/>
  <c r="BO245" i="26"/>
  <c r="BQ244" i="26"/>
  <c r="BP244" i="26"/>
  <c r="BO244" i="26"/>
  <c r="BQ243" i="26"/>
  <c r="BP243" i="26"/>
  <c r="BO243" i="26"/>
  <c r="BQ242" i="26"/>
  <c r="BP242" i="26"/>
  <c r="BO242" i="26"/>
  <c r="BQ241" i="26"/>
  <c r="BP241" i="26"/>
  <c r="BO241" i="26"/>
  <c r="BQ240" i="26"/>
  <c r="BP240" i="26"/>
  <c r="BO240" i="26"/>
  <c r="BQ239" i="26"/>
  <c r="BP239" i="26"/>
  <c r="BO239" i="26"/>
  <c r="BQ238" i="26"/>
  <c r="BP238" i="26"/>
  <c r="BO238" i="26"/>
  <c r="BQ237" i="26"/>
  <c r="BP237" i="26"/>
  <c r="BO237" i="26"/>
  <c r="BQ236" i="26"/>
  <c r="BP236" i="26"/>
  <c r="BO236" i="26"/>
  <c r="BQ235" i="26"/>
  <c r="BP235" i="26"/>
  <c r="BO235" i="26"/>
  <c r="BQ234" i="26"/>
  <c r="BP234" i="26"/>
  <c r="BO234" i="26"/>
  <c r="BQ233" i="26"/>
  <c r="BP233" i="26"/>
  <c r="BO233" i="26"/>
  <c r="BQ232" i="26"/>
  <c r="BP232" i="26"/>
  <c r="BO232" i="26"/>
  <c r="BQ231" i="26"/>
  <c r="BP231" i="26"/>
  <c r="BO231" i="26"/>
  <c r="BQ230" i="26"/>
  <c r="BP230" i="26"/>
  <c r="BO230" i="26"/>
  <c r="BQ229" i="26"/>
  <c r="BP229" i="26"/>
  <c r="BO229" i="26"/>
  <c r="BQ228" i="26"/>
  <c r="BP228" i="26"/>
  <c r="BO228" i="26"/>
  <c r="BQ227" i="26"/>
  <c r="BP227" i="26"/>
  <c r="BO227" i="26"/>
  <c r="BQ226" i="26"/>
  <c r="BP226" i="26"/>
  <c r="BO226" i="26"/>
  <c r="BQ225" i="26"/>
  <c r="BP225" i="26"/>
  <c r="BO225" i="26"/>
  <c r="BQ224" i="26"/>
  <c r="BP224" i="26"/>
  <c r="BO224" i="26"/>
  <c r="BQ223" i="26"/>
  <c r="BP223" i="26"/>
  <c r="BO223" i="26"/>
  <c r="BQ222" i="26"/>
  <c r="BP222" i="26"/>
  <c r="BO222" i="26"/>
  <c r="BQ221" i="26"/>
  <c r="BP221" i="26"/>
  <c r="BO221" i="26"/>
  <c r="BQ220" i="26"/>
  <c r="BP220" i="26"/>
  <c r="BO220" i="26"/>
  <c r="BQ219" i="26"/>
  <c r="BP219" i="26"/>
  <c r="BO219" i="26"/>
  <c r="BQ218" i="26"/>
  <c r="BP218" i="26"/>
  <c r="BO218" i="26"/>
  <c r="BQ217" i="26"/>
  <c r="BP217" i="26"/>
  <c r="BO217" i="26"/>
  <c r="BQ216" i="26"/>
  <c r="BP216" i="26"/>
  <c r="BO216" i="26"/>
  <c r="BQ215" i="26"/>
  <c r="BP215" i="26"/>
  <c r="BO215" i="26"/>
  <c r="BQ214" i="26"/>
  <c r="BP214" i="26"/>
  <c r="BO214" i="26"/>
  <c r="BQ213" i="26"/>
  <c r="BP213" i="26"/>
  <c r="BO213" i="26"/>
  <c r="BQ212" i="26"/>
  <c r="BP212" i="26"/>
  <c r="BO212" i="26"/>
  <c r="BQ211" i="26"/>
  <c r="BP211" i="26"/>
  <c r="BO211" i="26"/>
  <c r="BQ210" i="26"/>
  <c r="BP210" i="26"/>
  <c r="BO210" i="26"/>
  <c r="BQ209" i="26"/>
  <c r="BP209" i="26"/>
  <c r="BO209" i="26"/>
  <c r="BQ208" i="26"/>
  <c r="BP208" i="26"/>
  <c r="BO208" i="26"/>
  <c r="BQ207" i="26"/>
  <c r="BP207" i="26"/>
  <c r="BO207" i="26"/>
  <c r="BQ206" i="26"/>
  <c r="BP206" i="26"/>
  <c r="BO206" i="26"/>
  <c r="BQ205" i="26"/>
  <c r="BP205" i="26"/>
  <c r="BO205" i="26"/>
  <c r="BQ204" i="26"/>
  <c r="BP204" i="26"/>
  <c r="BO204" i="26"/>
  <c r="BQ203" i="26"/>
  <c r="BP203" i="26"/>
  <c r="BO203" i="26"/>
  <c r="BQ202" i="26"/>
  <c r="BP202" i="26"/>
  <c r="BO202" i="26"/>
  <c r="BQ201" i="26"/>
  <c r="BP201" i="26"/>
  <c r="BO201" i="26"/>
  <c r="BQ200" i="26"/>
  <c r="BP200" i="26"/>
  <c r="BO200" i="26"/>
  <c r="BQ199" i="26"/>
  <c r="BP199" i="26"/>
  <c r="BO199" i="26"/>
  <c r="BQ198" i="26"/>
  <c r="BP198" i="26"/>
  <c r="BO198" i="26"/>
  <c r="BQ197" i="26"/>
  <c r="BP197" i="26"/>
  <c r="BO197" i="26"/>
  <c r="BQ196" i="26"/>
  <c r="BP196" i="26"/>
  <c r="BO196" i="26"/>
  <c r="BQ195" i="26"/>
  <c r="BP195" i="26"/>
  <c r="BO195" i="26"/>
  <c r="BQ194" i="26"/>
  <c r="BP194" i="26"/>
  <c r="BO194" i="26"/>
  <c r="BQ193" i="26"/>
  <c r="BP193" i="26"/>
  <c r="BO193" i="26"/>
  <c r="BQ192" i="26"/>
  <c r="BP192" i="26"/>
  <c r="BO192" i="26"/>
  <c r="BQ191" i="26"/>
  <c r="BP191" i="26"/>
  <c r="BO191" i="26"/>
  <c r="BQ190" i="26"/>
  <c r="BP190" i="26"/>
  <c r="BO190" i="26"/>
  <c r="BQ189" i="26"/>
  <c r="BP189" i="26"/>
  <c r="BO189" i="26"/>
  <c r="BQ188" i="26"/>
  <c r="BP188" i="26"/>
  <c r="BO188" i="26"/>
  <c r="BQ187" i="26"/>
  <c r="BP187" i="26"/>
  <c r="BO187" i="26"/>
  <c r="BQ186" i="26"/>
  <c r="BP186" i="26"/>
  <c r="BO186" i="26"/>
  <c r="BQ185" i="26"/>
  <c r="BP185" i="26"/>
  <c r="BO185" i="26"/>
  <c r="BQ184" i="26"/>
  <c r="BP184" i="26"/>
  <c r="BO184" i="26"/>
  <c r="BQ183" i="26"/>
  <c r="BP183" i="26"/>
  <c r="BO183" i="26"/>
  <c r="BQ182" i="26"/>
  <c r="BP182" i="26"/>
  <c r="BO182" i="26"/>
  <c r="BQ181" i="26"/>
  <c r="BP181" i="26"/>
  <c r="BO181" i="26"/>
  <c r="BQ180" i="26"/>
  <c r="BP180" i="26"/>
  <c r="BO180" i="26"/>
  <c r="BQ179" i="26"/>
  <c r="BP179" i="26"/>
  <c r="BO179" i="26"/>
  <c r="BQ178" i="26"/>
  <c r="BP178" i="26"/>
  <c r="BO178" i="26"/>
  <c r="BQ177" i="26"/>
  <c r="BP177" i="26"/>
  <c r="BO177" i="26"/>
  <c r="BQ176" i="26"/>
  <c r="BP176" i="26"/>
  <c r="BO176" i="26"/>
  <c r="BQ175" i="26"/>
  <c r="BP175" i="26"/>
  <c r="BO175" i="26"/>
  <c r="BQ174" i="26"/>
  <c r="BP174" i="26"/>
  <c r="BO174" i="26"/>
  <c r="BQ173" i="26"/>
  <c r="BP173" i="26"/>
  <c r="BO173" i="26"/>
  <c r="BQ172" i="26"/>
  <c r="BP172" i="26"/>
  <c r="BO172" i="26"/>
  <c r="BQ171" i="26"/>
  <c r="BP171" i="26"/>
  <c r="BO171" i="26"/>
  <c r="BQ170" i="26"/>
  <c r="BP170" i="26"/>
  <c r="BO170" i="26"/>
  <c r="BQ169" i="26"/>
  <c r="BP169" i="26"/>
  <c r="BO169" i="26"/>
  <c r="BQ168" i="26"/>
  <c r="BP168" i="26"/>
  <c r="BO168" i="26"/>
  <c r="BQ167" i="26"/>
  <c r="BP167" i="26"/>
  <c r="BO167" i="26"/>
  <c r="BQ166" i="26"/>
  <c r="BP166" i="26"/>
  <c r="BO166" i="26"/>
  <c r="BQ165" i="26"/>
  <c r="BP165" i="26"/>
  <c r="BO165" i="26"/>
  <c r="BQ164" i="26"/>
  <c r="BP164" i="26"/>
  <c r="BO164" i="26"/>
  <c r="BQ163" i="26"/>
  <c r="BP163" i="26"/>
  <c r="BO163" i="26"/>
  <c r="BQ162" i="26"/>
  <c r="BP162" i="26"/>
  <c r="BO162" i="26"/>
  <c r="BQ161" i="26"/>
  <c r="BP161" i="26"/>
  <c r="BO161" i="26"/>
  <c r="BQ160" i="26"/>
  <c r="BP160" i="26"/>
  <c r="BO160" i="26"/>
  <c r="BQ159" i="26"/>
  <c r="BP159" i="26"/>
  <c r="BO159" i="26"/>
  <c r="BQ158" i="26"/>
  <c r="BP158" i="26"/>
  <c r="BO158" i="26"/>
  <c r="BQ157" i="26"/>
  <c r="BP157" i="26"/>
  <c r="BO157" i="26"/>
  <c r="BQ156" i="26"/>
  <c r="BP156" i="26"/>
  <c r="BO156" i="26"/>
  <c r="BQ155" i="26"/>
  <c r="BP155" i="26"/>
  <c r="BO155" i="26"/>
  <c r="BQ154" i="26"/>
  <c r="BP154" i="26"/>
  <c r="BO154" i="26"/>
  <c r="BQ153" i="26"/>
  <c r="BP153" i="26"/>
  <c r="BO153" i="26"/>
  <c r="BQ152" i="26"/>
  <c r="BP152" i="26"/>
  <c r="BO152" i="26"/>
  <c r="BQ151" i="26"/>
  <c r="BP151" i="26"/>
  <c r="BO151" i="26"/>
  <c r="BQ150" i="26"/>
  <c r="BP150" i="26"/>
  <c r="BO150" i="26"/>
  <c r="BQ149" i="26"/>
  <c r="BP149" i="26"/>
  <c r="BO149" i="26"/>
  <c r="BQ148" i="26"/>
  <c r="BP148" i="26"/>
  <c r="BO148" i="26"/>
  <c r="BQ147" i="26"/>
  <c r="BP147" i="26"/>
  <c r="BO147" i="26"/>
  <c r="BQ146" i="26"/>
  <c r="BP146" i="26"/>
  <c r="BO146" i="26"/>
  <c r="BQ145" i="26"/>
  <c r="BP145" i="26"/>
  <c r="BO145" i="26"/>
  <c r="BQ144" i="26"/>
  <c r="BP144" i="26"/>
  <c r="BO144" i="26"/>
  <c r="BQ143" i="26"/>
  <c r="BP143" i="26"/>
  <c r="BO143" i="26"/>
  <c r="BQ142" i="26"/>
  <c r="BP142" i="26"/>
  <c r="BO142" i="26"/>
  <c r="BQ141" i="26"/>
  <c r="BP141" i="26"/>
  <c r="BO141" i="26"/>
  <c r="BQ140" i="26"/>
  <c r="BP140" i="26"/>
  <c r="BO140" i="26"/>
  <c r="BQ139" i="26"/>
  <c r="BP139" i="26"/>
  <c r="BO139" i="26"/>
  <c r="BQ138" i="26"/>
  <c r="BP138" i="26"/>
  <c r="BO138" i="26"/>
  <c r="BQ137" i="26"/>
  <c r="BP137" i="26"/>
  <c r="BO137" i="26"/>
  <c r="BQ136" i="26"/>
  <c r="BP136" i="26"/>
  <c r="BO136" i="26"/>
  <c r="BQ135" i="26"/>
  <c r="BP135" i="26"/>
  <c r="BO135" i="26"/>
  <c r="BQ134" i="26"/>
  <c r="BP134" i="26"/>
  <c r="BO134" i="26"/>
  <c r="BQ133" i="26"/>
  <c r="BP133" i="26"/>
  <c r="BO133" i="26"/>
  <c r="BQ132" i="26"/>
  <c r="BP132" i="26"/>
  <c r="BO132" i="26"/>
  <c r="BQ131" i="26"/>
  <c r="BP131" i="26"/>
  <c r="BO131" i="26"/>
  <c r="BQ130" i="26"/>
  <c r="BP130" i="26"/>
  <c r="BO130" i="26"/>
  <c r="BQ129" i="26"/>
  <c r="BP129" i="26"/>
  <c r="BO129" i="26"/>
  <c r="BQ128" i="26"/>
  <c r="BP128" i="26"/>
  <c r="BO128" i="26"/>
  <c r="BQ127" i="26"/>
  <c r="BP127" i="26"/>
  <c r="BO127" i="26"/>
  <c r="BQ126" i="26"/>
  <c r="BP126" i="26"/>
  <c r="BO126" i="26"/>
  <c r="BQ125" i="26"/>
  <c r="BP125" i="26"/>
  <c r="BO125" i="26"/>
  <c r="BQ124" i="26"/>
  <c r="BP124" i="26"/>
  <c r="BO124" i="26"/>
  <c r="BQ123" i="26"/>
  <c r="BP123" i="26"/>
  <c r="BO123" i="26"/>
  <c r="BQ122" i="26"/>
  <c r="BP122" i="26"/>
  <c r="BO122" i="26"/>
  <c r="BQ121" i="26"/>
  <c r="BP121" i="26"/>
  <c r="BO121" i="26"/>
  <c r="BQ120" i="26"/>
  <c r="BP120" i="26"/>
  <c r="BO120" i="26"/>
  <c r="BQ119" i="26"/>
  <c r="BP119" i="26"/>
  <c r="BO119" i="26"/>
  <c r="BQ118" i="26"/>
  <c r="BP118" i="26"/>
  <c r="BO118" i="26"/>
  <c r="BQ117" i="26"/>
  <c r="BP117" i="26"/>
  <c r="BO117" i="26"/>
  <c r="BQ116" i="26"/>
  <c r="BP116" i="26"/>
  <c r="BO116" i="26"/>
  <c r="BQ115" i="26"/>
  <c r="BP115" i="26"/>
  <c r="BO115" i="26"/>
  <c r="BQ114" i="26"/>
  <c r="BP114" i="26"/>
  <c r="BO114" i="26"/>
  <c r="BQ113" i="26"/>
  <c r="BP113" i="26"/>
  <c r="BO113" i="26"/>
  <c r="BQ112" i="26"/>
  <c r="BP112" i="26"/>
  <c r="BO112" i="26"/>
  <c r="BQ111" i="26"/>
  <c r="BP111" i="26"/>
  <c r="BO111" i="26"/>
  <c r="BQ110" i="26"/>
  <c r="BP110" i="26"/>
  <c r="BO110" i="26"/>
  <c r="BQ109" i="26"/>
  <c r="BP109" i="26"/>
  <c r="BO109" i="26"/>
  <c r="BQ108" i="26"/>
  <c r="BP108" i="26"/>
  <c r="BO108" i="26"/>
  <c r="BQ107" i="26"/>
  <c r="BP107" i="26"/>
  <c r="BO107" i="26"/>
  <c r="BQ106" i="26"/>
  <c r="BP106" i="26"/>
  <c r="BO106" i="26"/>
  <c r="BQ105" i="26"/>
  <c r="BP105" i="26"/>
  <c r="BO105" i="26"/>
  <c r="BQ104" i="26"/>
  <c r="BP104" i="26"/>
  <c r="BO104" i="26"/>
  <c r="BQ103" i="26"/>
  <c r="BP103" i="26"/>
  <c r="BO103" i="26"/>
  <c r="BQ102" i="26"/>
  <c r="BP102" i="26"/>
  <c r="BO102" i="26"/>
  <c r="BQ101" i="26"/>
  <c r="BP101" i="26"/>
  <c r="BO101" i="26"/>
  <c r="BQ100" i="26"/>
  <c r="BP100" i="26"/>
  <c r="BO100" i="26"/>
  <c r="BQ99" i="26"/>
  <c r="BP99" i="26"/>
  <c r="BO99" i="26"/>
  <c r="BQ98" i="26"/>
  <c r="BP98" i="26"/>
  <c r="BO98" i="26"/>
  <c r="BQ97" i="26"/>
  <c r="BP97" i="26"/>
  <c r="BO97" i="26"/>
  <c r="BQ96" i="26"/>
  <c r="BP96" i="26"/>
  <c r="BO96" i="26"/>
  <c r="BQ95" i="26"/>
  <c r="BP95" i="26"/>
  <c r="BO95" i="26"/>
  <c r="BQ94" i="26"/>
  <c r="BP94" i="26"/>
  <c r="BO94" i="26"/>
  <c r="BQ93" i="26"/>
  <c r="BP93" i="26"/>
  <c r="BO93" i="26"/>
  <c r="BQ92" i="26"/>
  <c r="BP92" i="26"/>
  <c r="BO92" i="26"/>
  <c r="BQ91" i="26"/>
  <c r="BP91" i="26"/>
  <c r="BO91" i="26"/>
  <c r="BQ90" i="26"/>
  <c r="BP90" i="26"/>
  <c r="BO90" i="26"/>
  <c r="BQ89" i="26"/>
  <c r="BP89" i="26"/>
  <c r="BO89" i="26"/>
  <c r="BQ88" i="26"/>
  <c r="BP88" i="26"/>
  <c r="BO88" i="26"/>
  <c r="BQ87" i="26"/>
  <c r="BP87" i="26"/>
  <c r="BO87" i="26"/>
  <c r="BQ86" i="26"/>
  <c r="BP86" i="26"/>
  <c r="BO86" i="26"/>
  <c r="BQ85" i="26"/>
  <c r="BP85" i="26"/>
  <c r="BO85" i="26"/>
  <c r="BQ84" i="26"/>
  <c r="BP84" i="26"/>
  <c r="BO84" i="26"/>
  <c r="BQ83" i="26"/>
  <c r="BP83" i="26"/>
  <c r="BO83" i="26"/>
  <c r="BQ82" i="26"/>
  <c r="BP82" i="26"/>
  <c r="BO82" i="26"/>
  <c r="BQ81" i="26"/>
  <c r="BP81" i="26"/>
  <c r="BO81" i="26"/>
  <c r="BQ80" i="26"/>
  <c r="BP80" i="26"/>
  <c r="BO80" i="26"/>
  <c r="BQ79" i="26"/>
  <c r="BP79" i="26"/>
  <c r="BO79" i="26"/>
  <c r="BQ78" i="26"/>
  <c r="BP78" i="26"/>
  <c r="BO78" i="26"/>
  <c r="BQ77" i="26"/>
  <c r="BP77" i="26"/>
  <c r="BO77" i="26"/>
  <c r="BQ76" i="26"/>
  <c r="BP76" i="26"/>
  <c r="BO76" i="26"/>
  <c r="BQ75" i="26"/>
  <c r="BP75" i="26"/>
  <c r="BO75" i="26"/>
  <c r="BQ74" i="26"/>
  <c r="BP74" i="26"/>
  <c r="BO74" i="26"/>
  <c r="BQ73" i="26"/>
  <c r="BP73" i="26"/>
  <c r="BO73" i="26"/>
  <c r="BQ72" i="26"/>
  <c r="BP72" i="26"/>
  <c r="BO72" i="26"/>
  <c r="BQ71" i="26"/>
  <c r="BP71" i="26"/>
  <c r="BO71" i="26"/>
  <c r="BQ70" i="26"/>
  <c r="BP70" i="26"/>
  <c r="BO70" i="26"/>
  <c r="BQ69" i="26"/>
  <c r="BP69" i="26"/>
  <c r="BO69" i="26"/>
  <c r="BQ68" i="26"/>
  <c r="BP68" i="26"/>
  <c r="BO68" i="26"/>
  <c r="BQ67" i="26"/>
  <c r="BP67" i="26"/>
  <c r="BO67" i="26"/>
  <c r="BQ66" i="26"/>
  <c r="BP66" i="26"/>
  <c r="BO66" i="26"/>
  <c r="BQ65" i="26"/>
  <c r="BP65" i="26"/>
  <c r="BO65" i="26"/>
  <c r="BQ64" i="26"/>
  <c r="BP64" i="26"/>
  <c r="BO64" i="26"/>
  <c r="BQ63" i="26"/>
  <c r="BP63" i="26"/>
  <c r="BO63" i="26"/>
  <c r="BQ62" i="26"/>
  <c r="BP62" i="26"/>
  <c r="BO62" i="26"/>
  <c r="BQ61" i="26"/>
  <c r="BP61" i="26"/>
  <c r="BO61" i="26"/>
  <c r="BQ60" i="26"/>
  <c r="BP60" i="26"/>
  <c r="BO60" i="26"/>
  <c r="BQ59" i="26"/>
  <c r="BP59" i="26"/>
  <c r="BO59" i="26"/>
  <c r="BQ58" i="26"/>
  <c r="BP58" i="26"/>
  <c r="BO58" i="26"/>
  <c r="BQ57" i="26"/>
  <c r="BP57" i="26"/>
  <c r="BO57" i="26"/>
  <c r="BQ56" i="26"/>
  <c r="BP56" i="26"/>
  <c r="BO56" i="26"/>
  <c r="BQ55" i="26"/>
  <c r="BP55" i="26"/>
  <c r="BO55" i="26"/>
  <c r="BQ54" i="26"/>
  <c r="BP54" i="26"/>
  <c r="BO54" i="26"/>
  <c r="BQ53" i="26"/>
  <c r="BP53" i="26"/>
  <c r="BO53" i="26"/>
  <c r="BQ52" i="26"/>
  <c r="BP52" i="26"/>
  <c r="BO52" i="26"/>
  <c r="BQ51" i="26"/>
  <c r="BP51" i="26"/>
  <c r="BO51" i="26"/>
  <c r="BQ50" i="26"/>
  <c r="BP50" i="26"/>
  <c r="BO50" i="26"/>
  <c r="BQ49" i="26"/>
  <c r="BP49" i="26"/>
  <c r="BO49" i="26"/>
  <c r="BQ48" i="26"/>
  <c r="BP48" i="26"/>
  <c r="BO48" i="26"/>
  <c r="BQ47" i="26"/>
  <c r="BP47" i="26"/>
  <c r="BO47" i="26"/>
  <c r="BQ46" i="26"/>
  <c r="BP46" i="26"/>
  <c r="BO46" i="26"/>
  <c r="BQ45" i="26"/>
  <c r="BP45" i="26"/>
  <c r="BO45" i="26"/>
  <c r="BQ44" i="26"/>
  <c r="BP44" i="26"/>
  <c r="BO44" i="26"/>
  <c r="BQ43" i="26"/>
  <c r="BP43" i="26"/>
  <c r="BO43" i="26"/>
  <c r="BQ42" i="26"/>
  <c r="BP42" i="26"/>
  <c r="BO42" i="26"/>
  <c r="BQ41" i="26"/>
  <c r="BP41" i="26"/>
  <c r="BO41" i="26"/>
  <c r="BQ40" i="26"/>
  <c r="BP40" i="26"/>
  <c r="BO40" i="26"/>
  <c r="BQ39" i="26"/>
  <c r="BP39" i="26"/>
  <c r="BO39" i="26"/>
  <c r="BQ38" i="26"/>
  <c r="BP38" i="26"/>
  <c r="BO38" i="26"/>
  <c r="BQ37" i="26"/>
  <c r="BP37" i="26"/>
  <c r="BO37" i="26"/>
  <c r="BQ36" i="26"/>
  <c r="BP36" i="26"/>
  <c r="BO36" i="26"/>
  <c r="BQ35" i="26"/>
  <c r="BP35" i="26"/>
  <c r="BO35" i="26"/>
  <c r="BQ34" i="26"/>
  <c r="BP34" i="26"/>
  <c r="BO34" i="26"/>
  <c r="BQ33" i="26"/>
  <c r="BP33" i="26"/>
  <c r="BO33" i="26"/>
  <c r="BQ32" i="26"/>
  <c r="BP32" i="26"/>
  <c r="BO32" i="26"/>
  <c r="BQ31" i="26"/>
  <c r="BP31" i="26"/>
  <c r="BO31" i="26"/>
  <c r="BQ30" i="26"/>
  <c r="BP30" i="26"/>
  <c r="BO30" i="26"/>
  <c r="BQ29" i="26"/>
  <c r="BP29" i="26"/>
  <c r="BO29" i="26"/>
  <c r="BQ28" i="26"/>
  <c r="BP28" i="26"/>
  <c r="BO28" i="26"/>
  <c r="BQ27" i="26"/>
  <c r="BP27" i="26"/>
  <c r="BO27" i="26"/>
  <c r="BQ26" i="26"/>
  <c r="BP26" i="26"/>
  <c r="BO26" i="26"/>
  <c r="BQ25" i="26"/>
  <c r="BP25" i="26"/>
  <c r="BO25" i="26"/>
  <c r="BQ24" i="26"/>
  <c r="BP24" i="26"/>
  <c r="BO24" i="26"/>
  <c r="BQ23" i="26"/>
  <c r="BP23" i="26"/>
  <c r="BO23" i="26"/>
  <c r="BQ22" i="26"/>
  <c r="BP22" i="26"/>
  <c r="BO22" i="26"/>
  <c r="BQ21" i="26"/>
  <c r="BP21" i="26"/>
  <c r="BO21" i="26"/>
  <c r="BQ20" i="26"/>
  <c r="BP20" i="26"/>
  <c r="BO20" i="26"/>
  <c r="BQ19" i="26"/>
  <c r="BP19" i="26"/>
  <c r="BO19" i="26"/>
  <c r="BQ18" i="26"/>
  <c r="BP18" i="26"/>
  <c r="BO18" i="26"/>
  <c r="BQ17" i="26"/>
  <c r="BP17" i="26"/>
  <c r="BO17" i="26"/>
  <c r="BQ16" i="26"/>
  <c r="BP16" i="26"/>
  <c r="BO16" i="26"/>
  <c r="BQ15" i="26"/>
  <c r="BP15" i="26"/>
  <c r="BO15" i="26"/>
  <c r="BQ14" i="26"/>
  <c r="BP14" i="26"/>
  <c r="BO14" i="26"/>
  <c r="BQ13" i="26"/>
  <c r="BP13" i="26"/>
  <c r="BO13" i="26"/>
  <c r="BQ12" i="26"/>
  <c r="BP12" i="26"/>
  <c r="BO12" i="26"/>
  <c r="BQ11" i="26"/>
  <c r="BP11" i="26"/>
  <c r="BQ10" i="26"/>
  <c r="BP10" i="26"/>
  <c r="BR10" i="26" l="1"/>
  <c r="BR12" i="26"/>
  <c r="BR20" i="26"/>
  <c r="BR28" i="26"/>
  <c r="BR36" i="26"/>
  <c r="BR52" i="26"/>
  <c r="BR60" i="26"/>
  <c r="BR68" i="26"/>
  <c r="BR76" i="26"/>
  <c r="BR84" i="26"/>
  <c r="BR96" i="26"/>
  <c r="BR104" i="26"/>
  <c r="BR108" i="26"/>
  <c r="BR116" i="26"/>
  <c r="BR120" i="26"/>
  <c r="BR128" i="26"/>
  <c r="BR132" i="26"/>
  <c r="BR136" i="26"/>
  <c r="BR140" i="26"/>
  <c r="BR144" i="26"/>
  <c r="BR148" i="26"/>
  <c r="BR152" i="26"/>
  <c r="BR156" i="26"/>
  <c r="BR160" i="26"/>
  <c r="BR164" i="26"/>
  <c r="BR168" i="26"/>
  <c r="BR176" i="26"/>
  <c r="BR180" i="26"/>
  <c r="BR184" i="26"/>
  <c r="BR188" i="26"/>
  <c r="BR192" i="26"/>
  <c r="BR196" i="26"/>
  <c r="BR200" i="26"/>
  <c r="BR204" i="26"/>
  <c r="BR208" i="26"/>
  <c r="BR212" i="26"/>
  <c r="BR216" i="26"/>
  <c r="BR220" i="26"/>
  <c r="BR224" i="26"/>
  <c r="BR232" i="26"/>
  <c r="BR236" i="26"/>
  <c r="BR240" i="26"/>
  <c r="BR244" i="26"/>
  <c r="BR248" i="26"/>
  <c r="BR252" i="26"/>
  <c r="BR256" i="26"/>
  <c r="BR260" i="26"/>
  <c r="BR264" i="26"/>
  <c r="BR268" i="26"/>
  <c r="BR272" i="26"/>
  <c r="BR276" i="26"/>
  <c r="BR280" i="26"/>
  <c r="BR288" i="26"/>
  <c r="BR292" i="26"/>
  <c r="BR296" i="26"/>
  <c r="BR300" i="26"/>
  <c r="BR304" i="26"/>
  <c r="BR308" i="26"/>
  <c r="BR312" i="26"/>
  <c r="BR316" i="26"/>
  <c r="BR320" i="26"/>
  <c r="BR324" i="26"/>
  <c r="BR328" i="26"/>
  <c r="BR332" i="26"/>
  <c r="BR336" i="26"/>
  <c r="BR340" i="26"/>
  <c r="BR344" i="26"/>
  <c r="BR348" i="26"/>
  <c r="BR352" i="26"/>
  <c r="BR356" i="26"/>
  <c r="BR360" i="26"/>
  <c r="BR364" i="26"/>
  <c r="BR368" i="26"/>
  <c r="BR372" i="26"/>
  <c r="BR376" i="26"/>
  <c r="BR380" i="26"/>
  <c r="BR384" i="26"/>
  <c r="BR388" i="26"/>
  <c r="BR392" i="26"/>
  <c r="BR396" i="26"/>
  <c r="BR400" i="26"/>
  <c r="BR404" i="26"/>
  <c r="BR16" i="26"/>
  <c r="BR24" i="26"/>
  <c r="BR40" i="26"/>
  <c r="BR56" i="26"/>
  <c r="BR64" i="26"/>
  <c r="BR72" i="26"/>
  <c r="BR80" i="26"/>
  <c r="BR88" i="26"/>
  <c r="BR100" i="26"/>
  <c r="BR112" i="26"/>
  <c r="BR124" i="26"/>
  <c r="BR32" i="26"/>
  <c r="BR48" i="26"/>
  <c r="BR19" i="26"/>
  <c r="BR27" i="26"/>
  <c r="BR35" i="26"/>
  <c r="BR43" i="26"/>
  <c r="BR51" i="26"/>
  <c r="BR59" i="26"/>
  <c r="BR67" i="26"/>
  <c r="BR75" i="26"/>
  <c r="BR83" i="26"/>
  <c r="BR91" i="26"/>
  <c r="BR99" i="26"/>
  <c r="BR107" i="26"/>
  <c r="BR115" i="26"/>
  <c r="BR123" i="26"/>
  <c r="BR131" i="26"/>
  <c r="BR139" i="26"/>
  <c r="BR147" i="26"/>
  <c r="BR155" i="26"/>
  <c r="BR163" i="26"/>
  <c r="BR171" i="26"/>
  <c r="BR179" i="26"/>
  <c r="BR195" i="26"/>
  <c r="BR203" i="26"/>
  <c r="BR219" i="26"/>
  <c r="BR227" i="26"/>
  <c r="BR235" i="26"/>
  <c r="BR243" i="26"/>
  <c r="BR251" i="26"/>
  <c r="BR267" i="26"/>
  <c r="BR275" i="26"/>
  <c r="BR283" i="26"/>
  <c r="BR291" i="26"/>
  <c r="BR299" i="26"/>
  <c r="BR307" i="26"/>
  <c r="BR315" i="26"/>
  <c r="BR323" i="26"/>
  <c r="BR331" i="26"/>
  <c r="BR339" i="26"/>
  <c r="BR347" i="26"/>
  <c r="BR355" i="26"/>
  <c r="BR363" i="26"/>
  <c r="BR13" i="26"/>
  <c r="BR21" i="26"/>
  <c r="BR29" i="26"/>
  <c r="BR37" i="26"/>
  <c r="BR45" i="26"/>
  <c r="BR53" i="26"/>
  <c r="BR61" i="26"/>
  <c r="BR69" i="26"/>
  <c r="BR77" i="26"/>
  <c r="BR85" i="26"/>
  <c r="BR93" i="26"/>
  <c r="BR101" i="26"/>
  <c r="BR109" i="26"/>
  <c r="BR117" i="26"/>
  <c r="BR125" i="26"/>
  <c r="BR133" i="26"/>
  <c r="BR141" i="26"/>
  <c r="BR149" i="26"/>
  <c r="BR157" i="26"/>
  <c r="BR165" i="26"/>
  <c r="BR173" i="26"/>
  <c r="BR181" i="26"/>
  <c r="BR189" i="26"/>
  <c r="BR197" i="26"/>
  <c r="BR205" i="26"/>
  <c r="BR213" i="26"/>
  <c r="BR221" i="26"/>
  <c r="BR229" i="26"/>
  <c r="BR237" i="26"/>
  <c r="BR245" i="26"/>
  <c r="BR253" i="26"/>
  <c r="BR261" i="26"/>
  <c r="BR269" i="26"/>
  <c r="BR277" i="26"/>
  <c r="BR285" i="26"/>
  <c r="BR293" i="26"/>
  <c r="BR301" i="26"/>
  <c r="BR309" i="26"/>
  <c r="BR317" i="26"/>
  <c r="BR325" i="26"/>
  <c r="BR333" i="26"/>
  <c r="BR11" i="26"/>
  <c r="BR17" i="26"/>
  <c r="BR25" i="26"/>
  <c r="BR33" i="26"/>
  <c r="BR41" i="26"/>
  <c r="BR49" i="26"/>
  <c r="BR57" i="26"/>
  <c r="BR65" i="26"/>
  <c r="BR73" i="26"/>
  <c r="BR81" i="26"/>
  <c r="BR89" i="26"/>
  <c r="BR97" i="26"/>
  <c r="BR105" i="26"/>
  <c r="BR113" i="26"/>
  <c r="BR121" i="26"/>
  <c r="BR129" i="26"/>
  <c r="BR137" i="26"/>
  <c r="BR145" i="26"/>
  <c r="BR153" i="26"/>
  <c r="BR161" i="26"/>
  <c r="BR169" i="26"/>
  <c r="BR177" i="26"/>
  <c r="BR185" i="26"/>
  <c r="BR193" i="26"/>
  <c r="BR201" i="26"/>
  <c r="BR209" i="26"/>
  <c r="BR217" i="26"/>
  <c r="BR225" i="26"/>
  <c r="BR233" i="26"/>
  <c r="BR241" i="26"/>
  <c r="BR249" i="26"/>
  <c r="BR257" i="26"/>
  <c r="BR265" i="26"/>
  <c r="BR273" i="26"/>
  <c r="BR281" i="26"/>
  <c r="BR289" i="26"/>
  <c r="BR297" i="26"/>
  <c r="BR305" i="26"/>
  <c r="BR313" i="26"/>
  <c r="BR321" i="26"/>
  <c r="BR329" i="26"/>
  <c r="BR337" i="26"/>
  <c r="BR44" i="26"/>
  <c r="BR92" i="26"/>
  <c r="BR172" i="26"/>
  <c r="BR228" i="26"/>
  <c r="BR284" i="26"/>
  <c r="BR412" i="26"/>
  <c r="BR15" i="26"/>
  <c r="BR23" i="26"/>
  <c r="BR31" i="26"/>
  <c r="BR39" i="26"/>
  <c r="BR47" i="26"/>
  <c r="BR55" i="26"/>
  <c r="BR63" i="26"/>
  <c r="BR71" i="26"/>
  <c r="BR79" i="26"/>
  <c r="BR87" i="26"/>
  <c r="BR95" i="26"/>
  <c r="BR103" i="26"/>
  <c r="BR111" i="26"/>
  <c r="BR119" i="26"/>
  <c r="BR127" i="26"/>
  <c r="BR135" i="26"/>
  <c r="BR143" i="26"/>
  <c r="BR151" i="26"/>
  <c r="BR159" i="26"/>
  <c r="BR167" i="26"/>
  <c r="BR175" i="26"/>
  <c r="BR183" i="26"/>
  <c r="BR191" i="26"/>
  <c r="BR199" i="26"/>
  <c r="BR207" i="26"/>
  <c r="BR215" i="26"/>
  <c r="BR223" i="26"/>
  <c r="BR231" i="26"/>
  <c r="BR239" i="26"/>
  <c r="BR247" i="26"/>
  <c r="BR255" i="26"/>
  <c r="BR263" i="26"/>
  <c r="BR271" i="26"/>
  <c r="BR279" i="26"/>
  <c r="BR287" i="26"/>
  <c r="BR295" i="26"/>
  <c r="BR303" i="26"/>
  <c r="BR311" i="26"/>
  <c r="BR319" i="26"/>
  <c r="BR327" i="26"/>
  <c r="BR335" i="26"/>
  <c r="BR343" i="26"/>
  <c r="BR351" i="26"/>
  <c r="BR359" i="26"/>
  <c r="BR367" i="26"/>
  <c r="BR375" i="26"/>
  <c r="BR383" i="26"/>
  <c r="BR391" i="26"/>
  <c r="BR399" i="26"/>
  <c r="BR407" i="26"/>
  <c r="BR415" i="26"/>
  <c r="BR423" i="26"/>
  <c r="BR431" i="26"/>
  <c r="BR439" i="26"/>
  <c r="BR447" i="26"/>
  <c r="BR455" i="26"/>
  <c r="BR463" i="26"/>
  <c r="BR471" i="26"/>
  <c r="BR479" i="26"/>
  <c r="BR487" i="26"/>
  <c r="BR408" i="26"/>
  <c r="BR187" i="26"/>
  <c r="BR211" i="26"/>
  <c r="BR259" i="26"/>
  <c r="BR371" i="26"/>
  <c r="BR379" i="26"/>
  <c r="BR387" i="26"/>
  <c r="BR395" i="26"/>
  <c r="BR403" i="26"/>
  <c r="BR411" i="26"/>
  <c r="BR419" i="26"/>
  <c r="BR427" i="26"/>
  <c r="BR435" i="26"/>
  <c r="BR443" i="26"/>
  <c r="BR451" i="26"/>
  <c r="BR459" i="26"/>
  <c r="BR467" i="26"/>
  <c r="BR475" i="26"/>
  <c r="BR483" i="26"/>
  <c r="BR14" i="26"/>
  <c r="BR18" i="26"/>
  <c r="BR22" i="26"/>
  <c r="BR26" i="26"/>
  <c r="BR30" i="26"/>
  <c r="BR34" i="26"/>
  <c r="BR38" i="26"/>
  <c r="BR42" i="26"/>
  <c r="BR46" i="26"/>
  <c r="BR50" i="26"/>
  <c r="BR54" i="26"/>
  <c r="BR58" i="26"/>
  <c r="BR62" i="26"/>
  <c r="BR66" i="26"/>
  <c r="BR70" i="26"/>
  <c r="BR74" i="26"/>
  <c r="BR78" i="26"/>
  <c r="BR82" i="26"/>
  <c r="BR86" i="26"/>
  <c r="BR90" i="26"/>
  <c r="BR94" i="26"/>
  <c r="BR98" i="26"/>
  <c r="BR102" i="26"/>
  <c r="BR106" i="26"/>
  <c r="BR110" i="26"/>
  <c r="BR114" i="26"/>
  <c r="BR118" i="26"/>
  <c r="BR122" i="26"/>
  <c r="BR126" i="26"/>
  <c r="BR130" i="26"/>
  <c r="BR134" i="26"/>
  <c r="BR138" i="26"/>
  <c r="BR142" i="26"/>
  <c r="BR146" i="26"/>
  <c r="BR150" i="26"/>
  <c r="BR154" i="26"/>
  <c r="BR158" i="26"/>
  <c r="BR162" i="26"/>
  <c r="BR166" i="26"/>
  <c r="BR170" i="26"/>
  <c r="BR174" i="26"/>
  <c r="BR178" i="26"/>
  <c r="BR182" i="26"/>
  <c r="BR186" i="26"/>
  <c r="BR190" i="26"/>
  <c r="BR194" i="26"/>
  <c r="BR198" i="26"/>
  <c r="BR202" i="26"/>
  <c r="BR206" i="26"/>
  <c r="BR210" i="26"/>
  <c r="BR214" i="26"/>
  <c r="BR218" i="26"/>
  <c r="BR222" i="26"/>
  <c r="BR226" i="26"/>
  <c r="BR230" i="26"/>
  <c r="BR234" i="26"/>
  <c r="BR238" i="26"/>
  <c r="BR242" i="26"/>
  <c r="BR416" i="26"/>
  <c r="BR420" i="26"/>
  <c r="BR424" i="26"/>
  <c r="BR428" i="26"/>
  <c r="BR432" i="26"/>
  <c r="BR436" i="26"/>
  <c r="BR440" i="26"/>
  <c r="BR444" i="26"/>
  <c r="BR448" i="26"/>
  <c r="BR452" i="26"/>
  <c r="BR456" i="26"/>
  <c r="BR460" i="26"/>
  <c r="BR464" i="26"/>
  <c r="BR468" i="26"/>
  <c r="BR472" i="26"/>
  <c r="BR476" i="26"/>
  <c r="BR480" i="26"/>
  <c r="BR484" i="26"/>
  <c r="BR488" i="26"/>
  <c r="BR341" i="26"/>
  <c r="BR345" i="26"/>
  <c r="BR349" i="26"/>
  <c r="BR353" i="26"/>
  <c r="BR357" i="26"/>
  <c r="BR361" i="26"/>
  <c r="BR365" i="26"/>
  <c r="BR369" i="26"/>
  <c r="BR373" i="26"/>
  <c r="BR377" i="26"/>
  <c r="BR381" i="26"/>
  <c r="BR385" i="26"/>
  <c r="BR389" i="26"/>
  <c r="BR393" i="26"/>
  <c r="BR397" i="26"/>
  <c r="BR401" i="26"/>
  <c r="BR405" i="26"/>
  <c r="BR409" i="26"/>
  <c r="BR413" i="26"/>
  <c r="BR417" i="26"/>
  <c r="BR421" i="26"/>
  <c r="BR425" i="26"/>
  <c r="BR429" i="26"/>
  <c r="BR433" i="26"/>
  <c r="BR437" i="26"/>
  <c r="BR441" i="26"/>
  <c r="BR445" i="26"/>
  <c r="BR449" i="26"/>
  <c r="BR453" i="26"/>
  <c r="BR457" i="26"/>
  <c r="BR461" i="26"/>
  <c r="BR465" i="26"/>
  <c r="BR469" i="26"/>
  <c r="BR473" i="26"/>
  <c r="BR477" i="26"/>
  <c r="BR481" i="26"/>
  <c r="BR485" i="26"/>
  <c r="BR489" i="26"/>
  <c r="BR246" i="26"/>
  <c r="BR250" i="26"/>
  <c r="BR254" i="26"/>
  <c r="BR258" i="26"/>
  <c r="BR262" i="26"/>
  <c r="BR266" i="26"/>
  <c r="BR270" i="26"/>
  <c r="BR274" i="26"/>
  <c r="BR278" i="26"/>
  <c r="BR282" i="26"/>
  <c r="BR286" i="26"/>
  <c r="BR290" i="26"/>
  <c r="BR294" i="26"/>
  <c r="BR298" i="26"/>
  <c r="BR302" i="26"/>
  <c r="BR306" i="26"/>
  <c r="BR310" i="26"/>
  <c r="BR314" i="26"/>
  <c r="BR318" i="26"/>
  <c r="BR322" i="26"/>
  <c r="BR326" i="26"/>
  <c r="BR330" i="26"/>
  <c r="BR334" i="26"/>
  <c r="BR338" i="26"/>
  <c r="BR342" i="26"/>
  <c r="BR346" i="26"/>
  <c r="BR350" i="26"/>
  <c r="BR354" i="26"/>
  <c r="BR358" i="26"/>
  <c r="BR362" i="26"/>
  <c r="BR366" i="26"/>
  <c r="BR370" i="26"/>
  <c r="BR374" i="26"/>
  <c r="BR378" i="26"/>
  <c r="BR382" i="26"/>
  <c r="BR386" i="26"/>
  <c r="BR390" i="26"/>
  <c r="BR394" i="26"/>
  <c r="BR398" i="26"/>
  <c r="BR402" i="26"/>
  <c r="BR406" i="26"/>
  <c r="BR410" i="26"/>
  <c r="BR414" i="26"/>
  <c r="BR418" i="26"/>
  <c r="BR422" i="26"/>
  <c r="BR426" i="26"/>
  <c r="BR430" i="26"/>
  <c r="BR434" i="26"/>
  <c r="BR438" i="26"/>
  <c r="BR442" i="26"/>
  <c r="BR446" i="26"/>
  <c r="BR450" i="26"/>
  <c r="BR454" i="26"/>
  <c r="BR458" i="26"/>
  <c r="BR462" i="26"/>
  <c r="BR466" i="26"/>
  <c r="BR470" i="26"/>
  <c r="BR474" i="26"/>
  <c r="BR478" i="26"/>
  <c r="BR482" i="26"/>
  <c r="BR486" i="26"/>
  <c r="BR490" i="26"/>
  <c r="Y42" i="34"/>
  <c r="X42" i="34"/>
  <c r="W38" i="34"/>
  <c r="V42" i="34"/>
  <c r="U42" i="34"/>
  <c r="T42" i="34"/>
  <c r="S42" i="34"/>
  <c r="R42" i="34"/>
  <c r="Q42" i="34"/>
  <c r="P42" i="34"/>
  <c r="O42" i="34"/>
  <c r="N42" i="34"/>
  <c r="M42" i="34"/>
  <c r="L42" i="34"/>
  <c r="K42" i="34"/>
  <c r="J42" i="34"/>
  <c r="I42" i="34"/>
  <c r="H42" i="34"/>
  <c r="G42" i="34"/>
  <c r="F42" i="34"/>
  <c r="E42" i="34"/>
  <c r="D42" i="34"/>
  <c r="C42" i="34"/>
  <c r="B42" i="34"/>
  <c r="R23" i="34"/>
  <c r="J23" i="34"/>
  <c r="B23" i="34"/>
  <c r="R22" i="34"/>
  <c r="J22" i="34"/>
  <c r="B22" i="34"/>
  <c r="R21" i="34"/>
  <c r="J21" i="34"/>
  <c r="B21" i="34"/>
  <c r="R20" i="34"/>
  <c r="J20" i="34"/>
  <c r="B20" i="34"/>
  <c r="E23" i="34" l="1"/>
  <c r="P34" i="34"/>
  <c r="D20" i="34"/>
  <c r="T20" i="34"/>
  <c r="L20" i="34"/>
  <c r="K34" i="34"/>
  <c r="W34" i="34"/>
  <c r="K38" i="34"/>
  <c r="W42" i="34"/>
  <c r="B34" i="34"/>
  <c r="N34" i="34"/>
  <c r="B38" i="34"/>
  <c r="N38" i="34"/>
  <c r="C34" i="34"/>
  <c r="O34" i="34"/>
  <c r="C38" i="34"/>
  <c r="O38" i="34"/>
  <c r="D34" i="34"/>
  <c r="D38" i="34"/>
  <c r="P38" i="34"/>
  <c r="E34" i="34"/>
  <c r="Q34" i="34"/>
  <c r="E38" i="34"/>
  <c r="Q38" i="34"/>
  <c r="F34" i="34"/>
  <c r="R34" i="34"/>
  <c r="F38" i="34"/>
  <c r="R38" i="34"/>
  <c r="G34" i="34"/>
  <c r="S34" i="34"/>
  <c r="G38" i="34"/>
  <c r="S38" i="34"/>
  <c r="H34" i="34"/>
  <c r="T34" i="34"/>
  <c r="H38" i="34"/>
  <c r="T38" i="34"/>
  <c r="I34" i="34"/>
  <c r="U34" i="34"/>
  <c r="I38" i="34"/>
  <c r="U38" i="34"/>
  <c r="J34" i="34"/>
  <c r="V34" i="34"/>
  <c r="J38" i="34"/>
  <c r="V38" i="34"/>
  <c r="L34" i="34"/>
  <c r="X34" i="34"/>
  <c r="L38" i="34"/>
  <c r="X38" i="34"/>
  <c r="M34" i="34"/>
  <c r="Y34" i="34"/>
  <c r="M38" i="34"/>
  <c r="Y38" i="34"/>
  <c r="P45" i="34" l="1"/>
  <c r="Q45" i="34"/>
  <c r="E45" i="34"/>
  <c r="D45" i="34"/>
  <c r="D22" i="34"/>
  <c r="T23" i="34"/>
  <c r="D23" i="34"/>
  <c r="F23" i="34" s="1"/>
  <c r="L22" i="34"/>
  <c r="T21" i="34"/>
  <c r="L21" i="34"/>
  <c r="T22" i="34"/>
  <c r="L23" i="34"/>
  <c r="D21" i="34"/>
  <c r="M23" i="34" l="1"/>
  <c r="N23" i="34" s="1"/>
  <c r="E21" i="34"/>
  <c r="F21" i="34" s="1"/>
  <c r="Y45" i="34" l="1"/>
  <c r="X45" i="34"/>
  <c r="U23" i="34" l="1"/>
  <c r="V23" i="34" s="1"/>
  <c r="B45" i="34" l="1"/>
  <c r="G45" i="34"/>
  <c r="F45" i="34"/>
  <c r="E22" i="34" l="1"/>
  <c r="F22" i="34" s="1"/>
  <c r="C45" i="34"/>
  <c r="T45" i="34" l="1"/>
  <c r="U45" i="34"/>
  <c r="E20" i="34"/>
  <c r="F20" i="34" s="1"/>
  <c r="L45" i="34"/>
  <c r="M45" i="34"/>
  <c r="S45" i="34" l="1"/>
  <c r="R45" i="34"/>
  <c r="M21" i="34"/>
  <c r="N21" i="34" s="1"/>
  <c r="U21" i="34"/>
  <c r="V21" i="34" s="1"/>
  <c r="K45" i="34"/>
  <c r="J45" i="34"/>
  <c r="W45" i="34" l="1"/>
  <c r="V45" i="34"/>
  <c r="M20" i="34"/>
  <c r="N20" i="34" s="1"/>
  <c r="N45" i="34"/>
  <c r="O45" i="34"/>
  <c r="U20" i="34"/>
  <c r="V20" i="34" s="1"/>
  <c r="M22" i="34" l="1"/>
  <c r="N22" i="34" s="1"/>
  <c r="U22" i="34"/>
  <c r="V22" i="34" s="1"/>
</calcChain>
</file>

<file path=xl/sharedStrings.xml><?xml version="1.0" encoding="utf-8"?>
<sst xmlns="http://schemas.openxmlformats.org/spreadsheetml/2006/main" count="30439" uniqueCount="1872">
  <si>
    <t>CHAPTER</t>
  </si>
  <si>
    <t>HHSC UNIFORM MANAGED CARE MANUAL</t>
  </si>
  <si>
    <t>6.2.17</t>
  </si>
  <si>
    <t>EFFECTIVE DATE</t>
  </si>
  <si>
    <t>DOCUMENT HISTORY LOG</t>
  </si>
  <si>
    <t>Baseline</t>
  </si>
  <si>
    <t>Year 1 MCO Achievement Milestones</t>
  </si>
  <si>
    <t>January 2025</t>
  </si>
  <si>
    <t>July 2025</t>
  </si>
  <si>
    <t>Minimum Thresholds</t>
  </si>
  <si>
    <t>Class of Hospital</t>
  </si>
  <si>
    <t>Minimum Percentage of Prior Year Unique Claims</t>
  </si>
  <si>
    <t>Minimum Sample Size</t>
  </si>
  <si>
    <t>Rural</t>
  </si>
  <si>
    <t>Children’s</t>
  </si>
  <si>
    <t>Urban</t>
  </si>
  <si>
    <t>State-Owned Non-IMD</t>
  </si>
  <si>
    <t>Dallas</t>
  </si>
  <si>
    <t>Harris</t>
  </si>
  <si>
    <t>Hidalgo</t>
  </si>
  <si>
    <t>Tarrant</t>
  </si>
  <si>
    <t>Has your MCO taken any of the steps below to connect to EDEN</t>
  </si>
  <si>
    <t>Does your MCO plan to connect to EDEN directly through HIETexas or through a regional HIE connected to HIETexas by August 31, 2025?</t>
  </si>
  <si>
    <t>If no, please explain why, including barriers you face</t>
  </si>
  <si>
    <t>Does your MCO receive ADT notifications directly from any hospitals in your network?</t>
  </si>
  <si>
    <t>Does your MCO currently receive or exchange clinical or C-CDA data through a connection with a national or private HIE?</t>
  </si>
  <si>
    <t>Please list national and private HIEs through which you are connected for purposes of clinical or C-CDA data exchange.</t>
  </si>
  <si>
    <t>Does your MCO currently receive or exchange clinical or C-CDA data through direct connections with providers?</t>
  </si>
  <si>
    <t>Please describe any barriers faced by your MCO for obtaining electronic health data that would be valuable to your efforts to measure and improve quality and implement value-based payment models (including in establishing connectivity)</t>
  </si>
  <si>
    <t>Please describe the actions your MCO takes to engage and educate network providers on ATLIS and the use of electronic health information, including for quality measurement and improvement and value-based payment</t>
  </si>
  <si>
    <t>Please identify your MCO's future priorities for using electronic health information to advance quality and value in Medicaid, including specific quality improvement opportunities you've identified</t>
  </si>
  <si>
    <t>Drop-down</t>
  </si>
  <si>
    <t>Numeric value</t>
  </si>
  <si>
    <t>Narrative</t>
  </si>
  <si>
    <t>Possible Selections Below</t>
  </si>
  <si>
    <t>Bexar</t>
  </si>
  <si>
    <t>STAR</t>
  </si>
  <si>
    <t>Connected Care Exchange</t>
  </si>
  <si>
    <t>Yes</t>
  </si>
  <si>
    <t>Care coordination: e.g., to support transitions between care settings</t>
  </si>
  <si>
    <t>C3HIE</t>
  </si>
  <si>
    <t>Care coordination across healthcare providers and services</t>
  </si>
  <si>
    <t>STAR+PLUS</t>
  </si>
  <si>
    <t>Greater Houston Healthconnect</t>
  </si>
  <si>
    <t>Our organization is reviewing language for an agreement to connect to EDEN</t>
  </si>
  <si>
    <t>No</t>
  </si>
  <si>
    <t>Quality improvement: identify trends, patterns, and gaps in care delivery</t>
  </si>
  <si>
    <t>Quality improvement: Identify trends, patterns, and gaps in care delivery</t>
  </si>
  <si>
    <t>Improve efficiency</t>
  </si>
  <si>
    <t>El Paso</t>
  </si>
  <si>
    <t>STAR Kids</t>
  </si>
  <si>
    <t>Connxus</t>
  </si>
  <si>
    <t>Our organization has executed an agreement to connect to EDEN</t>
  </si>
  <si>
    <t>Provider performance evaluation: Including for value-based payment</t>
  </si>
  <si>
    <t>Digital quality measurement</t>
  </si>
  <si>
    <t>PHIX</t>
  </si>
  <si>
    <t>Utilization management: monitor utilization patterns to optimize resource allocation</t>
  </si>
  <si>
    <t>Provider performance evaluation: including for value-based payment</t>
  </si>
  <si>
    <t>Implement digital quality measurement</t>
  </si>
  <si>
    <t>Population health management: identify high risk members and targeted interventions</t>
  </si>
  <si>
    <t>Support value-based care and payment strategies</t>
  </si>
  <si>
    <t>Jefferson</t>
  </si>
  <si>
    <t>Claims validation</t>
  </si>
  <si>
    <t>Lubbock</t>
  </si>
  <si>
    <t>Nueces</t>
  </si>
  <si>
    <t>Travis</t>
  </si>
  <si>
    <t>MRSA Central</t>
  </si>
  <si>
    <t>MRSA West</t>
  </si>
  <si>
    <t>Name</t>
  </si>
  <si>
    <t>HIETexas</t>
  </si>
  <si>
    <t>State-owned non-IMD</t>
  </si>
  <si>
    <t>Description</t>
  </si>
  <si>
    <t>Problem Statement</t>
  </si>
  <si>
    <t>Despite recent efforts to advance Health Information Exchange (HIE) participation, barriers to connectivity persist. Whether lack of information about HIE benefits, absence of infrastructure, hesitancy to share data, or other reasons, the inconsistency in connectivity across the state of Texas has inhibited efficient data sharing that would provide actionable data to improve the quality of care delivered to individuals in Medicaid.</t>
  </si>
  <si>
    <t>Aligning Technology by Linking Interoperable Systems (ATLIS) Multi-year Improvement Pathway</t>
  </si>
  <si>
    <t>Program Year (Rating Period)</t>
  </si>
  <si>
    <t>Post-program Desired Outcome</t>
  </si>
  <si>
    <t>Greater connectivity across the state will positively impact the health outcomes of Medicaid beneficiaries. Better exchange of actionable data also will  help payers and providers advance their APMs. Ultimately, in future iterations, the program could incorporate additional provider types, such as ambulatory providers and mental health providers, into connectivity metrics that MCOs would be accountable for to drive improvement in follow-up care and providers’ ability to participate with transparency in APMs.</t>
  </si>
  <si>
    <t>By January 15, 2025, the MCO must submit to HHSC in a manner prescribed by HHSC, a Quantified Assessment of Baseline HIE Connectivity and Interoperability, including data by provider class regarding: number and percentage of MCO’s network providers, who were in the network on September 1, 2024, submitting ADT data to the Medicaid program’s EDEN system through a regional HIE connected to THSA or through a direct connection to THSA; estimated percentage of MCO’s emergency department visits occurring in a hospital connected to EDEN; number and  percentage of MCO’s network providers submitting patient or encounter level CCDA data to a regional HIE or via a national network; status of MCO’s connections or subscriptions to EDEN, regional HIEs, or national HIE networks; number of ADT notices received by the MCO and a qualitative description of how the MCO is using these connections or subscriptions to improve quality of care, implement digital quality measurement, support value-based care and payment strategies, or other relevant actions; and description of MCO’s activities to engage and educate network providers on this 438.6(b) program. Achievement for the MCO will be measured by quantifying the number of data fields and responses required in the report and calculating a percentage of data completion of the report. An MCO will be measured as having achieved the milestone if percentage of data completion is 90% or higher. If an MCO does not achieve the minimum achievement percentage, the MCO will not receive an incentive payment.</t>
  </si>
  <si>
    <t>MCO Assurances and Certification/Attestation</t>
  </si>
  <si>
    <t>Respond below as applicable (Yes/No)</t>
  </si>
  <si>
    <t>MCO uses financial arrangement code on medical encounters as appropriate</t>
  </si>
  <si>
    <t xml:space="preserve">MCO has requirements in place to ensure complete and accurate encounter data from Providers </t>
  </si>
  <si>
    <t>By signing below, MCO certifies the accuracy of this document</t>
  </si>
  <si>
    <t>Signature</t>
  </si>
  <si>
    <t>Date</t>
  </si>
  <si>
    <t>Print Name</t>
  </si>
  <si>
    <t>Title</t>
  </si>
  <si>
    <t xml:space="preserve">Reviewed by HHSC </t>
  </si>
  <si>
    <t>End of worksheet</t>
  </si>
  <si>
    <t>MCO to complete the worksheets below (click on link)</t>
  </si>
  <si>
    <t>MCO Data</t>
  </si>
  <si>
    <t>MCO Attestation</t>
  </si>
  <si>
    <t>Example: "Outstanding Community Health Plan - Deliverable UMCM 6.2.17 ATLIS - 01.31.2025"</t>
  </si>
  <si>
    <t>NAMING CONVENTION: When submitting this report, please name it "MCO Name - Deliverable UMCM 6.2.17 ATLIS - mm.dd.yyyy"</t>
  </si>
  <si>
    <t>Questions: Please email to HPCS_UMCC_Provisions@hhsc.state.tx.us</t>
  </si>
  <si>
    <t>IMPORTANT NOTE</t>
  </si>
  <si>
    <t>If the MCO is submitting any information in these report that the MCO believes is proprietary or confidential, the MCO must mark or indicate that information as proprietary or confidential. 
HHSC will notify the MCO in writing, upon receiving a request for the report or information contained therein and the MCO must submit arguments to the Texas Attorney Generals’ Open Record Division that the information is proprietary or confidential and must not be released. 
If an MCO does not submit such arguments in response to an open records request, then HHSC will release the information. 
HHSC will not submit arguments on the MCO’s behalf.</t>
  </si>
  <si>
    <t>REPORT SUBMISSION</t>
  </si>
  <si>
    <t>Master TPI</t>
  </si>
  <si>
    <t>Master NPI</t>
  </si>
  <si>
    <t>PROVIDER NAME</t>
  </si>
  <si>
    <t>STAR FY2023 Unique Encounters</t>
  </si>
  <si>
    <t>STAR In/Out of Network</t>
  </si>
  <si>
    <t>STAR Plus FY2023 Unique Encounters</t>
  </si>
  <si>
    <t>STAR Plus In/Out of Network</t>
  </si>
  <si>
    <t>STAR Kids FY2023 Unique Encounters</t>
  </si>
  <si>
    <t>STAR Kids In/Out of Network</t>
  </si>
  <si>
    <t>Name of Person Completing Survey</t>
  </si>
  <si>
    <t>Email Address</t>
  </si>
  <si>
    <t>Zip Code</t>
  </si>
  <si>
    <t>Phone Number</t>
  </si>
  <si>
    <t>Section 1: Admission, Discharge, Transfer (ADT) data (All responses should be as of September 1, 2024, unless otherwise noted)</t>
  </si>
  <si>
    <t>Section 2:  Clinical Data (All responses should be as of September 1, 2024, unless otherwise noted)</t>
  </si>
  <si>
    <t>2. What types of ADT encounters are shared</t>
  </si>
  <si>
    <t>9. Does your hospital share C-CDA messages for ED encounters?</t>
  </si>
  <si>
    <t>10. Does your hospital share C-CDA messages for Inpatient encounters?</t>
  </si>
  <si>
    <t>11.	Does your hospital share C-CDA patient level summaries?</t>
  </si>
  <si>
    <t>12. Does your hospital share C-CDA data through a national or private HIE (eHealth Exchange, Commonwell, Carequality, etc.)</t>
  </si>
  <si>
    <t>13.	Does your hospital share C-CDA data through a direct connection with an MCO?</t>
  </si>
  <si>
    <t>A demographic overview</t>
  </si>
  <si>
    <t>Vital signs (height, weight, blood pressure, BMI)</t>
  </si>
  <si>
    <t>The referring/transitioning provider's name and office contact information</t>
  </si>
  <si>
    <t>The patient's care team, including primary care provider of record and any additional known care team members</t>
  </si>
  <si>
    <t>The reason for referral</t>
  </si>
  <si>
    <t>The final diagnosis</t>
  </si>
  <si>
    <t>Admitting diagnosis</t>
  </si>
  <si>
    <t>A current problem list</t>
  </si>
  <si>
    <t>Lab test results</t>
  </si>
  <si>
    <t>Radiological imaging interpretations and reports</t>
  </si>
  <si>
    <t>Admission medications list</t>
  </si>
  <si>
    <t>Discharge medications list</t>
  </si>
  <si>
    <t>An allergies and intolerances list</t>
  </si>
  <si>
    <t>Social history</t>
  </si>
  <si>
    <t>Behavioral health screen results</t>
  </si>
  <si>
    <t>Non-medical drivers of health surveys and findings</t>
  </si>
  <si>
    <t>None of these</t>
  </si>
  <si>
    <t>The problem or focus of the care plan</t>
  </si>
  <si>
    <t>The goal or target outcome</t>
  </si>
  <si>
    <t>Any instructions that the provider has given to the patient</t>
  </si>
  <si>
    <t>Discharge instructions</t>
  </si>
  <si>
    <t>Discharge summary</t>
  </si>
  <si>
    <t>The practitioner responsible for the member's care during the inpatient stay</t>
  </si>
  <si>
    <t>Procedures or treatment provided</t>
  </si>
  <si>
    <t>Any other testing results, or documentation of pending tests or not tests pending</t>
  </si>
  <si>
    <t>Prior ER visits</t>
  </si>
  <si>
    <t>007068203</t>
  </si>
  <si>
    <t>1326037607</t>
  </si>
  <si>
    <t>In Network</t>
  </si>
  <si>
    <t>6. We do not currently share ADT through any of these HIEs</t>
  </si>
  <si>
    <t>020811801</t>
  </si>
  <si>
    <t>1447228747</t>
  </si>
  <si>
    <t>020817501</t>
  </si>
  <si>
    <t>1174576698</t>
  </si>
  <si>
    <t>020834001</t>
  </si>
  <si>
    <t>1730132234</t>
  </si>
  <si>
    <t>020841501</t>
  </si>
  <si>
    <t>1962455816</t>
  </si>
  <si>
    <t>020844903</t>
  </si>
  <si>
    <t>1821004151</t>
  </si>
  <si>
    <t>Children's</t>
  </si>
  <si>
    <t>020844909</t>
  </si>
  <si>
    <t>1194787218</t>
  </si>
  <si>
    <t>020908201</t>
  </si>
  <si>
    <t>1396779948</t>
  </si>
  <si>
    <t>020934801</t>
  </si>
  <si>
    <t>1740233782</t>
  </si>
  <si>
    <t>020943901</t>
  </si>
  <si>
    <t>1689628984</t>
  </si>
  <si>
    <t>020947001</t>
  </si>
  <si>
    <t>1043267701</t>
  </si>
  <si>
    <t>020950401</t>
  </si>
  <si>
    <t>1134172406</t>
  </si>
  <si>
    <t>020957901</t>
  </si>
  <si>
    <t>1649223645</t>
  </si>
  <si>
    <t>020966001</t>
  </si>
  <si>
    <t>1205018439</t>
  </si>
  <si>
    <t>020967802</t>
  </si>
  <si>
    <t>1003883158</t>
  </si>
  <si>
    <t>020973601</t>
  </si>
  <si>
    <t>1508810573</t>
  </si>
  <si>
    <t>020976902</t>
  </si>
  <si>
    <t>1295736734</t>
  </si>
  <si>
    <t>MRSA Northeast</t>
  </si>
  <si>
    <t>020977701</t>
  </si>
  <si>
    <t>1134166192</t>
  </si>
  <si>
    <t>020979302</t>
  </si>
  <si>
    <t>1902857766</t>
  </si>
  <si>
    <t>020981901</t>
  </si>
  <si>
    <t>1891718789</t>
  </si>
  <si>
    <t>020982701</t>
  </si>
  <si>
    <t>1548291883</t>
  </si>
  <si>
    <t>020988401</t>
  </si>
  <si>
    <t>1023011657</t>
  </si>
  <si>
    <t>020989201</t>
  </si>
  <si>
    <t>1205837770</t>
  </si>
  <si>
    <t>020990001</t>
  </si>
  <si>
    <t>1780731737</t>
  </si>
  <si>
    <t>020991801</t>
  </si>
  <si>
    <t>1942240189</t>
  </si>
  <si>
    <t>020992601</t>
  </si>
  <si>
    <t>1083612121</t>
  </si>
  <si>
    <t>020993401</t>
  </si>
  <si>
    <t>1174522494</t>
  </si>
  <si>
    <t>021002301</t>
  </si>
  <si>
    <t>1558430520</t>
  </si>
  <si>
    <t>021008001</t>
  </si>
  <si>
    <t>1942379912</t>
  </si>
  <si>
    <t>021011401</t>
  </si>
  <si>
    <t>1659440634</t>
  </si>
  <si>
    <t>021017101</t>
  </si>
  <si>
    <t>1043389034</t>
  </si>
  <si>
    <t>021168201</t>
  </si>
  <si>
    <t>1548233265</t>
  </si>
  <si>
    <t>HEALTHSOUTH REHAB INSTITUTUE OF SAN ANTONIO RIOSA-ENCOMPASS HEALTH REHABILITATION HOSPITAL OF SAN AN</t>
  </si>
  <si>
    <t>021173202</t>
  </si>
  <si>
    <t>1821062050</t>
  </si>
  <si>
    <t>021175701</t>
  </si>
  <si>
    <t>1649243353</t>
  </si>
  <si>
    <t>021184901</t>
  </si>
  <si>
    <t>1891765178</t>
  </si>
  <si>
    <t>021185601</t>
  </si>
  <si>
    <t>1013968726</t>
  </si>
  <si>
    <t>1376588228</t>
  </si>
  <si>
    <t>1548232044</t>
  </si>
  <si>
    <t>1821025990</t>
  </si>
  <si>
    <t>083290905</t>
  </si>
  <si>
    <t>1477857332</t>
  </si>
  <si>
    <t>088189803</t>
  </si>
  <si>
    <t>1356418974</t>
  </si>
  <si>
    <t>091770005</t>
  </si>
  <si>
    <t>1326025701</t>
  </si>
  <si>
    <t>094092602</t>
  </si>
  <si>
    <t>1548226988</t>
  </si>
  <si>
    <t>094105602</t>
  </si>
  <si>
    <t>1518911833</t>
  </si>
  <si>
    <t>094108002</t>
  </si>
  <si>
    <t>1679578439</t>
  </si>
  <si>
    <t>094109802</t>
  </si>
  <si>
    <t>1770536120</t>
  </si>
  <si>
    <t>094113001</t>
  </si>
  <si>
    <t>1770573586</t>
  </si>
  <si>
    <t>094117105</t>
  </si>
  <si>
    <t>1992707780</t>
  </si>
  <si>
    <t>094118902</t>
  </si>
  <si>
    <t>1851343909</t>
  </si>
  <si>
    <t>094119702</t>
  </si>
  <si>
    <t>1629089966</t>
  </si>
  <si>
    <t>094129604</t>
  </si>
  <si>
    <t>1700991700</t>
  </si>
  <si>
    <t>094138703</t>
  </si>
  <si>
    <t>1437156361</t>
  </si>
  <si>
    <t>094140302</t>
  </si>
  <si>
    <t>1457382798</t>
  </si>
  <si>
    <t>094148602</t>
  </si>
  <si>
    <t>1093744187</t>
  </si>
  <si>
    <t>094151004</t>
  </si>
  <si>
    <t>1003833013</t>
  </si>
  <si>
    <t>094152803</t>
  </si>
  <si>
    <t>1942314448</t>
  </si>
  <si>
    <t>094153604</t>
  </si>
  <si>
    <t>1356446686</t>
  </si>
  <si>
    <t>094154402</t>
  </si>
  <si>
    <t>1124074273</t>
  </si>
  <si>
    <t>094160103</t>
  </si>
  <si>
    <t>1720033947</t>
  </si>
  <si>
    <t>094164302</t>
  </si>
  <si>
    <t>1487607792</t>
  </si>
  <si>
    <t>094172602</t>
  </si>
  <si>
    <t>1023013935</t>
  </si>
  <si>
    <t>094178302</t>
  </si>
  <si>
    <t>1114998911</t>
  </si>
  <si>
    <t>094180903</t>
  </si>
  <si>
    <t>1821066820</t>
  </si>
  <si>
    <t>094186602</t>
  </si>
  <si>
    <t>1396731105</t>
  </si>
  <si>
    <t>094187402</t>
  </si>
  <si>
    <t>1275580938</t>
  </si>
  <si>
    <t>094192402</t>
  </si>
  <si>
    <t>1255384533</t>
  </si>
  <si>
    <t>094193202</t>
  </si>
  <si>
    <t>1659323772</t>
  </si>
  <si>
    <t>094205403</t>
  </si>
  <si>
    <t>1730278417</t>
  </si>
  <si>
    <t>094207002</t>
  </si>
  <si>
    <t>1770514077</t>
  </si>
  <si>
    <t>094208803</t>
  </si>
  <si>
    <t>1144203662</t>
  </si>
  <si>
    <t>094215302</t>
  </si>
  <si>
    <t>1245292630</t>
  </si>
  <si>
    <t>094216103</t>
  </si>
  <si>
    <t>1629021845</t>
  </si>
  <si>
    <t>094219503</t>
  </si>
  <si>
    <t>1497871628</t>
  </si>
  <si>
    <t>094221102</t>
  </si>
  <si>
    <t>1386652527</t>
  </si>
  <si>
    <t>094222903</t>
  </si>
  <si>
    <t>1003885641</t>
  </si>
  <si>
    <t>094224503</t>
  </si>
  <si>
    <t>1356312243</t>
  </si>
  <si>
    <t>094226002</t>
  </si>
  <si>
    <t>1801817135</t>
  </si>
  <si>
    <t>094347402</t>
  </si>
  <si>
    <t>1144294893</t>
  </si>
  <si>
    <t>094349003</t>
  </si>
  <si>
    <t>1689648339</t>
  </si>
  <si>
    <t>CMS REHAB OF WF LP-ENCOMPASS HEALTH REHABILITATION HOSPITAL OF WICHIT</t>
  </si>
  <si>
    <t>094351601</t>
  </si>
  <si>
    <t>1821061532</t>
  </si>
  <si>
    <t>110803703</t>
  </si>
  <si>
    <t>1770579591</t>
  </si>
  <si>
    <t>110839103</t>
  </si>
  <si>
    <t>1528026267</t>
  </si>
  <si>
    <t>110856504</t>
  </si>
  <si>
    <t>1134137466</t>
  </si>
  <si>
    <t>111829102</t>
  </si>
  <si>
    <t>1093708679</t>
  </si>
  <si>
    <t>111905902</t>
  </si>
  <si>
    <t>1306897277</t>
  </si>
  <si>
    <t>111915801</t>
  </si>
  <si>
    <t>1497708929</t>
  </si>
  <si>
    <t>112667403</t>
  </si>
  <si>
    <t>1124092036</t>
  </si>
  <si>
    <t>112671602</t>
  </si>
  <si>
    <t>1972581940</t>
  </si>
  <si>
    <t>112672402</t>
  </si>
  <si>
    <t>1174582050</t>
  </si>
  <si>
    <t>112673204</t>
  </si>
  <si>
    <t>1881697878</t>
  </si>
  <si>
    <t>112677302</t>
  </si>
  <si>
    <t>1336172105</t>
  </si>
  <si>
    <t>112679902</t>
  </si>
  <si>
    <t>1205833985</t>
  </si>
  <si>
    <t>112684904</t>
  </si>
  <si>
    <t>1831170273</t>
  </si>
  <si>
    <t>112688004</t>
  </si>
  <si>
    <t>1447574819</t>
  </si>
  <si>
    <t>112692202</t>
  </si>
  <si>
    <t>1598746703</t>
  </si>
  <si>
    <t>112697102</t>
  </si>
  <si>
    <t>1689650616</t>
  </si>
  <si>
    <t>112698903</t>
  </si>
  <si>
    <t>1437102639</t>
  </si>
  <si>
    <t>112701102</t>
  </si>
  <si>
    <t>1144274226</t>
  </si>
  <si>
    <t>112702904</t>
  </si>
  <si>
    <t>1184607897</t>
  </si>
  <si>
    <t>112704504</t>
  </si>
  <si>
    <t>1245237593</t>
  </si>
  <si>
    <t>112706003</t>
  </si>
  <si>
    <t>1598749707</t>
  </si>
  <si>
    <t>112707808</t>
  </si>
  <si>
    <t>1316931835</t>
  </si>
  <si>
    <t>112711003</t>
  </si>
  <si>
    <t>1801852736</t>
  </si>
  <si>
    <t>112712802</t>
  </si>
  <si>
    <t>1023065794</t>
  </si>
  <si>
    <t>112716902</t>
  </si>
  <si>
    <t>1619924719</t>
  </si>
  <si>
    <t>1679528889</t>
  </si>
  <si>
    <t>112721903</t>
  </si>
  <si>
    <t>1538465901</t>
  </si>
  <si>
    <t>112724302</t>
  </si>
  <si>
    <t>1811942238</t>
  </si>
  <si>
    <t>112725003</t>
  </si>
  <si>
    <t>1750377289</t>
  </si>
  <si>
    <t>112728403</t>
  </si>
  <si>
    <t>1083619712</t>
  </si>
  <si>
    <t>119874904</t>
  </si>
  <si>
    <t>1790777696</t>
  </si>
  <si>
    <t>119877204</t>
  </si>
  <si>
    <t>1104830900</t>
  </si>
  <si>
    <t>120726804</t>
  </si>
  <si>
    <t>1417980202</t>
  </si>
  <si>
    <t>120745806</t>
  </si>
  <si>
    <t>1699770149</t>
  </si>
  <si>
    <t>121053605</t>
  </si>
  <si>
    <t>1487639175</t>
  </si>
  <si>
    <t>121692107</t>
  </si>
  <si>
    <t>1861510521</t>
  </si>
  <si>
    <t>121775403</t>
  </si>
  <si>
    <t>1689641680</t>
  </si>
  <si>
    <t>121776205</t>
  </si>
  <si>
    <t>1992700983</t>
  </si>
  <si>
    <t>121781205</t>
  </si>
  <si>
    <t>1831140979</t>
  </si>
  <si>
    <t>121782009</t>
  </si>
  <si>
    <t>1740288505</t>
  </si>
  <si>
    <t>121785303</t>
  </si>
  <si>
    <t>1932108214</t>
  </si>
  <si>
    <t>121787905</t>
  </si>
  <si>
    <t>1396748471</t>
  </si>
  <si>
    <t>121794503</t>
  </si>
  <si>
    <t>1922031541</t>
  </si>
  <si>
    <t>121799406</t>
  </si>
  <si>
    <t>1295739258</t>
  </si>
  <si>
    <t>121806703</t>
  </si>
  <si>
    <t>1881697316</t>
  </si>
  <si>
    <t>121807504</t>
  </si>
  <si>
    <t>1063466035</t>
  </si>
  <si>
    <t>121808305</t>
  </si>
  <si>
    <t>1124061882</t>
  </si>
  <si>
    <t>121816602</t>
  </si>
  <si>
    <t>1164510673</t>
  </si>
  <si>
    <t>121822403</t>
  </si>
  <si>
    <t>1700805678</t>
  </si>
  <si>
    <t>126667806</t>
  </si>
  <si>
    <t>1104842475</t>
  </si>
  <si>
    <t>126675104</t>
  </si>
  <si>
    <t>1992753222</t>
  </si>
  <si>
    <t>126679303</t>
  </si>
  <si>
    <t>1275592131</t>
  </si>
  <si>
    <t>126840107</t>
  </si>
  <si>
    <t>1477594299</t>
  </si>
  <si>
    <t>127262703</t>
  </si>
  <si>
    <t>1073511762</t>
  </si>
  <si>
    <t>127263503</t>
  </si>
  <si>
    <t>1073580726</t>
  </si>
  <si>
    <t>127267603</t>
  </si>
  <si>
    <t>1942294939</t>
  </si>
  <si>
    <t>127278304</t>
  </si>
  <si>
    <t>1417941295</t>
  </si>
  <si>
    <t>127294003</t>
  </si>
  <si>
    <t>1790782704</t>
  </si>
  <si>
    <t>127295703</t>
  </si>
  <si>
    <t>1932123247</t>
  </si>
  <si>
    <t>127298107</t>
  </si>
  <si>
    <t>1174563779</t>
  </si>
  <si>
    <t>127300503</t>
  </si>
  <si>
    <t>1184622847</t>
  </si>
  <si>
    <t>127301306</t>
  </si>
  <si>
    <t>1659308948</t>
  </si>
  <si>
    <t>127303903</t>
  </si>
  <si>
    <t>1700883196</t>
  </si>
  <si>
    <t>127304703</t>
  </si>
  <si>
    <t>1508899204</t>
  </si>
  <si>
    <t>127310404</t>
  </si>
  <si>
    <t>1689655912</t>
  </si>
  <si>
    <t>127311205</t>
  </si>
  <si>
    <t>1699726406</t>
  </si>
  <si>
    <t>127313803</t>
  </si>
  <si>
    <t>1700854288</t>
  </si>
  <si>
    <t>127319504</t>
  </si>
  <si>
    <t>1437171568</t>
  </si>
  <si>
    <t>130089906</t>
  </si>
  <si>
    <t>1225038938</t>
  </si>
  <si>
    <t>130601104</t>
  </si>
  <si>
    <t>1700801909</t>
  </si>
  <si>
    <t>130605205</t>
  </si>
  <si>
    <t>1700885076</t>
  </si>
  <si>
    <t>130606006</t>
  </si>
  <si>
    <t>1124076401</t>
  </si>
  <si>
    <t>130614405</t>
  </si>
  <si>
    <t>1174533343</t>
  </si>
  <si>
    <t>130618504</t>
  </si>
  <si>
    <t>1811916901</t>
  </si>
  <si>
    <t>130826407</t>
  </si>
  <si>
    <t>1639176456</t>
  </si>
  <si>
    <t>130959304</t>
  </si>
  <si>
    <t>1679678767</t>
  </si>
  <si>
    <t>3. Greater Houston Healthconnect</t>
  </si>
  <si>
    <t>131036903</t>
  </si>
  <si>
    <t>1396778064</t>
  </si>
  <si>
    <t>131038504</t>
  </si>
  <si>
    <t>1598750721</t>
  </si>
  <si>
    <t>132812205</t>
  </si>
  <si>
    <t>1548286172</t>
  </si>
  <si>
    <t>1285798918</t>
  </si>
  <si>
    <t>2. Connected Care Exchange</t>
  </si>
  <si>
    <t>133244705</t>
  </si>
  <si>
    <t>1275581852</t>
  </si>
  <si>
    <t>133245406</t>
  </si>
  <si>
    <t>1215969787</t>
  </si>
  <si>
    <t>133250406</t>
  </si>
  <si>
    <t>1326079534</t>
  </si>
  <si>
    <t>133252009</t>
  </si>
  <si>
    <t>1992285282</t>
  </si>
  <si>
    <t>1841354677</t>
  </si>
  <si>
    <t>133258705</t>
  </si>
  <si>
    <t>1225146400</t>
  </si>
  <si>
    <t>133355104</t>
  </si>
  <si>
    <t>1205900370</t>
  </si>
  <si>
    <t>133544006</t>
  </si>
  <si>
    <t>1568454403</t>
  </si>
  <si>
    <t>134772611</t>
  </si>
  <si>
    <t>1780823021</t>
  </si>
  <si>
    <t>135032405</t>
  </si>
  <si>
    <t>1528027786</t>
  </si>
  <si>
    <t>135033210</t>
  </si>
  <si>
    <t>1740238641</t>
  </si>
  <si>
    <t>135034009</t>
  </si>
  <si>
    <t>1871583153</t>
  </si>
  <si>
    <t>135035706</t>
  </si>
  <si>
    <t>1861488579</t>
  </si>
  <si>
    <t>135036506</t>
  </si>
  <si>
    <t>1669472387</t>
  </si>
  <si>
    <t>135151206</t>
  </si>
  <si>
    <t>1871599829</t>
  </si>
  <si>
    <t>135223905</t>
  </si>
  <si>
    <t>1265430177</t>
  </si>
  <si>
    <t>135225404</t>
  </si>
  <si>
    <t>1164526786</t>
  </si>
  <si>
    <t>1154315307</t>
  </si>
  <si>
    <t>135233809</t>
  </si>
  <si>
    <t>1992767511</t>
  </si>
  <si>
    <t>135235306</t>
  </si>
  <si>
    <t>1740273994</t>
  </si>
  <si>
    <t>135237906</t>
  </si>
  <si>
    <t>1023013448</t>
  </si>
  <si>
    <t>136141205</t>
  </si>
  <si>
    <t>1821011248</t>
  </si>
  <si>
    <t>136142011</t>
  </si>
  <si>
    <t>1033118716</t>
  </si>
  <si>
    <t>136143806</t>
  </si>
  <si>
    <t>1255325817</t>
  </si>
  <si>
    <t>136145310</t>
  </si>
  <si>
    <t>1679560866</t>
  </si>
  <si>
    <t>136325111</t>
  </si>
  <si>
    <t>1184631673</t>
  </si>
  <si>
    <t>136326908</t>
  </si>
  <si>
    <t>1104845015</t>
  </si>
  <si>
    <t>136327710</t>
  </si>
  <si>
    <t>1962497800</t>
  </si>
  <si>
    <t>136330112</t>
  </si>
  <si>
    <t>1578588463</t>
  </si>
  <si>
    <t>136331910</t>
  </si>
  <si>
    <t>1720096019</t>
  </si>
  <si>
    <t>136332705</t>
  </si>
  <si>
    <t>1760567085</t>
  </si>
  <si>
    <t>136381405</t>
  </si>
  <si>
    <t>1447259627</t>
  </si>
  <si>
    <t>136412710</t>
  </si>
  <si>
    <t>1699772541</t>
  </si>
  <si>
    <t>136436606</t>
  </si>
  <si>
    <t>1093783391</t>
  </si>
  <si>
    <t>137074409</t>
  </si>
  <si>
    <t>1689650921</t>
  </si>
  <si>
    <t>137226005</t>
  </si>
  <si>
    <t>1992707228</t>
  </si>
  <si>
    <t>137227806</t>
  </si>
  <si>
    <t>1790702371</t>
  </si>
  <si>
    <t>137245009</t>
  </si>
  <si>
    <t>1467442418</t>
  </si>
  <si>
    <t>137249208</t>
  </si>
  <si>
    <t>1477516466</t>
  </si>
  <si>
    <t>137265806</t>
  </si>
  <si>
    <t>1093810327</t>
  </si>
  <si>
    <t>137343308</t>
  </si>
  <si>
    <t>1861475626</t>
  </si>
  <si>
    <t>137805107</t>
  </si>
  <si>
    <t>1982666111</t>
  </si>
  <si>
    <t>137907508</t>
  </si>
  <si>
    <t>1124052162</t>
  </si>
  <si>
    <t>137909111</t>
  </si>
  <si>
    <t>1689630865</t>
  </si>
  <si>
    <t>137949705</t>
  </si>
  <si>
    <t>1548387418</t>
  </si>
  <si>
    <t>137962006</t>
  </si>
  <si>
    <t>1891789772</t>
  </si>
  <si>
    <t>137999206</t>
  </si>
  <si>
    <t>1821087164</t>
  </si>
  <si>
    <t>138296208</t>
  </si>
  <si>
    <t>1679557888</t>
  </si>
  <si>
    <t>138353107</t>
  </si>
  <si>
    <t>1194893263</t>
  </si>
  <si>
    <t>138411709</t>
  </si>
  <si>
    <t>1720088123</t>
  </si>
  <si>
    <t>138644310</t>
  </si>
  <si>
    <t>1528064649</t>
  </si>
  <si>
    <t>138910807</t>
  </si>
  <si>
    <t>1194743013</t>
  </si>
  <si>
    <t>138911619</t>
  </si>
  <si>
    <t>1437148020</t>
  </si>
  <si>
    <t>138913209</t>
  </si>
  <si>
    <t>1174526529</t>
  </si>
  <si>
    <t>138950412</t>
  </si>
  <si>
    <t>1972590602</t>
  </si>
  <si>
    <t>138951211</t>
  </si>
  <si>
    <t>1316936990</t>
  </si>
  <si>
    <t>138962907</t>
  </si>
  <si>
    <t>1891882833</t>
  </si>
  <si>
    <t>139135109</t>
  </si>
  <si>
    <t>1477643690</t>
  </si>
  <si>
    <t>139172412</t>
  </si>
  <si>
    <t>1396746129</t>
  </si>
  <si>
    <t>139485012</t>
  </si>
  <si>
    <t>1447250253</t>
  </si>
  <si>
    <t>140713201</t>
  </si>
  <si>
    <t>1871619254</t>
  </si>
  <si>
    <t>140714001</t>
  </si>
  <si>
    <t>1861487779</t>
  </si>
  <si>
    <t>141858401</t>
  </si>
  <si>
    <t>1952306672</t>
  </si>
  <si>
    <t>146021401</t>
  </si>
  <si>
    <t>1295788735</t>
  </si>
  <si>
    <t>146509801</t>
  </si>
  <si>
    <t>1932152337</t>
  </si>
  <si>
    <t>147227603</t>
  </si>
  <si>
    <t>1760482939</t>
  </si>
  <si>
    <t>147918003</t>
  </si>
  <si>
    <t>1154317774</t>
  </si>
  <si>
    <t>148698701</t>
  </si>
  <si>
    <t>1295781227</t>
  </si>
  <si>
    <t>149047601</t>
  </si>
  <si>
    <t>1609876309</t>
  </si>
  <si>
    <t>149073203</t>
  </si>
  <si>
    <t>1750392916</t>
  </si>
  <si>
    <t>150967102</t>
  </si>
  <si>
    <t>1013993559</t>
  </si>
  <si>
    <t>151691601</t>
  </si>
  <si>
    <t>1609855139</t>
  </si>
  <si>
    <t>152686501</t>
  </si>
  <si>
    <t>1780786699</t>
  </si>
  <si>
    <t>154504801</t>
  </si>
  <si>
    <t>1881688976</t>
  </si>
  <si>
    <t>157144001</t>
  </si>
  <si>
    <t>1922002674</t>
  </si>
  <si>
    <t>157203401</t>
  </si>
  <si>
    <t>1720088412</t>
  </si>
  <si>
    <t>158914501</t>
  </si>
  <si>
    <t>1295890093</t>
  </si>
  <si>
    <t>158977201</t>
  </si>
  <si>
    <t>1750499273</t>
  </si>
  <si>
    <t>158980601</t>
  </si>
  <si>
    <t>1124137054</t>
  </si>
  <si>
    <t>159156201</t>
  </si>
  <si>
    <t>1598744856</t>
  </si>
  <si>
    <t>160630301</t>
  </si>
  <si>
    <t>1942208616</t>
  </si>
  <si>
    <t>160709501</t>
  </si>
  <si>
    <t>1053317362</t>
  </si>
  <si>
    <t>162459501</t>
  </si>
  <si>
    <t>1942292255</t>
  </si>
  <si>
    <t>162965101</t>
  </si>
  <si>
    <t>1659352987</t>
  </si>
  <si>
    <t>163111101</t>
  </si>
  <si>
    <t>1063411767</t>
  </si>
  <si>
    <t>163219201</t>
  </si>
  <si>
    <t>1922001775</t>
  </si>
  <si>
    <t>163925401</t>
  </si>
  <si>
    <t>1861467573</t>
  </si>
  <si>
    <t>163936101</t>
  </si>
  <si>
    <t>1669569984</t>
  </si>
  <si>
    <t>IRVING COPPELL SURGICAL HOSPITAL LLP-BAYLOR SCOTT AND WHITE SURGICAL HOSPITAL LAS COLIN</t>
  </si>
  <si>
    <t>165305701</t>
  </si>
  <si>
    <t>1912948845</t>
  </si>
  <si>
    <t>167364201</t>
  </si>
  <si>
    <t>1871599183</t>
  </si>
  <si>
    <t>168648701</t>
  </si>
  <si>
    <t>1669480323</t>
  </si>
  <si>
    <t>171461001</t>
  </si>
  <si>
    <t>1629064928</t>
  </si>
  <si>
    <t>171848805</t>
  </si>
  <si>
    <t>1649273434</t>
  </si>
  <si>
    <t>172620001</t>
  </si>
  <si>
    <t>1982609558</t>
  </si>
  <si>
    <t>173574801</t>
  </si>
  <si>
    <t>1245201656</t>
  </si>
  <si>
    <t>TEXAS INSTITUTE FOR SURGERY LLP-TEXAS INSTITUTE FOR SURGERY AT TEXAS HEALTH PRESBY</t>
  </si>
  <si>
    <t>173995503</t>
  </si>
  <si>
    <t>1093712697</t>
  </si>
  <si>
    <t>174662001</t>
  </si>
  <si>
    <t>1316933609</t>
  </si>
  <si>
    <t>176354201</t>
  </si>
  <si>
    <t>1013970862</t>
  </si>
  <si>
    <t>178396101</t>
  </si>
  <si>
    <t>1174524466</t>
  </si>
  <si>
    <t>178795401</t>
  </si>
  <si>
    <t>1043328198</t>
  </si>
  <si>
    <t>179272301</t>
  </si>
  <si>
    <t>1295764553</t>
  </si>
  <si>
    <t>179322602</t>
  </si>
  <si>
    <t>1972540417</t>
  </si>
  <si>
    <t>181706601</t>
  </si>
  <si>
    <t>1154361475</t>
  </si>
  <si>
    <t>184505902</t>
  </si>
  <si>
    <t>1316911068</t>
  </si>
  <si>
    <t>185051301</t>
  </si>
  <si>
    <t>1316992878</t>
  </si>
  <si>
    <t>185556101</t>
  </si>
  <si>
    <t>1962504340</t>
  </si>
  <si>
    <t>185964702</t>
  </si>
  <si>
    <t>1548236524</t>
  </si>
  <si>
    <t>186221101</t>
  </si>
  <si>
    <t>1689629941</t>
  </si>
  <si>
    <t>186599001</t>
  </si>
  <si>
    <t>1447355771</t>
  </si>
  <si>
    <t>189947801</t>
  </si>
  <si>
    <t>1134108053</t>
  </si>
  <si>
    <t>190123303</t>
  </si>
  <si>
    <t>1265568638</t>
  </si>
  <si>
    <t>190248801</t>
  </si>
  <si>
    <t>1194890103</t>
  </si>
  <si>
    <t>190809701</t>
  </si>
  <si>
    <t>1609091693</t>
  </si>
  <si>
    <t>190895601</t>
  </si>
  <si>
    <t>1598710592</t>
  </si>
  <si>
    <t>192622201</t>
  </si>
  <si>
    <t>1376662296</t>
  </si>
  <si>
    <t>192751901</t>
  </si>
  <si>
    <t>1295843787</t>
  </si>
  <si>
    <t>193399601</t>
  </si>
  <si>
    <t>1629138029</t>
  </si>
  <si>
    <t>193867201</t>
  </si>
  <si>
    <t>1740450121</t>
  </si>
  <si>
    <t>194036301</t>
  </si>
  <si>
    <t>1063411239</t>
  </si>
  <si>
    <t>194106401</t>
  </si>
  <si>
    <t>1578780870</t>
  </si>
  <si>
    <t>194997601</t>
  </si>
  <si>
    <t>1851390967</t>
  </si>
  <si>
    <t>196829901</t>
  </si>
  <si>
    <t>1972709970</t>
  </si>
  <si>
    <t>197063401</t>
  </si>
  <si>
    <t>1841497153</t>
  </si>
  <si>
    <t>197976701</t>
  </si>
  <si>
    <t>1477507432</t>
  </si>
  <si>
    <t>199183801</t>
  </si>
  <si>
    <t>1659316115</t>
  </si>
  <si>
    <t>199191101</t>
  </si>
  <si>
    <t>1114962842</t>
  </si>
  <si>
    <t>199238002</t>
  </si>
  <si>
    <t>1720279342</t>
  </si>
  <si>
    <t>199329702</t>
  </si>
  <si>
    <t>1699749341</t>
  </si>
  <si>
    <t>HEALTH SOUTH CITY VIEW REHABILITATION HOSPITAL-ENCOMPASS HEALTH REHABILITATION HOSPITAL OF CITY V</t>
  </si>
  <si>
    <t>199602701</t>
  </si>
  <si>
    <t>1316197767</t>
  </si>
  <si>
    <t>200683501</t>
  </si>
  <si>
    <t>1932379856</t>
  </si>
  <si>
    <t>201645301</t>
  </si>
  <si>
    <t>1033114608</t>
  </si>
  <si>
    <t>202351701</t>
  </si>
  <si>
    <t>1366532228</t>
  </si>
  <si>
    <t>204254101</t>
  </si>
  <si>
    <t>1659525236</t>
  </si>
  <si>
    <t>206083201</t>
  </si>
  <si>
    <t>1164688495</t>
  </si>
  <si>
    <t>207311601</t>
  </si>
  <si>
    <t>1114903523</t>
  </si>
  <si>
    <t>208013701</t>
  </si>
  <si>
    <t>1619115383</t>
  </si>
  <si>
    <t>209190201</t>
  </si>
  <si>
    <t>1245422567</t>
  </si>
  <si>
    <t>209345201</t>
  </si>
  <si>
    <t>1033165501</t>
  </si>
  <si>
    <t>209719801</t>
  </si>
  <si>
    <t>1255579389</t>
  </si>
  <si>
    <t>210274101</t>
  </si>
  <si>
    <t>1184868879</t>
  </si>
  <si>
    <t>212060201</t>
  </si>
  <si>
    <t>1205164928</t>
  </si>
  <si>
    <t>212140201</t>
  </si>
  <si>
    <t>1427048453</t>
  </si>
  <si>
    <t>212203801</t>
  </si>
  <si>
    <t>1770740359</t>
  </si>
  <si>
    <t>216719901</t>
  </si>
  <si>
    <t>1700826575</t>
  </si>
  <si>
    <t>217744601</t>
  </si>
  <si>
    <t>1902047376</t>
  </si>
  <si>
    <t>217884004</t>
  </si>
  <si>
    <t>1326134255</t>
  </si>
  <si>
    <t>218319601</t>
  </si>
  <si>
    <t>1831146331</t>
  </si>
  <si>
    <t>218868201</t>
  </si>
  <si>
    <t>1922321447</t>
  </si>
  <si>
    <t>219336901</t>
  </si>
  <si>
    <t>1861690364</t>
  </si>
  <si>
    <t>219907701</t>
  </si>
  <si>
    <t>1518287721</t>
  </si>
  <si>
    <t>220238402</t>
  </si>
  <si>
    <t>1043457583</t>
  </si>
  <si>
    <t>220798704</t>
  </si>
  <si>
    <t>1326349986</t>
  </si>
  <si>
    <t>281028501</t>
  </si>
  <si>
    <t>1083937593</t>
  </si>
  <si>
    <t>281219001</t>
  </si>
  <si>
    <t>1407990088</t>
  </si>
  <si>
    <t>281406304</t>
  </si>
  <si>
    <t>1346544616</t>
  </si>
  <si>
    <t>281514404</t>
  </si>
  <si>
    <t>1225289499</t>
  </si>
  <si>
    <t>282268601</t>
  </si>
  <si>
    <t>1386882488</t>
  </si>
  <si>
    <t>282322101</t>
  </si>
  <si>
    <t>1407169196</t>
  </si>
  <si>
    <t>283280001</t>
  </si>
  <si>
    <t>1871898478</t>
  </si>
  <si>
    <t>284333604</t>
  </si>
  <si>
    <t>1154324952</t>
  </si>
  <si>
    <t>286326801</t>
  </si>
  <si>
    <t>1154612638</t>
  </si>
  <si>
    <t>288563403</t>
  </si>
  <si>
    <t>1285930891</t>
  </si>
  <si>
    <t>288662403</t>
  </si>
  <si>
    <t>1427374222</t>
  </si>
  <si>
    <t>291429301</t>
  </si>
  <si>
    <t>1801191853</t>
  </si>
  <si>
    <t>291854201</t>
  </si>
  <si>
    <t>1558659714</t>
  </si>
  <si>
    <t>292096901</t>
  </si>
  <si>
    <t>1154618742</t>
  </si>
  <si>
    <t>293388901</t>
  </si>
  <si>
    <t>1669513941</t>
  </si>
  <si>
    <t>294543801</t>
  </si>
  <si>
    <t>1184911877</t>
  </si>
  <si>
    <t>298019501</t>
  </si>
  <si>
    <t>1659559573</t>
  </si>
  <si>
    <t>301006801</t>
  </si>
  <si>
    <t>1275813610</t>
  </si>
  <si>
    <t>303478701</t>
  </si>
  <si>
    <t>1407010622</t>
  </si>
  <si>
    <t>309446801</t>
  </si>
  <si>
    <t>1548546088</t>
  </si>
  <si>
    <t>309798201</t>
  </si>
  <si>
    <t>1669752234</t>
  </si>
  <si>
    <t>311054601</t>
  </si>
  <si>
    <t>1003192311</t>
  </si>
  <si>
    <t>312239201</t>
  </si>
  <si>
    <t>1841562709</t>
  </si>
  <si>
    <t>312476002</t>
  </si>
  <si>
    <t>1396902540</t>
  </si>
  <si>
    <t>313188001</t>
  </si>
  <si>
    <t>1659539567</t>
  </si>
  <si>
    <t>313347201</t>
  </si>
  <si>
    <t>1235374612</t>
  </si>
  <si>
    <t>314080801</t>
  </si>
  <si>
    <t>1033120423</t>
  </si>
  <si>
    <t>314161601</t>
  </si>
  <si>
    <t>1124305065</t>
  </si>
  <si>
    <t>314562501</t>
  </si>
  <si>
    <t>1982920773</t>
  </si>
  <si>
    <t>315341301</t>
  </si>
  <si>
    <t>1376829812</t>
  </si>
  <si>
    <t>315440301</t>
  </si>
  <si>
    <t>1760628184</t>
  </si>
  <si>
    <t>316076401</t>
  </si>
  <si>
    <t>1518253194</t>
  </si>
  <si>
    <t>316296801</t>
  </si>
  <si>
    <t>1215296884</t>
  </si>
  <si>
    <t>316360201</t>
  </si>
  <si>
    <t>1407121189</t>
  </si>
  <si>
    <t>317151401</t>
  </si>
  <si>
    <t>1689795098</t>
  </si>
  <si>
    <t>319209801</t>
  </si>
  <si>
    <t>1013941780</t>
  </si>
  <si>
    <t>322879301</t>
  </si>
  <si>
    <t>1407191984</t>
  </si>
  <si>
    <t>322916301</t>
  </si>
  <si>
    <t>1558349399</t>
  </si>
  <si>
    <t>325177904</t>
  </si>
  <si>
    <t>1043552177</t>
  </si>
  <si>
    <t>326690001</t>
  </si>
  <si>
    <t>1629037163</t>
  </si>
  <si>
    <t>326725404</t>
  </si>
  <si>
    <t>1265772362</t>
  </si>
  <si>
    <t>328934001</t>
  </si>
  <si>
    <t>1952538431</t>
  </si>
  <si>
    <t>330388501</t>
  </si>
  <si>
    <t>1194753590</t>
  </si>
  <si>
    <t>330811601</t>
  </si>
  <si>
    <t>1760417646</t>
  </si>
  <si>
    <t>331242301</t>
  </si>
  <si>
    <t>1851632616</t>
  </si>
  <si>
    <t>1295173664</t>
  </si>
  <si>
    <t>336478801</t>
  </si>
  <si>
    <t>1952723967</t>
  </si>
  <si>
    <t>337018101</t>
  </si>
  <si>
    <t>1366871600</t>
  </si>
  <si>
    <t>ENCOMPASS HEALTH REHABILITATION HOSPITAL OF HUMBLE</t>
  </si>
  <si>
    <t>337433201</t>
  </si>
  <si>
    <t>1710985098</t>
  </si>
  <si>
    <t>337991901</t>
  </si>
  <si>
    <t>1285065623</t>
  </si>
  <si>
    <t>339153401</t>
  </si>
  <si>
    <t>1710314141</t>
  </si>
  <si>
    <t>342897103</t>
  </si>
  <si>
    <t>1306268321</t>
  </si>
  <si>
    <t>343723801</t>
  </si>
  <si>
    <t>1427472463</t>
  </si>
  <si>
    <t>344945603</t>
  </si>
  <si>
    <t>1821439183</t>
  </si>
  <si>
    <t>346138602</t>
  </si>
  <si>
    <t>1225439821</t>
  </si>
  <si>
    <t>346300201</t>
  </si>
  <si>
    <t>1467853051</t>
  </si>
  <si>
    <t>346945401</t>
  </si>
  <si>
    <t>1881691061</t>
  </si>
  <si>
    <t>347731701</t>
  </si>
  <si>
    <t>1861818809</t>
  </si>
  <si>
    <t>348928801</t>
  </si>
  <si>
    <t>1679903967</t>
  </si>
  <si>
    <t>349366001</t>
  </si>
  <si>
    <t>1609275585</t>
  </si>
  <si>
    <t>349912101</t>
  </si>
  <si>
    <t>1568695146</t>
  </si>
  <si>
    <t>350190001</t>
  </si>
  <si>
    <t>1619368339</t>
  </si>
  <si>
    <t>350453201</t>
  </si>
  <si>
    <t>1538551791</t>
  </si>
  <si>
    <t>350658601</t>
  </si>
  <si>
    <t>1710389929</t>
  </si>
  <si>
    <t>350857401</t>
  </si>
  <si>
    <t>1871911016</t>
  </si>
  <si>
    <t>353712801</t>
  </si>
  <si>
    <t>1396138970</t>
  </si>
  <si>
    <t>354018901</t>
  </si>
  <si>
    <t>1790174860</t>
  </si>
  <si>
    <t>1861882532</t>
  </si>
  <si>
    <t>354178101</t>
  </si>
  <si>
    <t>1720480627</t>
  </si>
  <si>
    <t>355796901</t>
  </si>
  <si>
    <t>1760870166</t>
  </si>
  <si>
    <t>356438701</t>
  </si>
  <si>
    <t>1912395203</t>
  </si>
  <si>
    <t>357216601</t>
  </si>
  <si>
    <t>1073901476</t>
  </si>
  <si>
    <t>357475801</t>
  </si>
  <si>
    <t>1346630316</t>
  </si>
  <si>
    <t>357697701</t>
  </si>
  <si>
    <t>1740693316</t>
  </si>
  <si>
    <t>358006003</t>
  </si>
  <si>
    <t>1952784985</t>
  </si>
  <si>
    <t>358588701</t>
  </si>
  <si>
    <t>1457730426</t>
  </si>
  <si>
    <t>361699701</t>
  </si>
  <si>
    <t>1235510090</t>
  </si>
  <si>
    <t>361949601</t>
  </si>
  <si>
    <t>1568848059</t>
  </si>
  <si>
    <t>1992172019</t>
  </si>
  <si>
    <t>364396701</t>
  </si>
  <si>
    <t>1992709661</t>
  </si>
  <si>
    <t>365048301</t>
  </si>
  <si>
    <t>1669732178</t>
  </si>
  <si>
    <t>365612601</t>
  </si>
  <si>
    <t>1114340080</t>
  </si>
  <si>
    <t>366222301</t>
  </si>
  <si>
    <t>1558721365</t>
  </si>
  <si>
    <t>366812101</t>
  </si>
  <si>
    <t>1033568621</t>
  </si>
  <si>
    <t>CHRISTUS HOPKINS HEALTH ALLIANCE-CHRISTUS MOTHER FRANCES HOSPITAL - SULPHUR SPRINGS</t>
  </si>
  <si>
    <t>367514201</t>
  </si>
  <si>
    <t>1831550680</t>
  </si>
  <si>
    <t>368423501</t>
  </si>
  <si>
    <t>1932573417</t>
  </si>
  <si>
    <t>1861805764</t>
  </si>
  <si>
    <t>369162801</t>
  </si>
  <si>
    <t>1538522412</t>
  </si>
  <si>
    <t>376537203</t>
  </si>
  <si>
    <t>1235685892</t>
  </si>
  <si>
    <t>376837601</t>
  </si>
  <si>
    <t>1184179194</t>
  </si>
  <si>
    <t>377705402</t>
  </si>
  <si>
    <t>1750819025</t>
  </si>
  <si>
    <t>378943001</t>
  </si>
  <si>
    <t>1073043592</t>
  </si>
  <si>
    <t>379200401</t>
  </si>
  <si>
    <t>1376071530</t>
  </si>
  <si>
    <t>380473401</t>
  </si>
  <si>
    <t>1003344334</t>
  </si>
  <si>
    <t>382091201</t>
  </si>
  <si>
    <t>1144756578</t>
  </si>
  <si>
    <t>HEALTHSOUTH REHABILITATION HOSPITAL OF PEARLAND LL-HEALTHSOUTH REHABILITATION OF HOSPITAL OF PERRLAND</t>
  </si>
  <si>
    <t>385345901</t>
  </si>
  <si>
    <t>1417471467</t>
  </si>
  <si>
    <t>1003340639</t>
  </si>
  <si>
    <t>387377001</t>
  </si>
  <si>
    <t>1326546797</t>
  </si>
  <si>
    <t>387381201</t>
  </si>
  <si>
    <t>1730697350</t>
  </si>
  <si>
    <t>387515501</t>
  </si>
  <si>
    <t>1417465824</t>
  </si>
  <si>
    <t>387663301</t>
  </si>
  <si>
    <t>1538667035</t>
  </si>
  <si>
    <t>388217701</t>
  </si>
  <si>
    <t>1801826839</t>
  </si>
  <si>
    <t>388347201</t>
  </si>
  <si>
    <t>1407364847</t>
  </si>
  <si>
    <t>388635001</t>
  </si>
  <si>
    <t>1013085083</t>
  </si>
  <si>
    <t>388696201</t>
  </si>
  <si>
    <t>1184132524</t>
  </si>
  <si>
    <t>388701003</t>
  </si>
  <si>
    <t>1477061885</t>
  </si>
  <si>
    <t>389645801</t>
  </si>
  <si>
    <t>1174021695</t>
  </si>
  <si>
    <t>391575301</t>
  </si>
  <si>
    <t>1083112023</t>
  </si>
  <si>
    <t>391576104</t>
  </si>
  <si>
    <t>1114435260</t>
  </si>
  <si>
    <t>1427506385</t>
  </si>
  <si>
    <t>395486901</t>
  </si>
  <si>
    <t>1346729159</t>
  </si>
  <si>
    <t>396546901</t>
  </si>
  <si>
    <t>1851889463</t>
  </si>
  <si>
    <t>BIR JV LLP-BAYLOR SCOTT AND WHITE INSTITUTE FOR REHABILITATIO</t>
  </si>
  <si>
    <t>396650901</t>
  </si>
  <si>
    <t>1972071991</t>
  </si>
  <si>
    <t>398568101</t>
  </si>
  <si>
    <t>1285699835</t>
  </si>
  <si>
    <t>401736001</t>
  </si>
  <si>
    <t>1104383371</t>
  </si>
  <si>
    <t>402388901</t>
  </si>
  <si>
    <t>1700440245</t>
  </si>
  <si>
    <t>402430901</t>
  </si>
  <si>
    <t>1679137111</t>
  </si>
  <si>
    <t>402628801</t>
  </si>
  <si>
    <t>1730183658</t>
  </si>
  <si>
    <t>405102101</t>
  </si>
  <si>
    <t>1285191452</t>
  </si>
  <si>
    <t>407503801</t>
  </si>
  <si>
    <t>1558758490</t>
  </si>
  <si>
    <t>407926101</t>
  </si>
  <si>
    <t>1144781501</t>
  </si>
  <si>
    <t>408600101</t>
  </si>
  <si>
    <t>1972517365</t>
  </si>
  <si>
    <t>409204101</t>
  </si>
  <si>
    <t>1902366305</t>
  </si>
  <si>
    <t>409331201</t>
  </si>
  <si>
    <t>1780231563</t>
  </si>
  <si>
    <t>PAM SPECIALTY HOSPITAL OF SAN ANTONIO MEDICAL CENT</t>
  </si>
  <si>
    <t>410530602</t>
  </si>
  <si>
    <t>1518439009</t>
  </si>
  <si>
    <t>411431601</t>
  </si>
  <si>
    <t>1417429945</t>
  </si>
  <si>
    <t>411677401</t>
  </si>
  <si>
    <t>1083143747</t>
  </si>
  <si>
    <t>412747401</t>
  </si>
  <si>
    <t>1245878990</t>
  </si>
  <si>
    <t>412883701</t>
  </si>
  <si>
    <t>1184262800</t>
  </si>
  <si>
    <t>413256501</t>
  </si>
  <si>
    <t>1154893675</t>
  </si>
  <si>
    <t>SOUTH PLAINS REHABILITATION HOSPITAL, LLC-SOUTH PLAINS REHABILITATION HOSPITAL, AN AFFILIATE</t>
  </si>
  <si>
    <t>414763901</t>
  </si>
  <si>
    <t>1104381292</t>
  </si>
  <si>
    <t>414962701</t>
  </si>
  <si>
    <t>1942795133</t>
  </si>
  <si>
    <t>415580601</t>
  </si>
  <si>
    <t>1447883301</t>
  </si>
  <si>
    <t>417321301</t>
  </si>
  <si>
    <t>1053839233</t>
  </si>
  <si>
    <t>420957901</t>
  </si>
  <si>
    <t>1184233785</t>
  </si>
  <si>
    <t>422067501</t>
  </si>
  <si>
    <t>1457820995</t>
  </si>
  <si>
    <t>422236601</t>
  </si>
  <si>
    <t>1649781915</t>
  </si>
  <si>
    <t>424980701</t>
  </si>
  <si>
    <t>1184042822</t>
  </si>
  <si>
    <t>425740401</t>
  </si>
  <si>
    <t>1487271375</t>
  </si>
  <si>
    <t>425857601</t>
  </si>
  <si>
    <t>1033759832</t>
  </si>
  <si>
    <t>EVEREST REHABILITATION HOSPITAL KELLER, LLC-TEXAS REHABILITATION HOSPITAL OF KELLER</t>
  </si>
  <si>
    <t>426592801</t>
  </si>
  <si>
    <t>1952961138</t>
  </si>
  <si>
    <t>427092801</t>
  </si>
  <si>
    <t>1881252203</t>
  </si>
  <si>
    <t>431237301</t>
  </si>
  <si>
    <t>1306448899</t>
  </si>
  <si>
    <t>431284501</t>
  </si>
  <si>
    <t>1356960132</t>
  </si>
  <si>
    <t>432310701</t>
  </si>
  <si>
    <t>1205420916</t>
  </si>
  <si>
    <t>432815501</t>
  </si>
  <si>
    <t>1568818417</t>
  </si>
  <si>
    <t>434211501</t>
  </si>
  <si>
    <t>1407467855</t>
  </si>
  <si>
    <t>434254502</t>
  </si>
  <si>
    <t>1336818707</t>
  </si>
  <si>
    <t>443976201</t>
  </si>
  <si>
    <t>1295121457</t>
  </si>
  <si>
    <t>CONTINUECARE HOSPITAL AT ODESSA, INC.-CONTINUECARE HOSPITAL AT ODESSA, INC</t>
  </si>
  <si>
    <t>444208901</t>
  </si>
  <si>
    <t>1447917802</t>
  </si>
  <si>
    <t>460291402</t>
  </si>
  <si>
    <t>1700509577</t>
  </si>
  <si>
    <t>466858402</t>
  </si>
  <si>
    <t>1215609896</t>
  </si>
  <si>
    <t>473818901</t>
  </si>
  <si>
    <t>1770219081</t>
  </si>
  <si>
    <t>CLEARSKY REHABILITATION HOSPITAL OF HARKER HEIGHTS</t>
  </si>
  <si>
    <t>474002901</t>
  </si>
  <si>
    <t>1013665124</t>
  </si>
  <si>
    <t>475594401</t>
  </si>
  <si>
    <t>1437851235</t>
  </si>
  <si>
    <t>1376256354</t>
  </si>
  <si>
    <t>209804801</t>
  </si>
  <si>
    <t>1477731156</t>
  </si>
  <si>
    <t>HEALTHSOUTH REHABILITATION HOSPITAL NORTH HOUSTON-ENCOMPASS HEALTH REHABILITATION HOSPITAL VISION PA</t>
  </si>
  <si>
    <t>1457393571</t>
  </si>
  <si>
    <t>133367611</t>
  </si>
  <si>
    <t>1841294246</t>
  </si>
  <si>
    <t>130734007</t>
  </si>
  <si>
    <t>1578547345</t>
  </si>
  <si>
    <t>1760598692</t>
  </si>
  <si>
    <t>State-owned IMD</t>
  </si>
  <si>
    <t>Non-state-owned IMD</t>
  </si>
  <si>
    <t>Total Number of State-Owned Non-IMD Hospital Claims for Which MCO Reported?</t>
  </si>
  <si>
    <t>Total Number of State-Owned Non-IMD Hospital Claims Received in 2023</t>
  </si>
  <si>
    <t>Total Number of Urban Hospital Claims for Which MCO Reported?</t>
  </si>
  <si>
    <t>Total Number of Urban Hospital Claims Received in 2023</t>
  </si>
  <si>
    <t>Total Number of Children's Hospital Claims for Which MCO Reported?</t>
  </si>
  <si>
    <t>Total Number of Children's Hospital Claims Received in Fiscal Year 2023</t>
  </si>
  <si>
    <t>Total Number of Rural Hospital Claims for Which MCO Reported?</t>
  </si>
  <si>
    <t>Total Number of Rural Hospital Claims Received in Fiscal Year 2023</t>
  </si>
  <si>
    <t>98% Confidence with a 2% Confidence Interval</t>
  </si>
  <si>
    <t>95% Confidence with a 5% Confidence Interval</t>
  </si>
  <si>
    <t>90% Confidence with a 10% Confidence Interval</t>
  </si>
  <si>
    <t>Total Number of State-Owned Non-IMD Hospitals In Network for Which MCO Reported?</t>
  </si>
  <si>
    <t>Total Number of State-owned Non-IMD Hospitals In Network</t>
  </si>
  <si>
    <t>Total Number of Urban Hospitals In Network for Which MCO Reported?</t>
  </si>
  <si>
    <t>Total Number of Urban Hospitals In Network</t>
  </si>
  <si>
    <t>Total Number of Children's Hospitals In Network for Which MCO Reported?</t>
  </si>
  <si>
    <t>Total Number of Children's Hospitals In Network</t>
  </si>
  <si>
    <t>Total Number of Rural Hospitals In Network for Which MCO Reported?</t>
  </si>
  <si>
    <t>Total Number of Rural Hospitals In Network</t>
  </si>
  <si>
    <t>STAR PLUS</t>
  </si>
  <si>
    <t>Children's Hospital</t>
  </si>
  <si>
    <t>Rural Hospital</t>
  </si>
  <si>
    <t>MCO Minimum Standard Met and Report is Considered Valid?</t>
  </si>
  <si>
    <t>Did MCO collect validation representing a sufficient percentage of In Network Hospitals?</t>
  </si>
  <si>
    <t>Did MCO collect validation from a sufficient number of In Network Hospitals?</t>
  </si>
  <si>
    <t>As a Percentage of Unique Claims</t>
  </si>
  <si>
    <t>As a Sample of In Network Hospitals</t>
  </si>
  <si>
    <t xml:space="preserve"> In Network Validation Minimum Standard</t>
  </si>
  <si>
    <t>Managed Care Organization</t>
  </si>
  <si>
    <t>EHR means an electronic record of aggregated health-related information concerning a person that conforms to nationally recognized interoperability standards and that can be created, managed, and consulted by authorized health care providers across two or more health care organizations.</t>
  </si>
  <si>
    <t>EMR means an electronic record of health-related information concerning a person that can be created, gathered, managed, and consulted by authorized clinicians and staff within a single health care organization.</t>
  </si>
  <si>
    <t>Out-of-Network</t>
  </si>
  <si>
    <t>1. Our organization has had initial discussions with THSA or a regional HIE to connect to EDEN</t>
  </si>
  <si>
    <t>2. Our organization has established an internal project team to connect to EDEN</t>
  </si>
  <si>
    <t>3. Our organization is reviewing draft language for an agreement to connect to EDEN</t>
  </si>
  <si>
    <t>4. Our organization has executed a data sharing agreement to connect to EDEN</t>
  </si>
  <si>
    <t>5. Our organization is making system changes to enable us to connect to EDEN</t>
  </si>
  <si>
    <t>0. Our organization is not currently taking any of these steps to connect to EDEN</t>
  </si>
  <si>
    <t>1. C3HIE</t>
  </si>
  <si>
    <t>4. Connxus</t>
  </si>
  <si>
    <t>5. PHIX</t>
  </si>
  <si>
    <t>For all sections of this survey, if needed, please contact your information technology department or HIE to confirm your answers.</t>
  </si>
  <si>
    <t>Please Indicate "Yes" if the Person Completing the Survey certifies the accuracy of the information.</t>
  </si>
  <si>
    <t>Sample Size Calculation</t>
  </si>
  <si>
    <r>
      <t>Admission, Discharge, Transfer (ADT) notification</t>
    </r>
    <r>
      <rPr>
        <sz val="11"/>
        <color rgb="FF1F497D"/>
        <rFont val="Arial"/>
        <family val="2"/>
      </rPr>
      <t xml:space="preserve"> </t>
    </r>
  </si>
  <si>
    <r>
      <t>Texas Health Services Authority (THSA)</t>
    </r>
    <r>
      <rPr>
        <sz val="11"/>
        <color rgb="FF1F497D"/>
        <rFont val="Arial"/>
        <family val="2"/>
      </rPr>
      <t xml:space="preserve"> </t>
    </r>
  </si>
  <si>
    <r>
      <t>Emergency Department Encounter Notification (EDEN) system</t>
    </r>
    <r>
      <rPr>
        <sz val="11"/>
        <color rgb="FF1F497D"/>
        <rFont val="Arial"/>
        <family val="2"/>
      </rPr>
      <t xml:space="preserve"> </t>
    </r>
  </si>
  <si>
    <t>HEALTH INFORMATION TECHNOLOGY</t>
  </si>
  <si>
    <t>MEDICAID MANAGED CARE</t>
  </si>
  <si>
    <t>Alternative Payment Model (APM)</t>
  </si>
  <si>
    <t>Hospital means a general or special hospital, including a public or private institution licensed under Chapter 241, Health and Safety Code.</t>
  </si>
  <si>
    <t>Health Information Exchange (HIE)</t>
  </si>
  <si>
    <t>Direct Connection (as a form of HIE)</t>
  </si>
  <si>
    <t>Version 1.0</t>
  </si>
  <si>
    <t>HOSPITAL</t>
  </si>
  <si>
    <r>
      <rPr>
        <b/>
        <sz val="11"/>
        <color rgb="FF1F497D"/>
        <rFont val="Arial"/>
        <family val="2"/>
      </rPr>
      <t>98%</t>
    </r>
    <r>
      <rPr>
        <sz val="11"/>
        <color rgb="FF1F497D"/>
        <rFont val="Arial"/>
        <family val="2"/>
      </rPr>
      <t xml:space="preserve"> Confidence with a 2% Interval</t>
    </r>
  </si>
  <si>
    <r>
      <rPr>
        <b/>
        <sz val="11"/>
        <color rgb="FF1F497D"/>
        <rFont val="Arial"/>
        <family val="2"/>
      </rPr>
      <t>90%</t>
    </r>
    <r>
      <rPr>
        <sz val="11"/>
        <color rgb="FF1F497D"/>
        <rFont val="Arial"/>
        <family val="2"/>
      </rPr>
      <t xml:space="preserve"> Confidence with a 10% Interval</t>
    </r>
  </si>
  <si>
    <r>
      <rPr>
        <b/>
        <sz val="11"/>
        <color rgb="FF1F497D"/>
        <rFont val="Arial"/>
        <family val="2"/>
      </rPr>
      <t>95%</t>
    </r>
    <r>
      <rPr>
        <sz val="11"/>
        <color rgb="FF1F497D"/>
        <rFont val="Arial"/>
        <family val="2"/>
      </rPr>
      <t xml:space="preserve"> Confidence with a 5% Interval</t>
    </r>
  </si>
  <si>
    <t xml:space="preserve">Year 1 MCO Achievement Milestone 2 </t>
  </si>
  <si>
    <t>Improve patient care, safety and outcomes</t>
  </si>
  <si>
    <t>Hospital SDA</t>
  </si>
  <si>
    <t>Total number of questions filled out</t>
  </si>
  <si>
    <t xml:space="preserve">Quantified Assessment of Baseline HIE Connectivity and Interoperability, including data by provider class regarding: number and percentage of MCO’s network providers submitting admit, discharge, transfer (ADT) data to the Medicaid program’s Emergency Department Encounter Notification (EDEN) system through a regional HIE connected to the Texas Health Services Authority (THSA) or through a direct connection to THSA; number and percentage of MCO’s network providers submitting patient or encounter level Consolidated Clinical Document Architecture (CCDA) data to a regional HIE or via a national network; status of MCO’s connections or subscriptions to EDEN, regional HIEs, or national HIE networks; a qualitative description of how the MCO is using these connections or subscriptions to improve quality of care, implement digital quality measurement, support value-based care and payment strategies, or other relevant actions; and description of MCO’s activities to engage and educate network providers on this 438.6(b) program. </t>
  </si>
  <si>
    <t>National HIE</t>
  </si>
  <si>
    <t>References</t>
  </si>
  <si>
    <t>Service Delivery Area (SDA)</t>
  </si>
  <si>
    <t>Medicaid Program</t>
  </si>
  <si>
    <t>1. Yes, because our organization is connected directly to HIETexas EDEN (THSA)</t>
  </si>
  <si>
    <t>2. Yes, because our organization is connected to the C3HIE and C3HIE is sending our organization’s data to HIETexas EDEN</t>
  </si>
  <si>
    <t>3. No, our organization does not send data to HIETexas EDEN through one of these two methods</t>
  </si>
  <si>
    <t>Cook Children's Health Plan</t>
  </si>
  <si>
    <t>Driscoll Children's Health Plan</t>
  </si>
  <si>
    <t>Scott &amp; White Health Plan</t>
  </si>
  <si>
    <t>Improve patient care and safety</t>
  </si>
  <si>
    <t>Improve public health reporting</t>
  </si>
  <si>
    <t>18. Please provide a description for how your hospital uses its connections to regional and national HIEs, connection or subscription to EDEN and/or direct connections to MCOs or other providers for any of the following purposes.</t>
  </si>
  <si>
    <t>Q18 Use of connections count</t>
  </si>
  <si>
    <r>
      <t xml:space="preserve">The </t>
    </r>
    <r>
      <rPr>
        <b/>
        <sz val="11"/>
        <color rgb="FF1F497D"/>
        <rFont val="Arial"/>
        <family val="2"/>
      </rPr>
      <t>MCO Attestation</t>
    </r>
    <r>
      <rPr>
        <sz val="11"/>
        <color rgb="FF1F497D"/>
        <rFont val="Arial"/>
        <family val="2"/>
      </rPr>
      <t xml:space="preserve"> tab should indicate the MCO completed accurately all the information required in this Data Collection Tool. The name, title and signature of the person who oversees the entire reporting should be entered along with the date of the report submission.</t>
    </r>
  </si>
  <si>
    <t>Health Information Technology” (Health IT) refers to the electronic systems health care professionals – and increasingly, patients – use to store, share, and analyze health information.</t>
  </si>
  <si>
    <t>Service Delivery Area</t>
  </si>
  <si>
    <t>Hospital Class</t>
  </si>
  <si>
    <t>Percent of STAR Kids Capitation Incentive Tied to Meeting Benchmark</t>
  </si>
  <si>
    <t>Percent of STAR PLUS Capitation Incentive Tied to Meeting Benchmark</t>
  </si>
  <si>
    <t>Percent of STAR Capitation Incentive Tied to Meeting Benchmark</t>
  </si>
  <si>
    <t xml:space="preserve">TIMELINE AND REPORTING SCHEDULE </t>
  </si>
  <si>
    <t xml:space="preserve">The incentive pool percentages may change as MCO capitation amounts are updated.  MCOs will be notified by HHSC in writing of any changes to the incentive pool amounts. </t>
  </si>
  <si>
    <t>a. MCO must complete all data fields in the MCO Data tab of this data collection tool</t>
  </si>
  <si>
    <t>1. MCO must submit a quantified assessment of HIE connectivity for its in network hospitals and for the MCO. The following requirements must be met for the MCO to receive an incentive payment</t>
  </si>
  <si>
    <r>
      <rPr>
        <b/>
        <sz val="11"/>
        <color rgb="FF44546A"/>
        <rFont val="Arial"/>
        <family val="2"/>
      </rPr>
      <t>90%</t>
    </r>
    <r>
      <rPr>
        <sz val="11"/>
        <color rgb="FF44546A"/>
        <rFont val="Arial"/>
        <family val="2"/>
      </rPr>
      <t xml:space="preserve"> Confidence with 10% Interval</t>
    </r>
  </si>
  <si>
    <r>
      <rPr>
        <b/>
        <sz val="11"/>
        <color rgb="FF44546A"/>
        <rFont val="Arial"/>
        <family val="2"/>
      </rPr>
      <t>98%</t>
    </r>
    <r>
      <rPr>
        <sz val="11"/>
        <color rgb="FF44546A"/>
        <rFont val="Arial"/>
        <family val="2"/>
      </rPr>
      <t xml:space="preserve"> Confidence with 2% Interval</t>
    </r>
  </si>
  <si>
    <r>
      <rPr>
        <b/>
        <sz val="11"/>
        <color rgb="FF44546A"/>
        <rFont val="Arial"/>
        <family val="2"/>
      </rPr>
      <t>95%</t>
    </r>
    <r>
      <rPr>
        <sz val="11"/>
        <color rgb="FF44546A"/>
        <rFont val="Arial"/>
        <family val="2"/>
      </rPr>
      <t xml:space="preserve"> Confidence with 5% Interval</t>
    </r>
  </si>
  <si>
    <r>
      <t xml:space="preserve">The </t>
    </r>
    <r>
      <rPr>
        <b/>
        <sz val="11"/>
        <color rgb="FF1F497D"/>
        <rFont val="Arial"/>
        <family val="2"/>
      </rPr>
      <t>Instructions</t>
    </r>
    <r>
      <rPr>
        <sz val="11"/>
        <color rgb="FF1F497D"/>
        <rFont val="Arial"/>
        <family val="2"/>
      </rPr>
      <t xml:space="preserve"> tab provides directions of what should be reported, reporting deadlines, and where data should be submitted. </t>
    </r>
  </si>
  <si>
    <t xml:space="preserve">Alternative Payment Models (APM) is a payment approach that provides incentives to healthcare providers for delivering high-quality and cost-efficient care. An APM links a portion of the full healthcare payment to a measure or measures of quality, access, and/or efficiency (outcomes + patient experience / cost = value), or other behavior that is determined to advance quality, outcomes, or efficiency. </t>
  </si>
  <si>
    <t xml:space="preserve">Year 1 Achievement Milestone Achievement: Potential MCO incentive pool by Service Delivery Area, Hospital Class, and Medicaid Managed Care Program  </t>
  </si>
  <si>
    <t>MCOs are required to submit to HHSC the list of in network hospitals by Class, SDA, and Medicaid Program on or before September 15, 2024. MCOs may submit this information at any time prior to September 15, 2024 and are encouraged to do so at the earliest opportunity.</t>
  </si>
  <si>
    <t>Increase over previous year achievement levels on all measures by in network class; establish baselines for the number and percentage of birth or delivery event notices received by MCO within 48 hours by network provider class and flagged for follow-up; number and percentage of ADT notification for Medicaid patients identified with mental health-related admission criteria and flagged for follow up by network provider class.</t>
  </si>
  <si>
    <t>Increase over previous year achievement levels on all measures by in network class; establish a baseline for number and percentage of networked ambulatory clinics receiving ADT notification from the MCO; increase rate of timeliness of post-partum contraceptive care; Increase rate of follow-up after hospitalization for mental illness (FUH) in 7 days; increase rate of follow-up after Emergency Department (ED) Visit for Mental Illness (FUM) in 7 days.</t>
  </si>
  <si>
    <t>The MCO must collect a certification by in network providers that the HIE connectivity status and subscription information is accurate and complete for the MCO report to HHSC to be considered complete. To earn the incentive payment, the MCO also must collect a certification from a statistically significant number of in network providers that were responsible for submitting a significant percentage of hospital claims in the prior fiscal year that the hospital-specific data reported to HHSC by the MCO is accurate and complete.  The minimum thresholds to demonstrate that the number of in network providers certifying the reported data is valid for use as a future baseline are listed in the table following Milestone 2.</t>
  </si>
  <si>
    <t>By July 15, 2025, the MCO must report to HHSC in a manner prescribed by HHSC an updated Quantified Assessment of Baseline HIE Connectivity and Interoperability detailing the barriers that the MCO is experiencing in establishing interoperable connectivity of ADT and/or CCDA data by in network providers, who were in the network on September 1, 2024, and a plan by the MCO to improve the ratio of network providers, who were in the network on September 1, 2024, connected to HIE in the future. Achievement for the MCO will be measured by quantifying the number of data fields and responses required in the report and calculating a percentage of data completion of the report. An MCO will be measured as having achieved the milestone if percentage of data completion is greater than in the preceding measurement period or is 100%. If an MCO does not achieve an improvement over-self or maintain a percentage of 100% completion, the MCO will not receive an incentive payment.</t>
  </si>
  <si>
    <t>The MCO must collect a certification from a statistically significant number of in network providers, who were in the network on September 1, that were responsible for submitting a significant percentage of hospital claims in the prior fiscal year that the HIE connection status and data exchange information is accurate and complete and that the in network provider concurs with the barriers identified by the MCO for the MCO report to HHSC to be considered complete.  The minimum thresholds to demonstrate that the number of in network providers certifying the reported data is valid for use as a future baseline are as follows:</t>
  </si>
  <si>
    <t>b. The number of in network hospitals certifying data in connection with ATLIS meets the applicable minimum requirement by hospital class as determined by sample size criteria in the table below.</t>
  </si>
  <si>
    <t>b. MCO must meet the following milestones by reporting period for the percentage of data fields reported for in network hospitals in the Hospital Data tab</t>
  </si>
  <si>
    <t>90% of data fields related to in network responding hospitals</t>
  </si>
  <si>
    <t>100% of data fields related to in network responding hospitals or improvement over January 2025 report</t>
  </si>
  <si>
    <t>2. MCO must demonstrate that substantially all in network hospitals have confirmed that data reported in the Hospital Data tab is accurate. To meet this milestone, MCOs must collect certifications from in network hospitals by hospital class sufficient to meet two criteria (see table below)</t>
  </si>
  <si>
    <t xml:space="preserve">a. That the number of in network hospitals certifying data in connection with ATLIS have hospital unique claims representing 95% of the MCO's total in network hospitals' unique claims for the most recent one year period. </t>
  </si>
  <si>
    <t>In network hospital</t>
  </si>
  <si>
    <r>
      <t>Consolidated Clinical Document Architecture (C-CDA)</t>
    </r>
    <r>
      <rPr>
        <sz val="11"/>
        <color rgb="FF1F497D"/>
        <rFont val="Arial"/>
        <family val="2"/>
      </rPr>
      <t xml:space="preserve"> </t>
    </r>
  </si>
  <si>
    <r>
      <t xml:space="preserve">The </t>
    </r>
    <r>
      <rPr>
        <b/>
        <sz val="11"/>
        <color rgb="FF1F497D"/>
        <rFont val="Arial"/>
        <family val="2"/>
      </rPr>
      <t>MCO Data</t>
    </r>
    <r>
      <rPr>
        <sz val="11"/>
        <color rgb="FF1F497D"/>
        <rFont val="Arial"/>
        <family val="2"/>
      </rPr>
      <t xml:space="preserve"> tab consists of the MCO Assessment Tool, where the MCO should select all Medicaid Programs and Service Delivery Areas (SDAs), in which the MCO has a contracted network hospital for which the MCO could earn incentives based on data collected from that hospital and improvement on ATLIS measures.</t>
    </r>
  </si>
  <si>
    <r>
      <t xml:space="preserve">The </t>
    </r>
    <r>
      <rPr>
        <b/>
        <sz val="11"/>
        <color rgb="FF1F497D"/>
        <rFont val="Arial"/>
        <family val="2"/>
      </rPr>
      <t>In Network Hospital Survey Tool</t>
    </r>
    <r>
      <rPr>
        <sz val="11"/>
        <color rgb="FF1F497D"/>
        <rFont val="Arial"/>
        <family val="2"/>
      </rPr>
      <t xml:space="preserve"> consists of a comprehensive list of hospitals that will be provided by HHSC, which MCOs will need to use for assessing respective hospitals' HIE connectivity and interoperability.  MCOs must identify in-network hospitals for each Medicaid program and SDA.</t>
    </r>
  </si>
  <si>
    <t>The THSA was created and operates under the authority of Chapter 182, Texas Health and Safety Code. The THSA was created to promote, implement, and facilitate electronic health information exchange in Texas.</t>
  </si>
  <si>
    <t>Each participating MCO must review and complete the current connectivity and interoperability information requested below.</t>
  </si>
  <si>
    <t>Based on reporting in other programs, the various classes of hospitals have differing levels of connectivity. Some hospitals are connected to regional HIEs that share data with the Texas Health Services Authority (THSA), a state-level health information exchange established by the Texas Legislature. Some hospitals are connected directly with THSA. Some remain unconnected or connect only to a regional or national HIE that may not exchange data with payers or HHSC. Likewise, the MCOs have different levels of connectivity to regional or state HIE. As such, the first year of the program would require an assessment of current connectivity and interoperability status to identify and quantify opportunities for improving health information exchange. As the program progresses, HHSC proposes to add additional process and outcome measures that will assess the impact of improved data exchange on the health outcomes of Medicaid beneficiaries.</t>
  </si>
  <si>
    <t>Increase over baselines established in year 1 measures by class – targets set based on class; metrics of data transmission by in network providers and receipt by MCOs related to ADT and CCDA data, including MCO identifying criteria for further action.</t>
  </si>
  <si>
    <t>Reduce the percentage of total enrollees on MCO panels with multiple emergency department visits in a year; reduce the rate per MCO enrollees for avoidable ED and hospital admissions due to asthma; increase transmission of lab and prescription data.</t>
  </si>
  <si>
    <t>Health Information Exchange | HealthIT.gov</t>
  </si>
  <si>
    <t>Medicaid Managed Care Aligning Technology by Linking Interoperable Systems (ATLIS) for Client Health Outcomes Program [ATLIS Program]
Data Reporting Tool</t>
  </si>
  <si>
    <t>MCO Deliverable: Medicaid Managed Care Aligning Technology by Linking Interoperable Systems (ATLIS) for Client Health Outcomes Program [ATLIS Program]
Health Information Exchange (HIE) Connectivity and Interoperability</t>
  </si>
  <si>
    <r>
      <t xml:space="preserve">The </t>
    </r>
    <r>
      <rPr>
        <b/>
        <sz val="11"/>
        <color rgb="FF1F497D"/>
        <rFont val="Arial"/>
        <family val="2"/>
      </rPr>
      <t>ATLIS Program</t>
    </r>
    <r>
      <rPr>
        <sz val="11"/>
        <color rgb="FF1F497D"/>
        <rFont val="Arial"/>
        <family val="2"/>
      </rPr>
      <t xml:space="preserve"> tab provides a description of goals for the ATLIS for Client Health Outcomes Program for HIE Connectivity and Interoperability.</t>
    </r>
  </si>
  <si>
    <r>
      <t xml:space="preserve">The </t>
    </r>
    <r>
      <rPr>
        <b/>
        <sz val="11"/>
        <color rgb="FF1F497D"/>
        <rFont val="Arial"/>
        <family val="2"/>
      </rPr>
      <t>Milestones</t>
    </r>
    <r>
      <rPr>
        <sz val="11"/>
        <color rgb="FF1F497D"/>
        <rFont val="Arial"/>
        <family val="2"/>
      </rPr>
      <t xml:space="preserve"> tab describes the two milestones for MCO performance in Year 1 of the ATLIS Program. MCO incentives will be awarded based on the achievement on these milestones.</t>
    </r>
  </si>
  <si>
    <t>Objectives</t>
  </si>
  <si>
    <r>
      <t>Example MCO Metrics by Year</t>
    </r>
    <r>
      <rPr>
        <u/>
        <vertAlign val="superscript"/>
        <sz val="11"/>
        <color rgb="FF1F497D"/>
        <rFont val="Arial"/>
        <family val="2"/>
      </rPr>
      <t>*</t>
    </r>
  </si>
  <si>
    <t xml:space="preserve">HIE is an organization that:
(1) Assists in the transmission or receipt of health-related information among organizations transmitting or receiving the information according to nationally recognized standards and under an express written agreement with the organizations;
(2) Compiles or organizes health-related information as a primary business function, designed to be securely transmitted by the organization among physicians, other health care providers, or entities within a region, state, community, or hospital system; or
(3) Assists in the transmission or receipt of electronic health-related information among physicians, other health care providers, or entities within:
   (A) A hospital system;
   (B) A physician organization;
   (C) A health care collaborative (as defined by Section 848.001 of the Texas Insurance Code);
   (D) An accountable care organization. </t>
  </si>
  <si>
    <t>Hospital</t>
  </si>
  <si>
    <t>Health Information Technology</t>
  </si>
  <si>
    <t>Electronic health record (EHR)</t>
  </si>
  <si>
    <t>Electronic medical record (EMR)</t>
  </si>
  <si>
    <t>Local or regional health information exchange</t>
  </si>
  <si>
    <t>Health Level Seven (HL7)</t>
  </si>
  <si>
    <t>Interoperability</t>
  </si>
  <si>
    <t>Information blocking</t>
  </si>
  <si>
    <t>Texas Government Code 531.901 – Definitions</t>
  </si>
  <si>
    <t xml:space="preserve">Information blocking </t>
  </si>
  <si>
    <t>Insurance Code</t>
  </si>
  <si>
    <t>About Health Level Seven International | HL7 International</t>
  </si>
  <si>
    <t>Texas Medicaid and CHIP Reference Guide</t>
  </si>
  <si>
    <t xml:space="preserve">https://medtrainer.com/blog/managed-care-organization/  </t>
  </si>
  <si>
    <t xml:space="preserve">https://statutes.capitol.texas.gov/docs/IN/htm/IN.848.htm </t>
  </si>
  <si>
    <t>A Managed Care Organization (MCO) is a type of healthcare delivery system that coordinates and manages healthcare services for its members. The primary goal of an MCO is to control costs, while maintaining or improving the quality of care provided to its members. In the context of Medicaid, managed care provides for the delivery of Medicaid health benefits and additional services through contracted arrangements between state Medicaid agencies and MCOs that accept a set per member per month (capitation) payment for these services. By contracting with various types of MCOs to deliver Medicaid program health care services to their beneficiaries, states can reduce Medicaid program costs and better manage utilization of health services.</t>
  </si>
  <si>
    <t>b) Reduced rate of avoidable emergency department visits.</t>
  </si>
  <si>
    <t>e) Optimized care transitions.</t>
  </si>
  <si>
    <t>d) Increased prevention, identification, treatment, and management of behavioral and mental health.</t>
  </si>
  <si>
    <t>c) Providers actively monitor patient outcomes and perspectives to address their needs and improve healthcare delivery.</t>
  </si>
  <si>
    <t>e) Timely and efficient exchange of health information and increased interoperability.</t>
  </si>
  <si>
    <t>a) Reduced rate of avoidable hospital admissions and readmissions.</t>
  </si>
  <si>
    <t>3. Providing the right care in the right place at the right time to ensure people can easily navigate the health system to receive timely services in the least intensive or restrictive setting appropriate.</t>
  </si>
  <si>
    <t>5. Promoting effective practices for people with chronic, complex, and serious conditions to improve people’s quality of life and independence, reduce mortality rates, and better manage the leading drivers of health care costs.</t>
  </si>
  <si>
    <t>6. Attracting and retaining high-performing Medicaid providers, including medical, behavioral health, dental, and long-term services and supports providers to participate in team based, collaborative, and coordinated care.</t>
  </si>
  <si>
    <t>Texas Healthcare Quality Goals</t>
  </si>
  <si>
    <t>Guidance for completing UMCM 6.2.17 Medicaid Managed Care Aligning Technology by Linking Interoperable Systems (ATLIS) for Client Health Outcomes Program 
Health Information Exchange (HIE) Connectivity and Interoperability</t>
  </si>
  <si>
    <r>
      <t xml:space="preserve">The </t>
    </r>
    <r>
      <rPr>
        <b/>
        <sz val="11"/>
        <color rgb="FF1F497D"/>
        <rFont val="Arial"/>
        <family val="2"/>
      </rPr>
      <t>Definitions</t>
    </r>
    <r>
      <rPr>
        <sz val="11"/>
        <color rgb="FF1F497D"/>
        <rFont val="Arial"/>
        <family val="2"/>
      </rPr>
      <t xml:space="preserve"> tab provides general terms used in the Medicaid managed care contracts with the MCOs, along with the hospital classes applicable in the ATLIS Program and the Health Information Technology and HIE terminology.</t>
    </r>
  </si>
  <si>
    <t xml:space="preserve">All Health Information Exchange (HIE) Connectivity and Interoperability status will be reported using this reporting tool. </t>
  </si>
  <si>
    <r>
      <t xml:space="preserve">The </t>
    </r>
    <r>
      <rPr>
        <b/>
        <sz val="11"/>
        <color rgb="FF1F497D"/>
        <rFont val="Arial"/>
        <family val="2"/>
      </rPr>
      <t>Sample Size Calculation</t>
    </r>
    <r>
      <rPr>
        <sz val="11"/>
        <color rgb="FF1F497D"/>
        <rFont val="Arial"/>
        <family val="2"/>
      </rPr>
      <t xml:space="preserve"> tab will allow MCOs to calculate the size of each hospital class as a sample of in network hospitals and as a percentage of unique claims, by Medicaid Program and by SDA.</t>
    </r>
  </si>
  <si>
    <t>MCOs should complete and submit the entire "In Network Hospital Survey Tool" with certified data for each identified in network hospital to HHSC by the due dates listed below:</t>
  </si>
  <si>
    <t>HHSC will validate the in network status of the hospitals submitted by the MCOs and confirm their participation to MCOs by October 15, 2024. 
HHSC will add encounter information in Columns F, H, and J of the "In Network Hospital Survey Tool". This information will be used for determining if MCOs meet hospital certification requirements needed for the MCO to earn an ATLIS incentive award. The validated hospitals will be used for the two rounds of data collection during the fiscal year.</t>
  </si>
  <si>
    <t>The Medicaid Managed Care Aligning Technology by Linking Interoperable Systems (ATLIS) for Client Health Outcomes Program (ATLIS Program)</t>
  </si>
  <si>
    <t>Under the authority of 42 C.F.R. § 438.6(b)(2) and in accordance with UMCM Chapter 6, the Medicaid Managed Care Aligning Technology by Linking Interoperable Systems for Client Health Outcomes Program  (ATLIS Program) will enter into incentive arrangements with Medicaid Managed Care Organizations (MCOs) for achieving certain milestones on a semi-annual basis with the intention that the milestones will build on prior accomplishments over a 5-year period. The milestones will center around MCO achievement of necessary actions required to implement the structures, processes, and use of client data transmitted electronically between MCOs and providers in their networks to improve client outcome measures and to implement, evaluate, improve, and mature alternative payment models (APMs) for Medicaid beneficiaries.</t>
  </si>
  <si>
    <r>
      <rPr>
        <b/>
        <sz val="11"/>
        <color rgb="FF1F497D"/>
        <rFont val="Arial"/>
        <family val="2"/>
      </rPr>
      <t>Texas September 2021 Medicaid Managed Care Strategies and Goals that the Program is Designed to Advance:</t>
    </r>
    <r>
      <rPr>
        <sz val="11"/>
        <color rgb="FF1F497D"/>
        <rFont val="Arial"/>
        <family val="2"/>
      </rPr>
      <t xml:space="preserve">
This incentive payment would meet the following goals and objectives of the Texas Managed Care Quality Strategy:</t>
    </r>
  </si>
  <si>
    <t>Local or regional health information exchange means a health information exchange operating in this state that securely exchanges electronic health information, including information for patients receiving services under the child health plan program or Medicaid, among hospitals, clinics, physicians’ offices, and other health care providers that are not owned by a single entity or included in a single operational unit or network.</t>
  </si>
  <si>
    <t xml:space="preserve">National HIE is a network, collective, or framework that promotes secure health data exchange across healthcare facilities nationwide. </t>
  </si>
  <si>
    <t xml:space="preserve">Health Level Seven (HL7) is a standards developing organization dedicated to providing a comprehensive framework and related standards for the exchange, integration, sharing, and retrieval of electronic health information that supports clinical practice and the management, delivery, and evaluation of health services. </t>
  </si>
  <si>
    <t xml:space="preserve">An Admission, Discharge, Transfer (ADT) notification is an HL7 message type that emphasizes the transmission of non-clinical administrative patient data, such as patient identification, patient visit, and insurance when an individual is seen in an Emergency Department or admitted to a hospital. </t>
  </si>
  <si>
    <t xml:space="preserve">A Consolidated Clinical Document Architecture (C-CDA) is an HL7 message standard that transmits a summary of a patient’s clinical data between providers, and between providers and patients, supporting care transitions, referrals, and care coordination. </t>
  </si>
  <si>
    <t>HIE Texas is a state-level health information exchange platform operated by the Texas Health Services Authority.</t>
  </si>
  <si>
    <t>The Emergency Department Encounter Notification (EDEN) System is an HIETexas system providing real time ADT alerts to determine where a patient has been admitted, discharged, or transferred.</t>
  </si>
  <si>
    <t>Interoperability is the ability to exchange and use electronic health information without special effort on the part of the user and in a way not constituting information blocking.</t>
  </si>
  <si>
    <t>Information blocking is a practice likely to interfere with the access, exchange, or use of electronic health information, except as required by law or specified in an information blocking exception. The Cures Act applied the law to healthcare providers, health IT developers of certified health IT, and HIEs/health information networks (HINs).</t>
  </si>
  <si>
    <t>A Service Delivery Area (SDA) is one of 13 Managed Care Service Areas in Texas.</t>
  </si>
  <si>
    <t>Direct Connection is the exchanging data directly with a hospital rather than through a third party. Example: Hospitals exchanging data directly with MCOs or THSA rather than through a local HIE that sends that data to an MCO or THSA. </t>
  </si>
  <si>
    <t xml:space="preserve">STAR is a managed care product line serving children, pregnant women, and some families. </t>
  </si>
  <si>
    <t>Star Kids is a managed care product line serving children and youth with disabilities.</t>
  </si>
  <si>
    <t xml:space="preserve">Star Plus is a managed care product line serving adults with a disability, people age 65 and older (including those dually eligible for Medicare and Medicaid), and women with breast or cervical cancer. </t>
  </si>
  <si>
    <r>
      <t xml:space="preserve">Reporting Period I Connectivity Status as of 09/01/2024 - Due date: </t>
    </r>
    <r>
      <rPr>
        <b/>
        <sz val="11"/>
        <color rgb="FF1F497D"/>
        <rFont val="Arial"/>
        <family val="2"/>
      </rPr>
      <t>January 15, 2025</t>
    </r>
    <r>
      <rPr>
        <vertAlign val="superscript"/>
        <sz val="11"/>
        <color rgb="FF1F497D"/>
        <rFont val="Arial"/>
        <family val="2"/>
      </rPr>
      <t>*</t>
    </r>
  </si>
  <si>
    <r>
      <t xml:space="preserve">Reporting Period II Connectivity Status as of 03/01/2025 - Due date: </t>
    </r>
    <r>
      <rPr>
        <b/>
        <sz val="11"/>
        <color rgb="FF1F497D"/>
        <rFont val="Arial"/>
        <family val="2"/>
      </rPr>
      <t>July 15, 2025</t>
    </r>
    <r>
      <rPr>
        <vertAlign val="superscript"/>
        <sz val="11"/>
        <color rgb="FF1F497D"/>
        <rFont val="Arial"/>
        <family val="2"/>
      </rPr>
      <t>*</t>
    </r>
  </si>
  <si>
    <r>
      <rPr>
        <b/>
        <vertAlign val="superscript"/>
        <sz val="11"/>
        <color rgb="FF1F497D"/>
        <rFont val="Arial"/>
        <family val="2"/>
      </rPr>
      <t>*</t>
    </r>
    <r>
      <rPr>
        <b/>
        <sz val="11"/>
        <color rgb="FF1F497D"/>
        <rFont val="Arial"/>
        <family val="2"/>
      </rPr>
      <t xml:space="preserve"> NOTE: MCOs will be required to submit their bi-annual reports on the same dates for the initial four-year phase of the Program.</t>
    </r>
  </si>
  <si>
    <t>Children's Hospital means a Medicaid hospital designated by Medicare as a Children's Hospital and exempted by Centers for Medicare and Medicaid Services (CMS) from the Medicare prospective payment system.</t>
  </si>
  <si>
    <t>A Rural Hospital is a hospital enrolled as a Medicaid provider that:
(A) is located in a county with 68,750 or fewer persons according to the 2020 U.S. Census;
(B) is designated by Medicare as a Critical Access Hospital (CAH), a Sole Community Hospital (SCH), or a Rural Referral Center (RRC) that is not located in a Metropolitan Statistical Area (MSA), as defined by the U.S. Office of Management and Budget; or
(C) meets all of the following:
(i) has 100 or fewer beds;
(ii) is designated by Medicare as a CAH, a SCH, or a RRC; and
(iii) is located in an MSA.</t>
  </si>
  <si>
    <t>Urban Hospital</t>
  </si>
  <si>
    <t>An Urban Hospital is a hospital located in a metropolitan statistical area and not fitting the definition of Rural Hospitals, Children's Hospitals, State-owned Teaching Hospitals, or freestanding Psychiatric hospitals.</t>
  </si>
  <si>
    <t>State-owned Non-IMD</t>
  </si>
  <si>
    <t>State-owned Non-IMD Hospital</t>
  </si>
  <si>
    <t>A State-owned Non-IMD Hospital is a hospital that is owned and operated by a state university or other state agency that is not primarily engaged in providing psychiatric diagnosis, treatment, or care of individuals with mental disease.</t>
  </si>
  <si>
    <t>For the purposes of ATLIS, Hospital Class includes the following classes of hospitals with which the MCO contracts for inpatient or outpatient services:
    (A) Children's Hospitals;
    (B) Rural Hospitals;
    (C) State-owned non-IMD Hospitals;
    (D) Urban Hospitals;
    (E) Non-state-owned IMDs; and
    (F) State-owned IMDs.</t>
  </si>
  <si>
    <r>
      <t xml:space="preserve">* </t>
    </r>
    <r>
      <rPr>
        <b/>
        <sz val="11"/>
        <color rgb="FF44546A"/>
        <rFont val="Arial"/>
        <family val="2"/>
      </rPr>
      <t>Note: The Milestones for the subsequent years will be updated yearly by HHSC in the UMCM through amendments.</t>
    </r>
  </si>
  <si>
    <t>Each participating MCO is required to submit to HHSC a list of in network hospitals in each SDA in which the MCO is a Medicaid managed care organization, by September 15, 2024. MCOs may use the In-Network Hospital Survey Tool to gather the required information from in network hospitals.</t>
  </si>
  <si>
    <t xml:space="preserve">This reporting tool consists of four support tabs (ATLIS Program, Definitions, Instructions and Milestones) and four worksheets (MCO Data, In Network Hospital Survey Tool, Sample Size Calculation and MCO Attestation). </t>
  </si>
  <si>
    <t>State-Owned Non-IMD Hospital</t>
  </si>
  <si>
    <t>The Centers for Medicare and Medicaid Services (CMS) has signaled that quality measurement will be moving toward all-digital platforms and National Committee for Quality Assurance (NCQA) Healthcare Effectiveness Data and Information Set (HEDIS) measures are following suit. Enhancing connectivity between providers and payers and the types of data that are exchanged will help the state meet those expectations and ultimately, reduce provider and MCO administrative burden.</t>
  </si>
  <si>
    <t>Year 1 (September 1, 2024 - August 31, 2025)</t>
  </si>
  <si>
    <t>Year 2 (September 1, 2025 - August 31, 2026)</t>
  </si>
  <si>
    <t>Year 3 (September 1, 2026 - August 31, 2027)</t>
  </si>
  <si>
    <t>Year 4 (September 1, 2028 - August 31, 2029)</t>
  </si>
  <si>
    <t>Year 5 (September 1, 2029 - August 31, 2030)</t>
  </si>
  <si>
    <t>An in network hospital refers to a healthcare facility that has a contractual agreement with a specific managed care organization. These hospitals and providers are part of the MCO’s network, which means they have negotiated rates for services. When using an in network hospital, typically a person pays less for medical services because the MCO has already agreed to reimburse these providers at a discounted rate.</t>
  </si>
  <si>
    <t>In Network Hospital Survey Tool</t>
  </si>
  <si>
    <t>Wellpoint</t>
  </si>
  <si>
    <t>United Healthcare Community Plan of Texas</t>
  </si>
  <si>
    <t>Texas Children's Health Plan</t>
  </si>
  <si>
    <t>Superior Health Plan</t>
  </si>
  <si>
    <t>Seton Health Plan</t>
  </si>
  <si>
    <t>Parkland Community Health Plan</t>
  </si>
  <si>
    <t>Molina Healthcare of Texas</t>
  </si>
  <si>
    <t>Health Care Service Corp.</t>
  </si>
  <si>
    <t>El Paso  Health Plans</t>
  </si>
  <si>
    <t>Community Health Choice Texas</t>
  </si>
  <si>
    <t>Community First Health Plans</t>
  </si>
  <si>
    <t>Aetna Better Health of Texas</t>
  </si>
  <si>
    <t>FIRSTCARE</t>
  </si>
  <si>
    <t>El Paso Health</t>
  </si>
  <si>
    <t>Blue Cross Blue Shield</t>
  </si>
  <si>
    <t>Dell Childrens Health Plan</t>
  </si>
  <si>
    <t>3. No, our organization does not send data to HIETexas EDEN.</t>
  </si>
  <si>
    <t>2. Yes, because our organization is connected to a Texas Regional HIE that is sending our organization’s data to HIETexas EDEN</t>
  </si>
  <si>
    <t>In Texas, a State-owned Institution for Mental Diseases (IMD) refers to a facility primarily engaged in providing diagnosis, treatment, or care for individuals with mental diseases, including substance use disorders. These institutions typically have more than 16 beds and serve a Medicaid population, particularly those aged 65 and older12. IMDs are often referred to as state hospitals.</t>
  </si>
  <si>
    <t>In Texas, a non-state-owned IMD (Institution for Mental Diseases) refers to a hospital or other institution with more than 16 beds that primarily provides psychiatric diagnosis, treatment, or care for individuals with mental diseases, including substance use disorders. Unlike state-owned IMDs, these facilities are not owned or operated by state universities or other state agencies.</t>
  </si>
  <si>
    <t xml:space="preserve">* HHSC is requesting a count of total number of ADT alerts received by the MCO during the month of August 2024 for the January 15, 2025 Quantified Assessment and for the month of March 2025 for the July 15, 2025 Quantified Assessment. </t>
  </si>
  <si>
    <t>Number</t>
  </si>
  <si>
    <t>Text</t>
  </si>
  <si>
    <t>1. Emergency Department (ED) encounters</t>
  </si>
  <si>
    <t>2. Inpatient encounters</t>
  </si>
  <si>
    <r>
      <t>3.</t>
    </r>
    <r>
      <rPr>
        <sz val="7"/>
        <color rgb="FF000000"/>
        <rFont val="Times New Roman"/>
        <family val="1"/>
      </rPr>
      <t> </t>
    </r>
    <r>
      <rPr>
        <sz val="11"/>
        <color rgb="FF000000"/>
        <rFont val="Calibri"/>
        <family val="2"/>
      </rPr>
      <t>Both</t>
    </r>
  </si>
  <si>
    <t>4. CONNXUS</t>
  </si>
  <si>
    <t>6. My hospital does not share data through a Texas regional HIE</t>
  </si>
  <si>
    <t>In case of facility closure, MCO should notify HHSC. HHSC will adjust the hospital data collection calculations so the closure will not affect the MCO hospital response rate.</t>
  </si>
  <si>
    <r>
      <t xml:space="preserve">To meet this requirement MCO should complete Columns G, I, and </t>
    </r>
    <r>
      <rPr>
        <sz val="11"/>
        <color rgb="FF002060"/>
        <rFont val="Arial"/>
        <family val="2"/>
      </rPr>
      <t>K</t>
    </r>
    <r>
      <rPr>
        <sz val="11"/>
        <color rgb="FF1F497D"/>
        <rFont val="Arial"/>
        <family val="2"/>
      </rPr>
      <t xml:space="preserve"> of the "In Network Hospital Survey Tool" tab of this Data Reporting Tool. These will be the identified in network hospitals for which MCOs will submit data for the quantitative assessments described herein. MCOs should also select the "Hospital Classes" and "Hospital SDAs" for which they will attempt to earn an incentive award (Columns D and E). </t>
    </r>
  </si>
  <si>
    <t>The report should be submitted to MCOHub in the MCO/PHI/DELIV folder and attached via email to MCCO [MCCO@hhs.texas.gov], Provider Finance [PF@hhs.texas.gov] and Quality Data Analytics and Reports 'HPCS_UMCC_Provisions@hhsc.state.tx.us.' Please mark the email as "Confidential!"</t>
  </si>
  <si>
    <t>Does your MCO receive ADT notifications from the Emergency Department Encounter Notification (EDEN) system through a subscription with HIETexas (THSA)?</t>
  </si>
  <si>
    <t>Total number of ADTS received by the MCO from any source*</t>
  </si>
  <si>
    <t>Please describe including other purposes</t>
  </si>
  <si>
    <t>Please describe, including other uses</t>
  </si>
  <si>
    <t>STAR+
PLUS</t>
  </si>
  <si>
    <t xml:space="preserve">7. If your hospital does not plan to connect to EDEN by August 31, 2025, please explain why, including barriers you face. </t>
  </si>
  <si>
    <t>15. Please check the following C-CDA information you contribute (Select all that Apply)</t>
  </si>
  <si>
    <t>16. What parts of a care plan do you or will you share (Select all that apply)</t>
  </si>
  <si>
    <t>17. Please describe why you do not share C-CDA data through a Texas regional HIE, including barriers you face.</t>
  </si>
  <si>
    <t>Please describe including other uses</t>
  </si>
  <si>
    <t>Q15 C-CDA information contribute count</t>
  </si>
  <si>
    <t>Q16  Parts of a care plan provider share/ will share count</t>
  </si>
  <si>
    <t>Does your MCO uses its connections to HIEs, EDEN, direct connections to MCOs or providers for any of the following purposes? Please address all of the purposes that are applicable to your MCO in your response.
(Select all that apply)</t>
  </si>
  <si>
    <t>Does your MCO utilize clinical or C-CDA data for any of the following purposes? 
(Select all that apply)</t>
  </si>
  <si>
    <t>Does your MCO currently receive or exchange clinical or C-CDA data through a connection with any of the following Texas regional HIEs? 
(Select all that apply)</t>
  </si>
  <si>
    <t>Does your MCO utilize ADT data for any of the following purposes? 
(Select all that apply)</t>
  </si>
  <si>
    <t>Our organization has entered discussions with THSA or a regional HIE to connect to EDEN (Select all that apply)</t>
  </si>
  <si>
    <t>Does your MCO subscribe to receive ADT data through any of the following Texas regional HIEs 
(Select all that apply)</t>
  </si>
  <si>
    <t>Summary</t>
  </si>
  <si>
    <t>Counts of Components</t>
  </si>
  <si>
    <t>14. Does your hospital share C-CDA data through a Texas regional HIE? If more than one apply, select primary HIE partner. 
(If you select answer option #6, to Question 14, please skip to question 17)</t>
  </si>
  <si>
    <t>1. Does your hospital electronically share ADT data outside of your hospital or hospital system? 
(If "No", skip to Question 5)</t>
  </si>
  <si>
    <t xml:space="preserve">3. Does your hospital share ADT data through any of the following Texas regional HIEs 
(If more than one apply, select primary HIE partner)
</t>
  </si>
  <si>
    <r>
      <t xml:space="preserve">4. Does your hospital share ADT data via the Emergency Department Encounter Notification (EDEN) system?  
(If "Yes" </t>
    </r>
    <r>
      <rPr>
        <b/>
        <strike/>
        <sz val="10"/>
        <rFont val="Arial"/>
        <family val="2"/>
      </rPr>
      <t xml:space="preserve"> </t>
    </r>
    <r>
      <rPr>
        <b/>
        <sz val="10"/>
        <rFont val="Arial"/>
        <family val="2"/>
      </rPr>
      <t>skip to Question 8)</t>
    </r>
  </si>
  <si>
    <t xml:space="preserve">5. Has your hospital taken any of the steps below to connect to EDEN 
(Select highest number that applies)
</t>
  </si>
  <si>
    <t>6. Does your hospital plan to connect to EDEN directly through HIETexas or through a regional HIE connected to HIETexas by August 31, 2025? 
(If "Yes" skip to Question 8)</t>
  </si>
  <si>
    <t>8. Does your hospital share patient or encounter level Consolidated Clinical Document Architecture (C-CDA) messages outside of your system? 
(If "No" skip to Question 17)</t>
  </si>
  <si>
    <t>Section 3: Narrative Description on Uses of HIE (All responses should be as of September 1, 2024, unless otherwise noted)</t>
  </si>
  <si>
    <r>
      <t>STATUS</t>
    </r>
    <r>
      <rPr>
        <vertAlign val="superscript"/>
        <sz val="11"/>
        <color rgb="FF1F497D"/>
        <rFont val="Arial"/>
        <family val="2"/>
      </rPr>
      <t>1</t>
    </r>
  </si>
  <si>
    <r>
      <t>DOCUMENT REVISION</t>
    </r>
    <r>
      <rPr>
        <vertAlign val="superscript"/>
        <sz val="11"/>
        <color rgb="FF1F497D"/>
        <rFont val="Arial"/>
        <family val="2"/>
      </rPr>
      <t>2</t>
    </r>
  </si>
  <si>
    <r>
      <t>DESCRIPTION</t>
    </r>
    <r>
      <rPr>
        <vertAlign val="superscript"/>
        <sz val="11"/>
        <color rgb="FF1F497D"/>
        <rFont val="Arial"/>
        <family val="2"/>
      </rPr>
      <t>3</t>
    </r>
  </si>
  <si>
    <r>
      <t>1</t>
    </r>
    <r>
      <rPr>
        <sz val="8"/>
        <color rgb="FF1F497D"/>
        <rFont val="Arial"/>
        <family val="2"/>
      </rPr>
      <t xml:space="preserve">  Status should be represented as “Baseline” for initial issuances and “Revision” for changes to the Baseline version.</t>
    </r>
  </si>
  <si>
    <r>
      <t xml:space="preserve">2 </t>
    </r>
    <r>
      <rPr>
        <sz val="8"/>
        <color rgb="FF1F497D"/>
        <rFont val="Arial"/>
        <family val="2"/>
      </rPr>
      <t xml:space="preserve"> Revisions should be numbered according to the version of the issuance and sequential numbering of the revision—e.g., “1.2” refers to the first version of the document and the second revision.</t>
    </r>
  </si>
  <si>
    <r>
      <t>3</t>
    </r>
    <r>
      <rPr>
        <sz val="8"/>
        <color rgb="FF1F497D"/>
        <rFont val="Arial"/>
        <family val="2"/>
      </rPr>
      <t xml:space="preserve">  Brief description of the changes to the document made in the revision.</t>
    </r>
  </si>
  <si>
    <t>Select STAR PLUS SDAs -&gt;</t>
  </si>
  <si>
    <t>Select STAR Kids SDAs -&gt;</t>
  </si>
  <si>
    <t>STAR -&gt;</t>
  </si>
  <si>
    <t>STAR PLUS -&gt;</t>
  </si>
  <si>
    <t>STAR Kids -&gt;</t>
  </si>
  <si>
    <t>Managed Care Organization Name -&gt;</t>
  </si>
  <si>
    <t>Managed Care Organization
Drop down</t>
  </si>
  <si>
    <t>Please select "Yes" or "No" as Applicable for each Managed Care Program</t>
  </si>
  <si>
    <t>In case of facility ownership change, that should not affect the relationship between the MCO and the respective facility. HHSC advises that MCO continues to collect data.</t>
  </si>
  <si>
    <t>* Measures are subject to change based upon operational considerations, technical assistance on reporting requirements, and input from stakeholders. Percentage of funding available by MCO model, SDA, and network class for each MCO may vary to ensure incentives are scaled appropriately to level of effort and difficulty of achievement.</t>
  </si>
  <si>
    <t>Initial version Uniform Managed Care Manual Chapter 6.2.17, “Medicaid Managed Care Aligning Technology by Linking Interoperable Systems (ATLIS) for Client Health Outcomes Program Data Reporting Tool". Chapter  6.2.17 applies to contracts issued for STAR, STAR+PLUS and STAR Kids Medicaid Programs, under the authority of 42 C.F.R. § 438.6(b)(2).</t>
  </si>
  <si>
    <t>Select STAR SDAs -&gt;</t>
  </si>
  <si>
    <t>Please select Applicable Service Delivery Area(s) for The ATLIS Program</t>
  </si>
  <si>
    <t>162033801</t>
  </si>
  <si>
    <t>112717702</t>
  </si>
  <si>
    <t>130616909</t>
  </si>
  <si>
    <t>364187006</t>
  </si>
  <si>
    <t>Hemphill County Hospital District</t>
  </si>
  <si>
    <t>354076701</t>
  </si>
  <si>
    <t>475757702</t>
  </si>
  <si>
    <t>094121303</t>
  </si>
  <si>
    <t>199478202</t>
  </si>
  <si>
    <t xml:space="preserve">COVENANT LONG TERM CARE LP-COVENANT SPECIALTY HOSPITAL                       </t>
  </si>
  <si>
    <t xml:space="preserve">PREFERRED HOSPITAL LEASING VAN HORN INC-CULBERSON HOSPITAL                                </t>
  </si>
  <si>
    <t xml:space="preserve">SCCI HOSPITAL EL PASO  LLC-KINDRED HOSPITAL EL PASO                          </t>
  </si>
  <si>
    <t xml:space="preserve">MCCAMEY HOSPITAL                                  </t>
  </si>
  <si>
    <t xml:space="preserve">MEMORIAL HERMANN SUGAR LAND SURGICAL HOSPITAL LLP-SUGAR LAND SURGICAL HOSPITAL                      </t>
  </si>
  <si>
    <t xml:space="preserve">THE HOSPITAL AT WESTLAKE MEDICAL CENTER           </t>
  </si>
  <si>
    <t xml:space="preserve">THC HOUSTON LLC-KINDRED HOSPITAL HOUSTON NORTHWEST                </t>
  </si>
  <si>
    <t xml:space="preserve">SELECT SPECIALTY HOSPITAL DALLAS INC-DALLAS SPECIALTY HOSPITAL DALLAS INC              </t>
  </si>
  <si>
    <t>131030231</t>
  </si>
  <si>
    <t xml:space="preserve">CHG HOSPITAL CONROE LLC-CORNERSTONE SPECIALTY HOSPITALS CONROE            </t>
  </si>
  <si>
    <t>PLAZA SPECIALTY HOSPITAL LLC - CORNERSTONE SPECIALTY HOSPITALS HOUSTON MEDICAL CE</t>
  </si>
  <si>
    <t xml:space="preserve">SOUTH TEXAS REHABILITATION HOSPITAL LP-                                                  </t>
  </si>
  <si>
    <t xml:space="preserve">ASPIRE HOSPITAL LLC                               </t>
  </si>
  <si>
    <t xml:space="preserve">TOPS SPECIALTY HOSPITAL, LTD-                                                  </t>
  </si>
  <si>
    <t>CONTINUE CARE HOSPITAL OF TYLER INC-TYLER CONTINUE CARE HOSPITAL AT MOTHER FRANCES HOS</t>
  </si>
  <si>
    <t xml:space="preserve">THE UNIVERSITY OF TEXAS MD ANDERSON CANCER CENTER-MD ANDERSON HOSPITAL                              </t>
  </si>
  <si>
    <t>WOODLANDS SPECIALTY HOSPITAL</t>
  </si>
  <si>
    <t xml:space="preserve">EL PASO LTAC HOSPITAL LP-EL PASO LTAC HOSPITAL                             </t>
  </si>
  <si>
    <t xml:space="preserve">LUBBOCK HERITAGE HOSPITAL LLC-GRACE SURGICAL HOSPITAL                           </t>
  </si>
  <si>
    <t xml:space="preserve">PAM SQUARED AT TEXARKANA, LLC-                                                  </t>
  </si>
  <si>
    <t xml:space="preserve">CORINTH INVESTOR HOLDINGS LLC-                                                  </t>
  </si>
  <si>
    <t xml:space="preserve">HERITAGE PARK SURGICAL HOSPITAL, LLC-BAYLOR SCOTT &amp; WHITE SURGICAL HOSPITAL AT SHERMAN </t>
  </si>
  <si>
    <t xml:space="preserve">AUSTIN CENTER FOR OUTPATIENT SURGERY   LP-NORTHWEST HILLS SURGICAL HOSPITAL                 </t>
  </si>
  <si>
    <t xml:space="preserve">TEXAS REGIONAL MEDICAL CENTER LTD-TEXAS REGIONAL MEDICAL CENTER AT SUNNYVALE        </t>
  </si>
  <si>
    <t xml:space="preserve">HEALTHSOUTH REHABILITATION HOSPITAL OF CYPRESS LLC-                                                  </t>
  </si>
  <si>
    <t xml:space="preserve">WEBSTER SURGICAL SPECIALTY HOSPITAL, LTD-HOUSTON PHYSICIANS HOSPITAL                       </t>
  </si>
  <si>
    <t>175287501</t>
  </si>
  <si>
    <t xml:space="preserve">UNIVERSITY OF TEXAS SOUTHWESTERN MEDICAL CENTER AT DALLAS - WILLIAM P. CLEMENTS JR. UNIVERSITY HOSPITAL </t>
  </si>
  <si>
    <t xml:space="preserve">BAYLOR INSTITUTE FOR REHABILITATION AT FRISCO-                                                  </t>
  </si>
  <si>
    <t>334284201</t>
  </si>
  <si>
    <t xml:space="preserve">ARISE HEALTHCARE SYSTEM LLC-                                                  </t>
  </si>
  <si>
    <t xml:space="preserve">RANKIN COUNTY HOSPITAL DISTRICT                   </t>
  </si>
  <si>
    <t xml:space="preserve">PREFERRED HOSPITAL LEASING ELDORADO INC-SCHLEICHER COUNTY MEDICAL CENTER                  </t>
  </si>
  <si>
    <t xml:space="preserve">WINNIE COMMUNITY HOSPITAL LLC                     </t>
  </si>
  <si>
    <t xml:space="preserve">ORTHOPEDIC AND SPINE SURGICAL HOSPITAL OF S TX LP-SOUTH TEXAS SPINE AND SURGICAL HOSPITAL LP        </t>
  </si>
  <si>
    <t xml:space="preserve">WILBARGER COUNTY HOSPITAL DISTRICT-WILBARGER GENERAL HOSPITAL                        </t>
  </si>
  <si>
    <t xml:space="preserve">LAREDO SPECIALTY HOSPITAL                         </t>
  </si>
  <si>
    <t>MID COAST MEDICAL CENTER - CENTRAL - MID COAST MEDICAL CENTER - CENTRAL</t>
  </si>
  <si>
    <t>PREFERRED HOSPITAL LEASING SHAMROCK, INC.</t>
  </si>
  <si>
    <t xml:space="preserve">MID JEFFERSON EXTENDED CARE HOSPITAL-POST ACUTE ENTERPRISES                            </t>
  </si>
  <si>
    <t xml:space="preserve">THROCKMORTON COUNTY MEMORIAL HOSPITAL-                                                  </t>
  </si>
  <si>
    <t xml:space="preserve">MEMORIAL HERMANN SPECIALTY HOSPITAL KINGWOOD LLC  </t>
  </si>
  <si>
    <t>379968601</t>
  </si>
  <si>
    <t>1376073114</t>
  </si>
  <si>
    <t xml:space="preserve">MH EMERUS TOMBALL, LLC-MEMORIAL HERMANN TOMBALL                          </t>
  </si>
  <si>
    <t xml:space="preserve">HEALTHSOUTH REHABILITATION HOSPITAL OF VINTAGE PAR-HEALTHSOUTH REHABILITATION HOSPITAL THE VINTAGE   </t>
  </si>
  <si>
    <t xml:space="preserve">ATRIUM MEDICAL CENTER  LP-                                                  </t>
  </si>
  <si>
    <t xml:space="preserve">NORTH WHEELER COUNTY HOSTPIAL DISTRICT-PARKVIEW HOSPITAL                                 </t>
  </si>
  <si>
    <t xml:space="preserve">GLOBALREHAB FORT WORTH, LP-                                                  </t>
  </si>
  <si>
    <t>CLEARSKY REHABILITATION HOSPITAL OF FLOWER MOUND</t>
  </si>
  <si>
    <t>EVEREST REHABILITATION HOSPITAL TEMPLE</t>
  </si>
  <si>
    <t xml:space="preserve">HEALTHSOUTH REHAB HOSPITAL OF THE MID-CITIES LLC-RELIANT REHABILITATION HOSPITAL MID CITIES        </t>
  </si>
  <si>
    <t>PAM HEALTH REHABILITATION HOSPITAL OF SUGAR LAND</t>
  </si>
  <si>
    <t xml:space="preserve">CHG HOSPITAL HOUSTON LLC-CORNERSTONE SPECIALTY HOSPITALS BELLAIRE          </t>
  </si>
  <si>
    <t xml:space="preserve">BAYTOWN MEDICAL CENTER, LP-ALTUS BAYTOWN HOSPITAL, BAYTOWN MEDICAL CENTER    </t>
  </si>
  <si>
    <t xml:space="preserve">PAM SQUARED AT CORPUS CHRISTI LLC-PAM SPECIALTY HOSPITAL AT CORPUS CHRISTI NORTH    </t>
  </si>
  <si>
    <t xml:space="preserve">VIBRA SPECIALTY HOSPITAL OF DALLAS LLC-                                                  </t>
  </si>
  <si>
    <t xml:space="preserve">PREFERRED HOSPITAL LEASING INC-COLLINGSWORTH GENERAL HOSPITAL                    </t>
  </si>
  <si>
    <t xml:space="preserve">TEXAS HEALTH HARRIS METHODIST HOSPITAL AZLE-                                                  </t>
  </si>
  <si>
    <t xml:space="preserve">HEALTHSOUTH REHABILITATION HOSPITAL OF SUGAR LAND-HEALTHSOUTH SUGAR LAND REHABILITATION HOSPITAL    </t>
  </si>
  <si>
    <t xml:space="preserve">EVEREST REHABILITATION HOSPITAL LONGVIEW LLC-EVEREST REHABILITATION HOSPITAL LONGVIEW          </t>
  </si>
  <si>
    <t xml:space="preserve">BIR JV LLP-BAYLOR INSTITUTE FOR REHABILITATION               </t>
  </si>
  <si>
    <t xml:space="preserve">WESLACO REGIONAL REHABILITATION HOSPITAL, LLC-                                                  </t>
  </si>
  <si>
    <t xml:space="preserve">NORTH CENTRAL SURGICAL CENTER LLP                 </t>
  </si>
  <si>
    <t xml:space="preserve">HEART OF TEXAS HEALTHCARE SYSTEM-                                                  </t>
  </si>
  <si>
    <t xml:space="preserve">KINDRED HOSPITALS LIMITED PARTNERSHIP-KINDRED HOSPITALS SAN ANTONIO                     </t>
  </si>
  <si>
    <t xml:space="preserve">KND DEVELOPMENT 68, LLC-KINDRED HOSPITAL - SAN ANTONIO CENTRAL            </t>
  </si>
  <si>
    <t xml:space="preserve">WEATHERFORD REHABILITATION HOSPITAL LLC-WEATHERFORD REHABILITATION HOSPITAL               </t>
  </si>
  <si>
    <t xml:space="preserve">GLOBALREHAB SAN ANTONIO LP-SELECT REHABILITATION HOSPITAL OF SAN ANTONIO     </t>
  </si>
  <si>
    <t xml:space="preserve">CUMBERLAND SURGICAL HOSPITAL OF SAN ANTONIO LLC-                                                  </t>
  </si>
  <si>
    <t xml:space="preserve">SOLARA HOSPITAL HARLINGEN-SOLARA SPECIALTY HOSPITALS HARLINGEN BROWNSVILLE  </t>
  </si>
  <si>
    <t xml:space="preserve">CENTRAL TEXAS REHABILITATION HOSPITAL LLC-CENTRAL TEXAS REHABILITATION HOSPITAL             </t>
  </si>
  <si>
    <t xml:space="preserve">TRIUMPH HOSPITAL OF EAST HOUSTON LP-KINDRED HOSPITAL CLEAR LAKE                       </t>
  </si>
  <si>
    <t xml:space="preserve">WARM SPRINGS SPECIALTY HOSPITAL OF SAN ANTONIO LLC-PAM SPECIALTY HOSPITAL OF SAN ANTONIO             </t>
  </si>
  <si>
    <t>HEALTHSOUTH REHABILITATION OF TEXARKANA INC-ENCOMPASS HEALTH REHABILITATION HOSPITAL OF TEXARK</t>
  </si>
  <si>
    <t xml:space="preserve">ALTUS HOUSTON HOSPITAL LP-ALTUS HOUSTON HOSPITAL                            </t>
  </si>
  <si>
    <t xml:space="preserve">USMD HOSPITAL AT ARLINGTON LP                     </t>
  </si>
  <si>
    <t xml:space="preserve">TRANSITIONAL HOSPITALS CORPORATION OF TEXAS LLC-KINDRED HOSPITAL- TARRANT COUNTY                  </t>
  </si>
  <si>
    <t xml:space="preserve">KELL WEST REGIONAL HOSPITAL LLC-KELL WEST REGIONAL HOSPITAL                       </t>
  </si>
  <si>
    <t>SHRINERS HOSPITALS FOR CHILDREN- GALVESTON</t>
  </si>
  <si>
    <t xml:space="preserve">KPC PROMISE HOSPITAL OF DALLAS, LLC-KPC PROMISE HOSPITAL OF DALLAS                    </t>
  </si>
  <si>
    <t xml:space="preserve">POST ACUTE MEDICAL OF NEW BRAUNFELS LLC-WARM SPRINGS SPECIALTY HOSPITAL OF NEW BRAUNFELS  </t>
  </si>
  <si>
    <t xml:space="preserve">MUENSTER HOSPITAL DISTRICT-MUENSTER MEMORIAL HOSPITAL                        </t>
  </si>
  <si>
    <t xml:space="preserve">KPC PROMISE HOSPITAL OF WICHITA FALLS, LLC-KPC PROMISE HOSPITAL OF WICHITA FALLS             </t>
  </si>
  <si>
    <t xml:space="preserve">SOMERVELL COUNTY HOSPITAL DISTRICT-GLEN ROSE MEDICAL CENTER                          </t>
  </si>
  <si>
    <t xml:space="preserve">MOORE COUNTY HOSPITAL-                                                  </t>
  </si>
  <si>
    <t xml:space="preserve">LAREDO REHABILITATION HOSPITAL LLC-                                                  </t>
  </si>
  <si>
    <t xml:space="preserve">TRIUMPH SOUTHWEST LP-KINDRED HOSPITAL SUGAR LAND                       </t>
  </si>
  <si>
    <t xml:space="preserve">WINKLER COUNTY HOSPITAL DISTRICT-WINKLER COUNTY MEMORIAL HOSPITAL                  </t>
  </si>
  <si>
    <t xml:space="preserve">TEXAS HEALTH SPECIALTY HOSPITAL FORT WORTH-                                                  </t>
  </si>
  <si>
    <t xml:space="preserve">VIBRA REHABILITATION HOSPITAL OF EL PASO, LLC-HIGHLANDS REHABILITATION HOSPITAL                 </t>
  </si>
  <si>
    <t xml:space="preserve">NEURO INSTITUTE OF AUSTIN LP-TEXAS NEUROREHAB CENTER                           </t>
  </si>
  <si>
    <t xml:space="preserve">CHG HOSPITAL MCALLEN LLC-SOLARA SPECIALTY HOSPITALS MCALLEN                </t>
  </si>
  <si>
    <t xml:space="preserve">REHABILIATION INSTITUTE OF DENTON LLC-SELELCT REHABILITATIOIN HOSPITAL OF DENTON        </t>
  </si>
  <si>
    <t xml:space="preserve">PALACIOS COMMUNITY MEDICAL CENTER                 </t>
  </si>
  <si>
    <t xml:space="preserve">NEW BRAUNFELS REG REHAB HOSP INC-                                                  </t>
  </si>
  <si>
    <t xml:space="preserve">BRAZOS VALLEY PHYSICIANS ORGANIZATION MSO LLC-THE PHYSICIANS CENTRE HOSPITAL                    </t>
  </si>
  <si>
    <t xml:space="preserve">HEALTHSOUTH REHABILIATION HOSPITAL OF ARLINGTON   </t>
  </si>
  <si>
    <t xml:space="preserve">LYNN COUNTY HOSPITAL-LYNN COUNTY HOSPITAL DISTRICT                     </t>
  </si>
  <si>
    <t xml:space="preserve">CORPUS CHRISTI REHABILITATION HOSPITAL LLC        </t>
  </si>
  <si>
    <t xml:space="preserve">MESQUITE SPECIALTY HOSPITAL LP                    </t>
  </si>
  <si>
    <t>425956601</t>
  </si>
  <si>
    <t xml:space="preserve">TEXAS CENTER FOR INFECTIOUS                       </t>
  </si>
  <si>
    <t xml:space="preserve">PARMER COUNTY COMMUNITY HOSPITAL-PARMER MEDICAL CENTER                             </t>
  </si>
  <si>
    <t xml:space="preserve">FT WORTH SURGICARE PARTNERS, LTD-BAYLOR SURGICAL HOSPITAL AT FT WORTH              </t>
  </si>
  <si>
    <t>ENCOMPASS HEALTH REHABILITATION HOSPITAL OF KATY L</t>
  </si>
  <si>
    <t xml:space="preserve">GRAHAM HOSPITAL DISTRICT-                                                  </t>
  </si>
  <si>
    <t xml:space="preserve">REAGAN HOSPITAL DISTRICT-REAGAN MEMORIAL HOSPITAL                          </t>
  </si>
  <si>
    <t xml:space="preserve">VISTA COMMUNITY MEDICAL CENTER LLP-SURGERY SPECIALTY HOSPITAL OF AMERICA SE HOUSTON  </t>
  </si>
  <si>
    <t xml:space="preserve">CHG HOSPITAL AUSTIN LLC-CORNERSTONE SPECIALTY HOSPITALS AUSTIN            </t>
  </si>
  <si>
    <t xml:space="preserve">FRISCO MEDICAL CENTER-BAYLOR SCOTT &amp; WHITE MEDICAL CENTER - FRISCO      </t>
  </si>
  <si>
    <t xml:space="preserve">REHABILITATION HOSPITAL OF MESQUITE LLC-MESQUITE REHABILITATION INSTITUTE                 </t>
  </si>
  <si>
    <t xml:space="preserve">REFUGIO COUNTY MEMORIAL HOSPITAL DISTRICT         </t>
  </si>
  <si>
    <t xml:space="preserve">COCHRAN MEMORIAL HOSPITAL                         </t>
  </si>
  <si>
    <t xml:space="preserve">KINDRED HOSPITALS LIMITED PARTNERSHIP-KINDRED HOSPTIAL HOUSTON MEDICAL CENTER           </t>
  </si>
  <si>
    <t xml:space="preserve">METHODIST MCKINNEY HOSPITAL LLC-                                                  </t>
  </si>
  <si>
    <t xml:space="preserve">COVENANT REHABILITATION HOSPITAL OF LUBBOCK LLC-TRUSTPOINT REHABILITATION HOSPITAL OF LUBBOCK     </t>
  </si>
  <si>
    <t xml:space="preserve">CLEAR LAKE REHABILITATION HOSPITAL LLC-KINDRED REHABILIT HOSPITAL CLEAR LAKE             </t>
  </si>
  <si>
    <t xml:space="preserve">TROPHY CLUB MEDICAL CENTER LP                     </t>
  </si>
  <si>
    <t>363070905</t>
  </si>
  <si>
    <t xml:space="preserve">EMERGENCY HOSPITAL SYSTEMS LLC-CLEVELAND EMERGENCY HOSPITAL                      </t>
  </si>
  <si>
    <t xml:space="preserve">CONTINUECARE HOSPITAL AT HENDRICK MEDICAL CENTER-CONTINUE CARE HOSPITAL AT HENDRICK MEDICAL CENTER </t>
  </si>
  <si>
    <t xml:space="preserve">CLEARSKY REHABILITATION HOSPITAL OF MANSFIELD, LLC-CLEARSKY REHABILITATION HOSPITAL OF MANSFIELD     </t>
  </si>
  <si>
    <t>478751701</t>
  </si>
  <si>
    <t>1063113983</t>
  </si>
  <si>
    <t xml:space="preserve">GRAHAM HOSPITAL DISTRICT                          </t>
  </si>
  <si>
    <t>484438302</t>
  </si>
  <si>
    <t>1124796081</t>
  </si>
  <si>
    <t xml:space="preserve">DRISCOLL CHILDREN'S HOSPITAL-DRISCOLL CHILDREN'S HOSPITAL RIO GRANDE VALLEY    </t>
  </si>
  <si>
    <t>474082101</t>
  </si>
  <si>
    <t>1134848856</t>
  </si>
  <si>
    <t xml:space="preserve">ANNETTE RIDLEY, LLC-LONESTAR COUNSELING                               </t>
  </si>
  <si>
    <t>482587901</t>
  </si>
  <si>
    <t>1174240857</t>
  </si>
  <si>
    <t xml:space="preserve">NEXUS CHILDREN'S HOSPITAL - DALLAS, LLC           </t>
  </si>
  <si>
    <t>368674306</t>
  </si>
  <si>
    <t xml:space="preserve">ZOOM REHABILITATION INC-                                                  </t>
  </si>
  <si>
    <t>1063500270</t>
  </si>
  <si>
    <t>Pre-Populated Data: Subject to Change based on active providers as of October 1, 2024</t>
  </si>
  <si>
    <t>Master Provider Name</t>
  </si>
  <si>
    <t>Class</t>
  </si>
  <si>
    <t>SDA</t>
  </si>
  <si>
    <t xml:space="preserve">EL CAMPO MEMORIAL HOSPITAL-                                                  </t>
  </si>
  <si>
    <t>386625302</t>
  </si>
  <si>
    <t xml:space="preserve">POST ACUTE MEDICAL REHABILITATION HOSPITAL OF CORP-PAM REHABILITATION HOSPITAL OF CORPUS CHRISTI     </t>
  </si>
  <si>
    <t xml:space="preserve">HCN EP HORIZON CITY LLC-THE HOSPITALS OF PROVIDENCE HORIZON CITY CAMPUS   </t>
  </si>
  <si>
    <t xml:space="preserve">SETON FAMILY OF HOSPITALS-SETON HIGHLAND LAKES                              </t>
  </si>
  <si>
    <t xml:space="preserve">TEXAS HEALTH PRESBYTERIAN HOSPITAL DENTON-                                                  </t>
  </si>
  <si>
    <t xml:space="preserve">CHRISTUS SPOHN HEALTH SYSTEM CORPORATION-                                                  </t>
  </si>
  <si>
    <t xml:space="preserve">SCOTT &amp; WHITE CONTINUING CARE HOSPITAL-BAYLOR SCOTT &amp; WHITE CONTINUING CARE HOSPITAL     </t>
  </si>
  <si>
    <t xml:space="preserve">HEALTHBRIDGE CHILDRENS HOSPITAL- HOUSTON LTD-HEALTHBRIDGE CHILDRENS HOSPITAL                   </t>
  </si>
  <si>
    <t xml:space="preserve">SWEENY HOSPITAL DISTRICT-SWEENY COMMUNITY HOSPITAL                         </t>
  </si>
  <si>
    <t xml:space="preserve">UNITED REGIONAL HEALTHCARE                        </t>
  </si>
  <si>
    <t xml:space="preserve">CHCA WOMANS HOSPITAL LP-THE WOMANS HOSPITAL OF TEXAS                      </t>
  </si>
  <si>
    <t xml:space="preserve">CASTRO COUNTY HOSPITAL DISTRICT-PLAINS MEMORIAL HOSPITAL                          </t>
  </si>
  <si>
    <t xml:space="preserve">TEXAS HEALTH HUGULEY INC-TEXAS HEALTH HUGULEY FORT WORTH SOUTH             </t>
  </si>
  <si>
    <t xml:space="preserve">METHODIST HOSPITALS OF DALLAS-METHODIST RICHARDSON MEDICAL CENTER               </t>
  </si>
  <si>
    <t xml:space="preserve">COLUMBIA VALLEY HEALTHCARE SYSTEM LP-VALLEY REGIONAL MEDICAL CENTER                    </t>
  </si>
  <si>
    <t xml:space="preserve">MEMORIAL HERMANN REHABILITATION HOSPITAL KATY-                                                  </t>
  </si>
  <si>
    <t xml:space="preserve">DAY SURGERY AT RENAISSANCE LLC-DOCTORS HOSPITAL AT RENAISSANCE LTD               </t>
  </si>
  <si>
    <t xml:space="preserve">COBALT REHABILITATION HOSPITAL EL PASO LLC-COBALT REHABILITATION HOSPITAL EL PASO            </t>
  </si>
  <si>
    <t xml:space="preserve">ESSENT PRMC LP-PARIS REGIONAL MEDICAL CENTER                     </t>
  </si>
  <si>
    <t xml:space="preserve">CHCA CLEAR LAKE  LP-HCA HOUSTON HEALTHCARE CLEAR LAKE                 </t>
  </si>
  <si>
    <t>094141105</t>
  </si>
  <si>
    <t xml:space="preserve">CROSBYTON CLINIC HOSPITAL                         </t>
  </si>
  <si>
    <t xml:space="preserve">HOUSTON PPH LLC-HCA HOUSTON HEALTHCARE MEDICAL CENTER             </t>
  </si>
  <si>
    <t xml:space="preserve">BAYLOR SCOTT AND WHITE MEDICAL CENTER GRAPEVINE   </t>
  </si>
  <si>
    <t xml:space="preserve">METHODIST HOSPITAL PLAINVIEW TEXAS-COVENANT HOSPITAL PLAINVIEW                       </t>
  </si>
  <si>
    <t xml:space="preserve">PIPELINE EAST DALLAS LLC-CITY HOSPITAL AT WHITE ROCK                       </t>
  </si>
  <si>
    <t xml:space="preserve">STONEWALL MEMORIAL HOSPITAL                       </t>
  </si>
  <si>
    <t xml:space="preserve">GENERAL HOSPITAL-IRAAN GENERAL HOSPITAL                            </t>
  </si>
  <si>
    <t xml:space="preserve">METHODIST HEALTH CENTERS-HOUSTON METHODIST WEST HOSPITAL                   </t>
  </si>
  <si>
    <t xml:space="preserve">ASCENSION PROVIDENCE                              </t>
  </si>
  <si>
    <t xml:space="preserve">BAPTIST HOSPITALS OF SOUTHEAST TEXAS-MEMORIAL HERMANN BAPTIST BEAUMONT HOSPITAL        </t>
  </si>
  <si>
    <t xml:space="preserve">CHRISTUS SPOHN HEALTH SYSTEM CORPORATION-CHRISTUS SPOHN HOSPITAL KLEBERG                   </t>
  </si>
  <si>
    <t>SETON FAMILY OF HOSPITALS-DELL SETON MEDICAL CENTER AT THE UNIVERSITY OF TEX</t>
  </si>
  <si>
    <t>Texas Health Hospital Frisco</t>
  </si>
  <si>
    <t xml:space="preserve">BOSQUE COUNTY HOSPITAL DISTRICT-GOODALL-WITCHER HOSPITAL                          </t>
  </si>
  <si>
    <t xml:space="preserve">VAL VERDE HOSPITAL CORPORATION-VAL VERDE REGIONAL MEDICAL CENTER                 </t>
  </si>
  <si>
    <t xml:space="preserve">LOCKNEY GENERAL HOSPITAL DISTRICT-W J MANGOLD MEMORIAL HOSPITAL                     </t>
  </si>
  <si>
    <t xml:space="preserve">TEXAS HEALTH HARRIS METHODIST HOSPITAL HURST EULES-                                                  </t>
  </si>
  <si>
    <t xml:space="preserve">CROCKETT MEDICAL CENTER LLC-CROCKETT MEDICAL CENTER                           </t>
  </si>
  <si>
    <t xml:space="preserve">BRIM HEALTHCARE OF TEXAS LLC-WADLEY REGIONAL MEDICAL CENTER                    </t>
  </si>
  <si>
    <t xml:space="preserve">POST ACUTE MEDICAL AT LULING LLC-WARM SPRINGS SPECIALTY HOSPITAL OF LULING LLC     </t>
  </si>
  <si>
    <t xml:space="preserve">GRANBURY HOSPITAL CORPORATION-LAKE GRANBURY MEDICAL CENTER                      </t>
  </si>
  <si>
    <t xml:space="preserve">CITIZENS MEDICAL CENTER COUNTY OF VICTORIA-CITIZENS MEDICAL CENTER                           </t>
  </si>
  <si>
    <t xml:space="preserve">JACKSON COUNTY HOSPITAL DISTRICT-JACKSON HEALTHCARE CENTER                         </t>
  </si>
  <si>
    <t xml:space="preserve">METHODIST HOSPITAL                                </t>
  </si>
  <si>
    <t xml:space="preserve">DECATUR HOSPITAL AUTHORITY-WISE HEALTH SYSTEM                                </t>
  </si>
  <si>
    <t xml:space="preserve">CHRISTUS GOOD SHEPHERD MEDICAL CENTER-CHRISTUS GOOD SHEPHERD MEDICAL CENTER MARSHALL    </t>
  </si>
  <si>
    <t xml:space="preserve">SETON FAMILY OF HOSPITALS-ASCENSION SETON NORTHWEST                         </t>
  </si>
  <si>
    <t xml:space="preserve">BAYLOR MEDICAL CENTERS AT GARLAND AND MCKINNEY-BAYLOR SCOTT AND WHITE MEDICAL CENTER - MCKINNEY  </t>
  </si>
  <si>
    <t xml:space="preserve">DAWSON COUNTY HOSPITAL DISTRICT-MEDICAL ARTS HOSPITAL                             </t>
  </si>
  <si>
    <t xml:space="preserve">OLNEY HAMILTON HOSPITAL DISTRICT-HAMILTON HOSPITAL                                 </t>
  </si>
  <si>
    <t xml:space="preserve">ORTHOPEDIC  HOSPITAL LTD-TEXAS ORTHOPEDIC  HOSPITAL                        </t>
  </si>
  <si>
    <t xml:space="preserve">COLUMBIA MEDICAL CENTER OF ARLINGTON SUBSIDIARY LP-MEDICAL CITY ARLINGTON                            </t>
  </si>
  <si>
    <t xml:space="preserve">NAVARRO HOSPITAL LP-NAVARRO REGIONAL HOSPITAL                         </t>
  </si>
  <si>
    <t xml:space="preserve">HEALTHSOUTH PLANO REHABILITATION HOSPITAL LLC-HEALTHSOUTH PLANO REHABILITATION HOSPITAL         </t>
  </si>
  <si>
    <t xml:space="preserve">BAYLOR SCOTT AND WHITE MEDICAL CENTERS CAPITOL ARE-BAYLOR SCOTT &amp; WHITE MEDICAL CENTER - BUDA        </t>
  </si>
  <si>
    <t>135226211</t>
  </si>
  <si>
    <t xml:space="preserve">SCOTT &amp;  WHITE HOSPITAL BRENHAM-BAYLOR SCOTT AND WHITE MEDICAL CENTER BRENHAM     </t>
  </si>
  <si>
    <t xml:space="preserve">GRIMES ST JOSEPH HEALTH CENTER                    </t>
  </si>
  <si>
    <t xml:space="preserve">LIBERTY COUNTY HOSPITAL DISTRICT NO 1-LIBERTY DAYTON REGIONAL MEDICAL CENTER            </t>
  </si>
  <si>
    <t xml:space="preserve">SJ MEDICAL CENTER LLC-ST JOSEPH MEDICAL CENTER                          </t>
  </si>
  <si>
    <t xml:space="preserve">ASCENSION SETON-ASCENSION SETON SMITHVILLE                        </t>
  </si>
  <si>
    <t xml:space="preserve">VHS HARLINGEN HOSPITAL COMPANY LLC-VALLEY BAPTIST MEDICAL CENTER                     </t>
  </si>
  <si>
    <t xml:space="preserve">PALESTINE PRINCIPAL HEALTHCARE LIMITED PARTNERSHIP-PALESTINE REGIONAL MEDICAL CENTER                 </t>
  </si>
  <si>
    <t xml:space="preserve">SETON FAMILY OF HOSPITALS-SETON MEDICAL CENTER AUSTIN                       </t>
  </si>
  <si>
    <t xml:space="preserve">PREFERRED HOSPITAL LEASING JUNCTION INC-KIMBLE HOSPITAL                                   </t>
  </si>
  <si>
    <t xml:space="preserve">REHABILITATION HOSPITAL LLC-UT HEALTH EAST TEXAS REHABILITATION HOSPITAL      </t>
  </si>
  <si>
    <t xml:space="preserve">CHAMBERS COUNTY PUBLIC HOSPITAL DISTRICT NO 1-BAYSIDE COMMUNITY HOSPITAL                        </t>
  </si>
  <si>
    <t xml:space="preserve">TITUS COUNTY MEM HOSP DIST-TITUS REGIONAL MEDICAL CENTER                     </t>
  </si>
  <si>
    <t xml:space="preserve">TEXAS HEALTH ARLINGTON MEMORIAL HOSPITAL-                                                  </t>
  </si>
  <si>
    <t xml:space="preserve">ANDREWS COUNTY HOSPITAL DISTRICT                  </t>
  </si>
  <si>
    <t xml:space="preserve">CHCA BAYSHORE LP-HCA HOUSTON HEALTHCARE SOUTHEAST                  </t>
  </si>
  <si>
    <t xml:space="preserve">PITTSBURG HOSPITAL LLC-UT HEALTH EAST TEXAS PITTSBURG HOSPITAL           </t>
  </si>
  <si>
    <t xml:space="preserve">METHODIST HEALTH CENTERS-HOUSTON METHODIST THE WOODLANDS HOSPITAL          </t>
  </si>
  <si>
    <t xml:space="preserve">HENDRICK MEDICAL CENTER BROWNWOOD-                                                  </t>
  </si>
  <si>
    <t xml:space="preserve">SANA HEALTHCARE CARROLLTON-CARROLLTON REGIONAL MEDICAL CENTER                </t>
  </si>
  <si>
    <t xml:space="preserve">HASKELL COUNTY HOSPITAL-HASKELL MEMORIAL HOSPITAL                         </t>
  </si>
  <si>
    <t xml:space="preserve">CHI ST LUKES HEALTH BAYLOR COLLEGE OF MEDICINE MED-                                                  </t>
  </si>
  <si>
    <t xml:space="preserve">MITCHELL COUNTY HOSPITAL DISTRICT-MITCHELL COUNTY HOSPITAL                          </t>
  </si>
  <si>
    <t xml:space="preserve">ST LUKES LAKESIDE HOSPITAL LLC-                                                  </t>
  </si>
  <si>
    <t xml:space="preserve">VHS BROWNSVILLE HOSPITAL COMPANY LLC-VALLEY BAPTIST MEDICAL CENTER BROWNSVILLE         </t>
  </si>
  <si>
    <t xml:space="preserve">CHILDRENS HEALTH CLINICAL OPERATIONS-CHILDRENS MEDICAL CENTER DALLAS                   </t>
  </si>
  <si>
    <t xml:space="preserve">THHBP MANAGEMENT COMPANY LLC-BAYLOR SCOTT AND WHITE THE HEART HOSPITAL DENTON  </t>
  </si>
  <si>
    <t xml:space="preserve">CHRISTUS SANTA ROSA HEALTH CARE CORPORATION-CHRISTUS SANTA ROSA HOSPITAL                      </t>
  </si>
  <si>
    <t xml:space="preserve">BAYLOR COUNTY HOSPITAL DISTRICT-SEYMOUR HOSPITAL                                  </t>
  </si>
  <si>
    <t xml:space="preserve">LAKE POINTE MEDICAL CENTER-BAYLOR SCOTT &amp; WHITE MEDICAL CENTER LAKE POINTE   </t>
  </si>
  <si>
    <t xml:space="preserve">CAHRMC LLC-RICE MEDICAL CENTER                               </t>
  </si>
  <si>
    <t>ENCOMPASS HEALTH REHAB HOSPITAL OF WACO, LLC</t>
  </si>
  <si>
    <t xml:space="preserve">MISSION HOSPITAL INC-MISSION REGIONAL MEDICAL CENTER                   </t>
  </si>
  <si>
    <t xml:space="preserve">NORTH RUNNELS COUNTY HOSPITAL-                                                  </t>
  </si>
  <si>
    <t xml:space="preserve">HARRIS COUNTY HOSPITAL DISTRICT                   </t>
  </si>
  <si>
    <t xml:space="preserve">TEXAS HEALTH HARRIS METHODIST HOSPITAL ALLIANCE-                                                  </t>
  </si>
  <si>
    <t>COOK CHILDREN'S MEDICAL CENTER - PROSPER</t>
  </si>
  <si>
    <t xml:space="preserve">SIERRA MEDICAL CENTER-THE HOSPITAL OF PROVIDENCE SIERRA CAMPUS          </t>
  </si>
  <si>
    <t xml:space="preserve">BALLINGER MEMORIAL HOSPITAL DISTRICT-BALLINGER MEMORIAL HOSPITAL                       </t>
  </si>
  <si>
    <t xml:space="preserve">METHODIST HOSPITAL LEVELLAND-COVENANT HOSPITAL LEVELLAND                       </t>
  </si>
  <si>
    <t xml:space="preserve">FAIRFIELD HOSPITAL DISTRICT-FREESTONE MEDICAL CENTER                          </t>
  </si>
  <si>
    <t xml:space="preserve">OCHILTREE HOSPITAL DISTRICT-OCHILTREE GENERAL HOSPITAL                        </t>
  </si>
  <si>
    <t xml:space="preserve">HEALTHSOUTH REHABILITATION HOSPITAL OF ROUND ROCK </t>
  </si>
  <si>
    <t xml:space="preserve">HUNTSVILLE COMMUNITY HOSPITAL INC-HUNTSVILLE MEMORIAL HOSPITAL                      </t>
  </si>
  <si>
    <t xml:space="preserve">MIDLAND COUNTY HOSPITAL DISTRCT-MIDLAND MEMORIAL HOSPITAL                         </t>
  </si>
  <si>
    <t xml:space="preserve">MEDICAL CENTER OF LEWISVILLE SUBSIDIARY LP-MEDICAL CITY LEWISVILLE                           </t>
  </si>
  <si>
    <t xml:space="preserve">BAYLOR SCOTT AND WHITE MEDICAL CENTER WAXAHACHIE  </t>
  </si>
  <si>
    <t xml:space="preserve">SCOTT AND WHITE HOSPITAL ROUND ROCK-BAYLOR SCOTT &amp; WHITE MEDICAL CENTER - ROUND ROCK  </t>
  </si>
  <si>
    <t>SCOTT AND WHITE HOSPITAL COLLEGE STATION-BAYLOR SCOTT &amp; WHITE MEDICAL CENTER COLLEGE STATIO</t>
  </si>
  <si>
    <t xml:space="preserve">CHCA WEST HOUSTON LP-HCA HOUSTON HEALTHCARE WEST                       </t>
  </si>
  <si>
    <t xml:space="preserve">ROLLING PLAINS MEMORIAL HOSPITAL                  </t>
  </si>
  <si>
    <t xml:space="preserve">METHODIST HOSPITAL OF DALLAS-METHODIST CHARLTON MEDICAL CENTER                 </t>
  </si>
  <si>
    <t xml:space="preserve">STEPHENS MEMORIAL HOSPITAL DISTRICT-STEPHENS MEMORIAL HOSPITAL                        </t>
  </si>
  <si>
    <t>STEWARD TEXAS HOSPITAL HOLDINGS LLC-SCENIC MOUNTAIN MEDICAL CENTER, A STEWARD FAMILY H</t>
  </si>
  <si>
    <t xml:space="preserve">CHRISTUS HEALTH ARK LA TEX-                                                  </t>
  </si>
  <si>
    <t xml:space="preserve">MEMORIAL HERMANN HOSPITAL SYSTEM                  </t>
  </si>
  <si>
    <t xml:space="preserve">MEMORIAL HERMANN HOSPITAL SYSTEM-MHHS NORTHEAST HOSPITAL                           </t>
  </si>
  <si>
    <t xml:space="preserve">HOUSTON METHODIST ST CATHERINE HOSPITAL-HOUSTON METHODIST CONTINUING CARE HOSPITAL        </t>
  </si>
  <si>
    <t>SHANNON REHABILITATION HOSPITAL, AN AFFILIATE</t>
  </si>
  <si>
    <t xml:space="preserve">COLUMBIA MEDICAL CENTER OF DENTON SUBSIDIARY LP-MEDICAL CITY DENTON                               </t>
  </si>
  <si>
    <t xml:space="preserve">CRANE COUNTY HOSPITAL DISTRICT-CRANE MEMORIAL HOSPITAL                           </t>
  </si>
  <si>
    <t>TRINITY MOTHER FRANCES REHABILITATION HOSPITAL-CHRISTUS TRINITY MOTHER FRANCES REHABILITATION HOS</t>
  </si>
  <si>
    <t>PHYSICIANS MEDICAL CENTER LLC-TEXAS HEALTH CENTER FOR DIAGNOSTICS AND SURGERY PL</t>
  </si>
  <si>
    <t xml:space="preserve">EL PASO COUNTY HOSPITAL DISTRICT-UNIVERSITY MEDICAL CENTER OF EL PASO              </t>
  </si>
  <si>
    <t xml:space="preserve">CONCHO COUNTY HOSPITAL                            </t>
  </si>
  <si>
    <t xml:space="preserve">HAMILTON COUNTY HOSPITAL DISTRICT-HAMILTON GENERAL HOSPITAL                         </t>
  </si>
  <si>
    <t xml:space="preserve">CHILDRESS COUNTY HOSPITAL DISTRICT-CHILDRESS REGIONAL MEDICAL CENTER                 </t>
  </si>
  <si>
    <t xml:space="preserve">DIMMIT REGIONAL HOSPITAL-                                                  </t>
  </si>
  <si>
    <t xml:space="preserve">HENDERSON HOSPITAL LLC-UT HEALTH EAST TEXAS HENDERSON HOSPITAL           </t>
  </si>
  <si>
    <t xml:space="preserve">TEXAS HEALTH HARRIS METHODIST HOSPITAL FORT WORTH-                                                  </t>
  </si>
  <si>
    <t xml:space="preserve">COMANCHE COUNTY MEDICAL CENTER COMPANY-COMANCHE COUNTY MEDICAL CENTER                    </t>
  </si>
  <si>
    <t>BAYLOR SCOTT &amp; WHITE MEDICAL CENTERS - CAPITOL ARE-BAYLOR SCOTT &amp; WHITE MEDICAL CENTER - PFLUGERVILLE</t>
  </si>
  <si>
    <t xml:space="preserve">BIG BEND REGIONAL MEDICAL CENTER                  </t>
  </si>
  <si>
    <t xml:space="preserve">SETON FAMILY OF HOSPITALS-ASCENSION SETON EDGAR B DAVIS                     </t>
  </si>
  <si>
    <t>TEXAS HEALTH HOSPITAL MANSFIELD</t>
  </si>
  <si>
    <t xml:space="preserve">METHODIST HEALTHCARE SYSTEM OF SAN ANTONIO LTD LLP-METHODIST HOSPITAL SOUTH                          </t>
  </si>
  <si>
    <t xml:space="preserve">METHODIST HEALTHCARE SYSTEM OF SAN ANTONIO, LTD.,                        </t>
  </si>
  <si>
    <t>POST ACUTE MEDICAL AT SAN ANTONIO LLC-WARM SPRINGS REHABILITATION HOSPITAL OF SAN ANTONI</t>
  </si>
  <si>
    <t xml:space="preserve">CEDAR PARK HEALTH SYSTEM LP-CEDAR PARK REGIONAL MEDICAL CENTER                </t>
  </si>
  <si>
    <t xml:space="preserve">CORNERSTONE REGIONAL HOSPITAL-                                                  </t>
  </si>
  <si>
    <t xml:space="preserve">SCOTT &amp; WHITE HOSPITAL-MARBLE FALLS-BAYLOR SCOTT &amp; WHITE MEDICAL CENTER-MARBLE FALLS  </t>
  </si>
  <si>
    <t xml:space="preserve">LAREDO REGIONAL MEDICAL CENTER LP-DOCTORS HOSPITAL OF LAREDO                        </t>
  </si>
  <si>
    <t xml:space="preserve">MEMORIAL MEDICAL CENTER OF EAST TEXAS-CHI ST LUKES HEALTH MEMORIAL LUFKIN               </t>
  </si>
  <si>
    <t xml:space="preserve">TEXAS HEALTH HARRIS METHODIST HOSPITAL CLEBURNE-                                                  </t>
  </si>
  <si>
    <t xml:space="preserve">TEXAS HEALTH PRESBYTERIAN HOSPITAL DALLAS-TEXAS PRESBYTERIAN HOSPITAL OF DALLAS             </t>
  </si>
  <si>
    <t xml:space="preserve">CR EMERGENCY ROOM LLC-BAYLOR SCOTT AND WHITE EMERGENCY HOSPITAL         </t>
  </si>
  <si>
    <t xml:space="preserve">PREFERRED HOSPITAL LEASING COLEMAN INC-COLEMAN COUNTY MEDICAL CENTER COMPANY             </t>
  </si>
  <si>
    <t xml:space="preserve">AMH CATH LABS, LLC-TEXAS HEALTH HEART &amp; VASCULAR HOSPITAL ARLINGTON  </t>
  </si>
  <si>
    <t xml:space="preserve">BSA HOSPITAL LLC-BAPTIST ST ANTHONYS HEALTH SYSTEM                 </t>
  </si>
  <si>
    <t xml:space="preserve">TYLER REGIONAL HOSPITAL LLC-UT HEALTH EAST TEXAS TYLER REGIONAL HOSPITAL      </t>
  </si>
  <si>
    <t xml:space="preserve">ST LUKES PATIENTS MEDICAL CENTER-                                                  </t>
  </si>
  <si>
    <t xml:space="preserve">ATHENS HOSPITAL LLC-UT HEALTH EAST TEXAS ATHENS HOSPITAL              </t>
  </si>
  <si>
    <t xml:space="preserve">WEATHERFORD HEALTH SERVICES, LLC-                                                  </t>
  </si>
  <si>
    <t xml:space="preserve">UNIVERSITY OF TEXAS HEALTH SCIENCE CENTER AT TYLER-UT HEALTH CENTER-TYLER                            </t>
  </si>
  <si>
    <t xml:space="preserve">TEXAS HEALTH HARRIS METHODIST HOSPITAL SOUTHWEST F-                                                  </t>
  </si>
  <si>
    <t>MEDINA COUNTY HOSPITAL DISTRICT-MEDINA HEALTHCARE SYSTEM,MEDINA REGIONAL HOSPITAL,</t>
  </si>
  <si>
    <t xml:space="preserve">RESOLUTE HOSPITAL COMPANY LLC-                                                  </t>
  </si>
  <si>
    <t>395270703</t>
  </si>
  <si>
    <t xml:space="preserve">PAM REHABILITATION HOSPITAL OF ROUND ROCK LLC-PAM REHABILITATION HOSPITAL OF ROUND ROCK         </t>
  </si>
  <si>
    <t xml:space="preserve">COLUMBIA MEDICAL CENTER OF MCKINNEY SUBSIDIARY LP-MEDICAL CENTER OF MCKINNEY                        </t>
  </si>
  <si>
    <t xml:space="preserve">DEWITT MEDICAL DISTRICT-CUERO COMMUNITY HOSPITAL                          </t>
  </si>
  <si>
    <t xml:space="preserve">COUNTY OF CLAY-CLAY COUNTY MEMORIAL HOSPITAL                     </t>
  </si>
  <si>
    <t xml:space="preserve">METHODISTS CHILDRENS HOSPITAL-COVENANT CHILDRENS HOSPITAL                       </t>
  </si>
  <si>
    <t xml:space="preserve">CHRISTUS SPOHN HEALTH SYSTEM CORPORATION-CHRISTUS SPOHN HOSPITAL BEEVILLE                  </t>
  </si>
  <si>
    <t xml:space="preserve">BAYLOR UNIVERSITY MEDICAL CENTER                  </t>
  </si>
  <si>
    <t xml:space="preserve">TYLER COUNTY HOSPITAL DISTRICT-TYLER COUNTY HOSPITAL                             </t>
  </si>
  <si>
    <t xml:space="preserve">SETON HEALTHCARE-DELL CHILDRENS MEDICAL CENTER                     </t>
  </si>
  <si>
    <t xml:space="preserve">FRIO HOSPITAL-FRIO REGIONAL SWING BED                           </t>
  </si>
  <si>
    <t xml:space="preserve">CHRISTUS SANTA ROSA HEALTH CARE CORPORATION-CHRISTUS SANTA ROSA HOSPITAL - SAN MARCOS         </t>
  </si>
  <si>
    <t xml:space="preserve">TEXAS HEALTH PRESBYTERIAN HOSPITAL KAUFMAN-                                                  </t>
  </si>
  <si>
    <t xml:space="preserve">ANSON HOSPITAL DISTRICT-                                                  </t>
  </si>
  <si>
    <t xml:space="preserve">NORTHWEST TEXAS  HEALTH CARE SYSTEM INC-NORTHWEST TEXAS HOSPITAL                          </t>
  </si>
  <si>
    <t xml:space="preserve">QUITMAN HOSPITAL LLC-UT HEALTH EAST TEXAS                              </t>
  </si>
  <si>
    <t xml:space="preserve">SCOTT AND WHITE MEMORIAL HOSPITAL-BAYLOR SCOTT AND WHITE MEDICAL CENTER TEMPLE      </t>
  </si>
  <si>
    <t xml:space="preserve">TEXAS CHILDRENS HOSPITAL                          </t>
  </si>
  <si>
    <t xml:space="preserve">BELLVILLE ST JOSEPH HEALTH CENTER-                                                  </t>
  </si>
  <si>
    <t>Methodist Hospitals Of Dallas - Methodist Midlothian Medical Center</t>
  </si>
  <si>
    <t xml:space="preserve">PINEY WOODS HEALTHCARE SYSTEM LP-WOODLAND HEIGHTS MEDICAL CENTER                   </t>
  </si>
  <si>
    <t xml:space="preserve">KNOX COUNTY HOSPITAL DISTRICT-KNOX COUNTY HOSPITAL                              </t>
  </si>
  <si>
    <t xml:space="preserve">PARKVIEW REGIONAL HOSPITAL                        </t>
  </si>
  <si>
    <t xml:space="preserve">METHODIST SUGAR LAND HOSPITAL-HOUSTON METHODIST SUGAR LAND HOSPITAL             </t>
  </si>
  <si>
    <t xml:space="preserve">BAY AREA HEALTHCARE GROUP LTD-CORPUS CHRISTI MEDICAL CENTER                     </t>
  </si>
  <si>
    <t xml:space="preserve">SWISHER MEMORIAL HEALTHCARE SYSTEM-SWISHER MEMORIAL HOSPITAL                         </t>
  </si>
  <si>
    <t xml:space="preserve">COLUMBIA NORTH HILLS HOSPITAL-MEDICAL CITY NORTH HILLS                          </t>
  </si>
  <si>
    <t xml:space="preserve">LONGVIEW MEDICAL CENTER LP-LONGVIEW REGIONAL MEDICAL CENTER                  </t>
  </si>
  <si>
    <t xml:space="preserve">METHODIST HOSPITALS OF DALLAS-METHODIST DALLAS MEDICAL CENTER                   </t>
  </si>
  <si>
    <t xml:space="preserve">HENDRICK MEDICAL CENTER                           </t>
  </si>
  <si>
    <t xml:space="preserve">TENET HOSPITALS LIMITED-THE HOSPITALS OF PROVIDENCE TRANSMOUNTAIN CAMPUS  </t>
  </si>
  <si>
    <t xml:space="preserve">CARTHAGE HOSPITAL LLC-UT HEALTH EAST TEXAS CARTHAGE HOSPITAL            </t>
  </si>
  <si>
    <t xml:space="preserve">UNIVERSITY OF TEXAS MEDICAL BRANCH AT GALVESTON-UNIVERSITY OF TEXAS MEDICAL BRANCH                </t>
  </si>
  <si>
    <t xml:space="preserve">LAREDO TEXAS HOSPITAL COMPANY LP-LAREDO MEDICAL CENTER                             </t>
  </si>
  <si>
    <t xml:space="preserve">DRISCOLL CHILDRENS HOSPITAL                       </t>
  </si>
  <si>
    <t xml:space="preserve">TEXAS HEALTH PRESBYTERIAN HOSPITAL ALLEN-                                                  </t>
  </si>
  <si>
    <t xml:space="preserve">THE METHODIST HOSPITAL-HOUSTON METHODIST HOSPITAL                        </t>
  </si>
  <si>
    <t xml:space="preserve">HEALTHSOUTH REHAB  HOSPITAL OF SOUTH AUSTIN LLC-HEALTHSOUTH REHABILITATION  HOSPITAL OF AUSTIN    </t>
  </si>
  <si>
    <t xml:space="preserve">EL PASO CHILDRENS HOSPITAL-                                                  </t>
  </si>
  <si>
    <t xml:space="preserve">DEAF SMITH COUNTY HOSPITAL DISTRICT-HEREFORD REGIONAL MEDICAL CENTER                  </t>
  </si>
  <si>
    <t>Methodist Hospitals Of Dallas - Methodist Southlake Medical Center</t>
  </si>
  <si>
    <t xml:space="preserve">MEMORIAL MEDICAL CENTER SAN AUGUSTINE             </t>
  </si>
  <si>
    <t xml:space="preserve">SCURRY COUNTY HOSPITAL DISTRICT-D.M. COGDELL MEMORIAL HOSPITAL                    </t>
  </si>
  <si>
    <t xml:space="preserve">SETON FAMILY OF HOSPITALS-SETON MEDICAL CENTER WILLIAMSON                   </t>
  </si>
  <si>
    <t xml:space="preserve">VHS SAN ANTONIO PARTNERS LLC-BAPTIST MEDICAL CENTER                            </t>
  </si>
  <si>
    <t xml:space="preserve">FISHER COUNTY HOSPITAL-FISHER COUNTY HOSPITAL DISTRICT                   </t>
  </si>
  <si>
    <t xml:space="preserve">CHRISTUS HEALTH SOUTHEAST TEXAS-CHRISTUS SOUTHEAST TEXAS JASPER MEMORIAL          </t>
  </si>
  <si>
    <t xml:space="preserve">HUNT MEMORIAL HOSPITAL DISTRICT-HUNT REGIONAL MEDICAL CENTER                      </t>
  </si>
  <si>
    <t xml:space="preserve">CHCA PEARLAND LP-HCA HOUSTON HEALTHCARE PEARLAND                   </t>
  </si>
  <si>
    <t xml:space="preserve">BAYLOR HEART AND VASCULAR CENTER                  </t>
  </si>
  <si>
    <t xml:space="preserve">ASCENSION SETON-ASCENSION SETON HAYS                              </t>
  </si>
  <si>
    <t xml:space="preserve">PREFERRED HOSPITAL LEASING MULESHOE INC-MULESHOE AREA MEDICAL CENTER                      </t>
  </si>
  <si>
    <t xml:space="preserve">COLUMBIA RIO GRANDE HEALTHCARE LP-RIO GRANDE REGIONAL HOSPITAL                      </t>
  </si>
  <si>
    <t xml:space="preserve">ST DAVID'S HEALTHCARE PARTNERSHIP LP LLP-ST DAVID'S NORTH AUSTIN MEDICAL CENTER            </t>
  </si>
  <si>
    <t xml:space="preserve">SOUTHLAKE SPECIALTY HOSPITAL LLC-TEXAS HEALTH HARRIS METHODIST HOSPITAL SOUTHLAKE  </t>
  </si>
  <si>
    <t xml:space="preserve">METROPLEX ADVENTIST HOSPITAL INC-METROPLEX HOSPITAL                                </t>
  </si>
  <si>
    <t xml:space="preserve">ROCKWALL REGIONAL HOSPITAL LLC-TEXAS HEALTH PRESBYTERIAN HOSPITAL ROCKWALL       </t>
  </si>
  <si>
    <t xml:space="preserve">DALLAM HARTLEY COUNTIES HOSPITAL DISTRICT-COON MEMORIAL HOSPITAL                            </t>
  </si>
  <si>
    <t xml:space="preserve">ST DAVIDS HEALTHCARE PARTNERSHIP LP LLP-ROUND ROCK MEDICAL CENTER                         </t>
  </si>
  <si>
    <t xml:space="preserve">BAYLOR SCOTT AND WHITE MEDICAL CENTER PLANO       </t>
  </si>
  <si>
    <t xml:space="preserve">MOTHER FRANCES HOSPITAL WINNSBORO                 </t>
  </si>
  <si>
    <t xml:space="preserve">COLUMBIA PLAZA MED CTR OF FT WORTH SUBSIDIARY LP-MEDICAL CITY FORT WORTH                           </t>
  </si>
  <si>
    <t xml:space="preserve">METHODIST HEALTHCARE SYSTEM OF SAN ANTONIO LTD LLP-METHODIST HOSPITAL STONE OAK                      </t>
  </si>
  <si>
    <t xml:space="preserve">HEALTHSOUTH REHABILITATION HOSPITAL OF ABILENE LLC-HEALTHSOUTH REHABILITATION HOSPITAL OF ABILENE    </t>
  </si>
  <si>
    <t xml:space="preserve">ST LUKES COMMUNITY DEVELOPMENT CORPORATION SUGAR-                                                  </t>
  </si>
  <si>
    <t>BAYLOR ALL SAINTS MEDICAL CENTER-BAYLOR SCOTT &amp; WHITE ALL SAINTS MEDICAL CENTER FOR</t>
  </si>
  <si>
    <t xml:space="preserve">AD HOSPITAL EAST LLC-                                                  </t>
  </si>
  <si>
    <t xml:space="preserve">EMERUS BHS SA THOUSAND OAKS LLC-BAPTIST EMERGENCY HOSPITAL SHAVANO PARK           </t>
  </si>
  <si>
    <t xml:space="preserve">ST DAVIDS HEALTHCARE PARTNERSHIP LP LLP-ST DAVIDS SOUTH AUSTIN MEDICAL CENTER             </t>
  </si>
  <si>
    <t xml:space="preserve">CHRISTUS HEALTH SOUTHEAST TEXAS-CHRISTUS HOSPITAL                                 </t>
  </si>
  <si>
    <t xml:space="preserve">MARTIN COUNTY HOSPITAL DISTRICT                   </t>
  </si>
  <si>
    <t xml:space="preserve">MOTHER FRANCES HOSPITAL REGIONAL HEALTHCARE CENTER-MOTHER FRANCES HOSPITAL                           </t>
  </si>
  <si>
    <t xml:space="preserve">MATAGORDA COUNTY HOSPITAL DISTRICT-MATAGORDA REGIONAL MEDICAL CENTER                 </t>
  </si>
  <si>
    <t xml:space="preserve">EBD BEMC BURLESON, LLC-BAYLOR SCOTT AND WHITE EMERGENCY HOSPITAL         </t>
  </si>
  <si>
    <t xml:space="preserve">COLUMBIA HOSPITAL MEDICAL CITY DALLAS, SUBSIDIARY-MEDICAL CITY DALLAS                               </t>
  </si>
  <si>
    <t xml:space="preserve">METHODIST HOSPITAL OF DALLAS-METHODIST MANSFIELD MEDICAL CENTER                </t>
  </si>
  <si>
    <t xml:space="preserve">MEMORIAL MEDICAL CENTER                           </t>
  </si>
  <si>
    <t xml:space="preserve">CHRISTUS SPOHN HEALTH SYSTEM CORPORATION-CHRISTUS SPOHN HOSPITAL CORPUS CHRISTI            </t>
  </si>
  <si>
    <t xml:space="preserve">MEMORIAL HOSP OF POLK COUNTY-CHI ST LUKES HEALTH MEMORIAL LIVINGSTON           </t>
  </si>
  <si>
    <t xml:space="preserve">EASTLAND MEMORIAL HOSPITAL DISTRICT-EASTLAND MEMORIAL HOSPITAL                        </t>
  </si>
  <si>
    <t xml:space="preserve">NOCONA HOSPITAL DISTRICT-NOCONA GENERAL HOSPITAL                           </t>
  </si>
  <si>
    <t xml:space="preserve">COLUMBIA MEDICAL CENTER OF PLANO LP-MEDICAL CITY PLANO                                </t>
  </si>
  <si>
    <t xml:space="preserve">KARNES COUNTY HOSPITAL DISTRICT-OTTO KAISER MEMORIAL HOSPITAL                     </t>
  </si>
  <si>
    <t xml:space="preserve">PRIME HEALTHCARE SERVICES PAMPA LLC-PAMPA REGIONAL MEDICAL CENTER                     </t>
  </si>
  <si>
    <t xml:space="preserve">TENET HOSPITALS LIMITED-THE HOSPITALS OF PROVIDENCE MEMORIAL CAMPUS       </t>
  </si>
  <si>
    <t xml:space="preserve">PRHC ENNIS LP-ENNIS REGIONAL MEDICAL CENTER                     </t>
  </si>
  <si>
    <t xml:space="preserve">LAMB HEALTHCARE CENTER                            </t>
  </si>
  <si>
    <t xml:space="preserve">OAK BEND MEDICAL CENTER-OAKBEND MEDICAL CENTER                            </t>
  </si>
  <si>
    <t xml:space="preserve">NACOGDOCHES MEDICAL CENTER                        </t>
  </si>
  <si>
    <t xml:space="preserve">ST LUKES HOSPITAL AT THE VINTAGE-                                                  </t>
  </si>
  <si>
    <t xml:space="preserve">MEMORIAL HERMANN HEALTH SYSTEM-TIRR MEMORIAL HERMANN                             </t>
  </si>
  <si>
    <t xml:space="preserve">ST DAVIDS HEALTH CARE PARTNERSHIP LP LLP-ST DAVIDS MEDICAL CENTER                          </t>
  </si>
  <si>
    <t xml:space="preserve">GUADALUPE COUNTY HOSPITAL BOARD-GUADALUPE REGIONAL MEDICAL CENTER                 </t>
  </si>
  <si>
    <t xml:space="preserve">COUNTY OF WARD-WARD MEMORIAL HOSPITAL                            </t>
  </si>
  <si>
    <t>HEALTHSOUTH REHABILITATION HOSPITAL OF RICHARDSON-ENCOMPASS HEALTH REHABILITATION HOSPITAL OF RICHAR</t>
  </si>
  <si>
    <t xml:space="preserve">CHILDRENS HEALTH CLINICAL OPERATIONS-CHILDRENS MEDICAL CENTER PLANO                    </t>
  </si>
  <si>
    <t xml:space="preserve">MEMORIAL HERMANN HEALTH SYSTEM-                                                  </t>
  </si>
  <si>
    <t xml:space="preserve">JACKSONVILLE HOSPITAL LLC-UT HEALTH EAST TEXAS JACKSONVILLE HOSPITAL        </t>
  </si>
  <si>
    <t xml:space="preserve">MEMORIAL HERMANN HOSPITAL SYSTEM-MHHS MEMORIAL CITY HOSPITAL                       </t>
  </si>
  <si>
    <t xml:space="preserve">COLUMBUS COMMUNITY HOSPITAL-                                                  </t>
  </si>
  <si>
    <t xml:space="preserve">ECTOR COUNTY HOSPITAL DISTRICT-MEDICAL CENTER HOSPITAL                           </t>
  </si>
  <si>
    <t xml:space="preserve">UVALDE COUNTY HOSPITAL AUTHORITY-UVALDE MEMORIAL HOSPITAL                          </t>
  </si>
  <si>
    <t xml:space="preserve">HOUSTON NORTHWEST OPERATING COMPANY LLC-HCA HOUSTON HEALTHCARE NORTHWEST                  </t>
  </si>
  <si>
    <t xml:space="preserve">BURLESON ST JOSEPH HEALTH CENTER-BURLESON ST. JOSEPH HEALTH CENTER                 </t>
  </si>
  <si>
    <t xml:space="preserve">METROPLEX ADVENTIST HOSPITAL INC-ROLLINS BROOK COMMUNITY HOSPITAL                  </t>
  </si>
  <si>
    <t xml:space="preserve">ASCENSION SETON-ASCENSION SETON SOUTHWEST                         </t>
  </si>
  <si>
    <t xml:space="preserve">NORTH HOUSTON TRMC LLC-TOMBALL REGIONAL MEDICAL CENTER                   </t>
  </si>
  <si>
    <t xml:space="preserve">FANNIN COUNTY HOSPITAL AUTHORITY-TMC BONHAM HOSPITAL                               </t>
  </si>
  <si>
    <t xml:space="preserve">STARR COUNTY HOSPITAL  DISTRICT-STARR COUNTY MEMORIAL HOSPITAL                    </t>
  </si>
  <si>
    <t xml:space="preserve">PECOS COUNTY MEMORIAL HOSPITAL-                                                  </t>
  </si>
  <si>
    <t xml:space="preserve">TEXAS SCOTTISH RITE HOSPITAL FOR CRIPPLED CHILDREN-                                                  </t>
  </si>
  <si>
    <t xml:space="preserve">TEXAS HEALTH PRESBYTERIAN HOSPTAL PLANO-                                                  </t>
  </si>
  <si>
    <t xml:space="preserve">EL PASO HEALTHCARE SYSTEM LTD-LAS PALMAS MEDICAL CENTER                         </t>
  </si>
  <si>
    <t xml:space="preserve">SOUTH TEXAS HEALTH SYSTEM                         </t>
  </si>
  <si>
    <t xml:space="preserve">FORT DUNCAN REGIONAL MEDICAL CENTER LP-FORT DUNCAN REGIONAL MEDICAL CENTER               </t>
  </si>
  <si>
    <t xml:space="preserve">MADISON ST JOSEPH HEALTH CENTER                   </t>
  </si>
  <si>
    <t xml:space="preserve">CORYELL COUNTY MEMORIAL HOSPITAL AUTHORITY-                                                  </t>
  </si>
  <si>
    <t xml:space="preserve">PRIME HEALTHCARE SERVICES MESQUITE LLC-DALLAS REGIONAL MEDICAL CENTER                    </t>
  </si>
  <si>
    <t xml:space="preserve">COUNTY OF YOAKUM-YOAKUM COUNTY HOSPITAL                            </t>
  </si>
  <si>
    <t xml:space="preserve">JACK COUNTY HOSPITAL DISTRICT-FAITH COMMUNITY HOSPITAL                          </t>
  </si>
  <si>
    <t xml:space="preserve">SID PETERSON MEMORIAL HOSPITAL-PETERSON REGIONAL MEDICAL CENTER                  </t>
  </si>
  <si>
    <t xml:space="preserve">BAYLOR SCOTT &amp; WHITE MEDICAL CENTER - CENTENNIAL-                                                  </t>
  </si>
  <si>
    <t xml:space="preserve">ODESSA REGIONAL HOSPITAL LP-ODESSA REGIONAL MEDICAL CENTER                    </t>
  </si>
  <si>
    <t xml:space="preserve">TERRY MEMORIAL HOSPITAL DISTRICT-BROWNFIELD REGIONAL MEDICAL CENTER                </t>
  </si>
  <si>
    <t xml:space="preserve">KINGWOOD PLAZA HOSPITAL-HCA HOUSTON HEALTHCARE KINGWOOD                   </t>
  </si>
  <si>
    <t xml:space="preserve">CHRISTUS SANTA ROSA HEALTH CARE CORPORATION-CHILDRENS HOSPITAL OF SAN ANTONIO                 </t>
  </si>
  <si>
    <t xml:space="preserve">BEXAR COUNTY HOSPITAL DISTRICT-UNIVERSITY HEALTH SYSTEM                          </t>
  </si>
  <si>
    <t xml:space="preserve">SEMINOLE HOSPITAL DISTRICT OF GAINES COUNTY TEXAS-MEMORIAL HOSPITAL                                 </t>
  </si>
  <si>
    <t>HEALTHSOUTH REHABILITATION-ENCOMPASS HEALTH  REHABILITATION HOSPITAL OF MIDLA</t>
  </si>
  <si>
    <t xml:space="preserve">UNIVERSITY MEDICAL CENTER                         </t>
  </si>
  <si>
    <t xml:space="preserve">SUTTON COUNTY   HOSPITAL DISTRICT-LILLIAN M HUDSPETH MEMORIAL HOSPITAL              </t>
  </si>
  <si>
    <t xml:space="preserve">REEVES COUNTY HOSPITAL DISTRICT                   </t>
  </si>
  <si>
    <t xml:space="preserve">PAM SQUARED AT BEAUMONT LLC-                                                  </t>
  </si>
  <si>
    <t xml:space="preserve">FALLS COMMUNITY HOSPITAL AND CLINIC               </t>
  </si>
  <si>
    <t xml:space="preserve">GPCH LLC-GOLDEN PLAINS COMMUNITY HOSPITAL                  </t>
  </si>
  <si>
    <t xml:space="preserve">HH KILLEEN HEALTH SYSTEM LLC-SETON MEDICAL CENTER HARKER HEIGHTS               </t>
  </si>
  <si>
    <t xml:space="preserve">VICTORIA OF TEXAS LP-DETAR HEALTHCARE SYSTEM                           </t>
  </si>
  <si>
    <t xml:space="preserve">UHS OF TEXOMA INC-TEXOMA MEDICAL CENTER                             </t>
  </si>
  <si>
    <t xml:space="preserve">LANCASTER REGIONAL HOSPITAL LP-CRESCENT MEDICAL CENTER LANCASTER                 </t>
  </si>
  <si>
    <t xml:space="preserve">THE MEDICAL CENTER OF SOUTHEAST TEXAS LP-                                                  </t>
  </si>
  <si>
    <t xml:space="preserve">LIMESTONE MEDICAL CENTER                          </t>
  </si>
  <si>
    <t xml:space="preserve">KNAPP MEDICAL CENTER                              </t>
  </si>
  <si>
    <t xml:space="preserve">HARDEMAN COUNTY MEMORIAL HOSP-HARDEMAN COUNTY MEMORIAL HOSPITAL                 </t>
  </si>
  <si>
    <t xml:space="preserve">DALLAS MEDICAL CENTER LLC-                                                  </t>
  </si>
  <si>
    <t xml:space="preserve">WARM SPRINGS REHABILITATION HOSPITAL OF KYLE LLC-                                                  </t>
  </si>
  <si>
    <t xml:space="preserve">CLEAR LAKE INSTITUTE FOR REHABILITATION LLC-PAM REHABILITATION HOSPITAL OF CLEAR LAKE         </t>
  </si>
  <si>
    <t xml:space="preserve">ELECTRA HOSPITAL DISTRICT-ELECTRA MEMORIAL HOSPITAL                         </t>
  </si>
  <si>
    <t xml:space="preserve">WILSON COUNTY MEMORIAL HOSPITAL DISTRICT-CONNALLY MEMORIAL MEDICAL CENTER                  </t>
  </si>
  <si>
    <t xml:space="preserve">METHODIST WILLOWBROOK-HOUSTON METHODIST WILLOWBROOK HOSPITAL            </t>
  </si>
  <si>
    <t xml:space="preserve">MAYHILL BEHAVIORAL HEALTH LLC-                                                  </t>
  </si>
  <si>
    <t xml:space="preserve">NORTH TEXAS - MCA, LLC-MEDICAL CITY ALLIANCE                             </t>
  </si>
  <si>
    <t xml:space="preserve">HARLINGEN MEDICAL CENTER LP-                                                  </t>
  </si>
  <si>
    <t xml:space="preserve">YOAKUM COMMUNITY HOSPITAL                         </t>
  </si>
  <si>
    <t xml:space="preserve">COOK CHILDREN'S MEDICAL CENTER-                                                  </t>
  </si>
  <si>
    <t xml:space="preserve">SAN JACINTO METHODIST HOSPITAL-HOUSTON METHODIST BAYTOWN HOSPITAL                </t>
  </si>
  <si>
    <t xml:space="preserve">HILLCREST BAPTIST MEDICAL CENTER-BAYLOR SCOTT AND WHITE MEDICAL CENTER HILLCREST   </t>
  </si>
  <si>
    <t xml:space="preserve">FLOWER MOUND HOSPITAL PARTNERS LLC-TEXAS HEALTH PRESBYTERIAN HOSPITAL FLOWER MOUND   </t>
  </si>
  <si>
    <t xml:space="preserve">BAYLOR SCOTT AND WHITE MEDICAL CENTERS CAPITOL ARE-BAYLOR SCOTT &amp; WHITE MEDICAL CENTER - AUSTIN      </t>
  </si>
  <si>
    <t xml:space="preserve">COLUMBIA MEDICAL CENTER OF LAS COLINAS, INC-MEDICAL CITY LAS COLINAS                          </t>
  </si>
  <si>
    <t xml:space="preserve">PHYSICIANS SURGICAL HOSPITALS LLC-QUAIL CREEK SURGICAL HOSPITAL                     </t>
  </si>
  <si>
    <t xml:space="preserve">LUBBOCK HEART HOSPITAL LLC-LUBBOCK HEART HOSPITAL                            </t>
  </si>
  <si>
    <t xml:space="preserve">TEXAS HEALTH HARRIS METHODIST HOSPITAL STEPHENVILL-                                                  </t>
  </si>
  <si>
    <t xml:space="preserve">GONZALES HEALTHCARE SYSTEMS-MEMORIAL HOSPITAL                                 </t>
  </si>
  <si>
    <t xml:space="preserve">DALLAS COUNTY HOSPITAL DISTRICT-PARKLAND MEMORIAL HOSPITAL                        </t>
  </si>
  <si>
    <t xml:space="preserve">MEMORIAL HERMANN HOSPITAL SYSTEM-MHHS KATY HOSPITAL                                </t>
  </si>
  <si>
    <t xml:space="preserve">PREFERRED HOSPITAL LEASING HEMPHILL INC-SABINE COUNTY HOSPITAL                            </t>
  </si>
  <si>
    <t xml:space="preserve">ST JOSEPH HEALTHSOUTH REHABILITATION HOSPITAL LLC-CHI ST JOSEPH REHABILITATION HOSPITAL             </t>
  </si>
  <si>
    <t xml:space="preserve">ST LUKES COMMUNITY HEALTH SERVICES-                                                  </t>
  </si>
  <si>
    <t xml:space="preserve">TEXAS SPINE AND JOINT HOSPITAL LTD                </t>
  </si>
  <si>
    <t xml:space="preserve">SAINT JOSEPH REGIONAL HEALTH CENTER               </t>
  </si>
  <si>
    <t xml:space="preserve">ASCENSION SETON-ASCENSION SETON BASTROP                           </t>
  </si>
  <si>
    <t xml:space="preserve">MOTHER FRANCES HOSPITAL JACKSONVILLE              </t>
  </si>
  <si>
    <t xml:space="preserve">HOUSTON METHODIST ST JOHN HOSPITAL-HOUSTON METHODIST CLEAR LAKE HOSPITAL             </t>
  </si>
  <si>
    <t xml:space="preserve">CHCA CONROE LP-HCA HOUSTON HEALTHCARE CONROE                     </t>
  </si>
  <si>
    <t xml:space="preserve">SCOTT &amp; WHITE HOSPITAL - TAYLOR-BAYLOR SCOTT &amp; WHITE MEDICAL CENTER -TAYLOR       </t>
  </si>
  <si>
    <t xml:space="preserve">TEXAS HEART HOSPITAL OF THE SOUTHWEST LLP-BAYLOR SCOTT &amp; WHITE THE HEART HOSPITAL PLANO     </t>
  </si>
  <si>
    <t xml:space="preserve">GAINESVILLE COMMUNITY HOSPITAL, INC.-NORTH TEXAS MEDICAL CENTER                        </t>
  </si>
  <si>
    <t xml:space="preserve">COVENANT MEDICAL CENTER-                                                  </t>
  </si>
  <si>
    <t xml:space="preserve">COMMUNITY HOSPITAL OF BRAZOSPORT-BRAZOSPORT REGIONAL HEALTH SYSTEM                 </t>
  </si>
  <si>
    <t xml:space="preserve">PALO PINTO GENERAL HOSPITAL                       </t>
  </si>
  <si>
    <t xml:space="preserve">TENET HOSPITALS LIMITED-THE HOSPITALS OF PROVIDENCE EAST CAMPUS           </t>
  </si>
  <si>
    <t xml:space="preserve">MEMORIAL HERMANN HOSPITAL SYSTEM-MHHS HERMANN HOSPITAL                             </t>
  </si>
  <si>
    <t xml:space="preserve">HEALTHSOUTH REHABILITATION HOSPITAL OF DALLAS LLC-HEALTHSOUTH REHABILITATION HOSPITAL OF DALLAS     </t>
  </si>
  <si>
    <t xml:space="preserve">NHCI OF HILLSBORO INC-HILL REGIONAL HOSPITAL                            </t>
  </si>
  <si>
    <t xml:space="preserve">BAYLOR SCOTT AND WHITE MEDICAL CENTER IRVING-                                                  </t>
  </si>
  <si>
    <t xml:space="preserve">SHANNON MEDICAL CENTER                            </t>
  </si>
  <si>
    <t xml:space="preserve">HANSFORD COUNTY HOSPITAL DISTRICT-HANSFORD COUNTY HOSPITAL                          </t>
  </si>
  <si>
    <t xml:space="preserve">TARRANT COUNTY HOSPITAL DISTRICT-JPS HEALTH NETWORK                                </t>
  </si>
  <si>
    <t xml:space="preserve">LAVACA MEDICAL CENTER                             </t>
  </si>
  <si>
    <t>1801831748</t>
  </si>
  <si>
    <t>NACOGDOCHES COUNTY HOSPITAL DISTRICT - MEMORIAL HOSPITAL</t>
  </si>
  <si>
    <t xml:space="preserve">POST ACUTE MEDICAL AT VICTORIA LLC-PAM SPECIALTY HOSPITAL OF VICTORIA NORTH          </t>
  </si>
  <si>
    <t xml:space="preserve">POST ACUTE MEDICAL AT ALLEN LLC-PAM REHABILITATION HOSPITAL OF ALLEN              </t>
  </si>
  <si>
    <t xml:space="preserve">CURAHEALTH HOUSTON HEIGHTS LLC-COBALT REHABILITATION HOUSTON HEIGHTS             </t>
  </si>
  <si>
    <t>MCO Name ATLIS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</si>
</sst>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mm\ d\,\ yyyy"/>
    <numFmt numFmtId="165" formatCode="0.0"/>
    <numFmt numFmtId="166" formatCode="_(* #,##0_);_(* \(#,##0\);_(* &quot;-&quot;??_);_(@_)"/>
  </numFmts>
  <fonts count="48" x14ac:knownFonts="1">
    <font>
      <sz val="12"/>
      <color theme="1"/>
      <name val="Verdana"/>
      <family val="2"/>
    </font>
    <font>
      <sz val="12"/>
      <color theme="1"/>
      <name val="Verdana"/>
      <family val="2"/>
    </font>
    <font>
      <sz val="10"/>
      <color theme="1"/>
      <name val="Arial"/>
      <family val="2"/>
    </font>
    <font>
      <sz val="10"/>
      <name val="Arial"/>
      <family val="2"/>
    </font>
    <font>
      <b/>
      <sz val="10"/>
      <name val="Arial"/>
      <family val="2"/>
    </font>
    <font>
      <u/>
      <sz val="12"/>
      <color theme="10"/>
      <name val="Verdana"/>
      <family val="2"/>
    </font>
    <font>
      <sz val="11"/>
      <color rgb="FF000000"/>
      <name val="Calibri"/>
      <family val="2"/>
      <charset val="1"/>
    </font>
    <font>
      <sz val="11"/>
      <color theme="1"/>
      <name val="Calibri"/>
      <family val="2"/>
      <scheme val="minor"/>
    </font>
    <font>
      <sz val="11"/>
      <color rgb="FF000000"/>
      <name val="Calibri"/>
      <family val="2"/>
    </font>
    <font>
      <sz val="7"/>
      <color rgb="FF000000"/>
      <name val="Times New Roman"/>
      <family val="1"/>
    </font>
    <font>
      <b/>
      <sz val="10"/>
      <color theme="1"/>
      <name val="Arial"/>
      <family val="2"/>
    </font>
    <font>
      <b/>
      <sz val="10"/>
      <color rgb="FF44546A"/>
      <name val="Arial"/>
      <family val="2"/>
    </font>
    <font>
      <sz val="10"/>
      <color rgb="FF44546A"/>
      <name val="Arial"/>
      <family val="2"/>
    </font>
    <font>
      <b/>
      <sz val="10"/>
      <color rgb="FF000000"/>
      <name val="Arial"/>
      <family val="2"/>
    </font>
    <font>
      <sz val="10"/>
      <color rgb="FF000000"/>
      <name val="Arial"/>
      <family val="2"/>
    </font>
    <font>
      <sz val="10"/>
      <color theme="1"/>
      <name val="Verdana"/>
      <family val="2"/>
    </font>
    <font>
      <b/>
      <sz val="11"/>
      <color rgb="FF1F497D"/>
      <name val="Arial"/>
      <family val="2"/>
    </font>
    <font>
      <sz val="11"/>
      <color rgb="FF1F497D"/>
      <name val="Arial"/>
      <family val="2"/>
    </font>
    <font>
      <u/>
      <sz val="11"/>
      <color rgb="FF1F497D"/>
      <name val="Arial"/>
      <family val="2"/>
    </font>
    <font>
      <b/>
      <sz val="10"/>
      <color rgb="FF1F497D"/>
      <name val="Arial"/>
      <family val="2"/>
    </font>
    <font>
      <sz val="10"/>
      <color rgb="FF1F497D"/>
      <name val="Arial"/>
      <family val="2"/>
    </font>
    <font>
      <b/>
      <sz val="11"/>
      <color rgb="FF000000"/>
      <name val="Calibri"/>
      <family val="2"/>
    </font>
    <font>
      <sz val="10"/>
      <color theme="1"/>
      <name val="Times New Roman"/>
      <family val="2"/>
    </font>
    <font>
      <b/>
      <sz val="11"/>
      <color rgb="FF44546A"/>
      <name val="Arial"/>
      <family val="2"/>
    </font>
    <font>
      <sz val="11"/>
      <color theme="1"/>
      <name val="Arial"/>
      <family val="2"/>
    </font>
    <font>
      <sz val="11"/>
      <color rgb="FF44546A"/>
      <name val="Arial"/>
      <family val="2"/>
    </font>
    <font>
      <u/>
      <vertAlign val="superscript"/>
      <sz val="11"/>
      <color rgb="FF1F497D"/>
      <name val="Arial"/>
      <family val="2"/>
    </font>
    <font>
      <vertAlign val="superscript"/>
      <sz val="11"/>
      <color rgb="FF1F497D"/>
      <name val="Arial"/>
      <family val="2"/>
    </font>
    <font>
      <b/>
      <vertAlign val="superscript"/>
      <sz val="11"/>
      <color rgb="FF1F497D"/>
      <name val="Arial"/>
      <family val="2"/>
    </font>
    <font>
      <b/>
      <vertAlign val="superscript"/>
      <sz val="11"/>
      <color rgb="FF44546A"/>
      <name val="Arial"/>
      <family val="2"/>
    </font>
    <font>
      <b/>
      <sz val="11"/>
      <color rgb="FF000000"/>
      <name val="Arial"/>
      <family val="2"/>
    </font>
    <font>
      <sz val="11"/>
      <color rgb="FF000000"/>
      <name val="Arial"/>
      <family val="2"/>
    </font>
    <font>
      <sz val="10"/>
      <color rgb="FFFF0000"/>
      <name val="Arial"/>
      <family val="2"/>
    </font>
    <font>
      <strike/>
      <sz val="11"/>
      <color rgb="FF000000"/>
      <name val="Calibri"/>
      <family val="2"/>
    </font>
    <font>
      <b/>
      <sz val="2"/>
      <name val="Arial"/>
      <family val="2"/>
    </font>
    <font>
      <b/>
      <sz val="2"/>
      <color rgb="FF000000"/>
      <name val="Arial"/>
      <family val="2"/>
    </font>
    <font>
      <sz val="2"/>
      <color rgb="FF000000"/>
      <name val="Arial"/>
      <family val="2"/>
    </font>
    <font>
      <sz val="2"/>
      <color rgb="FFFF0000"/>
      <name val="Arial"/>
      <family val="2"/>
    </font>
    <font>
      <sz val="2"/>
      <name val="Arial"/>
      <family val="2"/>
    </font>
    <font>
      <sz val="11"/>
      <color rgb="FF002060"/>
      <name val="Arial"/>
      <family val="2"/>
    </font>
    <font>
      <b/>
      <sz val="11"/>
      <color rgb="FF002060"/>
      <name val="Arial"/>
      <family val="2"/>
    </font>
    <font>
      <b/>
      <strike/>
      <sz val="10"/>
      <name val="Arial"/>
      <family val="2"/>
    </font>
    <font>
      <b/>
      <sz val="14"/>
      <color rgb="FF1F497D"/>
      <name val="Arial"/>
      <family val="2"/>
    </font>
    <font>
      <b/>
      <sz val="12"/>
      <color rgb="FF1F497D"/>
      <name val="Arial"/>
      <family val="2"/>
    </font>
    <font>
      <vertAlign val="superscript"/>
      <sz val="8"/>
      <color rgb="FF1F497D"/>
      <name val="Arial"/>
      <family val="2"/>
    </font>
    <font>
      <sz val="8"/>
      <color rgb="FF1F497D"/>
      <name val="Arial"/>
      <family val="2"/>
    </font>
    <font>
      <sz val="7"/>
      <color rgb="FF1F497D"/>
      <name val="Arial"/>
      <family val="2"/>
    </font>
    <font>
      <b/>
      <sz val="12"/>
      <color theme="1"/>
      <name val="Verdana"/>
      <family val="2"/>
    </font>
  </fonts>
  <fills count="19">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E7E6E6"/>
        <bgColor rgb="FF000000"/>
      </patternFill>
    </fill>
    <fill>
      <patternFill patternType="solid">
        <fgColor rgb="FFFFC00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1"/>
        <bgColor indexed="64"/>
      </patternFill>
    </fill>
    <fill>
      <patternFill patternType="solid">
        <fgColor rgb="FFE7E6E6"/>
        <bgColor indexed="64"/>
      </patternFill>
    </fill>
    <fill>
      <patternFill patternType="solid">
        <fgColor rgb="FF0070C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8" tint="0.39997558519241921"/>
        <bgColor indexed="64"/>
      </patternFill>
    </fill>
  </fills>
  <borders count="87">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medium">
        <color auto="1"/>
      </left>
      <right/>
      <top/>
      <bottom style="thin">
        <color auto="1"/>
      </bottom>
      <diagonal/>
    </border>
    <border>
      <left style="medium">
        <color auto="1"/>
      </left>
      <right/>
      <top/>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8"/>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rgb="FF000000"/>
      </right>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medium">
        <color auto="1"/>
      </bottom>
      <diagonal/>
    </border>
    <border>
      <left/>
      <right style="thin">
        <color auto="1"/>
      </right>
      <top style="thin">
        <color auto="1"/>
      </top>
      <bottom style="medium">
        <color auto="1"/>
      </bottom>
      <diagonal/>
    </border>
    <border>
      <left/>
      <right style="medium">
        <color indexed="64"/>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theme="1"/>
      </top>
      <bottom style="thin">
        <color theme="1"/>
      </bottom>
      <diagonal/>
    </border>
    <border>
      <left style="thin">
        <color indexed="64"/>
      </left>
      <right style="thin">
        <color indexed="64"/>
      </right>
      <top style="thin">
        <color theme="1"/>
      </top>
      <bottom style="thin">
        <color indexed="64"/>
      </bottom>
      <diagonal/>
    </border>
    <border>
      <left/>
      <right style="medium">
        <color indexed="64"/>
      </right>
      <top/>
      <bottom style="medium">
        <color indexed="64"/>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s>
  <cellStyleXfs count="9">
    <xf numFmtId="0" fontId="0" fillId="0" borderId="0"/>
    <xf numFmtId="9" fontId="1" fillId="0" borderId="0" applyFont="0" applyFill="0" applyBorder="0" applyAlignment="0" applyProtection="0"/>
    <xf numFmtId="0" fontId="2" fillId="0" borderId="0"/>
    <xf numFmtId="0" fontId="5"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xf numFmtId="0" fontId="22" fillId="0" borderId="0"/>
    <xf numFmtId="9" fontId="22" fillId="0" borderId="0" applyFont="0" applyFill="0" applyBorder="0" applyAlignment="0" applyProtection="0"/>
  </cellStyleXfs>
  <cellXfs count="633">
    <xf numFmtId="0" fontId="0" fillId="0" borderId="0" xfId="0"/>
    <xf numFmtId="0" fontId="3" fillId="0" borderId="0" xfId="2" applyFont="1"/>
    <xf numFmtId="0" fontId="3" fillId="0" borderId="22" xfId="2" applyFont="1" applyBorder="1"/>
    <xf numFmtId="0" fontId="6" fillId="0" borderId="0" xfId="4"/>
    <xf numFmtId="0" fontId="8" fillId="0" borderId="0" xfId="4" applyFont="1" applyAlignment="1">
      <alignment vertical="center"/>
    </xf>
    <xf numFmtId="0" fontId="6" fillId="0" borderId="0" xfId="4"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4" fillId="0" borderId="0" xfId="4" applyFont="1" applyAlignment="1">
      <alignment vertical="center"/>
    </xf>
    <xf numFmtId="0" fontId="14" fillId="0" borderId="0" xfId="4" applyFont="1"/>
    <xf numFmtId="0" fontId="14" fillId="0" borderId="0" xfId="4" applyFont="1" applyAlignment="1">
      <alignment vertical="center"/>
    </xf>
    <xf numFmtId="0" fontId="14" fillId="10" borderId="9" xfId="4" applyFont="1" applyFill="1" applyBorder="1" applyAlignment="1">
      <alignment vertical="center" wrapText="1"/>
    </xf>
    <xf numFmtId="166" fontId="2" fillId="10" borderId="9" xfId="5" applyNumberFormat="1" applyFont="1" applyFill="1" applyBorder="1" applyAlignment="1">
      <alignment vertical="center"/>
    </xf>
    <xf numFmtId="166" fontId="2" fillId="10" borderId="11" xfId="5" applyNumberFormat="1" applyFont="1" applyFill="1" applyBorder="1" applyAlignment="1">
      <alignment vertical="center"/>
    </xf>
    <xf numFmtId="0" fontId="14" fillId="0" borderId="7" xfId="4" applyFont="1" applyBorder="1" applyAlignment="1">
      <alignment vertical="center" wrapText="1"/>
    </xf>
    <xf numFmtId="0" fontId="14" fillId="0" borderId="56" xfId="4" applyFont="1" applyBorder="1" applyAlignment="1">
      <alignment vertical="center"/>
    </xf>
    <xf numFmtId="166" fontId="2" fillId="0" borderId="7" xfId="5" applyNumberFormat="1" applyFont="1" applyBorder="1" applyAlignment="1">
      <alignment vertical="center"/>
    </xf>
    <xf numFmtId="166" fontId="2" fillId="0" borderId="12" xfId="5" applyNumberFormat="1" applyFont="1" applyBorder="1" applyAlignment="1">
      <alignment vertical="center"/>
    </xf>
    <xf numFmtId="166" fontId="2" fillId="0" borderId="7" xfId="5" applyNumberFormat="1" applyFont="1" applyFill="1" applyBorder="1" applyAlignment="1">
      <alignment vertical="center"/>
    </xf>
    <xf numFmtId="0" fontId="14" fillId="0" borderId="3" xfId="4" applyFont="1" applyBorder="1" applyAlignment="1">
      <alignment horizontal="center" vertical="center"/>
    </xf>
    <xf numFmtId="0" fontId="14" fillId="0" borderId="7" xfId="4" applyFont="1" applyBorder="1" applyAlignment="1">
      <alignment horizontal="center" vertical="center"/>
    </xf>
    <xf numFmtId="0" fontId="14" fillId="0" borderId="4" xfId="4" applyFont="1" applyBorder="1" applyAlignment="1">
      <alignment horizontal="center" vertical="center"/>
    </xf>
    <xf numFmtId="0" fontId="14" fillId="10" borderId="7" xfId="4" applyFont="1" applyFill="1" applyBorder="1" applyAlignment="1">
      <alignment vertical="center" wrapText="1"/>
    </xf>
    <xf numFmtId="166" fontId="2" fillId="10" borderId="7" xfId="5" applyNumberFormat="1" applyFont="1" applyFill="1" applyBorder="1" applyAlignment="1">
      <alignment vertical="center"/>
    </xf>
    <xf numFmtId="166" fontId="2" fillId="10" borderId="12" xfId="5" applyNumberFormat="1" applyFont="1" applyFill="1" applyBorder="1" applyAlignment="1">
      <alignment vertical="center"/>
    </xf>
    <xf numFmtId="49" fontId="14" fillId="0" borderId="57" xfId="4" applyNumberFormat="1" applyFont="1" applyBorder="1" applyAlignment="1">
      <alignment vertical="center"/>
    </xf>
    <xf numFmtId="0" fontId="14" fillId="0" borderId="7" xfId="4" applyFont="1" applyFill="1" applyBorder="1" applyAlignment="1">
      <alignment vertical="center" wrapText="1"/>
    </xf>
    <xf numFmtId="166" fontId="2" fillId="0" borderId="12" xfId="5" applyNumberFormat="1" applyFont="1" applyFill="1" applyBorder="1" applyAlignment="1">
      <alignment vertical="center"/>
    </xf>
    <xf numFmtId="0" fontId="14" fillId="0" borderId="0" xfId="4" applyFont="1" applyFill="1"/>
    <xf numFmtId="0" fontId="15" fillId="0" borderId="0" xfId="0" applyFont="1"/>
    <xf numFmtId="0" fontId="3" fillId="0" borderId="8" xfId="0" applyFont="1" applyBorder="1" applyAlignment="1">
      <alignment horizontal="left" vertical="center" indent="1"/>
    </xf>
    <xf numFmtId="0" fontId="4" fillId="0" borderId="17" xfId="0" applyFont="1" applyBorder="1" applyAlignment="1">
      <alignment horizontal="left" vertical="center" indent="1"/>
    </xf>
    <xf numFmtId="0" fontId="3" fillId="0" borderId="8" xfId="0" applyFont="1" applyBorder="1" applyAlignment="1">
      <alignment horizontal="left" vertical="center" wrapText="1" indent="1"/>
    </xf>
    <xf numFmtId="0" fontId="4" fillId="0" borderId="17" xfId="0" applyFont="1" applyBorder="1" applyAlignment="1">
      <alignment horizontal="left" vertical="center" wrapText="1" indent="1"/>
    </xf>
    <xf numFmtId="0" fontId="10" fillId="3" borderId="27" xfId="0" applyFont="1" applyFill="1" applyBorder="1"/>
    <xf numFmtId="0" fontId="2" fillId="3" borderId="32" xfId="0" applyFont="1" applyFill="1" applyBorder="1"/>
    <xf numFmtId="0" fontId="10" fillId="3" borderId="28" xfId="0" applyFont="1" applyFill="1" applyBorder="1" applyAlignment="1">
      <alignment horizontal="left" vertical="top"/>
    </xf>
    <xf numFmtId="0" fontId="10" fillId="3" borderId="30" xfId="0" applyFont="1" applyFill="1" applyBorder="1" applyAlignment="1">
      <alignment vertical="top"/>
    </xf>
    <xf numFmtId="0" fontId="2" fillId="3" borderId="13" xfId="0" applyFont="1" applyFill="1" applyBorder="1"/>
    <xf numFmtId="0" fontId="10" fillId="3" borderId="28" xfId="0" applyFont="1" applyFill="1" applyBorder="1" applyAlignment="1">
      <alignment vertical="top"/>
    </xf>
    <xf numFmtId="0" fontId="10" fillId="3" borderId="33" xfId="0" applyFont="1" applyFill="1" applyBorder="1" applyAlignment="1">
      <alignment vertical="top"/>
    </xf>
    <xf numFmtId="0" fontId="10" fillId="3" borderId="27" xfId="0" applyFont="1" applyFill="1" applyBorder="1" applyAlignment="1">
      <alignment vertical="top"/>
    </xf>
    <xf numFmtId="0" fontId="10" fillId="3" borderId="13" xfId="0" applyFont="1" applyFill="1" applyBorder="1" applyAlignment="1">
      <alignment vertical="top"/>
    </xf>
    <xf numFmtId="0" fontId="10" fillId="3" borderId="26" xfId="0" applyFont="1" applyFill="1" applyBorder="1" applyAlignment="1">
      <alignment vertical="center"/>
    </xf>
    <xf numFmtId="0" fontId="15" fillId="0" borderId="0" xfId="0" applyFont="1" applyAlignment="1">
      <alignment wrapText="1"/>
    </xf>
    <xf numFmtId="0" fontId="19" fillId="0" borderId="0" xfId="0" applyFont="1" applyAlignment="1">
      <alignment horizontal="center" vertical="center"/>
    </xf>
    <xf numFmtId="0" fontId="20" fillId="0" borderId="0" xfId="0" applyFont="1" applyAlignment="1">
      <alignment horizontal="left"/>
    </xf>
    <xf numFmtId="0" fontId="20" fillId="0" borderId="0" xfId="0" applyFont="1" applyAlignment="1"/>
    <xf numFmtId="0" fontId="20" fillId="0" borderId="0" xfId="0" applyFont="1" applyAlignment="1">
      <alignment vertical="center" wrapText="1"/>
    </xf>
    <xf numFmtId="0" fontId="20" fillId="0" borderId="0" xfId="0" applyFont="1" applyAlignment="1">
      <alignment vertical="center"/>
    </xf>
    <xf numFmtId="0" fontId="19" fillId="0" borderId="0" xfId="0" applyFont="1" applyAlignment="1"/>
    <xf numFmtId="0" fontId="20" fillId="0" borderId="0" xfId="0" applyFont="1" applyAlignment="1">
      <alignment wrapText="1"/>
    </xf>
    <xf numFmtId="0" fontId="20" fillId="0" borderId="0" xfId="0" applyFont="1" applyAlignment="1">
      <alignment horizontal="left" vertical="center"/>
    </xf>
    <xf numFmtId="0" fontId="19" fillId="0" borderId="0" xfId="0" applyFont="1" applyAlignment="1">
      <alignment vertical="center"/>
    </xf>
    <xf numFmtId="0" fontId="20" fillId="0" borderId="0" xfId="0" applyFont="1" applyAlignment="1">
      <alignment horizontal="left" vertical="center" wrapText="1"/>
    </xf>
    <xf numFmtId="0" fontId="20" fillId="0" borderId="0" xfId="0" applyFont="1" applyFill="1" applyAlignment="1">
      <alignment horizontal="left" vertical="center" wrapText="1"/>
    </xf>
    <xf numFmtId="0" fontId="17" fillId="0" borderId="0" xfId="0" applyFont="1" applyAlignment="1">
      <alignment vertical="center" wrapText="1"/>
    </xf>
    <xf numFmtId="0" fontId="17" fillId="0" borderId="0" xfId="0" applyFont="1" applyAlignment="1">
      <alignment wrapText="1"/>
    </xf>
    <xf numFmtId="0" fontId="16" fillId="0" borderId="0" xfId="0" applyFont="1" applyAlignment="1">
      <alignment wrapText="1"/>
    </xf>
    <xf numFmtId="0" fontId="16" fillId="0" borderId="8" xfId="0" applyFont="1" applyBorder="1" applyAlignment="1">
      <alignment horizontal="center" vertical="center" wrapText="1"/>
    </xf>
    <xf numFmtId="0" fontId="17" fillId="0" borderId="0" xfId="0" applyFont="1"/>
    <xf numFmtId="0" fontId="16" fillId="0" borderId="53" xfId="0" applyFont="1" applyBorder="1" applyAlignment="1">
      <alignment horizontal="center" vertical="center"/>
    </xf>
    <xf numFmtId="0" fontId="17" fillId="0" borderId="54" xfId="0" applyFont="1" applyBorder="1" applyAlignment="1">
      <alignment horizontal="center" vertical="center" wrapText="1"/>
    </xf>
    <xf numFmtId="0" fontId="17" fillId="0" borderId="5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70" xfId="0" applyFont="1" applyBorder="1" applyAlignment="1">
      <alignment horizontal="center" vertical="center" wrapText="1"/>
    </xf>
    <xf numFmtId="0" fontId="3" fillId="0" borderId="0" xfId="2" applyFont="1" applyAlignment="1">
      <alignment vertical="center"/>
    </xf>
    <xf numFmtId="0" fontId="16" fillId="0" borderId="63" xfId="0" applyFont="1" applyBorder="1" applyAlignment="1">
      <alignment horizontal="center" vertical="center" wrapText="1"/>
    </xf>
    <xf numFmtId="0" fontId="17" fillId="0" borderId="67" xfId="0" applyFont="1" applyBorder="1" applyAlignment="1">
      <alignment vertical="center" wrapText="1"/>
    </xf>
    <xf numFmtId="0" fontId="17" fillId="0" borderId="67" xfId="0" applyFont="1" applyBorder="1" applyAlignment="1">
      <alignment horizontal="left" vertical="center" wrapText="1"/>
    </xf>
    <xf numFmtId="0" fontId="17" fillId="0" borderId="67" xfId="0" applyFont="1" applyFill="1" applyBorder="1" applyAlignment="1">
      <alignment horizontal="left" vertical="center" wrapText="1"/>
    </xf>
    <xf numFmtId="0" fontId="17" fillId="0" borderId="68" xfId="0" applyFont="1" applyBorder="1" applyAlignment="1">
      <alignment horizontal="left" vertical="center" wrapText="1"/>
    </xf>
    <xf numFmtId="0" fontId="12" fillId="0" borderId="5" xfId="0" applyFont="1" applyBorder="1" applyAlignment="1">
      <alignment horizontal="center" vertical="center"/>
    </xf>
    <xf numFmtId="0" fontId="12" fillId="0" borderId="4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1" xfId="0" applyFont="1" applyBorder="1" applyAlignment="1">
      <alignment horizontal="center" vertical="center" wrapText="1"/>
    </xf>
    <xf numFmtId="0" fontId="11" fillId="0" borderId="63" xfId="0" applyFont="1" applyBorder="1" applyAlignment="1">
      <alignment horizontal="center" vertical="center"/>
    </xf>
    <xf numFmtId="0" fontId="12" fillId="0" borderId="6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1" fillId="0" borderId="0" xfId="4" applyFont="1"/>
    <xf numFmtId="0" fontId="8" fillId="0" borderId="0" xfId="4" applyFont="1"/>
    <xf numFmtId="0" fontId="12" fillId="0" borderId="3"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44" xfId="0" applyFont="1" applyBorder="1" applyAlignment="1">
      <alignment horizontal="center" vertical="center"/>
    </xf>
    <xf numFmtId="0" fontId="12" fillId="14" borderId="0" xfId="0" applyFont="1" applyFill="1" applyAlignment="1">
      <alignment horizontal="center" vertical="center"/>
    </xf>
    <xf numFmtId="0" fontId="12" fillId="13" borderId="43" xfId="0" applyFont="1" applyFill="1" applyBorder="1" applyAlignment="1">
      <alignment horizontal="center" vertical="center" wrapText="1"/>
    </xf>
    <xf numFmtId="0" fontId="12" fillId="13" borderId="43" xfId="0" applyFont="1" applyFill="1" applyBorder="1" applyAlignment="1">
      <alignment horizontal="center" vertical="center"/>
    </xf>
    <xf numFmtId="0" fontId="12" fillId="13" borderId="2"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44" xfId="0" applyFont="1" applyFill="1" applyBorder="1" applyAlignment="1">
      <alignment horizontal="center" vertical="center"/>
    </xf>
    <xf numFmtId="0" fontId="12" fillId="0" borderId="6" xfId="0" applyFont="1" applyBorder="1" applyAlignment="1">
      <alignment horizontal="center" vertical="center"/>
    </xf>
    <xf numFmtId="0" fontId="12" fillId="0" borderId="0" xfId="0" applyFont="1" applyFill="1" applyAlignment="1">
      <alignment horizontal="center" vertical="center"/>
    </xf>
    <xf numFmtId="0" fontId="14" fillId="0" borderId="0" xfId="4" applyFont="1" applyAlignment="1">
      <alignment horizontal="left" vertical="top"/>
    </xf>
    <xf numFmtId="0" fontId="14" fillId="0" borderId="14" xfId="4" applyFont="1" applyBorder="1" applyAlignment="1">
      <alignment horizontal="center" vertical="center"/>
    </xf>
    <xf numFmtId="0" fontId="14" fillId="0" borderId="9" xfId="4" applyFont="1" applyBorder="1" applyAlignment="1">
      <alignment horizontal="center" vertical="center"/>
    </xf>
    <xf numFmtId="0" fontId="14" fillId="0" borderId="13" xfId="4" applyFont="1" applyBorder="1" applyAlignment="1">
      <alignment horizontal="center" vertical="center"/>
    </xf>
    <xf numFmtId="15" fontId="19" fillId="0" borderId="0" xfId="0" applyNumberFormat="1" applyFont="1" applyAlignment="1"/>
    <xf numFmtId="0" fontId="24" fillId="0" borderId="0" xfId="0" applyFont="1" applyAlignment="1">
      <alignment vertical="top"/>
    </xf>
    <xf numFmtId="0" fontId="25" fillId="0" borderId="0" xfId="0" applyFont="1" applyAlignment="1">
      <alignment vertical="top"/>
    </xf>
    <xf numFmtId="0" fontId="24" fillId="0" borderId="0" xfId="0" applyFont="1" applyAlignment="1">
      <alignment vertical="top" wrapText="1"/>
    </xf>
    <xf numFmtId="0" fontId="17" fillId="0" borderId="28" xfId="0" applyFont="1" applyFill="1" applyBorder="1" applyAlignment="1">
      <alignment horizontal="left" vertical="center" wrapText="1"/>
    </xf>
    <xf numFmtId="0" fontId="23" fillId="8" borderId="76" xfId="7" applyFont="1" applyFill="1" applyBorder="1" applyAlignment="1">
      <alignment horizontal="center" vertical="center" wrapText="1"/>
    </xf>
    <xf numFmtId="0" fontId="23" fillId="8" borderId="75" xfId="7" applyFont="1" applyFill="1" applyBorder="1" applyAlignment="1">
      <alignment horizontal="center" vertical="center" wrapText="1"/>
    </xf>
    <xf numFmtId="10" fontId="23" fillId="2" borderId="16" xfId="8" applyNumberFormat="1" applyFont="1" applyFill="1" applyBorder="1" applyAlignment="1">
      <alignment horizontal="center" vertical="center" wrapText="1"/>
    </xf>
    <xf numFmtId="10" fontId="23" fillId="2" borderId="17" xfId="8" applyNumberFormat="1" applyFont="1" applyFill="1" applyBorder="1" applyAlignment="1">
      <alignment horizontal="center" vertical="center" wrapText="1"/>
    </xf>
    <xf numFmtId="0" fontId="25" fillId="0" borderId="46" xfId="7" applyFont="1" applyBorder="1" applyAlignment="1">
      <alignment horizontal="center" vertical="center" wrapText="1"/>
    </xf>
    <xf numFmtId="0" fontId="25" fillId="0" borderId="47" xfId="7" applyFont="1" applyBorder="1" applyAlignment="1">
      <alignment horizontal="center" vertical="center" wrapText="1"/>
    </xf>
    <xf numFmtId="10" fontId="25" fillId="0" borderId="0" xfId="1" applyNumberFormat="1" applyFont="1" applyFill="1" applyBorder="1" applyAlignment="1">
      <alignment horizontal="center" vertical="center" wrapText="1"/>
    </xf>
    <xf numFmtId="10" fontId="25" fillId="0" borderId="31" xfId="1" applyNumberFormat="1" applyFont="1" applyFill="1" applyBorder="1" applyAlignment="1">
      <alignment horizontal="center" vertical="center" wrapText="1"/>
    </xf>
    <xf numFmtId="0" fontId="25" fillId="0" borderId="28" xfId="7" applyFont="1" applyBorder="1" applyAlignment="1">
      <alignment horizontal="center" vertical="center" wrapText="1"/>
    </xf>
    <xf numFmtId="0" fontId="25" fillId="0" borderId="25" xfId="7" applyFont="1" applyBorder="1" applyAlignment="1">
      <alignment horizontal="center" vertical="center" wrapText="1"/>
    </xf>
    <xf numFmtId="0" fontId="25" fillId="0" borderId="45" xfId="7" applyFont="1" applyBorder="1" applyAlignment="1">
      <alignment horizontal="center" vertical="center" wrapText="1"/>
    </xf>
    <xf numFmtId="10" fontId="25" fillId="0" borderId="45" xfId="1" applyNumberFormat="1" applyFont="1" applyFill="1" applyBorder="1" applyAlignment="1">
      <alignment horizontal="center" vertical="center" wrapText="1"/>
    </xf>
    <xf numFmtId="10" fontId="25" fillId="0" borderId="58" xfId="1" applyNumberFormat="1" applyFont="1" applyFill="1" applyBorder="1" applyAlignment="1">
      <alignment horizontal="center" vertical="center" wrapText="1"/>
    </xf>
    <xf numFmtId="0" fontId="25" fillId="0" borderId="0" xfId="0" applyFont="1" applyAlignment="1">
      <alignment vertical="top" wrapText="1"/>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67" xfId="0" applyFont="1" applyBorder="1" applyAlignment="1">
      <alignment horizontal="center" vertical="center" wrapText="1"/>
    </xf>
    <xf numFmtId="0" fontId="17" fillId="0" borderId="67" xfId="0" applyFont="1" applyBorder="1" applyAlignment="1">
      <alignment horizontal="center" vertical="center" wrapText="1"/>
    </xf>
    <xf numFmtId="0" fontId="16"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23" fillId="0" borderId="7" xfId="0" applyFont="1" applyBorder="1" applyAlignment="1">
      <alignment horizontal="center" vertical="center" wrapText="1"/>
    </xf>
    <xf numFmtId="9" fontId="25" fillId="0" borderId="7" xfId="0" applyNumberFormat="1" applyFont="1" applyBorder="1" applyAlignment="1">
      <alignment horizontal="center" vertical="center" wrapText="1"/>
    </xf>
    <xf numFmtId="0" fontId="25" fillId="0" borderId="3" xfId="0" applyFont="1" applyBorder="1" applyAlignment="1">
      <alignment vertical="center" wrapText="1"/>
    </xf>
    <xf numFmtId="0" fontId="25" fillId="0" borderId="5" xfId="0" applyFont="1" applyBorder="1" applyAlignment="1">
      <alignment vertical="center" wrapText="1"/>
    </xf>
    <xf numFmtId="0" fontId="17" fillId="0" borderId="80" xfId="0" applyFont="1" applyBorder="1" applyAlignment="1">
      <alignment horizontal="left" vertical="center" wrapText="1"/>
    </xf>
    <xf numFmtId="0" fontId="17" fillId="0" borderId="67" xfId="0" applyFont="1" applyBorder="1" applyAlignment="1">
      <alignment wrapText="1"/>
    </xf>
    <xf numFmtId="0" fontId="16" fillId="0" borderId="68" xfId="0" applyFont="1" applyBorder="1" applyAlignment="1">
      <alignment wrapText="1"/>
    </xf>
    <xf numFmtId="0" fontId="17" fillId="0" borderId="53" xfId="0" applyFont="1" applyBorder="1" applyAlignment="1">
      <alignment vertical="center" wrapText="1"/>
    </xf>
    <xf numFmtId="0" fontId="17" fillId="0" borderId="0" xfId="0" applyFont="1" applyAlignment="1">
      <alignment vertical="center"/>
    </xf>
    <xf numFmtId="0" fontId="16" fillId="0" borderId="53" xfId="0" applyFont="1" applyBorder="1" applyAlignment="1">
      <alignment vertical="center"/>
    </xf>
    <xf numFmtId="0" fontId="17" fillId="0" borderId="54" xfId="0" applyFont="1" applyBorder="1" applyAlignment="1">
      <alignment vertical="center"/>
    </xf>
    <xf numFmtId="0" fontId="18" fillId="0" borderId="54" xfId="3" applyFont="1" applyBorder="1" applyAlignment="1">
      <alignment vertical="center"/>
    </xf>
    <xf numFmtId="0" fontId="17" fillId="0" borderId="55" xfId="0" applyFont="1" applyBorder="1" applyAlignment="1">
      <alignment vertical="center"/>
    </xf>
    <xf numFmtId="0" fontId="33" fillId="0" borderId="0" xfId="4" applyFont="1" applyAlignment="1">
      <alignment vertical="center"/>
    </xf>
    <xf numFmtId="0" fontId="32" fillId="0" borderId="0" xfId="0" applyFont="1" applyAlignment="1">
      <alignment horizontal="left" vertical="center"/>
    </xf>
    <xf numFmtId="0" fontId="14" fillId="0" borderId="47" xfId="4" applyFont="1" applyBorder="1" applyAlignment="1">
      <alignment horizontal="center" vertical="center"/>
    </xf>
    <xf numFmtId="0" fontId="14" fillId="0" borderId="0" xfId="4" applyFont="1" applyBorder="1" applyAlignment="1">
      <alignment horizontal="center" vertical="center"/>
    </xf>
    <xf numFmtId="0" fontId="32" fillId="14" borderId="0" xfId="0" applyFont="1" applyFill="1" applyAlignment="1">
      <alignment horizontal="center" vertical="center"/>
    </xf>
    <xf numFmtId="0" fontId="14" fillId="15" borderId="64" xfId="4" applyFont="1" applyFill="1" applyBorder="1" applyAlignment="1">
      <alignment horizontal="center" vertical="center" wrapText="1"/>
    </xf>
    <xf numFmtId="0" fontId="14" fillId="15" borderId="36" xfId="4" applyFont="1" applyFill="1" applyBorder="1" applyAlignment="1">
      <alignment horizontal="center" vertical="center" wrapText="1"/>
    </xf>
    <xf numFmtId="0" fontId="3" fillId="9" borderId="64" xfId="4" applyFont="1" applyFill="1" applyBorder="1" applyAlignment="1">
      <alignment horizontal="center" vertical="center" wrapText="1"/>
    </xf>
    <xf numFmtId="0" fontId="3" fillId="9" borderId="35" xfId="4" applyFont="1" applyFill="1" applyBorder="1" applyAlignment="1">
      <alignment horizontal="center" vertical="center" wrapText="1"/>
    </xf>
    <xf numFmtId="49" fontId="34" fillId="14" borderId="15" xfId="4" applyNumberFormat="1" applyFont="1" applyFill="1" applyBorder="1" applyAlignment="1">
      <alignment horizontal="center" vertical="center"/>
    </xf>
    <xf numFmtId="0" fontId="34" fillId="14" borderId="16" xfId="4" applyFont="1" applyFill="1" applyBorder="1" applyAlignment="1">
      <alignment horizontal="center" vertical="center"/>
    </xf>
    <xf numFmtId="166" fontId="34" fillId="14" borderId="16" xfId="5" applyNumberFormat="1" applyFont="1" applyFill="1" applyBorder="1" applyAlignment="1">
      <alignment horizontal="center" vertical="center"/>
    </xf>
    <xf numFmtId="166" fontId="34" fillId="14" borderId="19" xfId="5" applyNumberFormat="1" applyFont="1" applyFill="1" applyBorder="1" applyAlignment="1">
      <alignment horizontal="center" vertical="center"/>
    </xf>
    <xf numFmtId="166" fontId="34" fillId="14" borderId="18" xfId="5" applyNumberFormat="1" applyFont="1" applyFill="1" applyBorder="1" applyAlignment="1">
      <alignment horizontal="center" vertical="center" wrapText="1"/>
    </xf>
    <xf numFmtId="166" fontId="34" fillId="14" borderId="16" xfId="5" applyNumberFormat="1" applyFont="1" applyFill="1" applyBorder="1" applyAlignment="1">
      <alignment horizontal="center" vertical="center" wrapText="1"/>
    </xf>
    <xf numFmtId="166" fontId="34" fillId="14" borderId="19" xfId="5" applyNumberFormat="1" applyFont="1" applyFill="1" applyBorder="1" applyAlignment="1">
      <alignment horizontal="center" vertical="center" wrapText="1"/>
    </xf>
    <xf numFmtId="0" fontId="35" fillId="14" borderId="18" xfId="4" applyFont="1" applyFill="1" applyBorder="1" applyAlignment="1">
      <alignment horizontal="center" vertical="center" wrapText="1"/>
    </xf>
    <xf numFmtId="0" fontId="35" fillId="14" borderId="16" xfId="4" applyFont="1" applyFill="1" applyBorder="1" applyAlignment="1">
      <alignment horizontal="center" vertical="center" wrapText="1"/>
    </xf>
    <xf numFmtId="0" fontId="35" fillId="14" borderId="19" xfId="4" applyFont="1" applyFill="1" applyBorder="1" applyAlignment="1">
      <alignment horizontal="center" vertical="center" wrapText="1"/>
    </xf>
    <xf numFmtId="0" fontId="34" fillId="14" borderId="18" xfId="4" applyFont="1" applyFill="1" applyBorder="1" applyAlignment="1">
      <alignment horizontal="center" vertical="center" wrapText="1"/>
    </xf>
    <xf numFmtId="0" fontId="34" fillId="14" borderId="16" xfId="4" applyFont="1" applyFill="1" applyBorder="1" applyAlignment="1">
      <alignment horizontal="center" vertical="center" wrapText="1"/>
    </xf>
    <xf numFmtId="0" fontId="34" fillId="14" borderId="19" xfId="4" applyFont="1" applyFill="1" applyBorder="1" applyAlignment="1">
      <alignment horizontal="center" vertical="center" wrapText="1"/>
    </xf>
    <xf numFmtId="0" fontId="34" fillId="14" borderId="21" xfId="4" applyFont="1" applyFill="1" applyBorder="1" applyAlignment="1">
      <alignment horizontal="center" vertical="center" wrapText="1"/>
    </xf>
    <xf numFmtId="0" fontId="36" fillId="14" borderId="18" xfId="4" applyFont="1" applyFill="1" applyBorder="1" applyAlignment="1">
      <alignment horizontal="center" vertical="center" wrapText="1"/>
    </xf>
    <xf numFmtId="0" fontId="36" fillId="14" borderId="16" xfId="4" applyFont="1" applyFill="1" applyBorder="1" applyAlignment="1">
      <alignment horizontal="center" vertical="center" wrapText="1"/>
    </xf>
    <xf numFmtId="0" fontId="37" fillId="14" borderId="19" xfId="4" applyFont="1" applyFill="1" applyBorder="1" applyAlignment="1">
      <alignment horizontal="center" vertical="center" wrapText="1"/>
    </xf>
    <xf numFmtId="0" fontId="38" fillId="14" borderId="18" xfId="4" applyFont="1" applyFill="1" applyBorder="1" applyAlignment="1">
      <alignment horizontal="center" vertical="center" wrapText="1"/>
    </xf>
    <xf numFmtId="0" fontId="38" fillId="14" borderId="19" xfId="4" applyFont="1" applyFill="1" applyBorder="1" applyAlignment="1">
      <alignment horizontal="center" vertical="center" wrapText="1"/>
    </xf>
    <xf numFmtId="0" fontId="38" fillId="14" borderId="24" xfId="4" applyFont="1" applyFill="1" applyBorder="1" applyAlignment="1">
      <alignment horizontal="center" vertical="center" wrapText="1"/>
    </xf>
    <xf numFmtId="0" fontId="3" fillId="8" borderId="36" xfId="4" applyFont="1" applyFill="1" applyBorder="1" applyAlignment="1">
      <alignment horizontal="center" vertical="center" wrapText="1"/>
    </xf>
    <xf numFmtId="0" fontId="3" fillId="8" borderId="41" xfId="4" applyFont="1" applyFill="1" applyBorder="1" applyAlignment="1">
      <alignment horizontal="center" vertical="center" wrapText="1"/>
    </xf>
    <xf numFmtId="0" fontId="17" fillId="0" borderId="0" xfId="0" applyFont="1" applyBorder="1" applyAlignment="1">
      <alignment horizontal="left" vertical="center" wrapText="1"/>
    </xf>
    <xf numFmtId="0" fontId="17" fillId="0" borderId="54" xfId="0" applyFont="1" applyBorder="1" applyAlignment="1">
      <alignment vertical="center" wrapText="1"/>
    </xf>
    <xf numFmtId="10" fontId="25" fillId="0" borderId="47" xfId="1" applyNumberFormat="1" applyFont="1" applyFill="1" applyBorder="1" applyAlignment="1">
      <alignment horizontal="center" vertical="center" wrapText="1"/>
    </xf>
    <xf numFmtId="10" fontId="25" fillId="0" borderId="52" xfId="1" applyNumberFormat="1" applyFont="1" applyFill="1" applyBorder="1" applyAlignment="1">
      <alignment horizontal="center" vertical="center" wrapText="1"/>
    </xf>
    <xf numFmtId="0" fontId="25" fillId="0" borderId="0" xfId="7" applyFont="1" applyAlignment="1">
      <alignment horizontal="center" vertical="center" wrapText="1"/>
    </xf>
    <xf numFmtId="0" fontId="12" fillId="14" borderId="54" xfId="0" applyFont="1" applyFill="1" applyBorder="1" applyAlignment="1">
      <alignment horizontal="center" vertical="center"/>
    </xf>
    <xf numFmtId="0" fontId="12" fillId="13" borderId="63" xfId="0" applyFont="1" applyFill="1" applyBorder="1" applyAlignment="1">
      <alignment horizontal="center" vertical="center"/>
    </xf>
    <xf numFmtId="0" fontId="12" fillId="0" borderId="67" xfId="0" applyFont="1" applyBorder="1" applyAlignment="1">
      <alignment horizontal="center" vertical="center" wrapText="1"/>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0" borderId="12" xfId="0" applyFont="1" applyBorder="1" applyAlignment="1">
      <alignment horizontal="center" vertical="center" wrapText="1"/>
    </xf>
    <xf numFmtId="0" fontId="12" fillId="0" borderId="12" xfId="0" applyFont="1" applyBorder="1" applyAlignment="1">
      <alignment horizontal="center" vertical="center"/>
    </xf>
    <xf numFmtId="0" fontId="12" fillId="0" borderId="62" xfId="0" applyFont="1" applyBorder="1" applyAlignment="1">
      <alignment horizontal="center" vertical="center"/>
    </xf>
    <xf numFmtId="0" fontId="12" fillId="13" borderId="1" xfId="0" applyFont="1" applyFill="1" applyBorder="1" applyAlignment="1">
      <alignment horizontal="center" vertical="center"/>
    </xf>
    <xf numFmtId="0" fontId="12" fillId="0" borderId="3" xfId="0" applyFont="1" applyBorder="1" applyAlignment="1">
      <alignment horizontal="center" vertical="center" wrapText="1"/>
    </xf>
    <xf numFmtId="0" fontId="12" fillId="13" borderId="60" xfId="0" applyFont="1" applyFill="1" applyBorder="1" applyAlignment="1">
      <alignment horizontal="center" vertical="center"/>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51" xfId="0" applyFont="1" applyBorder="1" applyAlignment="1">
      <alignment horizontal="center" vertical="center"/>
    </xf>
    <xf numFmtId="0" fontId="12" fillId="0" borderId="67" xfId="0" applyFont="1" applyFill="1" applyBorder="1" applyAlignment="1">
      <alignment horizontal="center" vertical="center" wrapText="1"/>
    </xf>
    <xf numFmtId="0" fontId="12" fillId="0" borderId="67"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13" borderId="59" xfId="0" applyFont="1" applyFill="1" applyBorder="1" applyAlignment="1">
      <alignment horizontal="center" vertical="center"/>
    </xf>
    <xf numFmtId="0" fontId="12" fillId="0" borderId="23" xfId="0" applyFont="1" applyBorder="1" applyAlignment="1">
      <alignment horizontal="center" vertical="center"/>
    </xf>
    <xf numFmtId="0" fontId="12" fillId="0" borderId="73" xfId="0" applyFont="1" applyBorder="1" applyAlignment="1">
      <alignment horizontal="center" vertical="center"/>
    </xf>
    <xf numFmtId="0" fontId="12" fillId="0" borderId="23" xfId="0" applyFont="1" applyFill="1" applyBorder="1" applyAlignment="1">
      <alignment horizontal="center" vertical="center"/>
    </xf>
    <xf numFmtId="0" fontId="12" fillId="0" borderId="73" xfId="0" applyFont="1" applyFill="1" applyBorder="1" applyAlignment="1">
      <alignment horizontal="center" vertical="center"/>
    </xf>
    <xf numFmtId="0" fontId="12" fillId="13" borderId="29" xfId="0" applyFont="1" applyFill="1" applyBorder="1" applyAlignment="1">
      <alignment horizontal="center" vertical="center" wrapText="1"/>
    </xf>
    <xf numFmtId="0" fontId="12" fillId="6" borderId="65" xfId="0" applyFont="1" applyFill="1" applyBorder="1" applyAlignment="1">
      <alignment horizontal="center" vertical="center"/>
    </xf>
    <xf numFmtId="0" fontId="12" fillId="0" borderId="77" xfId="0" applyFont="1" applyBorder="1" applyAlignment="1">
      <alignment horizontal="center" vertical="center"/>
    </xf>
    <xf numFmtId="0" fontId="12" fillId="0" borderId="72" xfId="0" applyFont="1" applyBorder="1" applyAlignment="1">
      <alignment horizontal="center" vertical="center"/>
    </xf>
    <xf numFmtId="0" fontId="12" fillId="13" borderId="60"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3" borderId="2" xfId="0" applyFont="1" applyFill="1" applyBorder="1" applyAlignment="1">
      <alignment horizontal="center" vertical="center" wrapText="1"/>
    </xf>
    <xf numFmtId="10" fontId="23" fillId="0" borderId="0" xfId="1" applyNumberFormat="1" applyFont="1" applyFill="1" applyBorder="1" applyAlignment="1">
      <alignment horizontal="center" vertical="center" wrapText="1"/>
    </xf>
    <xf numFmtId="10" fontId="23" fillId="0" borderId="47" xfId="1" applyNumberFormat="1" applyFont="1" applyFill="1" applyBorder="1" applyAlignment="1">
      <alignment horizontal="center" vertical="center" wrapText="1"/>
    </xf>
    <xf numFmtId="10" fontId="23" fillId="0" borderId="31" xfId="1" applyNumberFormat="1" applyFont="1" applyFill="1" applyBorder="1" applyAlignment="1">
      <alignment horizontal="center" vertical="center" wrapText="1"/>
    </xf>
    <xf numFmtId="10" fontId="23" fillId="0" borderId="45" xfId="1" applyNumberFormat="1" applyFont="1" applyFill="1" applyBorder="1" applyAlignment="1">
      <alignment horizontal="center" vertical="center" wrapText="1"/>
    </xf>
    <xf numFmtId="0" fontId="40" fillId="0" borderId="64" xfId="0" applyFont="1" applyFill="1" applyBorder="1" applyAlignment="1">
      <alignment horizontal="left" vertical="center" wrapText="1"/>
    </xf>
    <xf numFmtId="0" fontId="39" fillId="0" borderId="30" xfId="0" applyFont="1" applyFill="1" applyBorder="1" applyAlignment="1">
      <alignment horizontal="left" vertical="center" wrapText="1"/>
    </xf>
    <xf numFmtId="0" fontId="39" fillId="0" borderId="54" xfId="0" applyFont="1" applyFill="1" applyBorder="1" applyAlignment="1">
      <alignment vertical="center" wrapText="1"/>
    </xf>
    <xf numFmtId="0" fontId="39" fillId="0" borderId="55" xfId="0" applyFont="1" applyFill="1" applyBorder="1" applyAlignment="1">
      <alignment vertical="center" wrapText="1"/>
    </xf>
    <xf numFmtId="0" fontId="39" fillId="0" borderId="54" xfId="0" applyFont="1" applyFill="1" applyBorder="1" applyAlignment="1">
      <alignment horizontal="center" vertical="center" wrapText="1"/>
    </xf>
    <xf numFmtId="0" fontId="12" fillId="0" borderId="77" xfId="0" applyFont="1" applyFill="1" applyBorder="1" applyAlignment="1">
      <alignment horizontal="center" vertical="center"/>
    </xf>
    <xf numFmtId="0" fontId="12" fillId="0" borderId="68"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6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166" fontId="3" fillId="13" borderId="43" xfId="5" applyNumberFormat="1" applyFont="1" applyFill="1" applyBorder="1" applyAlignment="1">
      <alignment horizontal="center" vertical="center" wrapText="1"/>
    </xf>
    <xf numFmtId="166" fontId="3" fillId="13" borderId="29" xfId="5" applyNumberFormat="1" applyFont="1" applyFill="1" applyBorder="1" applyAlignment="1">
      <alignment horizontal="center" vertical="center" wrapText="1"/>
    </xf>
    <xf numFmtId="0" fontId="14" fillId="13" borderId="1" xfId="4" applyFont="1" applyFill="1" applyBorder="1" applyAlignment="1">
      <alignment horizontal="center" vertical="center" wrapText="1"/>
    </xf>
    <xf numFmtId="0" fontId="3" fillId="13" borderId="1" xfId="4" applyFont="1" applyFill="1" applyBorder="1" applyAlignment="1">
      <alignment horizontal="center" vertical="center" wrapText="1"/>
    </xf>
    <xf numFmtId="0" fontId="3" fillId="13" borderId="43" xfId="4" applyFont="1" applyFill="1" applyBorder="1" applyAlignment="1">
      <alignment horizontal="center" vertical="center" wrapText="1"/>
    </xf>
    <xf numFmtId="0" fontId="3" fillId="13" borderId="29" xfId="4" applyFont="1" applyFill="1" applyBorder="1" applyAlignment="1">
      <alignment horizontal="center" vertical="center" wrapText="1"/>
    </xf>
    <xf numFmtId="0" fontId="3" fillId="13" borderId="60" xfId="4" applyFont="1" applyFill="1" applyBorder="1" applyAlignment="1">
      <alignment horizontal="center" vertical="center" wrapText="1"/>
    </xf>
    <xf numFmtId="0" fontId="3" fillId="13" borderId="2" xfId="4" applyFont="1" applyFill="1" applyBorder="1" applyAlignment="1">
      <alignment horizontal="center" vertical="center" wrapText="1"/>
    </xf>
    <xf numFmtId="0" fontId="3" fillId="13" borderId="66" xfId="4" applyFont="1" applyFill="1" applyBorder="1" applyAlignment="1">
      <alignment horizontal="center" vertical="center" wrapText="1"/>
    </xf>
    <xf numFmtId="0" fontId="3" fillId="15" borderId="35" xfId="4" applyFont="1" applyFill="1" applyBorder="1" applyAlignment="1">
      <alignment horizontal="center" vertical="center" wrapText="1"/>
    </xf>
    <xf numFmtId="0" fontId="14" fillId="0" borderId="81" xfId="4" applyFont="1" applyFill="1" applyBorder="1" applyAlignment="1">
      <alignment horizontal="center" vertical="center"/>
    </xf>
    <xf numFmtId="0" fontId="14" fillId="0" borderId="67" xfId="4" applyFont="1" applyFill="1" applyBorder="1" applyAlignment="1">
      <alignment horizontal="center" vertical="center"/>
    </xf>
    <xf numFmtId="0" fontId="20" fillId="0" borderId="0" xfId="2" applyFont="1"/>
    <xf numFmtId="0" fontId="20" fillId="0" borderId="35" xfId="2" applyFont="1" applyBorder="1"/>
    <xf numFmtId="0" fontId="20" fillId="0" borderId="34" xfId="2" applyFont="1" applyBorder="1"/>
    <xf numFmtId="0" fontId="20" fillId="0" borderId="22" xfId="2" applyFont="1" applyBorder="1"/>
    <xf numFmtId="0" fontId="16" fillId="4" borderId="7" xfId="2" applyFont="1" applyFill="1" applyBorder="1" applyAlignment="1">
      <alignment horizontal="center" vertical="center" wrapText="1"/>
    </xf>
    <xf numFmtId="0" fontId="17" fillId="0" borderId="7" xfId="2" applyFont="1" applyBorder="1" applyAlignment="1">
      <alignment horizontal="center" vertical="center" wrapText="1"/>
    </xf>
    <xf numFmtId="165" fontId="17" fillId="0" borderId="7" xfId="2" applyNumberFormat="1" applyFont="1" applyBorder="1" applyAlignment="1">
      <alignment horizontal="center" vertical="center" wrapText="1"/>
    </xf>
    <xf numFmtId="164" fontId="17" fillId="0" borderId="7" xfId="2" applyNumberFormat="1" applyFont="1" applyBorder="1" applyAlignment="1">
      <alignment horizontal="center" vertical="center" wrapText="1"/>
    </xf>
    <xf numFmtId="0" fontId="17" fillId="0" borderId="7" xfId="2" applyFont="1" applyFill="1" applyBorder="1" applyAlignment="1">
      <alignment vertical="center" wrapText="1"/>
    </xf>
    <xf numFmtId="0" fontId="42" fillId="0" borderId="38" xfId="2" applyFont="1" applyBorder="1" applyAlignment="1">
      <alignment horizontal="center" vertical="center" wrapText="1"/>
    </xf>
    <xf numFmtId="164" fontId="43" fillId="0" borderId="38" xfId="2" applyNumberFormat="1" applyFont="1" applyBorder="1" applyAlignment="1">
      <alignment horizontal="center" vertical="center" wrapText="1"/>
    </xf>
    <xf numFmtId="0" fontId="43" fillId="0" borderId="38" xfId="2" applyFont="1" applyBorder="1" applyAlignment="1">
      <alignment horizontal="center" vertical="center" wrapText="1"/>
    </xf>
    <xf numFmtId="0" fontId="46" fillId="0" borderId="36" xfId="2" applyFont="1" applyBorder="1" applyAlignment="1">
      <alignment horizontal="center" vertical="center" wrapText="1"/>
    </xf>
    <xf numFmtId="0" fontId="17" fillId="0" borderId="0" xfId="0" applyFont="1" applyAlignment="1">
      <alignment horizontal="center" vertical="center" wrapText="1"/>
    </xf>
    <xf numFmtId="0" fontId="25" fillId="0" borderId="28"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61" xfId="0" applyFont="1" applyBorder="1" applyAlignment="1">
      <alignment horizontal="center" vertical="center" wrapText="1"/>
    </xf>
    <xf numFmtId="0" fontId="11" fillId="0" borderId="53"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53" xfId="0" applyFont="1" applyBorder="1" applyAlignment="1">
      <alignment horizontal="center" vertical="center" wrapText="1"/>
    </xf>
    <xf numFmtId="0" fontId="11" fillId="0" borderId="52" xfId="0" applyFont="1" applyBorder="1" applyAlignment="1">
      <alignment horizontal="center" vertical="center" wrapText="1"/>
    </xf>
    <xf numFmtId="0" fontId="4" fillId="9" borderId="80" xfId="4" applyFont="1" applyFill="1" applyBorder="1" applyAlignment="1">
      <alignment horizontal="center" vertical="center" wrapText="1"/>
    </xf>
    <xf numFmtId="0" fontId="4" fillId="8" borderId="82" xfId="4" applyFont="1" applyFill="1" applyBorder="1" applyAlignment="1">
      <alignment horizontal="center" vertical="center" wrapText="1"/>
    </xf>
    <xf numFmtId="0" fontId="10" fillId="3" borderId="28" xfId="0" applyFont="1" applyFill="1" applyBorder="1" applyAlignment="1">
      <alignment wrapText="1"/>
    </xf>
    <xf numFmtId="0" fontId="10" fillId="3" borderId="31" xfId="0" applyFont="1" applyFill="1" applyBorder="1" applyAlignment="1">
      <alignment wrapText="1"/>
    </xf>
    <xf numFmtId="0" fontId="44" fillId="0" borderId="35" xfId="2" applyFont="1" applyBorder="1" applyAlignment="1">
      <alignment vertical="center"/>
    </xf>
    <xf numFmtId="0" fontId="44" fillId="0" borderId="34" xfId="2" applyFont="1" applyBorder="1" applyAlignment="1">
      <alignment vertical="center"/>
    </xf>
    <xf numFmtId="0" fontId="44" fillId="0" borderId="41" xfId="2" applyFont="1" applyBorder="1" applyAlignment="1">
      <alignment vertical="center"/>
    </xf>
    <xf numFmtId="0" fontId="44" fillId="0" borderId="39" xfId="2" applyFont="1" applyBorder="1" applyAlignment="1">
      <alignment horizontal="left" vertical="center"/>
    </xf>
    <xf numFmtId="0" fontId="44" fillId="0" borderId="0" xfId="2" applyFont="1" applyAlignment="1">
      <alignment horizontal="left" vertical="center"/>
    </xf>
    <xf numFmtId="0" fontId="44" fillId="0" borderId="42" xfId="2" applyFont="1" applyBorder="1" applyAlignment="1">
      <alignment horizontal="left" vertical="center"/>
    </xf>
    <xf numFmtId="0" fontId="44" fillId="0" borderId="11" xfId="2" applyFont="1" applyBorder="1" applyAlignment="1">
      <alignment vertical="center"/>
    </xf>
    <xf numFmtId="0" fontId="44" fillId="0" borderId="22" xfId="2" applyFont="1" applyBorder="1" applyAlignment="1">
      <alignment vertical="center"/>
    </xf>
    <xf numFmtId="0" fontId="44" fillId="0" borderId="38" xfId="2" applyFont="1" applyBorder="1" applyAlignment="1">
      <alignment vertical="center"/>
    </xf>
    <xf numFmtId="0" fontId="17" fillId="0" borderId="21" xfId="0" applyFont="1" applyBorder="1" applyAlignment="1">
      <alignment horizontal="center" vertical="center" wrapText="1"/>
    </xf>
    <xf numFmtId="0" fontId="3" fillId="3" borderId="25" xfId="0" applyFont="1" applyFill="1" applyBorder="1" applyAlignment="1">
      <alignment vertical="center"/>
    </xf>
    <xf numFmtId="0" fontId="11" fillId="12" borderId="55" xfId="0" applyFont="1" applyFill="1" applyBorder="1" applyAlignment="1">
      <alignment horizontal="center" vertical="center" wrapText="1"/>
    </xf>
    <xf numFmtId="0" fontId="11" fillId="12" borderId="25" xfId="0" applyFont="1" applyFill="1" applyBorder="1" applyAlignment="1">
      <alignment horizontal="center" vertical="center" wrapText="1"/>
    </xf>
    <xf numFmtId="0" fontId="11" fillId="12" borderId="58" xfId="0" applyFont="1" applyFill="1" applyBorder="1" applyAlignment="1">
      <alignment horizontal="center" vertical="center" wrapText="1"/>
    </xf>
    <xf numFmtId="0" fontId="4" fillId="12" borderId="31" xfId="4" applyFont="1" applyFill="1" applyBorder="1" applyAlignment="1">
      <alignment horizontal="center" vertical="center" wrapText="1"/>
    </xf>
    <xf numFmtId="0" fontId="4" fillId="9" borderId="61" xfId="4" applyFont="1" applyFill="1" applyBorder="1" applyAlignment="1">
      <alignment vertical="center"/>
    </xf>
    <xf numFmtId="49" fontId="3" fillId="0" borderId="65" xfId="4" applyNumberFormat="1" applyFont="1" applyFill="1" applyBorder="1" applyAlignment="1">
      <alignment horizontal="centerContinuous" vertical="center"/>
    </xf>
    <xf numFmtId="49" fontId="3" fillId="0" borderId="59" xfId="4" applyNumberFormat="1" applyFont="1" applyFill="1" applyBorder="1" applyAlignment="1">
      <alignment horizontal="centerContinuous" vertical="center"/>
    </xf>
    <xf numFmtId="49" fontId="3" fillId="0" borderId="66" xfId="4" applyNumberFormat="1" applyFont="1" applyFill="1" applyBorder="1" applyAlignment="1">
      <alignment horizontal="centerContinuous" vertical="center"/>
    </xf>
    <xf numFmtId="0" fontId="31" fillId="0" borderId="0" xfId="4" applyFont="1" applyAlignment="1" applyProtection="1">
      <alignment vertical="center" wrapText="1"/>
      <protection locked="0"/>
    </xf>
    <xf numFmtId="0" fontId="31" fillId="5" borderId="44" xfId="4" applyFont="1" applyFill="1" applyBorder="1" applyAlignment="1" applyProtection="1">
      <alignment horizontal="center" vertical="center" wrapText="1"/>
      <protection locked="0"/>
    </xf>
    <xf numFmtId="0" fontId="31" fillId="16" borderId="44" xfId="4" applyFont="1" applyFill="1" applyBorder="1" applyAlignment="1" applyProtection="1">
      <alignment horizontal="center" vertical="center" wrapText="1"/>
      <protection locked="0"/>
    </xf>
    <xf numFmtId="0" fontId="31" fillId="17" borderId="6" xfId="4" applyFont="1" applyFill="1" applyBorder="1" applyAlignment="1" applyProtection="1">
      <alignment horizontal="center" vertical="center" wrapText="1"/>
      <protection locked="0"/>
    </xf>
    <xf numFmtId="0" fontId="31" fillId="13" borderId="29" xfId="4" applyFont="1" applyFill="1" applyBorder="1" applyAlignment="1" applyProtection="1">
      <alignment horizontal="center" vertical="center" wrapText="1"/>
      <protection locked="0"/>
    </xf>
    <xf numFmtId="0" fontId="31" fillId="5" borderId="7" xfId="4" applyFont="1" applyFill="1" applyBorder="1" applyAlignment="1" applyProtection="1">
      <alignment horizontal="center" vertical="center" wrapText="1"/>
      <protection locked="0"/>
    </xf>
    <xf numFmtId="0" fontId="31" fillId="16" borderId="7" xfId="4" applyFont="1" applyFill="1" applyBorder="1" applyAlignment="1" applyProtection="1">
      <alignment horizontal="center" vertical="center" wrapText="1"/>
      <protection locked="0"/>
    </xf>
    <xf numFmtId="0" fontId="31" fillId="17" borderId="4" xfId="4" applyFont="1" applyFill="1" applyBorder="1" applyAlignment="1" applyProtection="1">
      <alignment horizontal="center" vertical="center" wrapText="1"/>
      <protection locked="0"/>
    </xf>
    <xf numFmtId="0" fontId="31" fillId="5" borderId="7" xfId="4" applyFont="1" applyFill="1" applyBorder="1" applyAlignment="1" applyProtection="1">
      <alignment horizontal="center" vertical="center"/>
      <protection locked="0"/>
    </xf>
    <xf numFmtId="0" fontId="31" fillId="16" borderId="7" xfId="4" applyFont="1" applyFill="1" applyBorder="1" applyAlignment="1" applyProtection="1">
      <alignment horizontal="center" vertical="center"/>
      <protection locked="0"/>
    </xf>
    <xf numFmtId="0" fontId="31" fillId="17" borderId="4" xfId="4" applyFont="1" applyFill="1" applyBorder="1" applyAlignment="1" applyProtection="1">
      <alignment horizontal="center" vertical="center"/>
      <protection locked="0"/>
    </xf>
    <xf numFmtId="0" fontId="31" fillId="0" borderId="0" xfId="4" applyFont="1" applyAlignment="1" applyProtection="1">
      <alignment vertical="center"/>
      <protection locked="0"/>
    </xf>
    <xf numFmtId="3" fontId="31" fillId="0" borderId="0" xfId="4" applyNumberFormat="1" applyFont="1" applyAlignment="1" applyProtection="1">
      <alignment vertical="center" wrapText="1"/>
      <protection locked="0"/>
    </xf>
    <xf numFmtId="0" fontId="31" fillId="0" borderId="0" xfId="4" applyFont="1" applyAlignment="1" applyProtection="1">
      <alignment vertical="center" wrapText="1"/>
    </xf>
    <xf numFmtId="0" fontId="30" fillId="0" borderId="1" xfId="4" applyFont="1" applyBorder="1" applyAlignment="1" applyProtection="1">
      <alignment horizontal="center" vertical="center" wrapText="1"/>
    </xf>
    <xf numFmtId="0" fontId="30" fillId="0" borderId="43" xfId="4" applyFont="1" applyBorder="1" applyAlignment="1" applyProtection="1">
      <alignment horizontal="centerContinuous" vertical="center" wrapText="1"/>
    </xf>
    <xf numFmtId="0" fontId="30" fillId="0" borderId="29" xfId="4" applyFont="1" applyBorder="1" applyAlignment="1" applyProtection="1">
      <alignment horizontal="centerContinuous" vertical="center" wrapText="1"/>
    </xf>
    <xf numFmtId="0" fontId="31" fillId="12" borderId="47" xfId="4" applyFont="1" applyFill="1" applyBorder="1" applyAlignment="1" applyProtection="1">
      <alignment vertical="center" wrapText="1"/>
    </xf>
    <xf numFmtId="0" fontId="31" fillId="12" borderId="52" xfId="4" applyFont="1" applyFill="1" applyBorder="1" applyAlignment="1" applyProtection="1">
      <alignment vertical="center" wrapText="1"/>
    </xf>
    <xf numFmtId="0" fontId="4" fillId="11" borderId="3" xfId="6" applyFont="1" applyFill="1" applyBorder="1" applyAlignment="1" applyProtection="1">
      <alignment horizontal="center" vertical="center" wrapText="1"/>
    </xf>
    <xf numFmtId="0" fontId="4" fillId="11" borderId="7" xfId="6" applyFont="1" applyFill="1" applyBorder="1" applyAlignment="1" applyProtection="1">
      <alignment horizontal="center" vertical="center" wrapText="1"/>
    </xf>
    <xf numFmtId="0" fontId="31" fillId="12" borderId="0" xfId="4" applyFont="1" applyFill="1" applyAlignment="1" applyProtection="1">
      <alignment vertical="center" wrapText="1"/>
    </xf>
    <xf numFmtId="0" fontId="31" fillId="12" borderId="31" xfId="4" applyFont="1" applyFill="1" applyBorder="1" applyAlignment="1" applyProtection="1">
      <alignment vertical="center" wrapText="1"/>
    </xf>
    <xf numFmtId="9" fontId="31" fillId="0" borderId="3" xfId="4" applyNumberFormat="1" applyFont="1" applyBorder="1" applyAlignment="1" applyProtection="1">
      <alignment vertical="center" wrapText="1"/>
    </xf>
    <xf numFmtId="9" fontId="31" fillId="0" borderId="7" xfId="4" applyNumberFormat="1" applyFont="1" applyBorder="1" applyAlignment="1" applyProtection="1">
      <alignment horizontal="center" vertical="center" wrapText="1"/>
    </xf>
    <xf numFmtId="0" fontId="31" fillId="0" borderId="7" xfId="4" applyFont="1" applyBorder="1" applyAlignment="1" applyProtection="1">
      <alignment horizontal="center" vertical="center" wrapText="1"/>
    </xf>
    <xf numFmtId="0" fontId="31" fillId="0" borderId="12" xfId="4" applyFont="1" applyBorder="1" applyAlignment="1" applyProtection="1">
      <alignment horizontal="center" vertical="center" wrapText="1"/>
    </xf>
    <xf numFmtId="9" fontId="31" fillId="0" borderId="5" xfId="4" applyNumberFormat="1" applyFont="1" applyBorder="1" applyAlignment="1" applyProtection="1">
      <alignment vertical="center" wrapText="1"/>
    </xf>
    <xf numFmtId="9" fontId="31" fillId="0" borderId="44" xfId="4" applyNumberFormat="1" applyFont="1" applyBorder="1" applyAlignment="1" applyProtection="1">
      <alignment horizontal="center" vertical="center" wrapText="1"/>
    </xf>
    <xf numFmtId="0" fontId="31" fillId="0" borderId="44" xfId="4" applyFont="1" applyBorder="1" applyAlignment="1" applyProtection="1">
      <alignment horizontal="center" vertical="center" wrapText="1"/>
    </xf>
    <xf numFmtId="0" fontId="31" fillId="0" borderId="62" xfId="4" applyFont="1" applyBorder="1" applyAlignment="1" applyProtection="1">
      <alignment horizontal="center" vertical="center" wrapText="1"/>
    </xf>
    <xf numFmtId="0" fontId="31" fillId="12" borderId="45" xfId="4" applyFont="1" applyFill="1" applyBorder="1" applyAlignment="1" applyProtection="1">
      <alignment vertical="center" wrapText="1"/>
    </xf>
    <xf numFmtId="0" fontId="31" fillId="12" borderId="58" xfId="4" applyFont="1" applyFill="1" applyBorder="1" applyAlignment="1" applyProtection="1">
      <alignment vertical="center" wrapText="1"/>
    </xf>
    <xf numFmtId="9" fontId="31" fillId="0" borderId="0" xfId="4" applyNumberFormat="1" applyFont="1" applyAlignment="1" applyProtection="1">
      <alignment vertical="center" wrapText="1"/>
    </xf>
    <xf numFmtId="0" fontId="30" fillId="0" borderId="46" xfId="4" applyFont="1" applyBorder="1" applyAlignment="1" applyProtection="1">
      <alignment horizontal="center" vertical="center" wrapText="1"/>
    </xf>
    <xf numFmtId="0" fontId="31" fillId="0" borderId="47" xfId="4" applyFont="1" applyBorder="1" applyAlignment="1" applyProtection="1">
      <alignment horizontal="center" vertical="center" wrapText="1"/>
    </xf>
    <xf numFmtId="0" fontId="31" fillId="0" borderId="52" xfId="4" applyFont="1" applyBorder="1" applyAlignment="1" applyProtection="1">
      <alignment horizontal="center" vertical="center" wrapText="1"/>
    </xf>
    <xf numFmtId="0" fontId="30" fillId="0" borderId="47" xfId="4" applyFont="1" applyBorder="1" applyAlignment="1" applyProtection="1">
      <alignment horizontal="center" vertical="center" wrapText="1"/>
    </xf>
    <xf numFmtId="0" fontId="4" fillId="13" borderId="77" xfId="6" applyFont="1" applyFill="1" applyBorder="1" applyAlignment="1" applyProtection="1">
      <alignment horizontal="centerContinuous" vertical="center" wrapText="1"/>
    </xf>
    <xf numFmtId="0" fontId="4" fillId="13" borderId="10" xfId="6" applyFont="1" applyFill="1" applyBorder="1" applyAlignment="1" applyProtection="1">
      <alignment horizontal="centerContinuous" vertical="center" wrapText="1"/>
    </xf>
    <xf numFmtId="0" fontId="4" fillId="13" borderId="61" xfId="6" applyFont="1" applyFill="1" applyBorder="1" applyAlignment="1" applyProtection="1">
      <alignment horizontal="centerContinuous" vertical="center" wrapText="1"/>
    </xf>
    <xf numFmtId="0" fontId="4" fillId="11" borderId="4" xfId="6" applyFont="1" applyFill="1" applyBorder="1" applyAlignment="1" applyProtection="1">
      <alignment horizontal="center" vertical="center" wrapText="1"/>
    </xf>
    <xf numFmtId="0" fontId="4" fillId="11" borderId="10" xfId="6" applyFont="1" applyFill="1" applyBorder="1" applyAlignment="1" applyProtection="1">
      <alignment horizontal="center" vertical="center" wrapText="1"/>
    </xf>
    <xf numFmtId="0" fontId="31" fillId="0" borderId="3" xfId="4" applyFont="1" applyBorder="1" applyAlignment="1" applyProtection="1">
      <alignment vertical="center" wrapText="1"/>
    </xf>
    <xf numFmtId="3" fontId="31" fillId="0" borderId="7" xfId="4" applyNumberFormat="1" applyFont="1" applyBorder="1" applyAlignment="1" applyProtection="1">
      <alignment vertical="center" wrapText="1"/>
    </xf>
    <xf numFmtId="0" fontId="31" fillId="0" borderId="7" xfId="4" applyFont="1" applyBorder="1" applyAlignment="1" applyProtection="1">
      <alignment vertical="center" wrapText="1"/>
    </xf>
    <xf numFmtId="3" fontId="31" fillId="0" borderId="4" xfId="4" applyNumberFormat="1" applyFont="1" applyBorder="1" applyAlignment="1" applyProtection="1">
      <alignment vertical="center" wrapText="1"/>
    </xf>
    <xf numFmtId="0" fontId="31" fillId="0" borderId="23" xfId="4" applyFont="1" applyBorder="1" applyAlignment="1" applyProtection="1">
      <alignment vertical="center" wrapText="1"/>
    </xf>
    <xf numFmtId="3" fontId="31" fillId="0" borderId="23" xfId="4" applyNumberFormat="1" applyFont="1" applyBorder="1" applyAlignment="1" applyProtection="1">
      <alignment vertical="center" wrapText="1"/>
    </xf>
    <xf numFmtId="3" fontId="31" fillId="0" borderId="61" xfId="4" applyNumberFormat="1" applyFont="1" applyBorder="1" applyAlignment="1" applyProtection="1">
      <alignment vertical="center" wrapText="1"/>
    </xf>
    <xf numFmtId="0" fontId="31" fillId="0" borderId="28" xfId="4" applyFont="1" applyBorder="1" applyAlignment="1" applyProtection="1">
      <alignment vertical="center" wrapText="1"/>
    </xf>
    <xf numFmtId="0" fontId="31" fillId="0" borderId="0" xfId="4" applyFont="1" applyBorder="1" applyAlignment="1" applyProtection="1">
      <alignment vertical="center" wrapText="1"/>
    </xf>
    <xf numFmtId="0" fontId="31" fillId="0" borderId="31" xfId="4" applyFont="1" applyBorder="1" applyAlignment="1" applyProtection="1">
      <alignment vertical="center" wrapText="1"/>
    </xf>
    <xf numFmtId="0" fontId="4" fillId="11" borderId="3" xfId="6" applyFont="1" applyFill="1" applyBorder="1" applyAlignment="1" applyProtection="1">
      <alignment horizontal="left" vertical="center" wrapText="1"/>
    </xf>
    <xf numFmtId="0" fontId="4" fillId="11" borderId="7" xfId="6" applyFont="1" applyFill="1" applyBorder="1" applyAlignment="1" applyProtection="1">
      <alignment horizontal="left" vertical="center" wrapText="1"/>
    </xf>
    <xf numFmtId="0" fontId="4" fillId="11" borderId="4" xfId="6" applyFont="1" applyFill="1" applyBorder="1" applyAlignment="1" applyProtection="1">
      <alignment horizontal="left" vertical="center" wrapText="1"/>
    </xf>
    <xf numFmtId="0" fontId="4" fillId="11" borderId="10" xfId="6" applyFont="1" applyFill="1" applyBorder="1" applyAlignment="1" applyProtection="1">
      <alignment horizontal="left" vertical="center" wrapText="1"/>
    </xf>
    <xf numFmtId="3" fontId="3" fillId="0" borderId="5" xfId="6" applyNumberFormat="1" applyFont="1" applyBorder="1" applyAlignment="1" applyProtection="1">
      <alignment horizontal="left" vertical="center" wrapText="1"/>
    </xf>
    <xf numFmtId="3" fontId="3" fillId="0" borderId="51" xfId="6" applyNumberFormat="1" applyFont="1" applyBorder="1" applyAlignment="1" applyProtection="1">
      <alignment horizontal="left" vertical="center" wrapText="1"/>
    </xf>
    <xf numFmtId="3" fontId="3" fillId="0" borderId="44" xfId="6" applyNumberFormat="1" applyFont="1" applyBorder="1" applyAlignment="1" applyProtection="1">
      <alignment horizontal="left" vertical="center" wrapText="1"/>
    </xf>
    <xf numFmtId="3" fontId="3" fillId="0" borderId="6" xfId="6" applyNumberFormat="1" applyFont="1" applyBorder="1" applyAlignment="1" applyProtection="1">
      <alignment horizontal="left" vertical="center" wrapText="1"/>
    </xf>
    <xf numFmtId="0" fontId="30" fillId="0" borderId="43" xfId="4" applyFont="1" applyBorder="1" applyAlignment="1" applyProtection="1">
      <alignment horizontal="center" vertical="center" wrapText="1"/>
    </xf>
    <xf numFmtId="0" fontId="31" fillId="13" borderId="43" xfId="4" applyFont="1" applyFill="1" applyBorder="1" applyAlignment="1" applyProtection="1">
      <alignment horizontal="center" vertical="center" wrapText="1"/>
    </xf>
    <xf numFmtId="0" fontId="31" fillId="13" borderId="2" xfId="4" applyFont="1" applyFill="1" applyBorder="1" applyAlignment="1" applyProtection="1">
      <alignment horizontal="center" vertical="center" wrapText="1"/>
    </xf>
    <xf numFmtId="0" fontId="30" fillId="2" borderId="5" xfId="4" applyFont="1" applyFill="1" applyBorder="1" applyAlignment="1" applyProtection="1">
      <alignment horizontal="center" vertical="center" wrapText="1"/>
    </xf>
    <xf numFmtId="0" fontId="31" fillId="5" borderId="44" xfId="4" applyFont="1" applyFill="1" applyBorder="1" applyAlignment="1" applyProtection="1">
      <alignment horizontal="center" vertical="center" wrapText="1"/>
    </xf>
    <xf numFmtId="0" fontId="30" fillId="2" borderId="83" xfId="4" applyFont="1" applyFill="1" applyBorder="1" applyAlignment="1" applyProtection="1">
      <alignment vertical="center" wrapText="1"/>
    </xf>
    <xf numFmtId="0" fontId="31" fillId="5" borderId="75" xfId="4" applyFont="1" applyFill="1" applyBorder="1" applyAlignment="1" applyProtection="1">
      <alignment vertical="center" wrapText="1"/>
    </xf>
    <xf numFmtId="0" fontId="31" fillId="5" borderId="85" xfId="4" applyFont="1" applyFill="1" applyBorder="1" applyAlignment="1" applyProtection="1">
      <alignment vertical="center" wrapText="1"/>
    </xf>
    <xf numFmtId="0" fontId="30" fillId="2" borderId="84" xfId="4" applyFont="1" applyFill="1" applyBorder="1" applyAlignment="1" applyProtection="1">
      <alignment vertical="center" wrapText="1"/>
    </xf>
    <xf numFmtId="0" fontId="31" fillId="5" borderId="86" xfId="4" applyFont="1" applyFill="1" applyBorder="1" applyAlignment="1" applyProtection="1">
      <alignment vertical="center" wrapText="1"/>
    </xf>
    <xf numFmtId="0" fontId="31" fillId="16" borderId="44" xfId="4" applyFont="1" applyFill="1" applyBorder="1" applyAlignment="1" applyProtection="1">
      <alignment horizontal="center" vertical="center" wrapText="1"/>
    </xf>
    <xf numFmtId="0" fontId="31" fillId="17" borderId="44" xfId="4" applyFont="1" applyFill="1" applyBorder="1" applyAlignment="1" applyProtection="1">
      <alignment horizontal="center" vertical="center" wrapText="1"/>
    </xf>
    <xf numFmtId="0" fontId="31" fillId="16" borderId="75" xfId="4" applyFont="1" applyFill="1" applyBorder="1" applyAlignment="1" applyProtection="1">
      <alignment vertical="center" wrapText="1"/>
    </xf>
    <xf numFmtId="0" fontId="31" fillId="16" borderId="85" xfId="4" applyFont="1" applyFill="1" applyBorder="1" applyAlignment="1" applyProtection="1">
      <alignment vertical="center" wrapText="1"/>
    </xf>
    <xf numFmtId="0" fontId="31" fillId="16" borderId="86" xfId="4" applyFont="1" applyFill="1" applyBorder="1" applyAlignment="1" applyProtection="1">
      <alignment vertical="center" wrapText="1"/>
    </xf>
    <xf numFmtId="0" fontId="31" fillId="17" borderId="75" xfId="4" applyFont="1" applyFill="1" applyBorder="1" applyAlignment="1" applyProtection="1">
      <alignment vertical="center" wrapText="1"/>
    </xf>
    <xf numFmtId="0" fontId="31" fillId="17" borderId="85" xfId="4" applyFont="1" applyFill="1" applyBorder="1" applyAlignment="1" applyProtection="1">
      <alignment vertical="center" wrapText="1"/>
    </xf>
    <xf numFmtId="0" fontId="31" fillId="17" borderId="86" xfId="4" applyFont="1" applyFill="1" applyBorder="1" applyAlignment="1" applyProtection="1">
      <alignment vertical="center" wrapText="1"/>
    </xf>
    <xf numFmtId="0" fontId="31" fillId="13" borderId="29" xfId="4" applyFont="1" applyFill="1" applyBorder="1" applyAlignment="1" applyProtection="1">
      <alignment horizontal="center" vertical="center" wrapText="1"/>
    </xf>
    <xf numFmtId="166" fontId="2" fillId="0" borderId="14" xfId="5" applyNumberFormat="1" applyFont="1" applyFill="1" applyBorder="1" applyAlignment="1" applyProtection="1">
      <alignment horizontal="center" vertical="center"/>
      <protection locked="0"/>
    </xf>
    <xf numFmtId="166" fontId="2" fillId="0" borderId="9" xfId="5" applyNumberFormat="1" applyFont="1" applyFill="1" applyBorder="1" applyAlignment="1" applyProtection="1">
      <alignment horizontal="center" vertical="center"/>
      <protection locked="0"/>
    </xf>
    <xf numFmtId="166" fontId="2" fillId="0" borderId="13" xfId="5" applyNumberFormat="1" applyFont="1" applyFill="1" applyBorder="1" applyAlignment="1" applyProtection="1">
      <alignment horizontal="center" vertical="center"/>
      <protection locked="0"/>
    </xf>
    <xf numFmtId="0" fontId="14" fillId="0" borderId="9" xfId="4" applyFont="1" applyBorder="1" applyAlignment="1" applyProtection="1">
      <alignment vertical="center"/>
      <protection locked="0"/>
    </xf>
    <xf numFmtId="0" fontId="14" fillId="0" borderId="13" xfId="4" applyFont="1" applyBorder="1" applyAlignment="1" applyProtection="1">
      <alignment vertical="center"/>
      <protection locked="0"/>
    </xf>
    <xf numFmtId="0" fontId="14" fillId="0" borderId="14" xfId="4" applyFont="1" applyBorder="1" applyAlignment="1" applyProtection="1">
      <alignment horizontal="center" vertical="center"/>
      <protection locked="0"/>
    </xf>
    <xf numFmtId="0" fontId="14" fillId="0" borderId="9" xfId="4" applyFont="1" applyBorder="1" applyAlignment="1" applyProtection="1">
      <alignment horizontal="left" vertical="center" wrapText="1"/>
      <protection locked="0"/>
    </xf>
    <xf numFmtId="0" fontId="14" fillId="0" borderId="11" xfId="4" applyFont="1" applyBorder="1" applyAlignment="1" applyProtection="1">
      <alignment vertical="center" wrapText="1"/>
      <protection locked="0"/>
    </xf>
    <xf numFmtId="0" fontId="14" fillId="0" borderId="7" xfId="4" applyFont="1" applyBorder="1" applyAlignment="1" applyProtection="1">
      <alignment horizontal="center" vertical="center" wrapText="1"/>
      <protection locked="0"/>
    </xf>
    <xf numFmtId="0" fontId="14" fillId="0" borderId="9" xfId="4" applyFont="1" applyBorder="1" applyAlignment="1" applyProtection="1">
      <alignment horizontal="center" vertical="center"/>
      <protection locked="0"/>
    </xf>
    <xf numFmtId="0" fontId="14" fillId="0" borderId="79" xfId="4" applyFont="1" applyBorder="1" applyAlignment="1" applyProtection="1">
      <alignment horizontal="center" vertical="center"/>
      <protection locked="0"/>
    </xf>
    <xf numFmtId="0" fontId="14" fillId="0" borderId="22" xfId="4" applyFont="1" applyFill="1" applyBorder="1" applyAlignment="1" applyProtection="1">
      <alignment horizontal="center" vertical="center"/>
      <protection locked="0"/>
    </xf>
    <xf numFmtId="0" fontId="14" fillId="0" borderId="13" xfId="4" applyFont="1" applyBorder="1" applyAlignment="1" applyProtection="1">
      <alignment horizontal="center" vertical="center"/>
      <protection locked="0"/>
    </xf>
    <xf numFmtId="0" fontId="14" fillId="0" borderId="7" xfId="4" applyFont="1" applyBorder="1" applyAlignment="1" applyProtection="1">
      <alignment vertical="center"/>
      <protection locked="0"/>
    </xf>
    <xf numFmtId="0" fontId="14" fillId="0" borderId="4" xfId="4" applyFont="1" applyBorder="1" applyAlignment="1" applyProtection="1">
      <alignment vertical="center"/>
      <protection locked="0"/>
    </xf>
    <xf numFmtId="0" fontId="14" fillId="0" borderId="3" xfId="4" applyFont="1" applyBorder="1" applyAlignment="1" applyProtection="1">
      <alignment horizontal="center" vertical="center"/>
      <protection locked="0"/>
    </xf>
    <xf numFmtId="0" fontId="14" fillId="0" borderId="7" xfId="4" applyFont="1" applyBorder="1" applyAlignment="1" applyProtection="1">
      <alignment horizontal="left" vertical="center" wrapText="1"/>
      <protection locked="0"/>
    </xf>
    <xf numFmtId="0" fontId="14" fillId="0" borderId="12" xfId="4" applyFont="1" applyBorder="1" applyAlignment="1" applyProtection="1">
      <alignment vertical="center" wrapText="1"/>
      <protection locked="0"/>
    </xf>
    <xf numFmtId="0" fontId="14" fillId="0" borderId="7" xfId="4" applyFont="1" applyBorder="1" applyAlignment="1" applyProtection="1">
      <alignment horizontal="center" vertical="center"/>
      <protection locked="0"/>
    </xf>
    <xf numFmtId="0" fontId="14" fillId="0" borderId="10" xfId="4" applyFont="1" applyBorder="1" applyAlignment="1" applyProtection="1">
      <alignment horizontal="center" vertical="center"/>
      <protection locked="0"/>
    </xf>
    <xf numFmtId="0" fontId="14" fillId="0" borderId="23" xfId="4" applyFont="1" applyBorder="1" applyAlignment="1" applyProtection="1">
      <alignment horizontal="center" vertical="center"/>
      <protection locked="0"/>
    </xf>
    <xf numFmtId="0" fontId="14" fillId="0" borderId="4" xfId="4" applyFont="1" applyBorder="1" applyAlignment="1" applyProtection="1">
      <alignment horizontal="center" vertical="center"/>
      <protection locked="0"/>
    </xf>
    <xf numFmtId="0" fontId="14" fillId="0" borderId="7" xfId="4" applyFont="1" applyBorder="1" applyAlignment="1" applyProtection="1">
      <alignment horizontal="left" vertical="center"/>
      <protection locked="0"/>
    </xf>
    <xf numFmtId="0" fontId="14" fillId="0" borderId="12" xfId="4" applyFont="1" applyBorder="1" applyAlignment="1" applyProtection="1">
      <alignment vertical="center"/>
      <protection locked="0"/>
    </xf>
    <xf numFmtId="0" fontId="14" fillId="0" borderId="7" xfId="4" applyFont="1" applyFill="1" applyBorder="1" applyAlignment="1" applyProtection="1">
      <alignment vertical="center"/>
      <protection locked="0"/>
    </xf>
    <xf numFmtId="0" fontId="14" fillId="0" borderId="4" xfId="4" applyFont="1" applyFill="1" applyBorder="1" applyAlignment="1" applyProtection="1">
      <alignment vertical="center"/>
      <protection locked="0"/>
    </xf>
    <xf numFmtId="0" fontId="14" fillId="0" borderId="3" xfId="4" applyFont="1" applyFill="1" applyBorder="1" applyAlignment="1" applyProtection="1">
      <alignment horizontal="center" vertical="center"/>
      <protection locked="0"/>
    </xf>
    <xf numFmtId="0" fontId="14" fillId="0" borderId="12" xfId="4" applyFont="1" applyFill="1" applyBorder="1" applyAlignment="1" applyProtection="1">
      <alignment vertical="center"/>
      <protection locked="0"/>
    </xf>
    <xf numFmtId="0" fontId="14" fillId="0" borderId="7" xfId="4" applyFont="1" applyFill="1" applyBorder="1" applyAlignment="1" applyProtection="1">
      <alignment horizontal="center" vertical="center"/>
      <protection locked="0"/>
    </xf>
    <xf numFmtId="0" fontId="14" fillId="0" borderId="23" xfId="4" applyFont="1" applyFill="1" applyBorder="1" applyAlignment="1" applyProtection="1">
      <alignment horizontal="center" vertical="center"/>
      <protection locked="0"/>
    </xf>
    <xf numFmtId="0" fontId="13" fillId="0" borderId="24" xfId="4" applyFont="1" applyBorder="1" applyAlignment="1" applyProtection="1">
      <alignment horizontal="center" vertical="center"/>
      <protection locked="0"/>
    </xf>
    <xf numFmtId="166" fontId="3" fillId="13" borderId="1" xfId="5" applyNumberFormat="1" applyFont="1" applyFill="1" applyBorder="1" applyAlignment="1" applyProtection="1">
      <alignment horizontal="center" vertical="center" wrapText="1"/>
    </xf>
    <xf numFmtId="166" fontId="2" fillId="0" borderId="14" xfId="5" applyNumberFormat="1" applyFont="1" applyFill="1" applyBorder="1" applyAlignment="1" applyProtection="1">
      <alignment horizontal="center" vertical="center"/>
    </xf>
    <xf numFmtId="166" fontId="3" fillId="13" borderId="43" xfId="5" applyNumberFormat="1" applyFont="1" applyFill="1" applyBorder="1" applyAlignment="1" applyProtection="1">
      <alignment horizontal="center" vertical="center" wrapText="1"/>
    </xf>
    <xf numFmtId="166" fontId="2" fillId="0" borderId="9" xfId="5" applyNumberFormat="1" applyFont="1" applyFill="1" applyBorder="1" applyAlignment="1" applyProtection="1">
      <alignment horizontal="center" vertical="center"/>
    </xf>
    <xf numFmtId="49" fontId="14" fillId="10" borderId="79" xfId="4" quotePrefix="1" applyNumberFormat="1" applyFont="1" applyFill="1" applyBorder="1" applyAlignment="1">
      <alignment vertical="center" wrapText="1"/>
    </xf>
    <xf numFmtId="49" fontId="14" fillId="0" borderId="10" xfId="4" applyNumberFormat="1" applyFont="1" applyBorder="1" applyAlignment="1">
      <alignment vertical="center" wrapText="1"/>
    </xf>
    <xf numFmtId="49" fontId="14" fillId="10" borderId="10" xfId="4" quotePrefix="1" applyNumberFormat="1" applyFont="1" applyFill="1" applyBorder="1" applyAlignment="1">
      <alignment vertical="center" wrapText="1"/>
    </xf>
    <xf numFmtId="49" fontId="14" fillId="10" borderId="10" xfId="4" applyNumberFormat="1" applyFont="1" applyFill="1" applyBorder="1" applyAlignment="1">
      <alignment vertical="center" wrapText="1"/>
    </xf>
    <xf numFmtId="49" fontId="14" fillId="0" borderId="10" xfId="4" applyNumberFormat="1" applyFont="1" applyFill="1" applyBorder="1" applyAlignment="1">
      <alignment vertical="center" wrapText="1"/>
    </xf>
    <xf numFmtId="0" fontId="47" fillId="0" borderId="0" xfId="0" applyFont="1"/>
    <xf numFmtId="0" fontId="47" fillId="0" borderId="0" xfId="0" applyFont="1" applyAlignment="1">
      <alignment wrapText="1"/>
    </xf>
    <xf numFmtId="0" fontId="0" fillId="0" borderId="0" xfId="0" applyAlignment="1">
      <alignment wrapText="1"/>
    </xf>
    <xf numFmtId="0" fontId="42" fillId="0" borderId="11" xfId="2" applyFont="1" applyBorder="1" applyAlignment="1">
      <alignment horizontal="center" vertical="center"/>
    </xf>
    <xf numFmtId="0" fontId="42" fillId="0" borderId="22" xfId="2" applyFont="1" applyBorder="1" applyAlignment="1">
      <alignment horizontal="center" vertical="center"/>
    </xf>
    <xf numFmtId="0" fontId="42" fillId="0" borderId="37" xfId="2" applyFont="1" applyBorder="1" applyAlignment="1">
      <alignment horizontal="center" vertical="center"/>
    </xf>
    <xf numFmtId="0" fontId="43" fillId="0" borderId="39" xfId="2" applyFont="1" applyBorder="1" applyAlignment="1">
      <alignment horizontal="center" vertical="center" wrapText="1"/>
    </xf>
    <xf numFmtId="0" fontId="43" fillId="0" borderId="0" xfId="2" applyFont="1" applyAlignment="1">
      <alignment horizontal="center" vertical="center" wrapText="1"/>
    </xf>
    <xf numFmtId="0" fontId="43" fillId="0" borderId="40" xfId="2" applyFont="1" applyBorder="1" applyAlignment="1">
      <alignment horizontal="center" vertical="center" wrapText="1"/>
    </xf>
    <xf numFmtId="0" fontId="43" fillId="0" borderId="11" xfId="2" applyFont="1" applyBorder="1" applyAlignment="1">
      <alignment horizontal="center" vertical="center" wrapText="1"/>
    </xf>
    <xf numFmtId="0" fontId="43" fillId="0" borderId="22" xfId="2" applyFont="1" applyBorder="1" applyAlignment="1">
      <alignment horizontal="center" vertical="center" wrapText="1"/>
    </xf>
    <xf numFmtId="0" fontId="43" fillId="0" borderId="37" xfId="2" applyFont="1" applyBorder="1" applyAlignment="1">
      <alignment horizontal="center" vertical="center" wrapText="1"/>
    </xf>
    <xf numFmtId="0" fontId="43" fillId="0" borderId="0" xfId="2" applyFont="1" applyAlignment="1">
      <alignment horizontal="center" wrapText="1"/>
    </xf>
    <xf numFmtId="0" fontId="17" fillId="0" borderId="1"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7"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8" xfId="0" applyFont="1" applyBorder="1" applyAlignment="1">
      <alignment vertical="center" wrapText="1"/>
    </xf>
    <xf numFmtId="0" fontId="16" fillId="0" borderId="0" xfId="0" applyFont="1" applyBorder="1" applyAlignment="1">
      <alignment vertical="center" wrapText="1"/>
    </xf>
    <xf numFmtId="0" fontId="16" fillId="0" borderId="31" xfId="0" applyFont="1" applyBorder="1" applyAlignment="1">
      <alignment vertical="center" wrapText="1"/>
    </xf>
    <xf numFmtId="0" fontId="17" fillId="0" borderId="28" xfId="0" applyFont="1" applyBorder="1" applyAlignment="1">
      <alignment horizontal="left" vertical="center" wrapText="1"/>
    </xf>
    <xf numFmtId="0" fontId="17" fillId="0" borderId="0" xfId="0" applyFont="1" applyBorder="1" applyAlignment="1">
      <alignment horizontal="left" vertical="center" wrapText="1"/>
    </xf>
    <xf numFmtId="0" fontId="17" fillId="0" borderId="31" xfId="0" applyFont="1" applyBorder="1" applyAlignment="1">
      <alignment horizontal="left" vertical="center" wrapText="1"/>
    </xf>
    <xf numFmtId="0" fontId="16" fillId="0" borderId="0" xfId="0" applyFont="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52" xfId="0" applyFont="1" applyBorder="1" applyAlignment="1">
      <alignment horizontal="left" vertical="center" wrapText="1"/>
    </xf>
    <xf numFmtId="0" fontId="17" fillId="0" borderId="21" xfId="0" applyFont="1" applyBorder="1" applyAlignment="1">
      <alignment horizontal="center" vertical="center" wrapText="1"/>
    </xf>
    <xf numFmtId="0" fontId="18" fillId="0" borderId="43" xfId="3" applyFont="1" applyBorder="1" applyAlignment="1">
      <alignment horizontal="center" vertical="center" wrapText="1"/>
    </xf>
    <xf numFmtId="0" fontId="18" fillId="0" borderId="2" xfId="3" applyFont="1" applyBorder="1" applyAlignment="1">
      <alignment horizontal="center" vertical="center" wrapText="1"/>
    </xf>
    <xf numFmtId="0" fontId="17" fillId="0" borderId="7" xfId="0" applyFont="1" applyBorder="1" applyAlignment="1">
      <alignment vertical="center" wrapText="1"/>
    </xf>
    <xf numFmtId="0" fontId="17" fillId="0" borderId="4" xfId="0" applyFont="1" applyBorder="1" applyAlignment="1">
      <alignment vertical="center" wrapText="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27" xfId="0" applyFont="1" applyBorder="1" applyAlignment="1">
      <alignment horizontal="left" vertical="center" wrapText="1"/>
    </xf>
    <xf numFmtId="0" fontId="17" fillId="0" borderId="22" xfId="0" applyFont="1" applyBorder="1" applyAlignment="1">
      <alignment horizontal="left" vertical="center" wrapText="1"/>
    </xf>
    <xf numFmtId="0" fontId="17" fillId="0" borderId="32" xfId="0" applyFont="1" applyBorder="1" applyAlignment="1">
      <alignment horizontal="left" vertical="center" wrapText="1"/>
    </xf>
    <xf numFmtId="9" fontId="17" fillId="0" borderId="51" xfId="0" applyNumberFormat="1" applyFont="1" applyBorder="1" applyAlignment="1">
      <alignment horizontal="center" vertical="center" wrapText="1"/>
    </xf>
    <xf numFmtId="9" fontId="17" fillId="0" borderId="44" xfId="0" applyNumberFormat="1" applyFont="1" applyBorder="1" applyAlignment="1">
      <alignment horizontal="center" vertical="center" wrapText="1"/>
    </xf>
    <xf numFmtId="9" fontId="17" fillId="0" borderId="6" xfId="0" applyNumberFormat="1" applyFont="1" applyBorder="1" applyAlignment="1">
      <alignment horizontal="center" vertical="center" wrapText="1"/>
    </xf>
    <xf numFmtId="0" fontId="16" fillId="0" borderId="69" xfId="0" applyFont="1" applyBorder="1" applyAlignment="1">
      <alignment horizontal="center" vertical="center" wrapText="1"/>
    </xf>
    <xf numFmtId="0" fontId="16" fillId="0" borderId="71" xfId="0" applyFont="1" applyBorder="1" applyAlignment="1">
      <alignment horizontal="center" vertical="center" wrapText="1"/>
    </xf>
    <xf numFmtId="9" fontId="17" fillId="0" borderId="9" xfId="0" applyNumberFormat="1" applyFont="1" applyBorder="1" applyAlignment="1">
      <alignment horizontal="center" vertical="center" wrapText="1"/>
    </xf>
    <xf numFmtId="9" fontId="17" fillId="0" borderId="48" xfId="0" applyNumberFormat="1" applyFont="1" applyBorder="1" applyAlignment="1">
      <alignment horizontal="center" vertical="center" wrapText="1"/>
    </xf>
    <xf numFmtId="9" fontId="17" fillId="0" borderId="7" xfId="0" applyNumberFormat="1" applyFont="1" applyBorder="1" applyAlignment="1">
      <alignment horizontal="center" vertical="center" wrapText="1"/>
    </xf>
    <xf numFmtId="9" fontId="17" fillId="0" borderId="49" xfId="0" applyNumberFormat="1" applyFont="1" applyBorder="1" applyAlignment="1">
      <alignment horizontal="center" vertical="center" wrapText="1"/>
    </xf>
    <xf numFmtId="9" fontId="17" fillId="0" borderId="50" xfId="0" applyNumberFormat="1" applyFont="1" applyBorder="1" applyAlignment="1">
      <alignment horizontal="center" vertical="center" wrapText="1"/>
    </xf>
    <xf numFmtId="9" fontId="17" fillId="0" borderId="38" xfId="0" applyNumberFormat="1" applyFont="1" applyBorder="1" applyAlignment="1">
      <alignment horizontal="center" vertical="center" wrapText="1"/>
    </xf>
    <xf numFmtId="9" fontId="17" fillId="0" borderId="13" xfId="0" applyNumberFormat="1" applyFont="1" applyBorder="1" applyAlignment="1">
      <alignment horizontal="center" vertical="center" wrapText="1"/>
    </xf>
    <xf numFmtId="9" fontId="17" fillId="0" borderId="10" xfId="0" applyNumberFormat="1" applyFont="1" applyBorder="1" applyAlignment="1">
      <alignment horizontal="center" vertical="center" wrapText="1"/>
    </xf>
    <xf numFmtId="9" fontId="17" fillId="0" borderId="4" xfId="0" applyNumberFormat="1" applyFont="1" applyBorder="1" applyAlignment="1">
      <alignment horizontal="center"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0" fontId="16" fillId="0" borderId="52" xfId="0" applyFont="1" applyBorder="1" applyAlignment="1">
      <alignment vertical="center" wrapText="1"/>
    </xf>
    <xf numFmtId="0" fontId="17" fillId="0" borderId="28" xfId="0" applyFont="1" applyBorder="1" applyAlignment="1">
      <alignment vertical="center" wrapText="1"/>
    </xf>
    <xf numFmtId="0" fontId="17" fillId="0" borderId="0" xfId="0" applyFont="1" applyBorder="1" applyAlignment="1">
      <alignment vertical="center" wrapText="1"/>
    </xf>
    <xf numFmtId="0" fontId="17" fillId="0" borderId="31" xfId="0" applyFont="1" applyBorder="1" applyAlignment="1">
      <alignment vertical="center" wrapText="1"/>
    </xf>
    <xf numFmtId="0" fontId="17" fillId="0" borderId="25" xfId="0" applyFont="1" applyBorder="1" applyAlignment="1">
      <alignment horizontal="left" vertical="center" wrapText="1"/>
    </xf>
    <xf numFmtId="0" fontId="17" fillId="0" borderId="45" xfId="0" applyFont="1" applyBorder="1" applyAlignment="1">
      <alignment horizontal="left" vertical="center" wrapText="1"/>
    </xf>
    <xf numFmtId="0" fontId="17" fillId="0" borderId="58" xfId="0" applyFont="1" applyBorder="1" applyAlignment="1">
      <alignment horizontal="left" vertical="center" wrapText="1"/>
    </xf>
    <xf numFmtId="0" fontId="17" fillId="0" borderId="25" xfId="0" applyFont="1" applyFill="1" applyBorder="1" applyAlignment="1">
      <alignment horizontal="left" vertical="center" wrapText="1"/>
    </xf>
    <xf numFmtId="0" fontId="17" fillId="0" borderId="58"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8" fillId="0" borderId="28" xfId="3" applyFont="1" applyFill="1" applyBorder="1" applyAlignment="1">
      <alignment horizontal="left" vertical="center" wrapText="1"/>
    </xf>
    <xf numFmtId="0" fontId="18" fillId="0" borderId="31" xfId="3" applyFont="1" applyFill="1" applyBorder="1" applyAlignment="1">
      <alignment horizontal="left" vertical="center" wrapText="1"/>
    </xf>
    <xf numFmtId="0" fontId="16" fillId="0" borderId="46" xfId="0" applyFont="1" applyFill="1" applyBorder="1" applyAlignment="1">
      <alignment horizontal="center" vertical="center" wrapText="1"/>
    </xf>
    <xf numFmtId="0" fontId="16" fillId="0" borderId="52" xfId="0" applyFont="1" applyFill="1" applyBorder="1" applyAlignment="1">
      <alignment horizontal="center" vertical="center" wrapText="1"/>
    </xf>
    <xf numFmtId="0" fontId="23" fillId="0" borderId="65"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73"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1" xfId="0" applyFont="1" applyBorder="1" applyAlignment="1">
      <alignment horizontal="center" vertical="center"/>
    </xf>
    <xf numFmtId="0" fontId="23" fillId="0" borderId="43" xfId="0" applyFont="1" applyBorder="1" applyAlignment="1">
      <alignment horizontal="center" vertical="center"/>
    </xf>
    <xf numFmtId="0" fontId="23" fillId="0" borderId="2" xfId="0" applyFont="1" applyBorder="1" applyAlignment="1">
      <alignment horizontal="center" vertical="center"/>
    </xf>
    <xf numFmtId="0" fontId="23" fillId="0" borderId="20"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5" fillId="0" borderId="46" xfId="0" applyFont="1" applyBorder="1" applyAlignment="1">
      <alignment horizontal="center" vertical="top" wrapText="1"/>
    </xf>
    <xf numFmtId="0" fontId="25" fillId="0" borderId="47" xfId="0" applyFont="1" applyBorder="1" applyAlignment="1">
      <alignment horizontal="center" vertical="top" wrapText="1"/>
    </xf>
    <xf numFmtId="0" fontId="24" fillId="0" borderId="45" xfId="0" applyFont="1" applyBorder="1" applyAlignment="1">
      <alignment horizontal="center" vertical="top" wrapText="1"/>
    </xf>
    <xf numFmtId="0" fontId="29" fillId="0" borderId="5"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7" xfId="0" applyFont="1" applyBorder="1" applyAlignment="1">
      <alignment horizontal="left" vertical="center" wrapText="1" indent="2"/>
    </xf>
    <xf numFmtId="0" fontId="25" fillId="0" borderId="23" xfId="0" applyFont="1" applyBorder="1" applyAlignment="1">
      <alignment horizontal="left" vertical="center" wrapText="1" indent="2"/>
    </xf>
    <xf numFmtId="0" fontId="25" fillId="0" borderId="61" xfId="0" applyFont="1" applyBorder="1" applyAlignment="1">
      <alignment horizontal="left" vertical="center" wrapText="1" indent="2"/>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5" fillId="0" borderId="72" xfId="0" applyFont="1" applyBorder="1" applyAlignment="1">
      <alignment horizontal="left" vertical="center" wrapText="1" indent="2"/>
    </xf>
    <xf numFmtId="0" fontId="25" fillId="0" borderId="73" xfId="0" applyFont="1" applyBorder="1" applyAlignment="1">
      <alignment horizontal="left" vertical="center" wrapText="1" indent="2"/>
    </xf>
    <xf numFmtId="0" fontId="25" fillId="0" borderId="74" xfId="0" applyFont="1" applyBorder="1" applyAlignment="1">
      <alignment horizontal="left" vertical="center" wrapText="1" indent="2"/>
    </xf>
    <xf numFmtId="0" fontId="25" fillId="0" borderId="28"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3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52" xfId="0" applyFont="1" applyBorder="1" applyAlignment="1">
      <alignment horizontal="center" vertical="center"/>
    </xf>
    <xf numFmtId="0" fontId="23" fillId="0" borderId="1" xfId="0" applyFont="1" applyBorder="1" applyAlignment="1">
      <alignment vertical="center" wrapText="1"/>
    </xf>
    <xf numFmtId="0" fontId="23" fillId="0" borderId="43" xfId="0" applyFont="1" applyBorder="1" applyAlignment="1">
      <alignment vertical="center" wrapText="1"/>
    </xf>
    <xf numFmtId="0" fontId="23" fillId="0" borderId="2" xfId="0" applyFont="1" applyBorder="1" applyAlignment="1">
      <alignment vertical="center" wrapText="1"/>
    </xf>
    <xf numFmtId="0" fontId="25" fillId="0" borderId="3" xfId="0" applyFont="1" applyBorder="1" applyAlignment="1">
      <alignment horizontal="left" vertical="center" wrapText="1" indent="2"/>
    </xf>
    <xf numFmtId="0" fontId="25" fillId="0" borderId="7" xfId="0" applyFont="1" applyBorder="1" applyAlignment="1">
      <alignment horizontal="left" vertical="center" wrapText="1" indent="2"/>
    </xf>
    <xf numFmtId="0" fontId="25" fillId="0" borderId="4" xfId="0" applyFont="1" applyBorder="1" applyAlignment="1">
      <alignment horizontal="left" vertical="center" wrapText="1" indent="2"/>
    </xf>
    <xf numFmtId="0" fontId="23" fillId="0" borderId="65" xfId="0" applyFont="1" applyBorder="1" applyAlignment="1">
      <alignment vertical="center" wrapText="1"/>
    </xf>
    <xf numFmtId="0" fontId="23" fillId="0" borderId="59" xfId="0" applyFont="1" applyBorder="1" applyAlignment="1">
      <alignment vertical="center" wrapText="1"/>
    </xf>
    <xf numFmtId="0" fontId="23" fillId="0" borderId="66" xfId="0" applyFont="1" applyBorder="1" applyAlignment="1">
      <alignment vertical="center" wrapText="1"/>
    </xf>
    <xf numFmtId="0" fontId="23" fillId="0" borderId="28" xfId="0" applyFont="1" applyBorder="1" applyAlignment="1">
      <alignment horizontal="center" vertical="top"/>
    </xf>
    <xf numFmtId="0" fontId="23" fillId="0" borderId="0" xfId="0" applyFont="1" applyBorder="1" applyAlignment="1">
      <alignment horizontal="center" vertical="top"/>
    </xf>
    <xf numFmtId="0" fontId="23" fillId="0" borderId="31" xfId="0" applyFont="1" applyBorder="1" applyAlignment="1">
      <alignment horizontal="center" vertical="top"/>
    </xf>
    <xf numFmtId="49" fontId="23" fillId="0" borderId="7" xfId="0" applyNumberFormat="1" applyFont="1" applyBorder="1" applyAlignment="1">
      <alignment horizontal="center" vertical="center"/>
    </xf>
    <xf numFmtId="9" fontId="25" fillId="0" borderId="44" xfId="0" applyNumberFormat="1" applyFont="1" applyBorder="1" applyAlignment="1">
      <alignment horizontal="center" vertical="center" wrapText="1"/>
    </xf>
    <xf numFmtId="49" fontId="23" fillId="0" borderId="4" xfId="0" applyNumberFormat="1" applyFont="1" applyBorder="1" applyAlignment="1">
      <alignment horizontal="center" vertical="center"/>
    </xf>
    <xf numFmtId="9" fontId="25" fillId="0" borderId="6" xfId="0" applyNumberFormat="1" applyFont="1" applyBorder="1" applyAlignment="1">
      <alignment horizontal="center" vertical="center" wrapText="1"/>
    </xf>
    <xf numFmtId="0" fontId="11" fillId="0" borderId="60"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0" fillId="5" borderId="60"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4" fillId="8" borderId="3" xfId="4" applyFont="1" applyFill="1" applyBorder="1" applyAlignment="1">
      <alignment horizontal="center" vertical="center" wrapText="1"/>
    </xf>
    <xf numFmtId="0" fontId="4" fillId="8" borderId="64" xfId="4" applyFont="1" applyFill="1" applyBorder="1" applyAlignment="1">
      <alignment horizontal="center" vertical="center" wrapText="1"/>
    </xf>
    <xf numFmtId="0" fontId="4" fillId="8" borderId="7" xfId="4" applyFont="1" applyFill="1" applyBorder="1" applyAlignment="1">
      <alignment horizontal="center" vertical="center" wrapText="1"/>
    </xf>
    <xf numFmtId="0" fontId="4" fillId="9" borderId="77" xfId="4" applyFont="1" applyFill="1" applyBorder="1" applyAlignment="1">
      <alignment horizontal="center" vertical="center" wrapText="1"/>
    </xf>
    <xf numFmtId="0" fontId="4" fillId="9" borderId="23" xfId="4" applyFont="1" applyFill="1" applyBorder="1" applyAlignment="1">
      <alignment horizontal="center" vertical="center" wrapText="1"/>
    </xf>
    <xf numFmtId="0" fontId="13" fillId="8" borderId="65" xfId="4" applyFont="1" applyFill="1" applyBorder="1" applyAlignment="1">
      <alignment horizontal="center" vertical="center" wrapText="1"/>
    </xf>
    <xf numFmtId="0" fontId="13" fillId="8" borderId="59" xfId="4" applyFont="1" applyFill="1" applyBorder="1" applyAlignment="1">
      <alignment horizontal="center" vertical="center" wrapText="1"/>
    </xf>
    <xf numFmtId="0" fontId="13" fillId="8" borderId="66" xfId="4" applyFont="1" applyFill="1" applyBorder="1" applyAlignment="1">
      <alignment horizontal="center" vertical="center" wrapText="1"/>
    </xf>
    <xf numFmtId="0" fontId="4" fillId="15" borderId="78" xfId="4" applyFont="1" applyFill="1" applyBorder="1" applyAlignment="1">
      <alignment horizontal="center" vertical="center" wrapText="1"/>
    </xf>
    <xf numFmtId="0" fontId="4" fillId="15" borderId="34" xfId="4" applyFont="1" applyFill="1" applyBorder="1" applyAlignment="1">
      <alignment horizontal="center" vertical="center" wrapText="1"/>
    </xf>
    <xf numFmtId="0" fontId="13" fillId="15" borderId="65" xfId="4" applyFont="1" applyFill="1" applyBorder="1" applyAlignment="1">
      <alignment horizontal="center" vertical="center" wrapText="1"/>
    </xf>
    <xf numFmtId="0" fontId="13" fillId="15" borderId="59" xfId="4" applyFont="1" applyFill="1" applyBorder="1" applyAlignment="1">
      <alignment horizontal="center" vertical="center" wrapText="1"/>
    </xf>
    <xf numFmtId="0" fontId="4" fillId="8" borderId="36" xfId="4" applyFont="1" applyFill="1" applyBorder="1" applyAlignment="1">
      <alignment horizontal="center" vertical="center" wrapText="1"/>
    </xf>
    <xf numFmtId="0" fontId="4" fillId="8" borderId="12" xfId="4" applyFont="1" applyFill="1" applyBorder="1" applyAlignment="1">
      <alignment horizontal="center" vertical="center" wrapText="1"/>
    </xf>
    <xf numFmtId="0" fontId="4" fillId="8" borderId="35" xfId="4" applyFont="1" applyFill="1" applyBorder="1" applyAlignment="1">
      <alignment horizontal="center" vertical="center" wrapText="1"/>
    </xf>
    <xf numFmtId="0" fontId="13" fillId="9" borderId="65" xfId="4" applyFont="1" applyFill="1" applyBorder="1" applyAlignment="1">
      <alignment horizontal="center" vertical="center" wrapText="1"/>
    </xf>
    <xf numFmtId="0" fontId="13" fillId="9" borderId="59" xfId="4" applyFont="1" applyFill="1" applyBorder="1" applyAlignment="1">
      <alignment horizontal="center" vertical="center" wrapText="1"/>
    </xf>
    <xf numFmtId="0" fontId="13" fillId="9" borderId="66" xfId="4" applyFont="1" applyFill="1" applyBorder="1" applyAlignment="1">
      <alignment horizontal="center" vertical="center" wrapText="1"/>
    </xf>
    <xf numFmtId="0" fontId="13" fillId="7" borderId="1" xfId="4" applyFont="1" applyFill="1" applyBorder="1" applyAlignment="1">
      <alignment horizontal="center" vertical="center" wrapText="1"/>
    </xf>
    <xf numFmtId="0" fontId="13" fillId="7" borderId="3" xfId="4" applyFont="1" applyFill="1" applyBorder="1" applyAlignment="1">
      <alignment horizontal="center" vertical="center" wrapText="1"/>
    </xf>
    <xf numFmtId="0" fontId="13" fillId="7" borderId="64" xfId="4" applyFont="1" applyFill="1" applyBorder="1" applyAlignment="1">
      <alignment horizontal="center" vertical="center" wrapText="1"/>
    </xf>
    <xf numFmtId="166" fontId="4" fillId="7" borderId="43" xfId="5" applyNumberFormat="1" applyFont="1" applyFill="1" applyBorder="1" applyAlignment="1">
      <alignment horizontal="center" vertical="center" wrapText="1"/>
    </xf>
    <xf numFmtId="166" fontId="4" fillId="7" borderId="7" xfId="5" applyNumberFormat="1" applyFont="1" applyFill="1" applyBorder="1" applyAlignment="1">
      <alignment horizontal="center" vertical="center" wrapText="1"/>
    </xf>
    <xf numFmtId="166" fontId="4" fillId="7" borderId="36" xfId="5" applyNumberFormat="1" applyFont="1" applyFill="1" applyBorder="1" applyAlignment="1">
      <alignment horizontal="center" vertical="center" wrapText="1"/>
    </xf>
    <xf numFmtId="166" fontId="4" fillId="17" borderId="2" xfId="5" applyNumberFormat="1" applyFont="1" applyFill="1" applyBorder="1" applyAlignment="1">
      <alignment horizontal="center" vertical="center" wrapText="1"/>
    </xf>
    <xf numFmtId="166" fontId="4" fillId="17" borderId="4" xfId="5" applyNumberFormat="1" applyFont="1" applyFill="1" applyBorder="1" applyAlignment="1">
      <alignment horizontal="center" vertical="center" wrapText="1"/>
    </xf>
    <xf numFmtId="166" fontId="4" fillId="17" borderId="30" xfId="5" applyNumberFormat="1" applyFont="1" applyFill="1" applyBorder="1" applyAlignment="1">
      <alignment horizontal="center" vertical="center" wrapText="1"/>
    </xf>
    <xf numFmtId="0" fontId="13" fillId="0" borderId="20" xfId="4" applyFont="1" applyBorder="1" applyAlignment="1">
      <alignment horizontal="center" vertical="center" wrapText="1"/>
    </xf>
    <xf numFmtId="0" fontId="13" fillId="0" borderId="21" xfId="4" applyFont="1" applyBorder="1" applyAlignment="1">
      <alignment horizontal="center" vertical="center" wrapText="1"/>
    </xf>
    <xf numFmtId="166" fontId="4" fillId="5" borderId="43" xfId="5" applyNumberFormat="1" applyFont="1" applyFill="1" applyBorder="1" applyAlignment="1">
      <alignment horizontal="center" vertical="center" wrapText="1"/>
    </xf>
    <xf numFmtId="166" fontId="4" fillId="5" borderId="7" xfId="5" applyNumberFormat="1" applyFont="1" applyFill="1" applyBorder="1" applyAlignment="1">
      <alignment horizontal="center" vertical="center" wrapText="1"/>
    </xf>
    <xf numFmtId="166" fontId="4" fillId="5" borderId="36" xfId="5" applyNumberFormat="1" applyFont="1" applyFill="1" applyBorder="1" applyAlignment="1">
      <alignment horizontal="center" vertical="center" wrapText="1"/>
    </xf>
    <xf numFmtId="166" fontId="4" fillId="16" borderId="43" xfId="5" applyNumberFormat="1" applyFont="1" applyFill="1" applyBorder="1" applyAlignment="1">
      <alignment horizontal="center" vertical="center" wrapText="1"/>
    </xf>
    <xf numFmtId="166" fontId="4" fillId="16" borderId="7" xfId="5" applyNumberFormat="1" applyFont="1" applyFill="1" applyBorder="1" applyAlignment="1">
      <alignment horizontal="center" vertical="center" wrapText="1"/>
    </xf>
    <xf numFmtId="166" fontId="4" fillId="16" borderId="36" xfId="5" applyNumberFormat="1" applyFont="1" applyFill="1" applyBorder="1" applyAlignment="1">
      <alignment horizontal="center" vertical="center" wrapText="1"/>
    </xf>
    <xf numFmtId="166" fontId="4" fillId="17" borderId="43" xfId="5" applyNumberFormat="1" applyFont="1" applyFill="1" applyBorder="1" applyAlignment="1">
      <alignment horizontal="center" vertical="center" wrapText="1"/>
    </xf>
    <xf numFmtId="166" fontId="4" fillId="17" borderId="7" xfId="5" applyNumberFormat="1" applyFont="1" applyFill="1" applyBorder="1" applyAlignment="1">
      <alignment horizontal="center" vertical="center" wrapText="1"/>
    </xf>
    <xf numFmtId="166" fontId="4" fillId="17" borderId="36" xfId="5" applyNumberFormat="1" applyFont="1" applyFill="1" applyBorder="1" applyAlignment="1">
      <alignment horizontal="center" vertical="center" wrapText="1"/>
    </xf>
    <xf numFmtId="166" fontId="4" fillId="5" borderId="1" xfId="5" applyNumberFormat="1" applyFont="1" applyFill="1" applyBorder="1" applyAlignment="1">
      <alignment horizontal="center" vertical="center" wrapText="1"/>
    </xf>
    <xf numFmtId="166" fontId="4" fillId="5" borderId="3" xfId="5" applyNumberFormat="1" applyFont="1" applyFill="1" applyBorder="1" applyAlignment="1">
      <alignment horizontal="center" vertical="center" wrapText="1"/>
    </xf>
    <xf numFmtId="166" fontId="4" fillId="5" borderId="64" xfId="5" applyNumberFormat="1" applyFont="1" applyFill="1" applyBorder="1" applyAlignment="1">
      <alignment horizontal="center" vertical="center" wrapText="1"/>
    </xf>
    <xf numFmtId="49" fontId="4" fillId="18" borderId="1" xfId="4" applyNumberFormat="1" applyFont="1" applyFill="1" applyBorder="1" applyAlignment="1">
      <alignment horizontal="center" vertical="center"/>
    </xf>
    <xf numFmtId="49" fontId="4" fillId="18" borderId="3" xfId="4" applyNumberFormat="1" applyFont="1" applyFill="1" applyBorder="1" applyAlignment="1">
      <alignment horizontal="center" vertical="center"/>
    </xf>
    <xf numFmtId="49" fontId="4" fillId="18" borderId="64" xfId="4" applyNumberFormat="1" applyFont="1" applyFill="1" applyBorder="1" applyAlignment="1">
      <alignment horizontal="center" vertical="center"/>
    </xf>
    <xf numFmtId="0" fontId="4" fillId="18" borderId="43" xfId="4" applyFont="1" applyFill="1" applyBorder="1" applyAlignment="1">
      <alignment horizontal="center" vertical="center"/>
    </xf>
    <xf numFmtId="0" fontId="4" fillId="18" borderId="7" xfId="4" applyFont="1" applyFill="1" applyBorder="1" applyAlignment="1">
      <alignment horizontal="center" vertical="center"/>
    </xf>
    <xf numFmtId="0" fontId="4" fillId="18" borderId="36" xfId="4" applyFont="1" applyFill="1" applyBorder="1" applyAlignment="1">
      <alignment horizontal="center" vertical="center"/>
    </xf>
    <xf numFmtId="166" fontId="4" fillId="18" borderId="43" xfId="5" applyNumberFormat="1" applyFont="1" applyFill="1" applyBorder="1" applyAlignment="1">
      <alignment horizontal="center" vertical="center"/>
    </xf>
    <xf numFmtId="166" fontId="4" fillId="18" borderId="7" xfId="5" applyNumberFormat="1" applyFont="1" applyFill="1" applyBorder="1" applyAlignment="1">
      <alignment horizontal="center" vertical="center"/>
    </xf>
    <xf numFmtId="166" fontId="4" fillId="18" borderId="36" xfId="5" applyNumberFormat="1" applyFont="1" applyFill="1" applyBorder="1" applyAlignment="1">
      <alignment horizontal="center" vertical="center"/>
    </xf>
    <xf numFmtId="166" fontId="4" fillId="18" borderId="29" xfId="5" applyNumberFormat="1" applyFont="1" applyFill="1" applyBorder="1" applyAlignment="1">
      <alignment horizontal="center" vertical="center"/>
    </xf>
    <xf numFmtId="166" fontId="4" fillId="18" borderId="12" xfId="5" applyNumberFormat="1" applyFont="1" applyFill="1" applyBorder="1" applyAlignment="1">
      <alignment horizontal="center" vertical="center"/>
    </xf>
    <xf numFmtId="166" fontId="4" fillId="18" borderId="35" xfId="5" applyNumberFormat="1" applyFont="1" applyFill="1" applyBorder="1" applyAlignment="1">
      <alignment horizontal="center" vertical="center"/>
    </xf>
    <xf numFmtId="0" fontId="13" fillId="7" borderId="43" xfId="4" applyFont="1" applyFill="1" applyBorder="1" applyAlignment="1">
      <alignment horizontal="center" vertical="center" wrapText="1"/>
    </xf>
    <xf numFmtId="0" fontId="13" fillId="7" borderId="7" xfId="4" applyFont="1" applyFill="1" applyBorder="1" applyAlignment="1">
      <alignment horizontal="center" vertical="center" wrapText="1"/>
    </xf>
    <xf numFmtId="0" fontId="13" fillId="7" borderId="36" xfId="4" applyFont="1" applyFill="1" applyBorder="1" applyAlignment="1">
      <alignment horizontal="center" vertical="center" wrapText="1"/>
    </xf>
    <xf numFmtId="0" fontId="13" fillId="2" borderId="1" xfId="4" applyFont="1" applyFill="1" applyBorder="1" applyAlignment="1">
      <alignment horizontal="center" vertical="center" wrapText="1"/>
    </xf>
    <xf numFmtId="0" fontId="13" fillId="2" borderId="43" xfId="4" applyFont="1" applyFill="1" applyBorder="1" applyAlignment="1">
      <alignment horizontal="center" vertical="center" wrapText="1"/>
    </xf>
    <xf numFmtId="0" fontId="4" fillId="2" borderId="3" xfId="4" applyFont="1" applyFill="1" applyBorder="1" applyAlignment="1">
      <alignment horizontal="center" vertical="center" wrapText="1"/>
    </xf>
    <xf numFmtId="0" fontId="4" fillId="2" borderId="64" xfId="4" applyFont="1" applyFill="1" applyBorder="1" applyAlignment="1">
      <alignment horizontal="center" vertical="center" wrapText="1"/>
    </xf>
    <xf numFmtId="0" fontId="4" fillId="2" borderId="7" xfId="4" applyFont="1" applyFill="1" applyBorder="1" applyAlignment="1">
      <alignment horizontal="center" vertical="center" wrapText="1"/>
    </xf>
    <xf numFmtId="0" fontId="4" fillId="2" borderId="36" xfId="4" applyFont="1" applyFill="1" applyBorder="1" applyAlignment="1">
      <alignment horizontal="center" vertical="center" wrapText="1"/>
    </xf>
    <xf numFmtId="0" fontId="4" fillId="2" borderId="44" xfId="4" applyFont="1" applyFill="1" applyBorder="1" applyAlignment="1">
      <alignment horizontal="center" vertical="center" wrapText="1"/>
    </xf>
    <xf numFmtId="0" fontId="13" fillId="7" borderId="2" xfId="4" applyFont="1" applyFill="1" applyBorder="1" applyAlignment="1">
      <alignment horizontal="center" vertical="center" wrapText="1"/>
    </xf>
    <xf numFmtId="0" fontId="13" fillId="7" borderId="4" xfId="4" applyFont="1" applyFill="1" applyBorder="1" applyAlignment="1">
      <alignment horizontal="center" vertical="center" wrapText="1"/>
    </xf>
    <xf numFmtId="0" fontId="13" fillId="7" borderId="30" xfId="4" applyFont="1" applyFill="1" applyBorder="1" applyAlignment="1">
      <alignment horizontal="center" vertical="center" wrapText="1"/>
    </xf>
    <xf numFmtId="0" fontId="4" fillId="2" borderId="12" xfId="4" applyFont="1" applyFill="1" applyBorder="1" applyAlignment="1">
      <alignment horizontal="center" vertical="center" wrapText="1"/>
    </xf>
    <xf numFmtId="0" fontId="4" fillId="2" borderId="35" xfId="4" applyFont="1" applyFill="1" applyBorder="1" applyAlignment="1">
      <alignment horizontal="center" vertical="center" wrapText="1"/>
    </xf>
    <xf numFmtId="0" fontId="30" fillId="0" borderId="43" xfId="4" applyFont="1" applyBorder="1" applyAlignment="1" applyProtection="1">
      <alignment horizontal="center" vertical="center" wrapText="1"/>
    </xf>
    <xf numFmtId="0" fontId="30" fillId="0" borderId="29" xfId="4" applyFont="1" applyBorder="1" applyAlignment="1" applyProtection="1">
      <alignment horizontal="center" vertical="center" wrapText="1"/>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20" xfId="0" applyFont="1" applyBorder="1" applyAlignment="1">
      <alignment vertical="center"/>
    </xf>
    <xf numFmtId="0" fontId="4" fillId="0" borderId="24" xfId="0" applyFont="1" applyBorder="1" applyAlignment="1">
      <alignment vertical="center"/>
    </xf>
    <xf numFmtId="0" fontId="10" fillId="3" borderId="28" xfId="0" applyFont="1" applyFill="1" applyBorder="1" applyAlignment="1"/>
    <xf numFmtId="0" fontId="10" fillId="3" borderId="31" xfId="0" applyFont="1" applyFill="1" applyBorder="1" applyAlignment="1"/>
  </cellXfs>
  <cellStyles count="9">
    <cellStyle name="Comma 2" xfId="5" xr:uid="{16CDFAFE-F7A2-4ADD-8159-2F52AA58B13F}"/>
    <cellStyle name="Hyperlink" xfId="3" builtinId="8"/>
    <cellStyle name="Normal" xfId="0" builtinId="0"/>
    <cellStyle name="Normal 2" xfId="2" xr:uid="{0AC92FD9-093E-4DF2-8DDE-EABB77AC698A}"/>
    <cellStyle name="Normal 2 10" xfId="6" xr:uid="{DC6E9367-3FCE-4D43-B5F4-65961A389EF1}"/>
    <cellStyle name="Normal 3" xfId="4" xr:uid="{4BA34B6E-205A-4ABD-814C-CB09ADB05AC4}"/>
    <cellStyle name="Normal 8" xfId="7" xr:uid="{A566D3FA-BBCE-4DCB-A7E0-26833A1FCB44}"/>
    <cellStyle name="Percent" xfId="1" builtinId="5"/>
    <cellStyle name="Percent 6" xfId="8" xr:uid="{DF2D60EF-BC4C-4C8F-89B1-D2203FBB993C}"/>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E7E6E6"/>
      <color rgb="FF1F497D"/>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xdr:rowOff>
    </xdr:from>
    <xdr:to>
      <xdr:col>1</xdr:col>
      <xdr:colOff>666750</xdr:colOff>
      <xdr:row>5</xdr:row>
      <xdr:rowOff>352424</xdr:rowOff>
    </xdr:to>
    <xdr:pic>
      <xdr:nvPicPr>
        <xdr:cNvPr id="3" name="Picture 1">
          <a:extLst>
            <a:ext uri="{FF2B5EF4-FFF2-40B4-BE49-F238E27FC236}">
              <a16:creationId xmlns:a16="http://schemas.microsoft.com/office/drawing/2014/main" id="{134A67D9-3DB1-4052-8481-81976ECB3E63}"/>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
          <a:ext cx="1066800" cy="1247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sclistens1-my.sharepoint.com/Users/rbiank/AppData/Local/Temp/Desktop/FBHold/C:/Users/pkrawczyk/Documents/C:/FairbanksCorp/MAC%20Operations/TX/RMS/2008Q3AJ08/ClaimablePercentages-AJ08.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xhhs.sharepoint.com/sites/pf/hs/RAH_ShareDrive/DRM/ATLIS/Active%20Provider%20List%20ATLIS_PG.xlsx" TargetMode="External"/><Relationship Id="rId1" Type="http://schemas.openxmlformats.org/officeDocument/2006/relationships/externalLinkPath" Target="/sites/pf/hs/RAH_ShareDrive/DRM/ATLIS/Active%20Provider%20List%20ATLIS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s"/>
      <sheetName val="IDCR"/>
      <sheetName val="MER"/>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Master ATLIS List"/>
      <sheetName val="All Providers(Edit)"/>
      <sheetName val="Crosswalks"/>
      <sheetName val="Queries"/>
      <sheetName val="ATLIS Providers w ENC"/>
      <sheetName val="Claims Pivot"/>
      <sheetName val="IP&amp;OP Claims"/>
      <sheetName val="IP&amp;OP All Query"/>
      <sheetName val="Previous ATLIS List"/>
      <sheetName val="PivotNPIs"/>
      <sheetName val="NPIs txt"/>
      <sheetName val="2025 Master TPI"/>
      <sheetName val="9.3Providers"/>
      <sheetName val="9.3InactiveTPis"/>
      <sheetName val="9.12Providers"/>
      <sheetName val="9.12InactiveTPis"/>
    </sheetNames>
    <sheetDataSet>
      <sheetData sheetId="0"/>
      <sheetData sheetId="1">
        <row r="1">
          <cell r="A1" t="str">
            <v>Query ran 9/30/2024 - PG and MLV</v>
          </cell>
        </row>
        <row r="4">
          <cell r="A4" t="str">
            <v>Master NPI</v>
          </cell>
        </row>
        <row r="5">
          <cell r="A5" t="str">
            <v>1003192311</v>
          </cell>
        </row>
        <row r="6">
          <cell r="A6" t="str">
            <v>1003340639</v>
          </cell>
        </row>
        <row r="7">
          <cell r="A7" t="str">
            <v>1003344334</v>
          </cell>
        </row>
        <row r="8">
          <cell r="A8" t="str">
            <v>1003833013</v>
          </cell>
        </row>
        <row r="9">
          <cell r="A9" t="str">
            <v>1003883158</v>
          </cell>
        </row>
        <row r="10">
          <cell r="A10" t="str">
            <v>1003885641</v>
          </cell>
        </row>
        <row r="11">
          <cell r="A11" t="str">
            <v>1013085083</v>
          </cell>
        </row>
        <row r="12">
          <cell r="A12" t="str">
            <v>1013941780</v>
          </cell>
        </row>
        <row r="13">
          <cell r="A13" t="str">
            <v>1013968726</v>
          </cell>
        </row>
        <row r="14">
          <cell r="A14" t="str">
            <v>1013970862</v>
          </cell>
        </row>
        <row r="15">
          <cell r="A15" t="str">
            <v>1013993559</v>
          </cell>
        </row>
        <row r="16">
          <cell r="A16" t="str">
            <v>1023011657</v>
          </cell>
        </row>
        <row r="17">
          <cell r="A17" t="str">
            <v>1023013448</v>
          </cell>
        </row>
        <row r="18">
          <cell r="A18" t="str">
            <v>1023013935</v>
          </cell>
        </row>
        <row r="19">
          <cell r="A19" t="str">
            <v>1023065794</v>
          </cell>
        </row>
        <row r="20">
          <cell r="A20" t="str">
            <v>1033114608</v>
          </cell>
        </row>
        <row r="21">
          <cell r="A21" t="str">
            <v>1033118716</v>
          </cell>
        </row>
        <row r="22">
          <cell r="A22" t="str">
            <v>1033120423</v>
          </cell>
        </row>
        <row r="23">
          <cell r="A23" t="str">
            <v>1033165501</v>
          </cell>
        </row>
        <row r="24">
          <cell r="A24" t="str">
            <v>1033568621</v>
          </cell>
        </row>
        <row r="25">
          <cell r="A25" t="str">
            <v>1033759832</v>
          </cell>
        </row>
        <row r="26">
          <cell r="A26" t="str">
            <v>1043267701</v>
          </cell>
        </row>
        <row r="27">
          <cell r="A27" t="str">
            <v>1043328198</v>
          </cell>
        </row>
        <row r="28">
          <cell r="A28" t="str">
            <v>1043389034</v>
          </cell>
        </row>
        <row r="29">
          <cell r="A29" t="str">
            <v>1043457583</v>
          </cell>
        </row>
        <row r="30">
          <cell r="A30" t="str">
            <v>1043552177</v>
          </cell>
        </row>
        <row r="31">
          <cell r="A31" t="str">
            <v>1053317362</v>
          </cell>
        </row>
        <row r="32">
          <cell r="A32" t="str">
            <v>1053839233</v>
          </cell>
        </row>
        <row r="33">
          <cell r="A33" t="str">
            <v>1063411239</v>
          </cell>
        </row>
        <row r="34">
          <cell r="A34" t="str">
            <v>1063411767</v>
          </cell>
        </row>
        <row r="35">
          <cell r="A35" t="str">
            <v>1063466035</v>
          </cell>
        </row>
        <row r="36">
          <cell r="A36" t="str">
            <v>1073043592</v>
          </cell>
        </row>
        <row r="37">
          <cell r="A37" t="str">
            <v>1073511762</v>
          </cell>
        </row>
        <row r="38">
          <cell r="A38" t="str">
            <v>1073580726</v>
          </cell>
        </row>
        <row r="39">
          <cell r="A39" t="str">
            <v>1073901476</v>
          </cell>
        </row>
        <row r="40">
          <cell r="A40" t="str">
            <v>1083112023</v>
          </cell>
        </row>
        <row r="41">
          <cell r="A41" t="str">
            <v>1083143747</v>
          </cell>
        </row>
        <row r="42">
          <cell r="A42" t="str">
            <v>1083612121</v>
          </cell>
        </row>
        <row r="43">
          <cell r="A43" t="str">
            <v>1083619712</v>
          </cell>
        </row>
        <row r="44">
          <cell r="A44" t="str">
            <v>1083937593</v>
          </cell>
        </row>
        <row r="45">
          <cell r="A45" t="str">
            <v>1093708679</v>
          </cell>
        </row>
        <row r="46">
          <cell r="A46" t="str">
            <v>1093712697</v>
          </cell>
        </row>
        <row r="47">
          <cell r="A47" t="str">
            <v>1093744187</v>
          </cell>
        </row>
        <row r="48">
          <cell r="A48" t="str">
            <v>1093783391</v>
          </cell>
        </row>
        <row r="49">
          <cell r="A49" t="str">
            <v>1093810327</v>
          </cell>
        </row>
        <row r="50">
          <cell r="A50" t="str">
            <v>1104381292</v>
          </cell>
        </row>
        <row r="51">
          <cell r="A51" t="str">
            <v>1104383371</v>
          </cell>
        </row>
        <row r="52">
          <cell r="A52" t="str">
            <v>1104830900</v>
          </cell>
        </row>
        <row r="53">
          <cell r="A53" t="str">
            <v>1104842475</v>
          </cell>
        </row>
        <row r="54">
          <cell r="A54" t="str">
            <v>1104845015</v>
          </cell>
        </row>
        <row r="55">
          <cell r="A55" t="str">
            <v>1114340080</v>
          </cell>
        </row>
        <row r="56">
          <cell r="A56" t="str">
            <v>1114435260</v>
          </cell>
        </row>
        <row r="57">
          <cell r="A57" t="str">
            <v>1114903523</v>
          </cell>
        </row>
        <row r="58">
          <cell r="A58" t="str">
            <v>1114962842</v>
          </cell>
        </row>
        <row r="59">
          <cell r="A59" t="str">
            <v>1114998911</v>
          </cell>
        </row>
        <row r="60">
          <cell r="A60" t="str">
            <v>1124052162</v>
          </cell>
        </row>
        <row r="61">
          <cell r="A61" t="str">
            <v>1124061882</v>
          </cell>
        </row>
        <row r="62">
          <cell r="A62" t="str">
            <v>1124074273</v>
          </cell>
        </row>
        <row r="63">
          <cell r="A63" t="str">
            <v>1124092036</v>
          </cell>
        </row>
        <row r="64">
          <cell r="A64" t="str">
            <v>1124137054</v>
          </cell>
        </row>
        <row r="65">
          <cell r="A65" t="str">
            <v>1124305065</v>
          </cell>
        </row>
        <row r="66">
          <cell r="A66" t="str">
            <v>1134108053</v>
          </cell>
        </row>
        <row r="67">
          <cell r="A67" t="str">
            <v>1134137466</v>
          </cell>
        </row>
        <row r="68">
          <cell r="A68" t="str">
            <v>1134166192</v>
          </cell>
        </row>
        <row r="69">
          <cell r="A69" t="str">
            <v>1134172406</v>
          </cell>
        </row>
        <row r="70">
          <cell r="A70" t="str">
            <v>1144203662</v>
          </cell>
        </row>
        <row r="71">
          <cell r="A71" t="str">
            <v>1144274226</v>
          </cell>
        </row>
        <row r="72">
          <cell r="A72" t="str">
            <v>1144294893</v>
          </cell>
        </row>
        <row r="73">
          <cell r="A73" t="str">
            <v>1144756578</v>
          </cell>
        </row>
        <row r="74">
          <cell r="A74" t="str">
            <v>1144781501</v>
          </cell>
        </row>
        <row r="75">
          <cell r="A75" t="str">
            <v>1154315307</v>
          </cell>
        </row>
        <row r="76">
          <cell r="A76" t="str">
            <v>1154317774</v>
          </cell>
        </row>
        <row r="77">
          <cell r="A77" t="str">
            <v>1154324952</v>
          </cell>
        </row>
        <row r="78">
          <cell r="A78" t="str">
            <v>1154361475</v>
          </cell>
        </row>
        <row r="79">
          <cell r="A79" t="str">
            <v>1154612638</v>
          </cell>
        </row>
        <row r="80">
          <cell r="A80" t="str">
            <v>1154618742</v>
          </cell>
        </row>
        <row r="81">
          <cell r="A81" t="str">
            <v>1154893675</v>
          </cell>
        </row>
        <row r="82">
          <cell r="A82" t="str">
            <v>1164510673</v>
          </cell>
        </row>
        <row r="83">
          <cell r="A83" t="str">
            <v>1164526786</v>
          </cell>
        </row>
        <row r="84">
          <cell r="A84" t="str">
            <v>1164688495</v>
          </cell>
        </row>
        <row r="85">
          <cell r="A85" t="str">
            <v>1174021695</v>
          </cell>
        </row>
        <row r="86">
          <cell r="A86" t="str">
            <v>1174522494</v>
          </cell>
        </row>
        <row r="87">
          <cell r="A87" t="str">
            <v>1174524466</v>
          </cell>
        </row>
        <row r="88">
          <cell r="A88" t="str">
            <v>1174526529</v>
          </cell>
        </row>
        <row r="89">
          <cell r="A89" t="str">
            <v>1174533343</v>
          </cell>
        </row>
        <row r="90">
          <cell r="A90" t="str">
            <v>1174563779</v>
          </cell>
        </row>
        <row r="91">
          <cell r="A91" t="str">
            <v>1174576698</v>
          </cell>
        </row>
        <row r="92">
          <cell r="A92" t="str">
            <v>1174582050</v>
          </cell>
        </row>
        <row r="93">
          <cell r="A93" t="str">
            <v>1184042822</v>
          </cell>
        </row>
        <row r="94">
          <cell r="A94" t="str">
            <v>1184132524</v>
          </cell>
        </row>
        <row r="95">
          <cell r="A95" t="str">
            <v>1184179194</v>
          </cell>
        </row>
        <row r="96">
          <cell r="A96" t="str">
            <v>1184233785</v>
          </cell>
        </row>
        <row r="97">
          <cell r="A97" t="str">
            <v>1184262800</v>
          </cell>
        </row>
        <row r="98">
          <cell r="A98" t="str">
            <v>1184607897</v>
          </cell>
        </row>
        <row r="99">
          <cell r="A99" t="str">
            <v>1184622847</v>
          </cell>
        </row>
        <row r="100">
          <cell r="A100" t="str">
            <v>1184631673</v>
          </cell>
        </row>
        <row r="101">
          <cell r="A101" t="str">
            <v>1184868879</v>
          </cell>
        </row>
        <row r="102">
          <cell r="A102" t="str">
            <v>1184911877</v>
          </cell>
        </row>
        <row r="103">
          <cell r="A103" t="str">
            <v>1194743013</v>
          </cell>
        </row>
        <row r="104">
          <cell r="A104" t="str">
            <v>1194753590</v>
          </cell>
        </row>
        <row r="105">
          <cell r="A105" t="str">
            <v>1194787218</v>
          </cell>
        </row>
        <row r="106">
          <cell r="A106" t="str">
            <v>1194890103</v>
          </cell>
        </row>
        <row r="107">
          <cell r="A107" t="str">
            <v>1194893263</v>
          </cell>
        </row>
        <row r="108">
          <cell r="A108" t="str">
            <v>1205018439</v>
          </cell>
        </row>
        <row r="109">
          <cell r="A109" t="str">
            <v>1205164928</v>
          </cell>
        </row>
        <row r="110">
          <cell r="A110" t="str">
            <v>1205420916</v>
          </cell>
        </row>
        <row r="111">
          <cell r="A111" t="str">
            <v>1205833985</v>
          </cell>
        </row>
        <row r="112">
          <cell r="A112" t="str">
            <v>1205837770</v>
          </cell>
        </row>
        <row r="113">
          <cell r="A113" t="str">
            <v>1205900370</v>
          </cell>
        </row>
        <row r="114">
          <cell r="A114" t="str">
            <v>1215296884</v>
          </cell>
        </row>
        <row r="115">
          <cell r="A115" t="str">
            <v>1215609896</v>
          </cell>
        </row>
        <row r="116">
          <cell r="A116" t="str">
            <v>1215969787</v>
          </cell>
        </row>
        <row r="117">
          <cell r="A117" t="str">
            <v>1225038938</v>
          </cell>
        </row>
        <row r="118">
          <cell r="A118" t="str">
            <v>1225146400</v>
          </cell>
        </row>
        <row r="119">
          <cell r="A119" t="str">
            <v>1225289499</v>
          </cell>
        </row>
        <row r="120">
          <cell r="A120" t="str">
            <v>1225439821</v>
          </cell>
        </row>
        <row r="121">
          <cell r="A121" t="str">
            <v>1235374612</v>
          </cell>
        </row>
        <row r="122">
          <cell r="A122" t="str">
            <v>1235510090</v>
          </cell>
        </row>
        <row r="123">
          <cell r="A123" t="str">
            <v>1235685892</v>
          </cell>
        </row>
        <row r="124">
          <cell r="A124" t="str">
            <v>1245201656</v>
          </cell>
        </row>
        <row r="125">
          <cell r="A125" t="str">
            <v>1245237593</v>
          </cell>
        </row>
        <row r="126">
          <cell r="A126" t="str">
            <v>1245292630</v>
          </cell>
        </row>
        <row r="127">
          <cell r="A127" t="str">
            <v>1245422567</v>
          </cell>
        </row>
        <row r="128">
          <cell r="A128" t="str">
            <v>1245878990</v>
          </cell>
        </row>
        <row r="129">
          <cell r="A129" t="str">
            <v>1255325817</v>
          </cell>
        </row>
        <row r="130">
          <cell r="A130" t="str">
            <v>1255384533</v>
          </cell>
        </row>
        <row r="131">
          <cell r="A131" t="str">
            <v>1255579389</v>
          </cell>
        </row>
        <row r="132">
          <cell r="A132" t="str">
            <v>1265430177</v>
          </cell>
        </row>
        <row r="133">
          <cell r="A133" t="str">
            <v>1265568638</v>
          </cell>
        </row>
        <row r="134">
          <cell r="A134" t="str">
            <v>1265772362</v>
          </cell>
        </row>
        <row r="135">
          <cell r="A135" t="str">
            <v>1275580938</v>
          </cell>
        </row>
        <row r="136">
          <cell r="A136" t="str">
            <v>1275581852</v>
          </cell>
        </row>
        <row r="137">
          <cell r="A137" t="str">
            <v>1275592131</v>
          </cell>
        </row>
        <row r="138">
          <cell r="A138" t="str">
            <v>1275813610</v>
          </cell>
        </row>
        <row r="139">
          <cell r="A139" t="str">
            <v>1285065623</v>
          </cell>
        </row>
        <row r="140">
          <cell r="A140" t="str">
            <v>1285191452</v>
          </cell>
        </row>
        <row r="141">
          <cell r="A141" t="str">
            <v>1285699835</v>
          </cell>
        </row>
        <row r="142">
          <cell r="A142" t="str">
            <v>1285798918</v>
          </cell>
        </row>
        <row r="143">
          <cell r="A143" t="str">
            <v>1285930891</v>
          </cell>
        </row>
        <row r="144">
          <cell r="A144" t="str">
            <v>1295121457</v>
          </cell>
        </row>
        <row r="145">
          <cell r="A145" t="str">
            <v>1295173664</v>
          </cell>
        </row>
        <row r="146">
          <cell r="A146" t="str">
            <v>1295736734</v>
          </cell>
        </row>
        <row r="147">
          <cell r="A147" t="str">
            <v>1295739258</v>
          </cell>
        </row>
        <row r="148">
          <cell r="A148" t="str">
            <v>1295764553</v>
          </cell>
        </row>
        <row r="149">
          <cell r="A149" t="str">
            <v>1295781227</v>
          </cell>
        </row>
        <row r="150">
          <cell r="A150" t="str">
            <v>1295788735</v>
          </cell>
        </row>
        <row r="151">
          <cell r="A151" t="str">
            <v>1295843787</v>
          </cell>
        </row>
        <row r="152">
          <cell r="A152" t="str">
            <v>1295890093</v>
          </cell>
        </row>
        <row r="153">
          <cell r="A153" t="str">
            <v>1306268321</v>
          </cell>
        </row>
        <row r="154">
          <cell r="A154" t="str">
            <v>1306448899</v>
          </cell>
        </row>
        <row r="155">
          <cell r="A155" t="str">
            <v>1306897277</v>
          </cell>
        </row>
        <row r="156">
          <cell r="A156" t="str">
            <v>1316197767</v>
          </cell>
        </row>
        <row r="157">
          <cell r="A157" t="str">
            <v>1316911068</v>
          </cell>
        </row>
        <row r="158">
          <cell r="A158" t="str">
            <v>1316931835</v>
          </cell>
        </row>
        <row r="159">
          <cell r="A159" t="str">
            <v>1316933609</v>
          </cell>
        </row>
        <row r="160">
          <cell r="A160" t="str">
            <v>1316936990</v>
          </cell>
        </row>
        <row r="161">
          <cell r="A161" t="str">
            <v>1316992878</v>
          </cell>
        </row>
        <row r="162">
          <cell r="A162" t="str">
            <v>1326025701</v>
          </cell>
        </row>
        <row r="163">
          <cell r="A163" t="str">
            <v>1326037607</v>
          </cell>
        </row>
        <row r="164">
          <cell r="A164" t="str">
            <v>1326079534</v>
          </cell>
        </row>
        <row r="165">
          <cell r="A165" t="str">
            <v>1326134255</v>
          </cell>
        </row>
        <row r="166">
          <cell r="A166" t="str">
            <v>1326349986</v>
          </cell>
        </row>
        <row r="167">
          <cell r="A167" t="str">
            <v>1326546797</v>
          </cell>
        </row>
        <row r="168">
          <cell r="A168" t="str">
            <v>1336172105</v>
          </cell>
        </row>
        <row r="169">
          <cell r="A169" t="str">
            <v>1336818707</v>
          </cell>
        </row>
        <row r="170">
          <cell r="A170" t="str">
            <v>1346544616</v>
          </cell>
        </row>
        <row r="171">
          <cell r="A171" t="str">
            <v>1346630316</v>
          </cell>
        </row>
        <row r="172">
          <cell r="A172" t="str">
            <v>1346729159</v>
          </cell>
        </row>
        <row r="173">
          <cell r="A173" t="str">
            <v>1356312243</v>
          </cell>
        </row>
        <row r="174">
          <cell r="A174" t="str">
            <v>1356418974</v>
          </cell>
        </row>
        <row r="175">
          <cell r="A175" t="str">
            <v>1356446686</v>
          </cell>
        </row>
        <row r="176">
          <cell r="A176" t="str">
            <v>1356960132</v>
          </cell>
        </row>
        <row r="177">
          <cell r="A177" t="str">
            <v>1366532228</v>
          </cell>
        </row>
        <row r="178">
          <cell r="A178" t="str">
            <v>1366871600</v>
          </cell>
        </row>
        <row r="179">
          <cell r="A179" t="str">
            <v>1376071530</v>
          </cell>
        </row>
        <row r="180">
          <cell r="A180" t="str">
            <v>1376073114</v>
          </cell>
        </row>
        <row r="181">
          <cell r="A181" t="str">
            <v>1376256354</v>
          </cell>
        </row>
        <row r="182">
          <cell r="A182" t="str">
            <v>1376588228</v>
          </cell>
        </row>
        <row r="183">
          <cell r="A183" t="str">
            <v>1376662296</v>
          </cell>
        </row>
        <row r="184">
          <cell r="A184" t="str">
            <v>1376829812</v>
          </cell>
        </row>
        <row r="185">
          <cell r="A185" t="str">
            <v>1386652527</v>
          </cell>
        </row>
        <row r="186">
          <cell r="A186" t="str">
            <v>1386882488</v>
          </cell>
        </row>
        <row r="187">
          <cell r="A187" t="str">
            <v>1396138970</v>
          </cell>
        </row>
        <row r="188">
          <cell r="A188" t="str">
            <v>1396731105</v>
          </cell>
        </row>
        <row r="189">
          <cell r="A189" t="str">
            <v>1396746129</v>
          </cell>
        </row>
        <row r="190">
          <cell r="A190" t="str">
            <v>1396748471</v>
          </cell>
        </row>
        <row r="191">
          <cell r="A191" t="str">
            <v>1396778064</v>
          </cell>
        </row>
        <row r="192">
          <cell r="A192" t="str">
            <v>1396779948</v>
          </cell>
        </row>
        <row r="193">
          <cell r="A193" t="str">
            <v>1396902540</v>
          </cell>
        </row>
        <row r="194">
          <cell r="A194" t="str">
            <v>1407010622</v>
          </cell>
        </row>
        <row r="195">
          <cell r="A195" t="str">
            <v>1407121189</v>
          </cell>
        </row>
        <row r="196">
          <cell r="A196" t="str">
            <v>1407169196</v>
          </cell>
        </row>
        <row r="197">
          <cell r="A197" t="str">
            <v>1407191984</v>
          </cell>
        </row>
        <row r="198">
          <cell r="A198" t="str">
            <v>1407364847</v>
          </cell>
        </row>
        <row r="199">
          <cell r="A199" t="str">
            <v>1407467855</v>
          </cell>
        </row>
        <row r="200">
          <cell r="A200" t="str">
            <v>1407990088</v>
          </cell>
        </row>
        <row r="201">
          <cell r="A201" t="str">
            <v>1417429945</v>
          </cell>
        </row>
        <row r="202">
          <cell r="A202" t="str">
            <v>1417471467</v>
          </cell>
        </row>
        <row r="203">
          <cell r="A203" t="str">
            <v>1417941295</v>
          </cell>
        </row>
        <row r="204">
          <cell r="A204" t="str">
            <v>1417980202</v>
          </cell>
        </row>
        <row r="205">
          <cell r="A205" t="str">
            <v>1427048453</v>
          </cell>
        </row>
        <row r="206">
          <cell r="A206" t="str">
            <v>1427374222</v>
          </cell>
        </row>
        <row r="207">
          <cell r="A207" t="str">
            <v>1427472463</v>
          </cell>
        </row>
        <row r="208">
          <cell r="A208" t="str">
            <v>1427506385</v>
          </cell>
        </row>
        <row r="209">
          <cell r="A209" t="str">
            <v>1437102639</v>
          </cell>
        </row>
        <row r="210">
          <cell r="A210" t="str">
            <v>1437148020</v>
          </cell>
        </row>
        <row r="211">
          <cell r="A211" t="str">
            <v>1437156361</v>
          </cell>
        </row>
        <row r="212">
          <cell r="A212" t="str">
            <v>1437171568</v>
          </cell>
        </row>
        <row r="213">
          <cell r="A213" t="str">
            <v>1437851235</v>
          </cell>
        </row>
        <row r="214">
          <cell r="A214" t="str">
            <v>1447228747</v>
          </cell>
        </row>
        <row r="215">
          <cell r="A215" t="str">
            <v>1447250253</v>
          </cell>
        </row>
        <row r="216">
          <cell r="A216" t="str">
            <v>1447259627</v>
          </cell>
        </row>
        <row r="217">
          <cell r="A217" t="str">
            <v>1447355771</v>
          </cell>
        </row>
        <row r="218">
          <cell r="A218" t="str">
            <v>1447574819</v>
          </cell>
        </row>
        <row r="219">
          <cell r="A219" t="str">
            <v>1447883301</v>
          </cell>
        </row>
        <row r="220">
          <cell r="A220" t="str">
            <v>1447917802</v>
          </cell>
        </row>
        <row r="221">
          <cell r="A221" t="str">
            <v>1457382798</v>
          </cell>
        </row>
        <row r="222">
          <cell r="A222" t="str">
            <v>1457730426</v>
          </cell>
        </row>
        <row r="223">
          <cell r="A223" t="str">
            <v>1457820995</v>
          </cell>
        </row>
        <row r="224">
          <cell r="A224" t="str">
            <v>1467442418</v>
          </cell>
        </row>
        <row r="225">
          <cell r="A225" t="str">
            <v>1467853051</v>
          </cell>
        </row>
        <row r="226">
          <cell r="A226" t="str">
            <v>1477061885</v>
          </cell>
        </row>
        <row r="227">
          <cell r="A227" t="str">
            <v>1477507432</v>
          </cell>
        </row>
        <row r="228">
          <cell r="A228" t="str">
            <v>1477516466</v>
          </cell>
        </row>
        <row r="229">
          <cell r="A229" t="str">
            <v>1477594299</v>
          </cell>
        </row>
        <row r="230">
          <cell r="A230" t="str">
            <v>1477643690</v>
          </cell>
        </row>
        <row r="231">
          <cell r="A231" t="str">
            <v>1477731156</v>
          </cell>
        </row>
        <row r="232">
          <cell r="A232" t="str">
            <v>1477857332</v>
          </cell>
        </row>
        <row r="233">
          <cell r="A233" t="str">
            <v>1487271375</v>
          </cell>
        </row>
        <row r="234">
          <cell r="A234" t="str">
            <v>1487607792</v>
          </cell>
        </row>
        <row r="235">
          <cell r="A235" t="str">
            <v>1487639175</v>
          </cell>
        </row>
        <row r="236">
          <cell r="A236" t="str">
            <v>1497708929</v>
          </cell>
        </row>
        <row r="237">
          <cell r="A237" t="str">
            <v>1497871628</v>
          </cell>
        </row>
        <row r="238">
          <cell r="A238" t="str">
            <v>1508810573</v>
          </cell>
        </row>
        <row r="239">
          <cell r="A239" t="str">
            <v>1508899204</v>
          </cell>
        </row>
        <row r="240">
          <cell r="A240" t="str">
            <v>1518253194</v>
          </cell>
        </row>
        <row r="241">
          <cell r="A241" t="str">
            <v>1518287721</v>
          </cell>
        </row>
        <row r="242">
          <cell r="A242" t="str">
            <v>1518439009</v>
          </cell>
        </row>
        <row r="243">
          <cell r="A243" t="str">
            <v>1518911833</v>
          </cell>
        </row>
        <row r="244">
          <cell r="A244" t="str">
            <v>1528026267</v>
          </cell>
        </row>
        <row r="245">
          <cell r="A245" t="str">
            <v>1528027786</v>
          </cell>
        </row>
        <row r="246">
          <cell r="A246" t="str">
            <v>1528064649</v>
          </cell>
        </row>
        <row r="247">
          <cell r="A247" t="str">
            <v>1538465901</v>
          </cell>
        </row>
        <row r="248">
          <cell r="A248" t="str">
            <v>1538522412</v>
          </cell>
        </row>
        <row r="249">
          <cell r="A249" t="str">
            <v>1538551791</v>
          </cell>
        </row>
        <row r="250">
          <cell r="A250" t="str">
            <v>1538667035</v>
          </cell>
        </row>
        <row r="251">
          <cell r="A251" t="str">
            <v>1548226988</v>
          </cell>
        </row>
        <row r="252">
          <cell r="A252" t="str">
            <v>1548232044</v>
          </cell>
        </row>
        <row r="253">
          <cell r="A253" t="str">
            <v>1548233265</v>
          </cell>
        </row>
        <row r="254">
          <cell r="A254" t="str">
            <v>1548236524</v>
          </cell>
        </row>
        <row r="255">
          <cell r="A255" t="str">
            <v>1548286172</v>
          </cell>
        </row>
        <row r="256">
          <cell r="A256" t="str">
            <v>1548291883</v>
          </cell>
        </row>
        <row r="257">
          <cell r="A257" t="str">
            <v>1548387418</v>
          </cell>
        </row>
        <row r="258">
          <cell r="A258" t="str">
            <v>1548546088</v>
          </cell>
        </row>
        <row r="259">
          <cell r="A259" t="str">
            <v>1558349399</v>
          </cell>
        </row>
        <row r="260">
          <cell r="A260" t="str">
            <v>1558430520</v>
          </cell>
        </row>
        <row r="261">
          <cell r="A261" t="str">
            <v>1558659714</v>
          </cell>
        </row>
        <row r="262">
          <cell r="A262" t="str">
            <v>1558721365</v>
          </cell>
        </row>
        <row r="263">
          <cell r="A263" t="str">
            <v>1558758490</v>
          </cell>
        </row>
        <row r="264">
          <cell r="A264" t="str">
            <v>1568454403</v>
          </cell>
        </row>
        <row r="265">
          <cell r="A265" t="str">
            <v>1568695146</v>
          </cell>
        </row>
        <row r="266">
          <cell r="A266" t="str">
            <v>1568818417</v>
          </cell>
        </row>
        <row r="267">
          <cell r="A267" t="str">
            <v>1568848059</v>
          </cell>
        </row>
        <row r="268">
          <cell r="A268" t="str">
            <v>1578588463</v>
          </cell>
        </row>
        <row r="269">
          <cell r="A269" t="str">
            <v>1578780870</v>
          </cell>
        </row>
        <row r="270">
          <cell r="A270" t="str">
            <v>1598710592</v>
          </cell>
        </row>
        <row r="271">
          <cell r="A271" t="str">
            <v>1598744856</v>
          </cell>
        </row>
        <row r="272">
          <cell r="A272" t="str">
            <v>1598746703</v>
          </cell>
        </row>
        <row r="273">
          <cell r="A273" t="str">
            <v>1598749707</v>
          </cell>
        </row>
        <row r="274">
          <cell r="A274" t="str">
            <v>1598750721</v>
          </cell>
        </row>
        <row r="275">
          <cell r="A275" t="str">
            <v>1609091693</v>
          </cell>
        </row>
        <row r="276">
          <cell r="A276" t="str">
            <v>1609275585</v>
          </cell>
        </row>
        <row r="277">
          <cell r="A277" t="str">
            <v>1609855139</v>
          </cell>
        </row>
        <row r="278">
          <cell r="A278" t="str">
            <v>1609876309</v>
          </cell>
        </row>
        <row r="279">
          <cell r="A279" t="str">
            <v>1619115383</v>
          </cell>
        </row>
        <row r="280">
          <cell r="A280" t="str">
            <v>1619924719</v>
          </cell>
        </row>
        <row r="281">
          <cell r="A281" t="str">
            <v>1629021845</v>
          </cell>
        </row>
        <row r="282">
          <cell r="A282" t="str">
            <v>1629037163</v>
          </cell>
        </row>
        <row r="283">
          <cell r="A283" t="str">
            <v>1629064928</v>
          </cell>
        </row>
        <row r="284">
          <cell r="A284" t="str">
            <v>1629089966</v>
          </cell>
        </row>
        <row r="285">
          <cell r="A285" t="str">
            <v>1629138029</v>
          </cell>
        </row>
        <row r="286">
          <cell r="A286" t="str">
            <v>1639176456</v>
          </cell>
        </row>
        <row r="287">
          <cell r="A287" t="str">
            <v>1649223645</v>
          </cell>
        </row>
        <row r="288">
          <cell r="A288" t="str">
            <v>1649243353</v>
          </cell>
        </row>
        <row r="289">
          <cell r="A289" t="str">
            <v>1649273434</v>
          </cell>
        </row>
        <row r="290">
          <cell r="A290" t="str">
            <v>1649781915</v>
          </cell>
        </row>
        <row r="291">
          <cell r="A291" t="str">
            <v>1659308948</v>
          </cell>
        </row>
        <row r="292">
          <cell r="A292" t="str">
            <v>1659316115</v>
          </cell>
        </row>
        <row r="293">
          <cell r="A293" t="str">
            <v>1659323772</v>
          </cell>
        </row>
        <row r="294">
          <cell r="A294" t="str">
            <v>1659352987</v>
          </cell>
        </row>
        <row r="295">
          <cell r="A295" t="str">
            <v>1659440634</v>
          </cell>
        </row>
        <row r="296">
          <cell r="A296" t="str">
            <v>1659525236</v>
          </cell>
        </row>
        <row r="297">
          <cell r="A297" t="str">
            <v>1659539567</v>
          </cell>
        </row>
        <row r="298">
          <cell r="A298" t="str">
            <v>1659559573</v>
          </cell>
        </row>
        <row r="299">
          <cell r="A299" t="str">
            <v>1669472387</v>
          </cell>
        </row>
        <row r="300">
          <cell r="A300" t="str">
            <v>1669480323</v>
          </cell>
        </row>
        <row r="301">
          <cell r="A301" t="str">
            <v>1669513941</v>
          </cell>
        </row>
        <row r="302">
          <cell r="A302" t="str">
            <v>1669569984</v>
          </cell>
        </row>
        <row r="303">
          <cell r="A303" t="str">
            <v>1669732178</v>
          </cell>
        </row>
        <row r="304">
          <cell r="A304" t="str">
            <v>1669752234</v>
          </cell>
        </row>
        <row r="305">
          <cell r="A305" t="str">
            <v>1679137111</v>
          </cell>
        </row>
        <row r="306">
          <cell r="A306" t="str">
            <v>1679528889</v>
          </cell>
        </row>
        <row r="307">
          <cell r="A307" t="str">
            <v>1679557888</v>
          </cell>
        </row>
        <row r="308">
          <cell r="A308" t="str">
            <v>1679560866</v>
          </cell>
        </row>
        <row r="309">
          <cell r="A309" t="str">
            <v>1679578439</v>
          </cell>
        </row>
        <row r="310">
          <cell r="A310" t="str">
            <v>1679678767</v>
          </cell>
        </row>
        <row r="311">
          <cell r="A311" t="str">
            <v>1679903967</v>
          </cell>
        </row>
        <row r="312">
          <cell r="A312" t="str">
            <v>1689628984</v>
          </cell>
        </row>
        <row r="313">
          <cell r="A313" t="str">
            <v>1689629941</v>
          </cell>
        </row>
        <row r="314">
          <cell r="A314" t="str">
            <v>1689630865</v>
          </cell>
        </row>
        <row r="315">
          <cell r="A315" t="str">
            <v>1689641680</v>
          </cell>
        </row>
        <row r="316">
          <cell r="A316" t="str">
            <v>1689648339</v>
          </cell>
        </row>
        <row r="317">
          <cell r="A317" t="str">
            <v>1689650616</v>
          </cell>
        </row>
        <row r="318">
          <cell r="A318" t="str">
            <v>1689650921</v>
          </cell>
        </row>
        <row r="319">
          <cell r="A319" t="str">
            <v>1689655912</v>
          </cell>
        </row>
        <row r="320">
          <cell r="A320" t="str">
            <v>1689795098</v>
          </cell>
        </row>
        <row r="321">
          <cell r="A321" t="str">
            <v>1699726406</v>
          </cell>
        </row>
        <row r="322">
          <cell r="A322" t="str">
            <v>1699749341</v>
          </cell>
        </row>
        <row r="323">
          <cell r="A323" t="str">
            <v>1699770149</v>
          </cell>
        </row>
        <row r="324">
          <cell r="A324" t="str">
            <v>1699772541</v>
          </cell>
        </row>
        <row r="325">
          <cell r="A325" t="str">
            <v>1700440245</v>
          </cell>
        </row>
        <row r="326">
          <cell r="A326" t="str">
            <v>1700509577</v>
          </cell>
        </row>
        <row r="327">
          <cell r="A327" t="str">
            <v>1700801909</v>
          </cell>
        </row>
        <row r="328">
          <cell r="A328" t="str">
            <v>1700805678</v>
          </cell>
        </row>
        <row r="329">
          <cell r="A329" t="str">
            <v>1700826575</v>
          </cell>
        </row>
        <row r="330">
          <cell r="A330" t="str">
            <v>1700854288</v>
          </cell>
        </row>
        <row r="331">
          <cell r="A331" t="str">
            <v>1700883196</v>
          </cell>
        </row>
        <row r="332">
          <cell r="A332" t="str">
            <v>1700885076</v>
          </cell>
        </row>
        <row r="333">
          <cell r="A333" t="str">
            <v>1700991700</v>
          </cell>
        </row>
        <row r="334">
          <cell r="A334" t="str">
            <v>1710314141</v>
          </cell>
        </row>
        <row r="335">
          <cell r="A335" t="str">
            <v>1710389929</v>
          </cell>
        </row>
        <row r="336">
          <cell r="A336" t="str">
            <v>1710985098</v>
          </cell>
        </row>
        <row r="337">
          <cell r="A337" t="str">
            <v>1720033947</v>
          </cell>
        </row>
        <row r="338">
          <cell r="A338" t="str">
            <v>1720088123</v>
          </cell>
        </row>
        <row r="339">
          <cell r="A339" t="str">
            <v>1720088412</v>
          </cell>
        </row>
        <row r="340">
          <cell r="A340" t="str">
            <v>1720096019</v>
          </cell>
        </row>
        <row r="341">
          <cell r="A341" t="str">
            <v>1720279342</v>
          </cell>
        </row>
        <row r="342">
          <cell r="A342" t="str">
            <v>1720480627</v>
          </cell>
        </row>
        <row r="343">
          <cell r="A343" t="str">
            <v>1730132234</v>
          </cell>
        </row>
        <row r="344">
          <cell r="A344" t="str">
            <v>1730183658</v>
          </cell>
        </row>
        <row r="345">
          <cell r="A345" t="str">
            <v>1730278417</v>
          </cell>
        </row>
        <row r="346">
          <cell r="A346" t="str">
            <v>1730697350</v>
          </cell>
        </row>
        <row r="347">
          <cell r="A347" t="str">
            <v>1740233782</v>
          </cell>
        </row>
        <row r="348">
          <cell r="A348" t="str">
            <v>1740238641</v>
          </cell>
        </row>
        <row r="349">
          <cell r="A349" t="str">
            <v>1740273994</v>
          </cell>
        </row>
        <row r="350">
          <cell r="A350" t="str">
            <v>1740288505</v>
          </cell>
        </row>
        <row r="351">
          <cell r="A351" t="str">
            <v>1740450121</v>
          </cell>
        </row>
        <row r="352">
          <cell r="A352" t="str">
            <v>1740693316</v>
          </cell>
        </row>
        <row r="353">
          <cell r="A353" t="str">
            <v>1750377289</v>
          </cell>
        </row>
        <row r="354">
          <cell r="A354" t="str">
            <v>1750392916</v>
          </cell>
        </row>
        <row r="355">
          <cell r="A355" t="str">
            <v>1750499273</v>
          </cell>
        </row>
        <row r="356">
          <cell r="A356" t="str">
            <v>1750819025</v>
          </cell>
        </row>
        <row r="357">
          <cell r="A357" t="str">
            <v>1760482939</v>
          </cell>
        </row>
        <row r="358">
          <cell r="A358" t="str">
            <v>1760567085</v>
          </cell>
        </row>
        <row r="359">
          <cell r="A359" t="str">
            <v>1760598692</v>
          </cell>
        </row>
        <row r="360">
          <cell r="A360" t="str">
            <v>1760628184</v>
          </cell>
        </row>
        <row r="361">
          <cell r="A361" t="str">
            <v>1760870166</v>
          </cell>
        </row>
        <row r="362">
          <cell r="A362" t="str">
            <v>1770514077</v>
          </cell>
        </row>
        <row r="363">
          <cell r="A363" t="str">
            <v>1770536120</v>
          </cell>
        </row>
        <row r="364">
          <cell r="A364" t="str">
            <v>1770573586</v>
          </cell>
        </row>
        <row r="365">
          <cell r="A365" t="str">
            <v>1770579591</v>
          </cell>
        </row>
        <row r="366">
          <cell r="A366" t="str">
            <v>1770740359</v>
          </cell>
        </row>
        <row r="367">
          <cell r="A367" t="str">
            <v>1780231563</v>
          </cell>
        </row>
        <row r="368">
          <cell r="A368" t="str">
            <v>1780731737</v>
          </cell>
        </row>
        <row r="369">
          <cell r="A369" t="str">
            <v>1780786699</v>
          </cell>
        </row>
        <row r="370">
          <cell r="A370" t="str">
            <v>1780823021</v>
          </cell>
        </row>
        <row r="371">
          <cell r="A371" t="str">
            <v>1790174860</v>
          </cell>
        </row>
        <row r="372">
          <cell r="A372" t="str">
            <v>1790702371</v>
          </cell>
        </row>
        <row r="373">
          <cell r="A373" t="str">
            <v>1790777696</v>
          </cell>
        </row>
        <row r="374">
          <cell r="A374" t="str">
            <v>1790782704</v>
          </cell>
        </row>
        <row r="375">
          <cell r="A375" t="str">
            <v>1801191853</v>
          </cell>
        </row>
        <row r="376">
          <cell r="A376" t="str">
            <v>1801817135</v>
          </cell>
        </row>
        <row r="377">
          <cell r="A377" t="str">
            <v>1801826839</v>
          </cell>
        </row>
        <row r="378">
          <cell r="A378" t="str">
            <v>1801852736</v>
          </cell>
        </row>
        <row r="379">
          <cell r="A379" t="str">
            <v>1811916901</v>
          </cell>
        </row>
        <row r="380">
          <cell r="A380" t="str">
            <v>1811942238</v>
          </cell>
        </row>
        <row r="381">
          <cell r="A381" t="str">
            <v>1821004151</v>
          </cell>
        </row>
        <row r="382">
          <cell r="A382" t="str">
            <v>1821011248</v>
          </cell>
        </row>
        <row r="383">
          <cell r="A383" t="str">
            <v>1821025990</v>
          </cell>
        </row>
        <row r="384">
          <cell r="A384" t="str">
            <v>1821061532</v>
          </cell>
        </row>
        <row r="385">
          <cell r="A385" t="str">
            <v>1821062050</v>
          </cell>
        </row>
        <row r="386">
          <cell r="A386" t="str">
            <v>1821066820</v>
          </cell>
        </row>
        <row r="387">
          <cell r="A387" t="str">
            <v>1821087164</v>
          </cell>
        </row>
        <row r="388">
          <cell r="A388" t="str">
            <v>1821439183</v>
          </cell>
        </row>
        <row r="389">
          <cell r="A389" t="str">
            <v>1831140979</v>
          </cell>
        </row>
        <row r="390">
          <cell r="A390" t="str">
            <v>1831146331</v>
          </cell>
        </row>
        <row r="391">
          <cell r="A391" t="str">
            <v>1831170273</v>
          </cell>
        </row>
        <row r="392">
          <cell r="A392" t="str">
            <v>1841294246</v>
          </cell>
        </row>
        <row r="393">
          <cell r="A393" t="str">
            <v>1841354677</v>
          </cell>
        </row>
        <row r="394">
          <cell r="A394" t="str">
            <v>1841497153</v>
          </cell>
        </row>
        <row r="395">
          <cell r="A395" t="str">
            <v>1841562709</v>
          </cell>
        </row>
        <row r="396">
          <cell r="A396" t="str">
            <v>1851343909</v>
          </cell>
        </row>
        <row r="397">
          <cell r="A397" t="str">
            <v>1851390967</v>
          </cell>
        </row>
        <row r="398">
          <cell r="A398" t="str">
            <v>1851889463</v>
          </cell>
        </row>
        <row r="399">
          <cell r="A399" t="str">
            <v>1861475626</v>
          </cell>
        </row>
        <row r="400">
          <cell r="A400" t="str">
            <v>1861487779</v>
          </cell>
        </row>
        <row r="401">
          <cell r="A401" t="str">
            <v>1861488579</v>
          </cell>
        </row>
        <row r="402">
          <cell r="A402" t="str">
            <v>1861510521</v>
          </cell>
        </row>
        <row r="403">
          <cell r="A403" t="str">
            <v>1861690364</v>
          </cell>
        </row>
        <row r="404">
          <cell r="A404" t="str">
            <v>1861818809</v>
          </cell>
        </row>
        <row r="405">
          <cell r="A405" t="str">
            <v>1861882532</v>
          </cell>
        </row>
        <row r="406">
          <cell r="A406" t="str">
            <v>1871583153</v>
          </cell>
        </row>
        <row r="407">
          <cell r="A407" t="str">
            <v>1871599183</v>
          </cell>
        </row>
        <row r="408">
          <cell r="A408" t="str">
            <v>1871599829</v>
          </cell>
        </row>
        <row r="409">
          <cell r="A409" t="str">
            <v>1871619254</v>
          </cell>
        </row>
        <row r="410">
          <cell r="A410" t="str">
            <v>1871898478</v>
          </cell>
        </row>
        <row r="411">
          <cell r="A411" t="str">
            <v>1871911016</v>
          </cell>
        </row>
        <row r="412">
          <cell r="A412" t="str">
            <v>1881252203</v>
          </cell>
        </row>
        <row r="413">
          <cell r="A413" t="str">
            <v>1881688976</v>
          </cell>
        </row>
        <row r="414">
          <cell r="A414" t="str">
            <v>1881691061</v>
          </cell>
        </row>
        <row r="415">
          <cell r="A415" t="str">
            <v>1881697316</v>
          </cell>
        </row>
        <row r="416">
          <cell r="A416" t="str">
            <v>1881697878</v>
          </cell>
        </row>
        <row r="417">
          <cell r="A417" t="str">
            <v>1891718789</v>
          </cell>
        </row>
        <row r="418">
          <cell r="A418" t="str">
            <v>1891765178</v>
          </cell>
        </row>
        <row r="419">
          <cell r="A419" t="str">
            <v>1891789772</v>
          </cell>
        </row>
        <row r="420">
          <cell r="A420" t="str">
            <v>1891882833</v>
          </cell>
        </row>
        <row r="421">
          <cell r="A421" t="str">
            <v>1902047376</v>
          </cell>
        </row>
        <row r="422">
          <cell r="A422" t="str">
            <v>1902366305</v>
          </cell>
        </row>
        <row r="423">
          <cell r="A423" t="str">
            <v>1902857766</v>
          </cell>
        </row>
        <row r="424">
          <cell r="A424" t="str">
            <v>1912395203</v>
          </cell>
        </row>
        <row r="425">
          <cell r="A425" t="str">
            <v>1912948845</v>
          </cell>
        </row>
        <row r="426">
          <cell r="A426" t="str">
            <v>1922001775</v>
          </cell>
        </row>
        <row r="427">
          <cell r="A427" t="str">
            <v>1922002674</v>
          </cell>
        </row>
        <row r="428">
          <cell r="A428" t="str">
            <v>1922031541</v>
          </cell>
        </row>
        <row r="429">
          <cell r="A429" t="str">
            <v>1922321447</v>
          </cell>
        </row>
        <row r="430">
          <cell r="A430" t="str">
            <v>1932108214</v>
          </cell>
        </row>
        <row r="431">
          <cell r="A431" t="str">
            <v>1932123247</v>
          </cell>
        </row>
        <row r="432">
          <cell r="A432" t="str">
            <v>1932152337</v>
          </cell>
        </row>
        <row r="433">
          <cell r="A433" t="str">
            <v>1932379856</v>
          </cell>
        </row>
        <row r="434">
          <cell r="A434" t="str">
            <v>1932573417</v>
          </cell>
        </row>
        <row r="435">
          <cell r="A435" t="str">
            <v>1942208616</v>
          </cell>
        </row>
        <row r="436">
          <cell r="A436" t="str">
            <v>1942240189</v>
          </cell>
        </row>
        <row r="437">
          <cell r="A437" t="str">
            <v>1942292255</v>
          </cell>
        </row>
        <row r="438">
          <cell r="A438" t="str">
            <v>1942294939</v>
          </cell>
        </row>
        <row r="439">
          <cell r="A439" t="str">
            <v>1942314448</v>
          </cell>
        </row>
        <row r="440">
          <cell r="A440" t="str">
            <v>1942379912</v>
          </cell>
        </row>
        <row r="441">
          <cell r="A441" t="str">
            <v>1942795133</v>
          </cell>
        </row>
        <row r="442">
          <cell r="A442" t="str">
            <v>1952306672</v>
          </cell>
        </row>
        <row r="443">
          <cell r="A443" t="str">
            <v>1952538431</v>
          </cell>
        </row>
        <row r="444">
          <cell r="A444" t="str">
            <v>1952723967</v>
          </cell>
        </row>
        <row r="445">
          <cell r="A445" t="str">
            <v>1952784985</v>
          </cell>
        </row>
        <row r="446">
          <cell r="A446" t="str">
            <v>1952961138</v>
          </cell>
        </row>
        <row r="447">
          <cell r="A447" t="str">
            <v>1962455816</v>
          </cell>
        </row>
        <row r="448">
          <cell r="A448" t="str">
            <v>1962497800</v>
          </cell>
        </row>
        <row r="449">
          <cell r="A449" t="str">
            <v>1962504340</v>
          </cell>
        </row>
        <row r="450">
          <cell r="A450" t="str">
            <v>1972071991</v>
          </cell>
        </row>
        <row r="451">
          <cell r="A451" t="str">
            <v>1972517365</v>
          </cell>
        </row>
        <row r="452">
          <cell r="A452" t="str">
            <v>1972540417</v>
          </cell>
        </row>
        <row r="453">
          <cell r="A453" t="str">
            <v>1972581940</v>
          </cell>
        </row>
        <row r="454">
          <cell r="A454" t="str">
            <v>1972590602</v>
          </cell>
        </row>
        <row r="455">
          <cell r="A455" t="str">
            <v>1972709970</v>
          </cell>
        </row>
        <row r="456">
          <cell r="A456" t="str">
            <v>1982609558</v>
          </cell>
        </row>
        <row r="457">
          <cell r="A457" t="str">
            <v>1982666111</v>
          </cell>
        </row>
        <row r="458">
          <cell r="A458" t="str">
            <v>1982920773</v>
          </cell>
        </row>
        <row r="459">
          <cell r="A459" t="str">
            <v>1992172019</v>
          </cell>
        </row>
        <row r="460">
          <cell r="A460" t="str">
            <v>1992285282</v>
          </cell>
        </row>
        <row r="461">
          <cell r="A461" t="str">
            <v>1992700983</v>
          </cell>
        </row>
        <row r="462">
          <cell r="A462" t="str">
            <v>1992707228</v>
          </cell>
        </row>
        <row r="463">
          <cell r="A463" t="str">
            <v>1992707780</v>
          </cell>
        </row>
        <row r="464">
          <cell r="A464" t="str">
            <v>1992709661</v>
          </cell>
        </row>
        <row r="465">
          <cell r="A465" t="str">
            <v>1992753222</v>
          </cell>
        </row>
        <row r="466">
          <cell r="A466" t="str">
            <v>1992767511</v>
          </cell>
        </row>
        <row r="467">
          <cell r="A467" t="str">
            <v>1013665124</v>
          </cell>
        </row>
        <row r="468">
          <cell r="A468" t="str">
            <v>1063113983</v>
          </cell>
        </row>
        <row r="469">
          <cell r="A469" t="str">
            <v>1124796081</v>
          </cell>
        </row>
        <row r="470">
          <cell r="A470" t="str">
            <v>1134848856</v>
          </cell>
        </row>
        <row r="471">
          <cell r="A471" t="str">
            <v>1174240857</v>
          </cell>
        </row>
        <row r="472">
          <cell r="A472" t="str">
            <v>1770219081</v>
          </cell>
        </row>
        <row r="473">
          <cell r="A473" t="str">
            <v>1861805764</v>
          </cell>
        </row>
        <row r="474">
          <cell r="A474" t="str">
            <v>1063500270</v>
          </cell>
        </row>
        <row r="475">
          <cell r="A475" t="str">
            <v>1124076401</v>
          </cell>
        </row>
        <row r="476">
          <cell r="A476" t="str">
            <v>1417465824</v>
          </cell>
        </row>
        <row r="477">
          <cell r="A477" t="str">
            <v>1457393571</v>
          </cell>
        </row>
        <row r="478">
          <cell r="A478" t="str">
            <v>1578547345</v>
          </cell>
        </row>
        <row r="479">
          <cell r="A479" t="str">
            <v>1619368339</v>
          </cell>
        </row>
        <row r="480">
          <cell r="A480" t="str">
            <v>1760417646</v>
          </cell>
        </row>
        <row r="481">
          <cell r="A481" t="str">
            <v>1831550680</v>
          </cell>
        </row>
        <row r="482">
          <cell r="A482" t="str">
            <v>1851632616</v>
          </cell>
        </row>
        <row r="483">
          <cell r="A483" t="str">
            <v>1861467573</v>
          </cell>
        </row>
        <row r="484">
          <cell r="A484" t="str">
            <v>1801831748</v>
          </cell>
        </row>
        <row r="485">
          <cell r="A485" t="str">
            <v>Grand Total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medtrainer.com/blog/managed-care-organization/" TargetMode="External"/><Relationship Id="rId3" Type="http://schemas.openxmlformats.org/officeDocument/2006/relationships/hyperlink" Target="https://www.healthit.gov/topic/information-blocking" TargetMode="External"/><Relationship Id="rId7" Type="http://schemas.openxmlformats.org/officeDocument/2006/relationships/hyperlink" Target="https://www.healthit.gov/topic/health-it-and-health-information-exchange-basics/health-information-exchange" TargetMode="External"/><Relationship Id="rId2" Type="http://schemas.openxmlformats.org/officeDocument/2006/relationships/hyperlink" Target="https://www.healthit.gov/sites/default/files/facas/2018-02-23_TEF_TF_21stCenturyCures_4003_508.pdf" TargetMode="External"/><Relationship Id="rId1" Type="http://schemas.openxmlformats.org/officeDocument/2006/relationships/hyperlink" Target="https://texas.public.law/statutes/tex._gov't_code_section_531.901" TargetMode="External"/><Relationship Id="rId6" Type="http://schemas.openxmlformats.org/officeDocument/2006/relationships/hyperlink" Target="https://www.hl7.org/about/index.cfm?ref=footer" TargetMode="External"/><Relationship Id="rId5" Type="http://schemas.openxmlformats.org/officeDocument/2006/relationships/hyperlink" Target="https://www.hhs.texas.gov/sites/default/files/documents/texas-medicaid-chip-reference-guide-14th-edition.pdf" TargetMode="External"/><Relationship Id="rId4" Type="http://schemas.openxmlformats.org/officeDocument/2006/relationships/hyperlink" Target="https://texas.public.law/statutes/tex._ins._code_section_848.001"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BFE7F-AC51-4751-817A-AAF6327206BF}">
  <sheetPr codeName="Sheet1">
    <tabColor rgb="FFFFC000"/>
    <pageSetUpPr fitToPage="1"/>
  </sheetPr>
  <dimension ref="A3:F15"/>
  <sheetViews>
    <sheetView tabSelected="1" zoomScaleNormal="100" workbookViewId="0">
      <selection activeCell="E19" sqref="E19"/>
    </sheetView>
  </sheetViews>
  <sheetFormatPr defaultColWidth="8.796875" defaultRowHeight="12.75" x14ac:dyDescent="0.2"/>
  <cols>
    <col min="1" max="1" width="6.59765625" style="1" customWidth="1"/>
    <col min="2" max="2" width="9.19921875" style="1" customWidth="1"/>
    <col min="3" max="3" width="9.3984375" style="1" customWidth="1"/>
    <col min="4" max="4" width="14.09765625" style="1" customWidth="1"/>
    <col min="5" max="5" width="40" style="1" customWidth="1"/>
    <col min="6" max="6" width="15.59765625" style="1" bestFit="1" customWidth="1"/>
    <col min="7" max="16384" width="8.796875" style="1"/>
  </cols>
  <sheetData>
    <row r="3" spans="1:6" x14ac:dyDescent="0.2">
      <c r="B3" s="243"/>
      <c r="C3" s="244"/>
      <c r="D3" s="245"/>
      <c r="E3" s="245"/>
      <c r="F3" s="255" t="s">
        <v>0</v>
      </c>
    </row>
    <row r="4" spans="1:6" ht="22.5" customHeight="1" x14ac:dyDescent="0.2">
      <c r="B4" s="243"/>
      <c r="C4" s="413" t="s">
        <v>1</v>
      </c>
      <c r="D4" s="414"/>
      <c r="E4" s="415"/>
      <c r="F4" s="252" t="s">
        <v>2</v>
      </c>
    </row>
    <row r="5" spans="1:6" x14ac:dyDescent="0.2">
      <c r="B5" s="243"/>
      <c r="C5" s="244"/>
      <c r="D5" s="245"/>
      <c r="E5" s="245"/>
      <c r="F5" s="255" t="s">
        <v>3</v>
      </c>
    </row>
    <row r="6" spans="1:6" ht="33" customHeight="1" x14ac:dyDescent="0.2">
      <c r="B6" s="243"/>
      <c r="C6" s="416" t="s">
        <v>1215</v>
      </c>
      <c r="D6" s="417"/>
      <c r="E6" s="418"/>
      <c r="F6" s="253">
        <v>45536</v>
      </c>
    </row>
    <row r="7" spans="1:6" ht="33" customHeight="1" x14ac:dyDescent="0.2">
      <c r="A7" s="2"/>
      <c r="B7" s="246"/>
      <c r="C7" s="419"/>
      <c r="D7" s="420"/>
      <c r="E7" s="421"/>
      <c r="F7" s="254" t="s">
        <v>1152</v>
      </c>
    </row>
    <row r="8" spans="1:6" x14ac:dyDescent="0.2">
      <c r="B8" s="243"/>
      <c r="C8" s="243"/>
      <c r="D8" s="243"/>
      <c r="E8" s="243"/>
    </row>
    <row r="9" spans="1:6" x14ac:dyDescent="0.2">
      <c r="B9" s="243"/>
      <c r="C9" s="243"/>
      <c r="D9" s="243"/>
      <c r="E9" s="243"/>
    </row>
    <row r="10" spans="1:6" ht="15.75" x14ac:dyDescent="0.25">
      <c r="B10" s="422" t="s">
        <v>4</v>
      </c>
      <c r="C10" s="422"/>
      <c r="D10" s="422"/>
      <c r="E10" s="422"/>
    </row>
    <row r="11" spans="1:6" ht="47.25" x14ac:dyDescent="0.2">
      <c r="B11" s="247" t="s">
        <v>1353</v>
      </c>
      <c r="C11" s="247" t="s">
        <v>1354</v>
      </c>
      <c r="D11" s="247" t="s">
        <v>3</v>
      </c>
      <c r="E11" s="247" t="s">
        <v>1355</v>
      </c>
    </row>
    <row r="12" spans="1:6" s="70" customFormat="1" ht="104.25" customHeight="1" x14ac:dyDescent="0.2">
      <c r="B12" s="248" t="s">
        <v>5</v>
      </c>
      <c r="C12" s="249">
        <v>1</v>
      </c>
      <c r="D12" s="250">
        <v>45536</v>
      </c>
      <c r="E12" s="251" t="s">
        <v>1369</v>
      </c>
    </row>
    <row r="13" spans="1:6" ht="21" customHeight="1" x14ac:dyDescent="0.2">
      <c r="B13" s="271" t="s">
        <v>1356</v>
      </c>
      <c r="C13" s="272"/>
      <c r="D13" s="272"/>
      <c r="E13" s="273"/>
    </row>
    <row r="14" spans="1:6" ht="27" customHeight="1" x14ac:dyDescent="0.2">
      <c r="B14" s="274" t="s">
        <v>1357</v>
      </c>
      <c r="C14" s="275"/>
      <c r="D14" s="275"/>
      <c r="E14" s="276"/>
    </row>
    <row r="15" spans="1:6" ht="16.5" customHeight="1" x14ac:dyDescent="0.2">
      <c r="B15" s="277" t="s">
        <v>1358</v>
      </c>
      <c r="C15" s="278"/>
      <c r="D15" s="278"/>
      <c r="E15" s="279"/>
    </row>
  </sheetData>
  <sheetProtection algorithmName="SHA-512" hashValue="ixTECZ65lx15ZUtL5DolOgH6gyA1a5utpwqTH3fEPTOOyS5kxbemq6xFAwgFy2qnjjWF6aOD4B/kvO0NpuA4tA==" saltValue="jYRdWxOu5pbqQqhDhX8J3A==" spinCount="100000" sheet="1" objects="1" scenarios="1"/>
  <mergeCells count="3">
    <mergeCell ref="C4:E4"/>
    <mergeCell ref="C6:E7"/>
    <mergeCell ref="B10:E10"/>
  </mergeCells>
  <pageMargins left="0.7" right="0.7" top="0.75" bottom="0.75" header="0.3" footer="0.3"/>
  <pageSetup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2EDE7-9DF3-4129-B427-1FB32B670F29}">
  <sheetPr codeName="Sheet10">
    <tabColor rgb="FF0070C0"/>
    <pageSetUpPr fitToPage="1"/>
  </sheetPr>
  <dimension ref="A1:B17"/>
  <sheetViews>
    <sheetView workbookViewId="0">
      <selection activeCell="D33" sqref="D33"/>
    </sheetView>
  </sheetViews>
  <sheetFormatPr defaultColWidth="8.796875" defaultRowHeight="12.75" x14ac:dyDescent="0.2"/>
  <cols>
    <col min="1" max="1" width="82" style="29" customWidth="1"/>
    <col min="2" max="2" width="32.69921875" style="29" customWidth="1"/>
    <col min="3" max="16384" width="8.796875" style="29"/>
  </cols>
  <sheetData>
    <row r="1" spans="1:2" ht="13.5" thickBot="1" x14ac:dyDescent="0.25">
      <c r="A1" s="627" t="s">
        <v>79</v>
      </c>
      <c r="B1" s="628"/>
    </row>
    <row r="2" spans="1:2" ht="13.5" thickBot="1" x14ac:dyDescent="0.25">
      <c r="A2" s="629" t="s">
        <v>80</v>
      </c>
      <c r="B2" s="630"/>
    </row>
    <row r="3" spans="1:2" ht="13.5" thickBot="1" x14ac:dyDescent="0.25">
      <c r="A3" s="30" t="s">
        <v>81</v>
      </c>
      <c r="B3" s="31"/>
    </row>
    <row r="4" spans="1:2" ht="13.5" thickBot="1" x14ac:dyDescent="0.25">
      <c r="A4" s="32" t="s">
        <v>82</v>
      </c>
      <c r="B4" s="33"/>
    </row>
    <row r="5" spans="1:2" x14ac:dyDescent="0.2">
      <c r="A5" s="269" t="s">
        <v>83</v>
      </c>
      <c r="B5" s="270"/>
    </row>
    <row r="6" spans="1:2" x14ac:dyDescent="0.2">
      <c r="A6" s="34"/>
      <c r="B6" s="35"/>
    </row>
    <row r="7" spans="1:2" x14ac:dyDescent="0.2">
      <c r="A7" s="36" t="s">
        <v>84</v>
      </c>
      <c r="B7" s="37" t="s">
        <v>85</v>
      </c>
    </row>
    <row r="8" spans="1:2" x14ac:dyDescent="0.2">
      <c r="A8" s="34"/>
      <c r="B8" s="38"/>
    </row>
    <row r="9" spans="1:2" x14ac:dyDescent="0.2">
      <c r="A9" s="39" t="s">
        <v>86</v>
      </c>
      <c r="B9" s="40" t="s">
        <v>87</v>
      </c>
    </row>
    <row r="10" spans="1:2" x14ac:dyDescent="0.2">
      <c r="A10" s="41"/>
      <c r="B10" s="42"/>
    </row>
    <row r="11" spans="1:2" x14ac:dyDescent="0.2">
      <c r="A11" s="631" t="s">
        <v>88</v>
      </c>
      <c r="B11" s="632"/>
    </row>
    <row r="12" spans="1:2" x14ac:dyDescent="0.2">
      <c r="A12" s="34"/>
      <c r="B12" s="35"/>
    </row>
    <row r="13" spans="1:2" x14ac:dyDescent="0.2">
      <c r="A13" s="39" t="s">
        <v>84</v>
      </c>
      <c r="B13" s="37" t="s">
        <v>85</v>
      </c>
    </row>
    <row r="14" spans="1:2" x14ac:dyDescent="0.2">
      <c r="A14" s="34"/>
      <c r="B14" s="38"/>
    </row>
    <row r="15" spans="1:2" x14ac:dyDescent="0.2">
      <c r="A15" s="39" t="s">
        <v>86</v>
      </c>
      <c r="B15" s="40" t="s">
        <v>87</v>
      </c>
    </row>
    <row r="16" spans="1:2" ht="13.5" thickBot="1" x14ac:dyDescent="0.25">
      <c r="A16" s="281"/>
      <c r="B16" s="43"/>
    </row>
    <row r="17" spans="1:2" x14ac:dyDescent="0.2">
      <c r="A17" s="44" t="s">
        <v>89</v>
      </c>
      <c r="B17" s="44"/>
    </row>
  </sheetData>
  <sheetProtection algorithmName="SHA-512" hashValue="tr86Wsu0VFR4KRgfE5g23c2MdQcpC9zSwVHklCF4VdYdoUNJgpo7Xs3HnvFKyt8nlWO02+2Hb3OLpwtnVcrWvw==" saltValue="iMeQj233MsaHJMFVsln7ZA==" spinCount="100000" sheet="1" objects="1" scenarios="1"/>
  <mergeCells count="3">
    <mergeCell ref="A1:B1"/>
    <mergeCell ref="A2:B2"/>
    <mergeCell ref="A11:B11"/>
  </mergeCells>
  <pageMargins left="0.7" right="0.7" top="0.75" bottom="0.75" header="0.3" footer="0.3"/>
  <pageSetup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BEBE0-4281-4459-B143-F9206F1DC2B6}">
  <sheetPr codeName="Sheet11"/>
  <dimension ref="A1:C117"/>
  <sheetViews>
    <sheetView topLeftCell="A37" zoomScaleNormal="100" workbookViewId="0">
      <selection activeCell="K14" sqref="K14"/>
    </sheetView>
  </sheetViews>
  <sheetFormatPr defaultColWidth="8.796875" defaultRowHeight="15" x14ac:dyDescent="0.25"/>
  <cols>
    <col min="1" max="1" width="79.296875" style="3" bestFit="1" customWidth="1"/>
    <col min="2" max="2" width="28.19921875" style="3" bestFit="1" customWidth="1"/>
    <col min="3" max="3" width="76.19921875" style="3" bestFit="1" customWidth="1"/>
    <col min="4" max="16384" width="8.796875" style="3"/>
  </cols>
  <sheetData>
    <row r="1" spans="1:1" x14ac:dyDescent="0.25">
      <c r="A1" s="3" t="s">
        <v>148</v>
      </c>
    </row>
    <row r="2" spans="1:1" x14ac:dyDescent="0.25">
      <c r="A2" s="3" t="s">
        <v>1130</v>
      </c>
    </row>
    <row r="5" spans="1:1" x14ac:dyDescent="0.25">
      <c r="A5" s="3" t="s">
        <v>38</v>
      </c>
    </row>
    <row r="6" spans="1:1" x14ac:dyDescent="0.25">
      <c r="A6" s="3" t="s">
        <v>45</v>
      </c>
    </row>
    <row r="9" spans="1:1" x14ac:dyDescent="0.25">
      <c r="A9" s="3" t="s">
        <v>1131</v>
      </c>
    </row>
    <row r="10" spans="1:1" x14ac:dyDescent="0.25">
      <c r="A10" s="3" t="s">
        <v>1132</v>
      </c>
    </row>
    <row r="11" spans="1:1" x14ac:dyDescent="0.25">
      <c r="A11" s="3" t="s">
        <v>1133</v>
      </c>
    </row>
    <row r="12" spans="1:1" x14ac:dyDescent="0.25">
      <c r="A12" s="3" t="s">
        <v>1134</v>
      </c>
    </row>
    <row r="13" spans="1:1" x14ac:dyDescent="0.25">
      <c r="A13" s="3" t="s">
        <v>1135</v>
      </c>
    </row>
    <row r="14" spans="1:1" x14ac:dyDescent="0.25">
      <c r="A14" s="3" t="s">
        <v>1136</v>
      </c>
    </row>
    <row r="16" spans="1:1" x14ac:dyDescent="0.25">
      <c r="A16" s="3" t="s">
        <v>1137</v>
      </c>
    </row>
    <row r="17" spans="1:3" x14ac:dyDescent="0.25">
      <c r="A17" s="3" t="s">
        <v>468</v>
      </c>
    </row>
    <row r="18" spans="1:3" x14ac:dyDescent="0.25">
      <c r="A18" s="3" t="s">
        <v>460</v>
      </c>
    </row>
    <row r="19" spans="1:3" x14ac:dyDescent="0.25">
      <c r="A19" s="3" t="s">
        <v>1138</v>
      </c>
    </row>
    <row r="20" spans="1:3" x14ac:dyDescent="0.25">
      <c r="A20" s="3" t="s">
        <v>1139</v>
      </c>
    </row>
    <row r="21" spans="1:3" x14ac:dyDescent="0.25">
      <c r="A21" s="3" t="s">
        <v>149</v>
      </c>
    </row>
    <row r="23" spans="1:3" x14ac:dyDescent="0.25">
      <c r="A23" s="4" t="s">
        <v>1317</v>
      </c>
    </row>
    <row r="24" spans="1:3" x14ac:dyDescent="0.25">
      <c r="A24" s="4" t="s">
        <v>1318</v>
      </c>
    </row>
    <row r="25" spans="1:3" x14ac:dyDescent="0.25">
      <c r="A25" s="4" t="s">
        <v>1319</v>
      </c>
    </row>
    <row r="26" spans="1:3" x14ac:dyDescent="0.25">
      <c r="A26" s="5"/>
    </row>
    <row r="27" spans="1:3" x14ac:dyDescent="0.25">
      <c r="A27" s="4" t="s">
        <v>1166</v>
      </c>
      <c r="C27" s="4" t="s">
        <v>1166</v>
      </c>
    </row>
    <row r="28" spans="1:3" x14ac:dyDescent="0.25">
      <c r="A28" s="4" t="s">
        <v>1311</v>
      </c>
      <c r="C28" s="146" t="s">
        <v>1167</v>
      </c>
    </row>
    <row r="29" spans="1:3" x14ac:dyDescent="0.25">
      <c r="A29" s="3" t="s">
        <v>1310</v>
      </c>
      <c r="C29" s="4" t="s">
        <v>1168</v>
      </c>
    </row>
    <row r="31" spans="1:3" x14ac:dyDescent="0.25">
      <c r="A31" s="3" t="s">
        <v>35</v>
      </c>
    </row>
    <row r="32" spans="1:3" x14ac:dyDescent="0.25">
      <c r="A32" s="3" t="s">
        <v>17</v>
      </c>
    </row>
    <row r="33" spans="1:1" x14ac:dyDescent="0.25">
      <c r="A33" s="3" t="s">
        <v>49</v>
      </c>
    </row>
    <row r="34" spans="1:1" x14ac:dyDescent="0.25">
      <c r="A34" s="3" t="s">
        <v>18</v>
      </c>
    </row>
    <row r="35" spans="1:1" x14ac:dyDescent="0.25">
      <c r="A35" s="3" t="s">
        <v>19</v>
      </c>
    </row>
    <row r="36" spans="1:1" x14ac:dyDescent="0.25">
      <c r="A36" s="3" t="s">
        <v>61</v>
      </c>
    </row>
    <row r="37" spans="1:1" x14ac:dyDescent="0.25">
      <c r="A37" s="3" t="s">
        <v>63</v>
      </c>
    </row>
    <row r="38" spans="1:1" x14ac:dyDescent="0.25">
      <c r="A38" s="3" t="s">
        <v>66</v>
      </c>
    </row>
    <row r="39" spans="1:1" x14ac:dyDescent="0.25">
      <c r="A39" s="3" t="s">
        <v>183</v>
      </c>
    </row>
    <row r="40" spans="1:1" x14ac:dyDescent="0.25">
      <c r="A40" s="3" t="s">
        <v>67</v>
      </c>
    </row>
    <row r="41" spans="1:1" x14ac:dyDescent="0.25">
      <c r="A41" s="3" t="s">
        <v>64</v>
      </c>
    </row>
    <row r="42" spans="1:1" x14ac:dyDescent="0.25">
      <c r="A42" s="3" t="s">
        <v>20</v>
      </c>
    </row>
    <row r="43" spans="1:1" x14ac:dyDescent="0.25">
      <c r="A43" s="3" t="s">
        <v>65</v>
      </c>
    </row>
    <row r="46" spans="1:1" x14ac:dyDescent="0.25">
      <c r="A46" s="3" t="s">
        <v>1137</v>
      </c>
    </row>
    <row r="47" spans="1:1" x14ac:dyDescent="0.25">
      <c r="A47" s="3" t="s">
        <v>468</v>
      </c>
    </row>
    <row r="48" spans="1:1" x14ac:dyDescent="0.25">
      <c r="A48" s="3" t="s">
        <v>460</v>
      </c>
    </row>
    <row r="49" spans="1:2" x14ac:dyDescent="0.25">
      <c r="A49" s="3" t="s">
        <v>1320</v>
      </c>
    </row>
    <row r="50" spans="1:2" x14ac:dyDescent="0.25">
      <c r="A50" s="3" t="s">
        <v>1139</v>
      </c>
    </row>
    <row r="51" spans="1:2" x14ac:dyDescent="0.25">
      <c r="A51" s="3" t="s">
        <v>1321</v>
      </c>
    </row>
    <row r="54" spans="1:2" x14ac:dyDescent="0.25">
      <c r="A54" s="85" t="s">
        <v>1305</v>
      </c>
      <c r="B54" s="85" t="s">
        <v>1305</v>
      </c>
    </row>
    <row r="55" spans="1:2" x14ac:dyDescent="0.25">
      <c r="A55" s="3" t="s">
        <v>1304</v>
      </c>
      <c r="B55" s="3" t="s">
        <v>1308</v>
      </c>
    </row>
    <row r="56" spans="1:2" x14ac:dyDescent="0.25">
      <c r="A56" s="3" t="s">
        <v>1303</v>
      </c>
      <c r="B56" s="3" t="s">
        <v>1304</v>
      </c>
    </row>
    <row r="57" spans="1:2" x14ac:dyDescent="0.25">
      <c r="A57" s="3" t="s">
        <v>1169</v>
      </c>
      <c r="B57" s="3" t="s">
        <v>1303</v>
      </c>
    </row>
    <row r="58" spans="1:2" x14ac:dyDescent="0.25">
      <c r="A58" s="3" t="s">
        <v>1170</v>
      </c>
      <c r="B58" s="3" t="s">
        <v>1169</v>
      </c>
    </row>
    <row r="59" spans="1:2" x14ac:dyDescent="0.25">
      <c r="A59" s="3" t="s">
        <v>1302</v>
      </c>
      <c r="B59" s="3" t="s">
        <v>1309</v>
      </c>
    </row>
    <row r="60" spans="1:2" x14ac:dyDescent="0.25">
      <c r="A60" s="3" t="s">
        <v>1301</v>
      </c>
      <c r="B60" s="3" t="s">
        <v>1170</v>
      </c>
    </row>
    <row r="61" spans="1:2" x14ac:dyDescent="0.25">
      <c r="A61" s="3" t="s">
        <v>1300</v>
      </c>
      <c r="B61" s="3" t="s">
        <v>1307</v>
      </c>
    </row>
    <row r="62" spans="1:2" x14ac:dyDescent="0.25">
      <c r="A62" s="3" t="s">
        <v>1299</v>
      </c>
      <c r="B62" s="3" t="s">
        <v>1306</v>
      </c>
    </row>
    <row r="63" spans="1:2" x14ac:dyDescent="0.25">
      <c r="A63" s="3" t="s">
        <v>1171</v>
      </c>
      <c r="B63" s="3" t="s">
        <v>1300</v>
      </c>
    </row>
    <row r="64" spans="1:2" x14ac:dyDescent="0.25">
      <c r="A64" s="3" t="s">
        <v>1298</v>
      </c>
      <c r="B64" s="3" t="s">
        <v>1299</v>
      </c>
    </row>
    <row r="65" spans="1:2" x14ac:dyDescent="0.25">
      <c r="A65" s="3" t="s">
        <v>1306</v>
      </c>
      <c r="B65" s="3" t="s">
        <v>1171</v>
      </c>
    </row>
    <row r="66" spans="1:2" x14ac:dyDescent="0.25">
      <c r="A66" s="3" t="s">
        <v>1297</v>
      </c>
      <c r="B66" s="3" t="s">
        <v>1297</v>
      </c>
    </row>
    <row r="67" spans="1:2" x14ac:dyDescent="0.25">
      <c r="A67" s="3" t="s">
        <v>1296</v>
      </c>
      <c r="B67" s="3" t="s">
        <v>1296</v>
      </c>
    </row>
    <row r="68" spans="1:2" x14ac:dyDescent="0.25">
      <c r="A68" s="3" t="s">
        <v>1295</v>
      </c>
      <c r="B68" s="3" t="s">
        <v>1295</v>
      </c>
    </row>
    <row r="69" spans="1:2" x14ac:dyDescent="0.25">
      <c r="A69" s="3" t="s">
        <v>1294</v>
      </c>
      <c r="B69" s="3" t="s">
        <v>1294</v>
      </c>
    </row>
    <row r="74" spans="1:2" x14ac:dyDescent="0.25">
      <c r="A74" s="85" t="s">
        <v>36</v>
      </c>
    </row>
    <row r="75" spans="1:2" x14ac:dyDescent="0.25">
      <c r="A75" s="3" t="s">
        <v>42</v>
      </c>
    </row>
    <row r="76" spans="1:2" x14ac:dyDescent="0.25">
      <c r="A76" s="3" t="s">
        <v>50</v>
      </c>
    </row>
    <row r="85" spans="1:1" x14ac:dyDescent="0.25">
      <c r="A85" s="84"/>
    </row>
    <row r="94" spans="1:1" x14ac:dyDescent="0.25">
      <c r="A94" s="84"/>
    </row>
    <row r="105" spans="1:1" x14ac:dyDescent="0.25">
      <c r="A105" s="84"/>
    </row>
    <row r="108" spans="1:1" x14ac:dyDescent="0.25">
      <c r="A108" s="84"/>
    </row>
    <row r="112" spans="1:1" x14ac:dyDescent="0.25">
      <c r="A112" s="84"/>
    </row>
    <row r="117" spans="1:1" x14ac:dyDescent="0.25">
      <c r="A117" s="8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BBA70-3B35-4753-9496-A447D72B13D9}">
  <sheetPr codeName="Sheet12"/>
  <dimension ref="A1:I4537"/>
  <sheetViews>
    <sheetView workbookViewId="0">
      <selection activeCell="K14" sqref="K14"/>
    </sheetView>
  </sheetViews>
  <sheetFormatPr defaultRowHeight="15" x14ac:dyDescent="0.2"/>
  <cols>
    <col min="1" max="2" width="11.5" customWidth="1"/>
    <col min="3" max="3" width="39.19921875" style="412" customWidth="1"/>
    <col min="4" max="4" width="9.59765625" customWidth="1"/>
    <col min="5" max="5" width="15.296875" customWidth="1"/>
    <col min="6" max="6" width="15.3984375" style="412" customWidth="1"/>
    <col min="7" max="7" width="12.19921875" customWidth="1"/>
    <col min="9" max="9" width="12.3984375" customWidth="1"/>
  </cols>
  <sheetData>
    <row r="1" spans="1:9" ht="30" x14ac:dyDescent="0.2">
      <c r="A1" s="410" t="s">
        <v>100</v>
      </c>
      <c r="B1" s="410" t="s">
        <v>99</v>
      </c>
      <c r="C1" s="411" t="s">
        <v>1520</v>
      </c>
      <c r="D1" s="410" t="s">
        <v>1521</v>
      </c>
      <c r="E1" s="410" t="s">
        <v>1522</v>
      </c>
      <c r="F1" s="411" t="s">
        <v>1871</v>
      </c>
      <c r="G1" s="410" t="s">
        <v>36</v>
      </c>
      <c r="H1" s="410" t="s">
        <v>50</v>
      </c>
      <c r="I1" s="410" t="s">
        <v>42</v>
      </c>
    </row>
    <row r="2" spans="1:9" ht="30" x14ac:dyDescent="0.2">
      <c r="A2" t="s">
        <v>817</v>
      </c>
      <c r="B2" t="s">
        <v>816</v>
      </c>
      <c r="C2" s="412" t="s">
        <v>1523</v>
      </c>
      <c r="D2" t="s">
        <v>13</v>
      </c>
      <c r="E2" t="s">
        <v>18</v>
      </c>
      <c r="F2" s="412" t="s">
        <v>1308</v>
      </c>
      <c r="G2">
        <v>3</v>
      </c>
    </row>
    <row r="3" spans="1:9" ht="45" x14ac:dyDescent="0.2">
      <c r="A3" t="s">
        <v>817</v>
      </c>
      <c r="B3" t="s">
        <v>816</v>
      </c>
      <c r="C3" s="412" t="s">
        <v>1523</v>
      </c>
      <c r="D3" t="s">
        <v>13</v>
      </c>
      <c r="E3" t="s">
        <v>18</v>
      </c>
      <c r="F3" s="412" t="s">
        <v>1303</v>
      </c>
      <c r="G3">
        <v>2343</v>
      </c>
    </row>
    <row r="4" spans="1:9" ht="30" x14ac:dyDescent="0.2">
      <c r="A4" t="s">
        <v>817</v>
      </c>
      <c r="B4" t="s">
        <v>816</v>
      </c>
      <c r="C4" s="412" t="s">
        <v>1523</v>
      </c>
      <c r="D4" t="s">
        <v>13</v>
      </c>
      <c r="E4" t="s">
        <v>18</v>
      </c>
      <c r="F4" s="412" t="s">
        <v>1169</v>
      </c>
      <c r="G4">
        <v>2</v>
      </c>
    </row>
    <row r="5" spans="1:9" ht="45" x14ac:dyDescent="0.2">
      <c r="A5" t="s">
        <v>817</v>
      </c>
      <c r="B5" t="s">
        <v>816</v>
      </c>
      <c r="C5" s="412" t="s">
        <v>1523</v>
      </c>
      <c r="D5" t="s">
        <v>13</v>
      </c>
      <c r="E5" t="s">
        <v>18</v>
      </c>
      <c r="F5" s="412" t="s">
        <v>1170</v>
      </c>
      <c r="G5">
        <v>14</v>
      </c>
    </row>
    <row r="6" spans="1:9" ht="45" x14ac:dyDescent="0.2">
      <c r="A6" t="s">
        <v>817</v>
      </c>
      <c r="B6" t="s">
        <v>816</v>
      </c>
      <c r="C6" s="412" t="s">
        <v>1523</v>
      </c>
      <c r="D6" t="s">
        <v>13</v>
      </c>
      <c r="E6" t="s">
        <v>18</v>
      </c>
      <c r="F6" s="412" t="s">
        <v>1300</v>
      </c>
      <c r="G6">
        <v>155</v>
      </c>
      <c r="I6">
        <v>117</v>
      </c>
    </row>
    <row r="7" spans="1:9" ht="30" x14ac:dyDescent="0.2">
      <c r="A7" t="s">
        <v>817</v>
      </c>
      <c r="B7" t="s">
        <v>816</v>
      </c>
      <c r="C7" s="412" t="s">
        <v>1523</v>
      </c>
      <c r="D7" t="s">
        <v>13</v>
      </c>
      <c r="E7" t="s">
        <v>18</v>
      </c>
      <c r="F7" s="412" t="s">
        <v>1171</v>
      </c>
      <c r="G7">
        <v>3</v>
      </c>
    </row>
    <row r="8" spans="1:9" ht="30" x14ac:dyDescent="0.2">
      <c r="A8" t="s">
        <v>817</v>
      </c>
      <c r="B8" t="s">
        <v>816</v>
      </c>
      <c r="C8" s="412" t="s">
        <v>1523</v>
      </c>
      <c r="D8" t="s">
        <v>13</v>
      </c>
      <c r="E8" t="s">
        <v>18</v>
      </c>
      <c r="F8" s="412" t="s">
        <v>1297</v>
      </c>
      <c r="G8">
        <v>60</v>
      </c>
      <c r="H8">
        <v>6</v>
      </c>
      <c r="I8">
        <v>2</v>
      </c>
    </row>
    <row r="9" spans="1:9" ht="30" x14ac:dyDescent="0.2">
      <c r="A9" t="s">
        <v>817</v>
      </c>
      <c r="B9" t="s">
        <v>816</v>
      </c>
      <c r="C9" s="412" t="s">
        <v>1523</v>
      </c>
      <c r="D9" t="s">
        <v>13</v>
      </c>
      <c r="E9" t="s">
        <v>18</v>
      </c>
      <c r="F9" s="412" t="s">
        <v>1296</v>
      </c>
      <c r="G9">
        <v>979</v>
      </c>
      <c r="H9">
        <v>67</v>
      </c>
    </row>
    <row r="10" spans="1:9" ht="60" x14ac:dyDescent="0.2">
      <c r="A10" t="s">
        <v>817</v>
      </c>
      <c r="B10" t="s">
        <v>816</v>
      </c>
      <c r="C10" s="412" t="s">
        <v>1523</v>
      </c>
      <c r="D10" t="s">
        <v>13</v>
      </c>
      <c r="E10" t="s">
        <v>18</v>
      </c>
      <c r="F10" s="412" t="s">
        <v>1295</v>
      </c>
      <c r="G10">
        <v>987</v>
      </c>
      <c r="H10">
        <v>71</v>
      </c>
      <c r="I10">
        <v>366</v>
      </c>
    </row>
    <row r="11" spans="1:9" x14ac:dyDescent="0.2">
      <c r="A11" t="s">
        <v>817</v>
      </c>
      <c r="B11" t="s">
        <v>816</v>
      </c>
      <c r="C11" s="412" t="s">
        <v>1523</v>
      </c>
      <c r="D11" t="s">
        <v>13</v>
      </c>
      <c r="E11" t="s">
        <v>18</v>
      </c>
      <c r="F11" s="412" t="s">
        <v>1294</v>
      </c>
      <c r="G11">
        <v>473</v>
      </c>
      <c r="H11">
        <v>28</v>
      </c>
      <c r="I11">
        <v>129</v>
      </c>
    </row>
    <row r="12" spans="1:9" ht="45" x14ac:dyDescent="0.2">
      <c r="A12" t="s">
        <v>965</v>
      </c>
      <c r="B12" t="s">
        <v>1524</v>
      </c>
      <c r="C12" s="412" t="s">
        <v>1525</v>
      </c>
      <c r="D12" t="s">
        <v>15</v>
      </c>
      <c r="E12" t="s">
        <v>64</v>
      </c>
      <c r="F12" s="412" t="s">
        <v>1170</v>
      </c>
      <c r="G12">
        <v>7</v>
      </c>
      <c r="H12">
        <v>1</v>
      </c>
    </row>
    <row r="13" spans="1:9" ht="45" x14ac:dyDescent="0.2">
      <c r="A13" t="s">
        <v>965</v>
      </c>
      <c r="B13" t="s">
        <v>1524</v>
      </c>
      <c r="C13" s="412" t="s">
        <v>1525</v>
      </c>
      <c r="D13" t="s">
        <v>15</v>
      </c>
      <c r="E13" t="s">
        <v>64</v>
      </c>
      <c r="F13" s="412" t="s">
        <v>1297</v>
      </c>
      <c r="G13">
        <v>47</v>
      </c>
      <c r="I13">
        <v>76</v>
      </c>
    </row>
    <row r="14" spans="1:9" ht="30" x14ac:dyDescent="0.2">
      <c r="A14" t="s">
        <v>959</v>
      </c>
      <c r="B14" t="s">
        <v>958</v>
      </c>
      <c r="C14" s="412" t="s">
        <v>1526</v>
      </c>
      <c r="D14" t="s">
        <v>15</v>
      </c>
      <c r="E14" t="s">
        <v>49</v>
      </c>
      <c r="F14" s="412" t="s">
        <v>1305</v>
      </c>
      <c r="G14">
        <v>8</v>
      </c>
    </row>
    <row r="15" spans="1:9" ht="30" x14ac:dyDescent="0.2">
      <c r="A15" t="s">
        <v>959</v>
      </c>
      <c r="B15" t="s">
        <v>958</v>
      </c>
      <c r="C15" s="412" t="s">
        <v>1526</v>
      </c>
      <c r="D15" t="s">
        <v>15</v>
      </c>
      <c r="E15" t="s">
        <v>49</v>
      </c>
      <c r="F15" s="412" t="s">
        <v>1304</v>
      </c>
      <c r="G15">
        <v>4</v>
      </c>
      <c r="H15">
        <v>1</v>
      </c>
    </row>
    <row r="16" spans="1:9" ht="45" x14ac:dyDescent="0.2">
      <c r="A16" t="s">
        <v>959</v>
      </c>
      <c r="B16" t="s">
        <v>958</v>
      </c>
      <c r="C16" s="412" t="s">
        <v>1526</v>
      </c>
      <c r="D16" t="s">
        <v>15</v>
      </c>
      <c r="E16" t="s">
        <v>49</v>
      </c>
      <c r="F16" s="412" t="s">
        <v>1303</v>
      </c>
      <c r="G16">
        <v>5</v>
      </c>
    </row>
    <row r="17" spans="1:9" ht="30" x14ac:dyDescent="0.2">
      <c r="A17" t="s">
        <v>959</v>
      </c>
      <c r="B17" t="s">
        <v>958</v>
      </c>
      <c r="C17" s="412" t="s">
        <v>1526</v>
      </c>
      <c r="D17" t="s">
        <v>15</v>
      </c>
      <c r="E17" t="s">
        <v>49</v>
      </c>
      <c r="F17" s="412" t="s">
        <v>1169</v>
      </c>
      <c r="G17">
        <v>6</v>
      </c>
    </row>
    <row r="18" spans="1:9" ht="30" x14ac:dyDescent="0.2">
      <c r="A18" t="s">
        <v>959</v>
      </c>
      <c r="B18" t="s">
        <v>958</v>
      </c>
      <c r="C18" s="412" t="s">
        <v>1526</v>
      </c>
      <c r="D18" t="s">
        <v>15</v>
      </c>
      <c r="E18" t="s">
        <v>49</v>
      </c>
      <c r="F18" s="412" t="s">
        <v>1309</v>
      </c>
      <c r="G18">
        <v>1</v>
      </c>
    </row>
    <row r="19" spans="1:9" ht="45" x14ac:dyDescent="0.2">
      <c r="A19" t="s">
        <v>959</v>
      </c>
      <c r="B19" t="s">
        <v>958</v>
      </c>
      <c r="C19" s="412" t="s">
        <v>1526</v>
      </c>
      <c r="D19" t="s">
        <v>15</v>
      </c>
      <c r="E19" t="s">
        <v>49</v>
      </c>
      <c r="F19" s="412" t="s">
        <v>1170</v>
      </c>
      <c r="G19">
        <v>11</v>
      </c>
    </row>
    <row r="20" spans="1:9" ht="30" x14ac:dyDescent="0.2">
      <c r="A20" t="s">
        <v>959</v>
      </c>
      <c r="B20" t="s">
        <v>958</v>
      </c>
      <c r="C20" s="412" t="s">
        <v>1526</v>
      </c>
      <c r="D20" t="s">
        <v>15</v>
      </c>
      <c r="E20" t="s">
        <v>49</v>
      </c>
      <c r="F20" s="412" t="s">
        <v>1307</v>
      </c>
      <c r="G20">
        <v>12927</v>
      </c>
    </row>
    <row r="21" spans="1:9" ht="30" x14ac:dyDescent="0.2">
      <c r="A21" t="s">
        <v>959</v>
      </c>
      <c r="B21" t="s">
        <v>958</v>
      </c>
      <c r="C21" s="412" t="s">
        <v>1526</v>
      </c>
      <c r="D21" t="s">
        <v>15</v>
      </c>
      <c r="E21" t="s">
        <v>49</v>
      </c>
      <c r="F21" s="412" t="s">
        <v>1306</v>
      </c>
      <c r="G21">
        <v>16</v>
      </c>
    </row>
    <row r="22" spans="1:9" ht="45" x14ac:dyDescent="0.2">
      <c r="A22" t="s">
        <v>959</v>
      </c>
      <c r="B22" t="s">
        <v>958</v>
      </c>
      <c r="C22" s="412" t="s">
        <v>1526</v>
      </c>
      <c r="D22" t="s">
        <v>15</v>
      </c>
      <c r="E22" t="s">
        <v>49</v>
      </c>
      <c r="F22" s="412" t="s">
        <v>1300</v>
      </c>
      <c r="G22">
        <v>802</v>
      </c>
      <c r="I22">
        <v>477</v>
      </c>
    </row>
    <row r="23" spans="1:9" ht="45" x14ac:dyDescent="0.2">
      <c r="A23" t="s">
        <v>959</v>
      </c>
      <c r="B23" t="s">
        <v>958</v>
      </c>
      <c r="C23" s="412" t="s">
        <v>1526</v>
      </c>
      <c r="D23" t="s">
        <v>15</v>
      </c>
      <c r="E23" t="s">
        <v>49</v>
      </c>
      <c r="F23" s="412" t="s">
        <v>1299</v>
      </c>
      <c r="G23">
        <v>4</v>
      </c>
    </row>
    <row r="24" spans="1:9" ht="30" x14ac:dyDescent="0.2">
      <c r="A24" t="s">
        <v>959</v>
      </c>
      <c r="B24" t="s">
        <v>958</v>
      </c>
      <c r="C24" s="412" t="s">
        <v>1526</v>
      </c>
      <c r="D24" t="s">
        <v>15</v>
      </c>
      <c r="E24" t="s">
        <v>49</v>
      </c>
      <c r="F24" s="412" t="s">
        <v>1171</v>
      </c>
      <c r="G24">
        <v>2</v>
      </c>
    </row>
    <row r="25" spans="1:9" ht="30" x14ac:dyDescent="0.2">
      <c r="A25" t="s">
        <v>959</v>
      </c>
      <c r="B25" t="s">
        <v>958</v>
      </c>
      <c r="C25" s="412" t="s">
        <v>1526</v>
      </c>
      <c r="D25" t="s">
        <v>15</v>
      </c>
      <c r="E25" t="s">
        <v>49</v>
      </c>
      <c r="F25" s="412" t="s">
        <v>1297</v>
      </c>
      <c r="G25">
        <v>9002</v>
      </c>
      <c r="H25">
        <v>467</v>
      </c>
      <c r="I25">
        <v>19</v>
      </c>
    </row>
    <row r="26" spans="1:9" ht="30" x14ac:dyDescent="0.2">
      <c r="A26" t="s">
        <v>959</v>
      </c>
      <c r="B26" t="s">
        <v>958</v>
      </c>
      <c r="C26" s="412" t="s">
        <v>1526</v>
      </c>
      <c r="D26" t="s">
        <v>15</v>
      </c>
      <c r="E26" t="s">
        <v>49</v>
      </c>
      <c r="F26" s="412" t="s">
        <v>1296</v>
      </c>
      <c r="G26">
        <v>5</v>
      </c>
    </row>
    <row r="27" spans="1:9" ht="60" x14ac:dyDescent="0.2">
      <c r="A27" t="s">
        <v>959</v>
      </c>
      <c r="B27" t="s">
        <v>958</v>
      </c>
      <c r="C27" s="412" t="s">
        <v>1526</v>
      </c>
      <c r="D27" t="s">
        <v>15</v>
      </c>
      <c r="E27" t="s">
        <v>49</v>
      </c>
      <c r="F27" s="412" t="s">
        <v>1295</v>
      </c>
      <c r="G27">
        <v>3</v>
      </c>
      <c r="I27">
        <v>4</v>
      </c>
    </row>
    <row r="28" spans="1:9" ht="30" x14ac:dyDescent="0.2">
      <c r="A28" t="s">
        <v>959</v>
      </c>
      <c r="B28" t="s">
        <v>958</v>
      </c>
      <c r="C28" s="412" t="s">
        <v>1526</v>
      </c>
      <c r="D28" t="s">
        <v>15</v>
      </c>
      <c r="E28" t="s">
        <v>49</v>
      </c>
      <c r="F28" s="412" t="s">
        <v>1294</v>
      </c>
      <c r="G28">
        <v>46</v>
      </c>
      <c r="H28">
        <v>192</v>
      </c>
      <c r="I28">
        <v>852</v>
      </c>
    </row>
    <row r="29" spans="1:9" ht="30" x14ac:dyDescent="0.2">
      <c r="A29" t="s">
        <v>257</v>
      </c>
      <c r="B29" t="s">
        <v>256</v>
      </c>
      <c r="C29" s="412" t="s">
        <v>1527</v>
      </c>
      <c r="D29" t="s">
        <v>13</v>
      </c>
      <c r="E29" t="s">
        <v>65</v>
      </c>
      <c r="F29" s="412" t="s">
        <v>1305</v>
      </c>
      <c r="G29">
        <v>2</v>
      </c>
    </row>
    <row r="30" spans="1:9" ht="30" x14ac:dyDescent="0.2">
      <c r="A30" t="s">
        <v>257</v>
      </c>
      <c r="B30" t="s">
        <v>256</v>
      </c>
      <c r="C30" s="412" t="s">
        <v>1527</v>
      </c>
      <c r="D30" t="s">
        <v>13</v>
      </c>
      <c r="E30" t="s">
        <v>65</v>
      </c>
      <c r="F30" s="412" t="s">
        <v>1308</v>
      </c>
      <c r="G30">
        <v>294</v>
      </c>
      <c r="H30">
        <v>48</v>
      </c>
    </row>
    <row r="31" spans="1:9" ht="30" x14ac:dyDescent="0.2">
      <c r="A31" t="s">
        <v>257</v>
      </c>
      <c r="B31" t="s">
        <v>256</v>
      </c>
      <c r="C31" s="412" t="s">
        <v>1527</v>
      </c>
      <c r="D31" t="s">
        <v>13</v>
      </c>
      <c r="E31" t="s">
        <v>65</v>
      </c>
      <c r="F31" s="412" t="s">
        <v>1304</v>
      </c>
      <c r="G31">
        <v>3</v>
      </c>
    </row>
    <row r="32" spans="1:9" ht="30" x14ac:dyDescent="0.2">
      <c r="A32" t="s">
        <v>257</v>
      </c>
      <c r="B32" t="s">
        <v>256</v>
      </c>
      <c r="C32" s="412" t="s">
        <v>1527</v>
      </c>
      <c r="D32" t="s">
        <v>13</v>
      </c>
      <c r="E32" t="s">
        <v>65</v>
      </c>
      <c r="F32" s="412" t="s">
        <v>1169</v>
      </c>
      <c r="G32">
        <v>1</v>
      </c>
    </row>
    <row r="33" spans="1:9" ht="30" x14ac:dyDescent="0.2">
      <c r="A33" t="s">
        <v>257</v>
      </c>
      <c r="B33" t="s">
        <v>256</v>
      </c>
      <c r="C33" s="412" t="s">
        <v>1527</v>
      </c>
      <c r="D33" t="s">
        <v>13</v>
      </c>
      <c r="E33" t="s">
        <v>65</v>
      </c>
      <c r="F33" s="412" t="s">
        <v>1309</v>
      </c>
      <c r="G33">
        <v>188</v>
      </c>
    </row>
    <row r="34" spans="1:9" ht="45" x14ac:dyDescent="0.2">
      <c r="A34" t="s">
        <v>257</v>
      </c>
      <c r="B34" t="s">
        <v>256</v>
      </c>
      <c r="C34" s="412" t="s">
        <v>1527</v>
      </c>
      <c r="D34" t="s">
        <v>13</v>
      </c>
      <c r="E34" t="s">
        <v>65</v>
      </c>
      <c r="F34" s="412" t="s">
        <v>1170</v>
      </c>
      <c r="G34">
        <v>2</v>
      </c>
    </row>
    <row r="35" spans="1:9" ht="30" x14ac:dyDescent="0.2">
      <c r="A35" t="s">
        <v>257</v>
      </c>
      <c r="B35" t="s">
        <v>256</v>
      </c>
      <c r="C35" s="412" t="s">
        <v>1527</v>
      </c>
      <c r="D35" t="s">
        <v>13</v>
      </c>
      <c r="E35" t="s">
        <v>65</v>
      </c>
      <c r="F35" s="412" t="s">
        <v>1306</v>
      </c>
      <c r="G35">
        <v>1</v>
      </c>
    </row>
    <row r="36" spans="1:9" ht="45" x14ac:dyDescent="0.2">
      <c r="A36" t="s">
        <v>257</v>
      </c>
      <c r="B36" t="s">
        <v>256</v>
      </c>
      <c r="C36" s="412" t="s">
        <v>1527</v>
      </c>
      <c r="D36" t="s">
        <v>13</v>
      </c>
      <c r="E36" t="s">
        <v>65</v>
      </c>
      <c r="F36" s="412" t="s">
        <v>1300</v>
      </c>
      <c r="I36">
        <v>2</v>
      </c>
    </row>
    <row r="37" spans="1:9" ht="30" x14ac:dyDescent="0.2">
      <c r="A37" t="s">
        <v>257</v>
      </c>
      <c r="B37" t="s">
        <v>256</v>
      </c>
      <c r="C37" s="412" t="s">
        <v>1527</v>
      </c>
      <c r="D37" t="s">
        <v>13</v>
      </c>
      <c r="E37" t="s">
        <v>65</v>
      </c>
      <c r="F37" s="412" t="s">
        <v>1171</v>
      </c>
      <c r="G37">
        <v>17</v>
      </c>
    </row>
    <row r="38" spans="1:9" ht="30" x14ac:dyDescent="0.2">
      <c r="A38" t="s">
        <v>257</v>
      </c>
      <c r="B38" t="s">
        <v>256</v>
      </c>
      <c r="C38" s="412" t="s">
        <v>1527</v>
      </c>
      <c r="D38" t="s">
        <v>13</v>
      </c>
      <c r="E38" t="s">
        <v>65</v>
      </c>
      <c r="F38" s="412" t="s">
        <v>1297</v>
      </c>
      <c r="G38">
        <v>1478</v>
      </c>
      <c r="H38">
        <v>40</v>
      </c>
      <c r="I38">
        <v>79</v>
      </c>
    </row>
    <row r="39" spans="1:9" ht="60" x14ac:dyDescent="0.2">
      <c r="A39" t="s">
        <v>257</v>
      </c>
      <c r="B39" t="s">
        <v>256</v>
      </c>
      <c r="C39" s="412" t="s">
        <v>1527</v>
      </c>
      <c r="D39" t="s">
        <v>13</v>
      </c>
      <c r="E39" t="s">
        <v>65</v>
      </c>
      <c r="F39" s="412" t="s">
        <v>1295</v>
      </c>
      <c r="G39">
        <v>5</v>
      </c>
      <c r="H39">
        <v>4</v>
      </c>
      <c r="I39">
        <v>340</v>
      </c>
    </row>
    <row r="40" spans="1:9" ht="30" x14ac:dyDescent="0.2">
      <c r="A40" t="s">
        <v>257</v>
      </c>
      <c r="B40" t="s">
        <v>256</v>
      </c>
      <c r="C40" s="412" t="s">
        <v>1527</v>
      </c>
      <c r="D40" t="s">
        <v>13</v>
      </c>
      <c r="E40" t="s">
        <v>65</v>
      </c>
      <c r="F40" s="412" t="s">
        <v>1294</v>
      </c>
      <c r="G40">
        <v>64</v>
      </c>
      <c r="H40">
        <v>1</v>
      </c>
      <c r="I40">
        <v>222</v>
      </c>
    </row>
    <row r="41" spans="1:9" ht="30" x14ac:dyDescent="0.2">
      <c r="A41" t="s">
        <v>178</v>
      </c>
      <c r="B41" t="s">
        <v>177</v>
      </c>
      <c r="C41" s="412" t="s">
        <v>1528</v>
      </c>
      <c r="D41" t="s">
        <v>15</v>
      </c>
      <c r="E41" t="s">
        <v>20</v>
      </c>
      <c r="F41" s="412" t="s">
        <v>1305</v>
      </c>
      <c r="G41">
        <v>1697</v>
      </c>
      <c r="H41">
        <v>112</v>
      </c>
    </row>
    <row r="42" spans="1:9" ht="30" x14ac:dyDescent="0.2">
      <c r="A42" t="s">
        <v>178</v>
      </c>
      <c r="B42" t="s">
        <v>177</v>
      </c>
      <c r="C42" s="412" t="s">
        <v>1528</v>
      </c>
      <c r="D42" t="s">
        <v>15</v>
      </c>
      <c r="E42" t="s">
        <v>20</v>
      </c>
      <c r="F42" s="412" t="s">
        <v>1308</v>
      </c>
      <c r="G42">
        <v>4</v>
      </c>
      <c r="H42">
        <v>1</v>
      </c>
    </row>
    <row r="43" spans="1:9" ht="30" x14ac:dyDescent="0.2">
      <c r="A43" t="s">
        <v>178</v>
      </c>
      <c r="B43" t="s">
        <v>177</v>
      </c>
      <c r="C43" s="412" t="s">
        <v>1528</v>
      </c>
      <c r="D43" t="s">
        <v>15</v>
      </c>
      <c r="E43" t="s">
        <v>20</v>
      </c>
      <c r="F43" s="412" t="s">
        <v>1304</v>
      </c>
      <c r="G43">
        <v>7</v>
      </c>
    </row>
    <row r="44" spans="1:9" ht="45" x14ac:dyDescent="0.2">
      <c r="A44" t="s">
        <v>178</v>
      </c>
      <c r="B44" t="s">
        <v>177</v>
      </c>
      <c r="C44" s="412" t="s">
        <v>1528</v>
      </c>
      <c r="D44" t="s">
        <v>15</v>
      </c>
      <c r="E44" t="s">
        <v>20</v>
      </c>
      <c r="F44" s="412" t="s">
        <v>1303</v>
      </c>
      <c r="G44">
        <v>22</v>
      </c>
    </row>
    <row r="45" spans="1:9" ht="30" x14ac:dyDescent="0.2">
      <c r="A45" t="s">
        <v>178</v>
      </c>
      <c r="B45" t="s">
        <v>177</v>
      </c>
      <c r="C45" s="412" t="s">
        <v>1528</v>
      </c>
      <c r="D45" t="s">
        <v>15</v>
      </c>
      <c r="E45" t="s">
        <v>20</v>
      </c>
      <c r="F45" s="412" t="s">
        <v>1169</v>
      </c>
      <c r="G45">
        <v>1366</v>
      </c>
      <c r="H45">
        <v>92</v>
      </c>
    </row>
    <row r="46" spans="1:9" ht="30" x14ac:dyDescent="0.2">
      <c r="A46" t="s">
        <v>178</v>
      </c>
      <c r="B46" t="s">
        <v>177</v>
      </c>
      <c r="C46" s="412" t="s">
        <v>1528</v>
      </c>
      <c r="D46" t="s">
        <v>15</v>
      </c>
      <c r="E46" t="s">
        <v>20</v>
      </c>
      <c r="F46" s="412" t="s">
        <v>1309</v>
      </c>
      <c r="G46">
        <v>2</v>
      </c>
    </row>
    <row r="47" spans="1:9" ht="45" x14ac:dyDescent="0.2">
      <c r="A47" t="s">
        <v>178</v>
      </c>
      <c r="B47" t="s">
        <v>177</v>
      </c>
      <c r="C47" s="412" t="s">
        <v>1528</v>
      </c>
      <c r="D47" t="s">
        <v>15</v>
      </c>
      <c r="E47" t="s">
        <v>20</v>
      </c>
      <c r="F47" s="412" t="s">
        <v>1170</v>
      </c>
      <c r="G47">
        <v>8</v>
      </c>
      <c r="H47">
        <v>2</v>
      </c>
    </row>
    <row r="48" spans="1:9" ht="30" x14ac:dyDescent="0.2">
      <c r="A48" t="s">
        <v>178</v>
      </c>
      <c r="B48" t="s">
        <v>177</v>
      </c>
      <c r="C48" s="412" t="s">
        <v>1528</v>
      </c>
      <c r="D48" t="s">
        <v>15</v>
      </c>
      <c r="E48" t="s">
        <v>20</v>
      </c>
      <c r="F48" s="412" t="s">
        <v>1306</v>
      </c>
      <c r="G48">
        <v>12</v>
      </c>
    </row>
    <row r="49" spans="1:9" ht="45" x14ac:dyDescent="0.2">
      <c r="A49" t="s">
        <v>178</v>
      </c>
      <c r="B49" t="s">
        <v>177</v>
      </c>
      <c r="C49" s="412" t="s">
        <v>1528</v>
      </c>
      <c r="D49" t="s">
        <v>15</v>
      </c>
      <c r="E49" t="s">
        <v>20</v>
      </c>
      <c r="F49" s="412" t="s">
        <v>1300</v>
      </c>
      <c r="G49">
        <v>40</v>
      </c>
      <c r="I49">
        <v>242</v>
      </c>
    </row>
    <row r="50" spans="1:9" ht="45" x14ac:dyDescent="0.2">
      <c r="A50" t="s">
        <v>178</v>
      </c>
      <c r="B50" t="s">
        <v>177</v>
      </c>
      <c r="C50" s="412" t="s">
        <v>1528</v>
      </c>
      <c r="D50" t="s">
        <v>15</v>
      </c>
      <c r="E50" t="s">
        <v>20</v>
      </c>
      <c r="F50" s="412" t="s">
        <v>1299</v>
      </c>
      <c r="G50">
        <v>111</v>
      </c>
    </row>
    <row r="51" spans="1:9" ht="30" x14ac:dyDescent="0.2">
      <c r="A51" t="s">
        <v>178</v>
      </c>
      <c r="B51" t="s">
        <v>177</v>
      </c>
      <c r="C51" s="412" t="s">
        <v>1528</v>
      </c>
      <c r="D51" t="s">
        <v>15</v>
      </c>
      <c r="E51" t="s">
        <v>20</v>
      </c>
      <c r="F51" s="412" t="s">
        <v>1171</v>
      </c>
      <c r="G51">
        <v>12</v>
      </c>
    </row>
    <row r="52" spans="1:9" ht="30" x14ac:dyDescent="0.2">
      <c r="A52" t="s">
        <v>178</v>
      </c>
      <c r="B52" t="s">
        <v>177</v>
      </c>
      <c r="C52" s="412" t="s">
        <v>1528</v>
      </c>
      <c r="D52" t="s">
        <v>15</v>
      </c>
      <c r="E52" t="s">
        <v>20</v>
      </c>
      <c r="F52" s="412" t="s">
        <v>1297</v>
      </c>
      <c r="G52">
        <v>279</v>
      </c>
      <c r="H52">
        <v>10</v>
      </c>
      <c r="I52">
        <v>64</v>
      </c>
    </row>
    <row r="53" spans="1:9" ht="30" x14ac:dyDescent="0.2">
      <c r="A53" t="s">
        <v>178</v>
      </c>
      <c r="B53" t="s">
        <v>177</v>
      </c>
      <c r="C53" s="412" t="s">
        <v>1528</v>
      </c>
      <c r="D53" t="s">
        <v>15</v>
      </c>
      <c r="E53" t="s">
        <v>20</v>
      </c>
      <c r="F53" s="412" t="s">
        <v>1296</v>
      </c>
      <c r="G53">
        <v>28</v>
      </c>
      <c r="H53">
        <v>5</v>
      </c>
    </row>
    <row r="54" spans="1:9" ht="60" x14ac:dyDescent="0.2">
      <c r="A54" t="s">
        <v>178</v>
      </c>
      <c r="B54" t="s">
        <v>177</v>
      </c>
      <c r="C54" s="412" t="s">
        <v>1528</v>
      </c>
      <c r="D54" t="s">
        <v>15</v>
      </c>
      <c r="E54" t="s">
        <v>20</v>
      </c>
      <c r="F54" s="412" t="s">
        <v>1295</v>
      </c>
      <c r="G54">
        <v>32</v>
      </c>
      <c r="H54">
        <v>6</v>
      </c>
      <c r="I54">
        <v>46</v>
      </c>
    </row>
    <row r="55" spans="1:9" ht="30" x14ac:dyDescent="0.2">
      <c r="A55" t="s">
        <v>178</v>
      </c>
      <c r="B55" t="s">
        <v>177</v>
      </c>
      <c r="C55" s="412" t="s">
        <v>1528</v>
      </c>
      <c r="D55" t="s">
        <v>15</v>
      </c>
      <c r="E55" t="s">
        <v>20</v>
      </c>
      <c r="F55" s="412" t="s">
        <v>1294</v>
      </c>
      <c r="G55">
        <v>5495</v>
      </c>
      <c r="H55">
        <v>4</v>
      </c>
      <c r="I55">
        <v>905</v>
      </c>
    </row>
    <row r="56" spans="1:9" ht="30" x14ac:dyDescent="0.2">
      <c r="A56" t="s">
        <v>297</v>
      </c>
      <c r="B56" t="s">
        <v>296</v>
      </c>
      <c r="C56" s="412" t="s">
        <v>1529</v>
      </c>
      <c r="D56" t="s">
        <v>13</v>
      </c>
      <c r="E56" t="s">
        <v>64</v>
      </c>
      <c r="F56" s="412" t="s">
        <v>1305</v>
      </c>
      <c r="G56">
        <v>8</v>
      </c>
    </row>
    <row r="57" spans="1:9" ht="30" x14ac:dyDescent="0.2">
      <c r="A57" t="s">
        <v>297</v>
      </c>
      <c r="B57" t="s">
        <v>296</v>
      </c>
      <c r="C57" s="412" t="s">
        <v>1529</v>
      </c>
      <c r="D57" t="s">
        <v>13</v>
      </c>
      <c r="E57" t="s">
        <v>64</v>
      </c>
      <c r="F57" s="412" t="s">
        <v>1308</v>
      </c>
      <c r="G57">
        <v>2</v>
      </c>
      <c r="H57">
        <v>2</v>
      </c>
    </row>
    <row r="58" spans="1:9" ht="30" x14ac:dyDescent="0.2">
      <c r="A58" t="s">
        <v>297</v>
      </c>
      <c r="B58" t="s">
        <v>296</v>
      </c>
      <c r="C58" s="412" t="s">
        <v>1529</v>
      </c>
      <c r="D58" t="s">
        <v>13</v>
      </c>
      <c r="E58" t="s">
        <v>64</v>
      </c>
      <c r="F58" s="412" t="s">
        <v>1304</v>
      </c>
      <c r="G58">
        <v>8</v>
      </c>
    </row>
    <row r="59" spans="1:9" ht="45" x14ac:dyDescent="0.2">
      <c r="A59" t="s">
        <v>297</v>
      </c>
      <c r="B59" t="s">
        <v>296</v>
      </c>
      <c r="C59" s="412" t="s">
        <v>1529</v>
      </c>
      <c r="D59" t="s">
        <v>13</v>
      </c>
      <c r="E59" t="s">
        <v>64</v>
      </c>
      <c r="F59" s="412" t="s">
        <v>1303</v>
      </c>
      <c r="G59">
        <v>4</v>
      </c>
    </row>
    <row r="60" spans="1:9" ht="45" x14ac:dyDescent="0.2">
      <c r="A60" t="s">
        <v>297</v>
      </c>
      <c r="B60" t="s">
        <v>296</v>
      </c>
      <c r="C60" s="412" t="s">
        <v>1529</v>
      </c>
      <c r="D60" t="s">
        <v>13</v>
      </c>
      <c r="E60" t="s">
        <v>64</v>
      </c>
      <c r="F60" s="412" t="s">
        <v>1170</v>
      </c>
      <c r="G60">
        <v>6143</v>
      </c>
      <c r="H60">
        <v>299</v>
      </c>
    </row>
    <row r="61" spans="1:9" ht="45" x14ac:dyDescent="0.2">
      <c r="A61" t="s">
        <v>297</v>
      </c>
      <c r="B61" t="s">
        <v>296</v>
      </c>
      <c r="C61" s="412" t="s">
        <v>1529</v>
      </c>
      <c r="D61" t="s">
        <v>13</v>
      </c>
      <c r="E61" t="s">
        <v>64</v>
      </c>
      <c r="F61" s="412" t="s">
        <v>1300</v>
      </c>
      <c r="G61">
        <v>22</v>
      </c>
      <c r="I61">
        <v>25</v>
      </c>
    </row>
    <row r="62" spans="1:9" ht="45" x14ac:dyDescent="0.2">
      <c r="A62" t="s">
        <v>297</v>
      </c>
      <c r="B62" t="s">
        <v>296</v>
      </c>
      <c r="C62" s="412" t="s">
        <v>1529</v>
      </c>
      <c r="D62" t="s">
        <v>13</v>
      </c>
      <c r="E62" t="s">
        <v>64</v>
      </c>
      <c r="F62" s="412" t="s">
        <v>1299</v>
      </c>
      <c r="G62">
        <v>1</v>
      </c>
    </row>
    <row r="63" spans="1:9" ht="30" x14ac:dyDescent="0.2">
      <c r="A63" t="s">
        <v>297</v>
      </c>
      <c r="B63" t="s">
        <v>296</v>
      </c>
      <c r="C63" s="412" t="s">
        <v>1529</v>
      </c>
      <c r="D63" t="s">
        <v>13</v>
      </c>
      <c r="E63" t="s">
        <v>64</v>
      </c>
      <c r="F63" s="412" t="s">
        <v>1171</v>
      </c>
      <c r="G63">
        <v>1</v>
      </c>
    </row>
    <row r="64" spans="1:9" ht="30" x14ac:dyDescent="0.2">
      <c r="A64" t="s">
        <v>297</v>
      </c>
      <c r="B64" t="s">
        <v>296</v>
      </c>
      <c r="C64" s="412" t="s">
        <v>1529</v>
      </c>
      <c r="D64" t="s">
        <v>13</v>
      </c>
      <c r="E64" t="s">
        <v>64</v>
      </c>
      <c r="F64" s="412" t="s">
        <v>1297</v>
      </c>
      <c r="G64">
        <v>2389</v>
      </c>
      <c r="H64">
        <v>150</v>
      </c>
      <c r="I64">
        <v>1131</v>
      </c>
    </row>
    <row r="65" spans="1:9" ht="30" x14ac:dyDescent="0.2">
      <c r="A65" t="s">
        <v>297</v>
      </c>
      <c r="B65" t="s">
        <v>296</v>
      </c>
      <c r="C65" s="412" t="s">
        <v>1529</v>
      </c>
      <c r="D65" t="s">
        <v>13</v>
      </c>
      <c r="E65" t="s">
        <v>64</v>
      </c>
      <c r="F65" s="412" t="s">
        <v>1296</v>
      </c>
      <c r="G65">
        <v>8</v>
      </c>
    </row>
    <row r="66" spans="1:9" ht="60" x14ac:dyDescent="0.2">
      <c r="A66" t="s">
        <v>297</v>
      </c>
      <c r="B66" t="s">
        <v>296</v>
      </c>
      <c r="C66" s="412" t="s">
        <v>1529</v>
      </c>
      <c r="D66" t="s">
        <v>13</v>
      </c>
      <c r="E66" t="s">
        <v>64</v>
      </c>
      <c r="F66" s="412" t="s">
        <v>1295</v>
      </c>
      <c r="G66">
        <v>496</v>
      </c>
      <c r="H66">
        <v>2</v>
      </c>
      <c r="I66">
        <v>590</v>
      </c>
    </row>
    <row r="67" spans="1:9" ht="30" x14ac:dyDescent="0.2">
      <c r="A67" t="s">
        <v>297</v>
      </c>
      <c r="B67" t="s">
        <v>296</v>
      </c>
      <c r="C67" s="412" t="s">
        <v>1529</v>
      </c>
      <c r="D67" t="s">
        <v>13</v>
      </c>
      <c r="E67" t="s">
        <v>64</v>
      </c>
      <c r="F67" s="412" t="s">
        <v>1294</v>
      </c>
      <c r="G67">
        <v>22</v>
      </c>
      <c r="I67">
        <v>2</v>
      </c>
    </row>
    <row r="68" spans="1:9" ht="45" x14ac:dyDescent="0.2">
      <c r="A68" t="s">
        <v>979</v>
      </c>
      <c r="B68" t="s">
        <v>978</v>
      </c>
      <c r="C68" s="412" t="s">
        <v>1530</v>
      </c>
      <c r="D68" t="s">
        <v>15</v>
      </c>
      <c r="E68" t="s">
        <v>66</v>
      </c>
      <c r="F68" s="412" t="s">
        <v>1171</v>
      </c>
      <c r="G68">
        <v>2</v>
      </c>
    </row>
    <row r="69" spans="1:9" ht="45" x14ac:dyDescent="0.2">
      <c r="A69" t="s">
        <v>222</v>
      </c>
      <c r="B69" t="s">
        <v>221</v>
      </c>
      <c r="C69" s="412" t="s">
        <v>1531</v>
      </c>
      <c r="D69" t="s">
        <v>160</v>
      </c>
      <c r="E69" t="s">
        <v>18</v>
      </c>
      <c r="F69" s="412" t="s">
        <v>1308</v>
      </c>
      <c r="H69">
        <v>3</v>
      </c>
    </row>
    <row r="70" spans="1:9" ht="45" x14ac:dyDescent="0.2">
      <c r="A70" t="s">
        <v>222</v>
      </c>
      <c r="B70" t="s">
        <v>221</v>
      </c>
      <c r="C70" s="412" t="s">
        <v>1531</v>
      </c>
      <c r="D70" t="s">
        <v>160</v>
      </c>
      <c r="E70" t="s">
        <v>18</v>
      </c>
      <c r="F70" s="412" t="s">
        <v>1304</v>
      </c>
      <c r="H70">
        <v>3</v>
      </c>
    </row>
    <row r="71" spans="1:9" ht="45" x14ac:dyDescent="0.2">
      <c r="A71" t="s">
        <v>222</v>
      </c>
      <c r="B71" t="s">
        <v>221</v>
      </c>
      <c r="C71" s="412" t="s">
        <v>1531</v>
      </c>
      <c r="D71" t="s">
        <v>160</v>
      </c>
      <c r="E71" t="s">
        <v>18</v>
      </c>
      <c r="F71" s="412" t="s">
        <v>1303</v>
      </c>
      <c r="G71">
        <v>2</v>
      </c>
    </row>
    <row r="72" spans="1:9" ht="45" x14ac:dyDescent="0.2">
      <c r="A72" t="s">
        <v>222</v>
      </c>
      <c r="B72" t="s">
        <v>221</v>
      </c>
      <c r="C72" s="412" t="s">
        <v>1531</v>
      </c>
      <c r="D72" t="s">
        <v>160</v>
      </c>
      <c r="E72" t="s">
        <v>18</v>
      </c>
      <c r="F72" s="412" t="s">
        <v>1169</v>
      </c>
      <c r="H72">
        <v>1</v>
      </c>
    </row>
    <row r="73" spans="1:9" ht="45" x14ac:dyDescent="0.2">
      <c r="A73" t="s">
        <v>222</v>
      </c>
      <c r="B73" t="s">
        <v>221</v>
      </c>
      <c r="C73" s="412" t="s">
        <v>1531</v>
      </c>
      <c r="D73" t="s">
        <v>160</v>
      </c>
      <c r="E73" t="s">
        <v>18</v>
      </c>
      <c r="F73" s="412" t="s">
        <v>1170</v>
      </c>
      <c r="G73">
        <v>10</v>
      </c>
      <c r="H73">
        <v>8</v>
      </c>
    </row>
    <row r="74" spans="1:9" ht="45" x14ac:dyDescent="0.2">
      <c r="A74" t="s">
        <v>222</v>
      </c>
      <c r="B74" t="s">
        <v>221</v>
      </c>
      <c r="C74" s="412" t="s">
        <v>1531</v>
      </c>
      <c r="D74" t="s">
        <v>160</v>
      </c>
      <c r="E74" t="s">
        <v>18</v>
      </c>
      <c r="F74" s="412" t="s">
        <v>1300</v>
      </c>
      <c r="G74">
        <v>1</v>
      </c>
    </row>
    <row r="75" spans="1:9" ht="45" x14ac:dyDescent="0.2">
      <c r="A75" t="s">
        <v>222</v>
      </c>
      <c r="B75" t="s">
        <v>221</v>
      </c>
      <c r="C75" s="412" t="s">
        <v>1531</v>
      </c>
      <c r="D75" t="s">
        <v>160</v>
      </c>
      <c r="E75" t="s">
        <v>18</v>
      </c>
      <c r="F75" s="412" t="s">
        <v>1171</v>
      </c>
      <c r="G75">
        <v>1</v>
      </c>
    </row>
    <row r="76" spans="1:9" ht="45" x14ac:dyDescent="0.2">
      <c r="A76" t="s">
        <v>222</v>
      </c>
      <c r="B76" t="s">
        <v>221</v>
      </c>
      <c r="C76" s="412" t="s">
        <v>1531</v>
      </c>
      <c r="D76" t="s">
        <v>160</v>
      </c>
      <c r="E76" t="s">
        <v>18</v>
      </c>
      <c r="F76" s="412" t="s">
        <v>1297</v>
      </c>
      <c r="G76">
        <v>2</v>
      </c>
      <c r="H76">
        <v>1</v>
      </c>
    </row>
    <row r="77" spans="1:9" ht="45" x14ac:dyDescent="0.2">
      <c r="A77" t="s">
        <v>222</v>
      </c>
      <c r="B77" t="s">
        <v>221</v>
      </c>
      <c r="C77" s="412" t="s">
        <v>1531</v>
      </c>
      <c r="D77" t="s">
        <v>160</v>
      </c>
      <c r="E77" t="s">
        <v>18</v>
      </c>
      <c r="F77" s="412" t="s">
        <v>1296</v>
      </c>
      <c r="G77">
        <v>12</v>
      </c>
      <c r="H77">
        <v>15</v>
      </c>
    </row>
    <row r="78" spans="1:9" ht="60" x14ac:dyDescent="0.2">
      <c r="A78" t="s">
        <v>222</v>
      </c>
      <c r="B78" t="s">
        <v>221</v>
      </c>
      <c r="C78" s="412" t="s">
        <v>1531</v>
      </c>
      <c r="D78" t="s">
        <v>160</v>
      </c>
      <c r="E78" t="s">
        <v>18</v>
      </c>
      <c r="F78" s="412" t="s">
        <v>1295</v>
      </c>
      <c r="G78">
        <v>2</v>
      </c>
      <c r="H78">
        <v>1</v>
      </c>
    </row>
    <row r="79" spans="1:9" ht="45" x14ac:dyDescent="0.2">
      <c r="A79" t="s">
        <v>222</v>
      </c>
      <c r="B79" t="s">
        <v>221</v>
      </c>
      <c r="C79" s="412" t="s">
        <v>1531</v>
      </c>
      <c r="D79" t="s">
        <v>160</v>
      </c>
      <c r="E79" t="s">
        <v>18</v>
      </c>
      <c r="F79" s="412" t="s">
        <v>1294</v>
      </c>
      <c r="G79">
        <v>9</v>
      </c>
      <c r="H79">
        <v>4</v>
      </c>
    </row>
    <row r="80" spans="1:9" ht="45" x14ac:dyDescent="0.2">
      <c r="A80" t="s">
        <v>664</v>
      </c>
      <c r="B80" t="s">
        <v>663</v>
      </c>
      <c r="C80" s="412" t="s">
        <v>1382</v>
      </c>
      <c r="D80" t="s">
        <v>13</v>
      </c>
      <c r="E80" t="s">
        <v>67</v>
      </c>
      <c r="F80" s="412" t="s">
        <v>1170</v>
      </c>
      <c r="G80">
        <v>8</v>
      </c>
    </row>
    <row r="81" spans="1:9" ht="30" x14ac:dyDescent="0.2">
      <c r="A81" t="s">
        <v>664</v>
      </c>
      <c r="B81" t="s">
        <v>663</v>
      </c>
      <c r="C81" s="412" t="s">
        <v>1382</v>
      </c>
      <c r="D81" t="s">
        <v>13</v>
      </c>
      <c r="E81" t="s">
        <v>67</v>
      </c>
      <c r="F81" s="412" t="s">
        <v>1307</v>
      </c>
      <c r="G81">
        <v>35</v>
      </c>
    </row>
    <row r="82" spans="1:9" ht="30" x14ac:dyDescent="0.2">
      <c r="A82" t="s">
        <v>664</v>
      </c>
      <c r="B82" t="s">
        <v>663</v>
      </c>
      <c r="C82" s="412" t="s">
        <v>1382</v>
      </c>
      <c r="D82" t="s">
        <v>13</v>
      </c>
      <c r="E82" t="s">
        <v>67</v>
      </c>
      <c r="F82" s="412" t="s">
        <v>1306</v>
      </c>
      <c r="G82">
        <v>52</v>
      </c>
    </row>
    <row r="83" spans="1:9" ht="45" x14ac:dyDescent="0.2">
      <c r="A83" t="s">
        <v>664</v>
      </c>
      <c r="B83" t="s">
        <v>663</v>
      </c>
      <c r="C83" s="412" t="s">
        <v>1382</v>
      </c>
      <c r="D83" t="s">
        <v>13</v>
      </c>
      <c r="E83" t="s">
        <v>67</v>
      </c>
      <c r="F83" s="412" t="s">
        <v>1300</v>
      </c>
      <c r="G83">
        <v>1</v>
      </c>
      <c r="I83">
        <v>2</v>
      </c>
    </row>
    <row r="84" spans="1:9" ht="30" x14ac:dyDescent="0.2">
      <c r="A84" t="s">
        <v>664</v>
      </c>
      <c r="B84" t="s">
        <v>663</v>
      </c>
      <c r="C84" s="412" t="s">
        <v>1382</v>
      </c>
      <c r="D84" t="s">
        <v>13</v>
      </c>
      <c r="E84" t="s">
        <v>67</v>
      </c>
      <c r="F84" s="412" t="s">
        <v>1297</v>
      </c>
      <c r="G84">
        <v>503</v>
      </c>
      <c r="H84">
        <v>8</v>
      </c>
      <c r="I84">
        <v>93</v>
      </c>
    </row>
    <row r="85" spans="1:9" ht="30" x14ac:dyDescent="0.2">
      <c r="A85" t="s">
        <v>664</v>
      </c>
      <c r="B85" t="s">
        <v>663</v>
      </c>
      <c r="C85" s="412" t="s">
        <v>1382</v>
      </c>
      <c r="D85" t="s">
        <v>13</v>
      </c>
      <c r="E85" t="s">
        <v>67</v>
      </c>
      <c r="F85" s="412" t="s">
        <v>1296</v>
      </c>
      <c r="G85">
        <v>2</v>
      </c>
    </row>
    <row r="86" spans="1:9" ht="60" x14ac:dyDescent="0.2">
      <c r="A86" t="s">
        <v>664</v>
      </c>
      <c r="B86" t="s">
        <v>663</v>
      </c>
      <c r="C86" s="412" t="s">
        <v>1382</v>
      </c>
      <c r="D86" t="s">
        <v>13</v>
      </c>
      <c r="E86" t="s">
        <v>67</v>
      </c>
      <c r="F86" s="412" t="s">
        <v>1295</v>
      </c>
      <c r="G86">
        <v>4</v>
      </c>
      <c r="I86">
        <v>2</v>
      </c>
    </row>
    <row r="87" spans="1:9" ht="30" x14ac:dyDescent="0.2">
      <c r="A87" t="s">
        <v>664</v>
      </c>
      <c r="B87" t="s">
        <v>663</v>
      </c>
      <c r="C87" s="412" t="s">
        <v>1382</v>
      </c>
      <c r="D87" t="s">
        <v>13</v>
      </c>
      <c r="E87" t="s">
        <v>67</v>
      </c>
      <c r="F87" s="412" t="s">
        <v>1294</v>
      </c>
      <c r="G87">
        <v>67</v>
      </c>
      <c r="H87">
        <v>1</v>
      </c>
      <c r="I87">
        <v>31</v>
      </c>
    </row>
    <row r="88" spans="1:9" ht="30" x14ac:dyDescent="0.2">
      <c r="A88" t="s">
        <v>193</v>
      </c>
      <c r="B88" t="s">
        <v>192</v>
      </c>
      <c r="C88" s="412" t="s">
        <v>1532</v>
      </c>
      <c r="D88" t="s">
        <v>13</v>
      </c>
      <c r="E88" t="s">
        <v>18</v>
      </c>
      <c r="F88" s="412" t="s">
        <v>1308</v>
      </c>
      <c r="G88">
        <v>1</v>
      </c>
      <c r="H88">
        <v>1</v>
      </c>
    </row>
    <row r="89" spans="1:9" ht="30" x14ac:dyDescent="0.2">
      <c r="A89" t="s">
        <v>193</v>
      </c>
      <c r="B89" t="s">
        <v>192</v>
      </c>
      <c r="C89" s="412" t="s">
        <v>1532</v>
      </c>
      <c r="D89" t="s">
        <v>13</v>
      </c>
      <c r="E89" t="s">
        <v>18</v>
      </c>
      <c r="F89" s="412" t="s">
        <v>1304</v>
      </c>
      <c r="G89">
        <v>1</v>
      </c>
    </row>
    <row r="90" spans="1:9" ht="45" x14ac:dyDescent="0.2">
      <c r="A90" t="s">
        <v>193</v>
      </c>
      <c r="B90" t="s">
        <v>192</v>
      </c>
      <c r="C90" s="412" t="s">
        <v>1532</v>
      </c>
      <c r="D90" t="s">
        <v>13</v>
      </c>
      <c r="E90" t="s">
        <v>18</v>
      </c>
      <c r="F90" s="412" t="s">
        <v>1303</v>
      </c>
      <c r="G90">
        <v>594</v>
      </c>
    </row>
    <row r="91" spans="1:9" ht="45" x14ac:dyDescent="0.2">
      <c r="A91" t="s">
        <v>193</v>
      </c>
      <c r="B91" t="s">
        <v>192</v>
      </c>
      <c r="C91" s="412" t="s">
        <v>1532</v>
      </c>
      <c r="D91" t="s">
        <v>13</v>
      </c>
      <c r="E91" t="s">
        <v>18</v>
      </c>
      <c r="F91" s="412" t="s">
        <v>1170</v>
      </c>
      <c r="G91">
        <v>11</v>
      </c>
    </row>
    <row r="92" spans="1:9" ht="45" x14ac:dyDescent="0.2">
      <c r="A92" t="s">
        <v>193</v>
      </c>
      <c r="B92" t="s">
        <v>192</v>
      </c>
      <c r="C92" s="412" t="s">
        <v>1532</v>
      </c>
      <c r="D92" t="s">
        <v>13</v>
      </c>
      <c r="E92" t="s">
        <v>18</v>
      </c>
      <c r="F92" s="412" t="s">
        <v>1300</v>
      </c>
      <c r="G92">
        <v>72</v>
      </c>
      <c r="I92">
        <v>78</v>
      </c>
    </row>
    <row r="93" spans="1:9" ht="30" x14ac:dyDescent="0.2">
      <c r="A93" t="s">
        <v>193</v>
      </c>
      <c r="B93" t="s">
        <v>192</v>
      </c>
      <c r="C93" s="412" t="s">
        <v>1532</v>
      </c>
      <c r="D93" t="s">
        <v>13</v>
      </c>
      <c r="E93" t="s">
        <v>18</v>
      </c>
      <c r="F93" s="412" t="s">
        <v>1171</v>
      </c>
      <c r="G93">
        <v>1</v>
      </c>
    </row>
    <row r="94" spans="1:9" ht="30" x14ac:dyDescent="0.2">
      <c r="A94" t="s">
        <v>193</v>
      </c>
      <c r="B94" t="s">
        <v>192</v>
      </c>
      <c r="C94" s="412" t="s">
        <v>1532</v>
      </c>
      <c r="D94" t="s">
        <v>13</v>
      </c>
      <c r="E94" t="s">
        <v>18</v>
      </c>
      <c r="F94" s="412" t="s">
        <v>1297</v>
      </c>
      <c r="G94">
        <v>32</v>
      </c>
    </row>
    <row r="95" spans="1:9" ht="30" x14ac:dyDescent="0.2">
      <c r="A95" t="s">
        <v>193</v>
      </c>
      <c r="B95" t="s">
        <v>192</v>
      </c>
      <c r="C95" s="412" t="s">
        <v>1532</v>
      </c>
      <c r="D95" t="s">
        <v>13</v>
      </c>
      <c r="E95" t="s">
        <v>18</v>
      </c>
      <c r="F95" s="412" t="s">
        <v>1296</v>
      </c>
      <c r="G95">
        <v>367</v>
      </c>
      <c r="H95">
        <v>36</v>
      </c>
    </row>
    <row r="96" spans="1:9" ht="60" x14ac:dyDescent="0.2">
      <c r="A96" t="s">
        <v>193</v>
      </c>
      <c r="B96" t="s">
        <v>192</v>
      </c>
      <c r="C96" s="412" t="s">
        <v>1532</v>
      </c>
      <c r="D96" t="s">
        <v>13</v>
      </c>
      <c r="E96" t="s">
        <v>18</v>
      </c>
      <c r="F96" s="412" t="s">
        <v>1295</v>
      </c>
      <c r="G96">
        <v>272</v>
      </c>
      <c r="H96">
        <v>15</v>
      </c>
      <c r="I96">
        <v>291</v>
      </c>
    </row>
    <row r="97" spans="1:9" ht="30" x14ac:dyDescent="0.2">
      <c r="A97" t="s">
        <v>193</v>
      </c>
      <c r="B97" t="s">
        <v>192</v>
      </c>
      <c r="C97" s="412" t="s">
        <v>1532</v>
      </c>
      <c r="D97" t="s">
        <v>13</v>
      </c>
      <c r="E97" t="s">
        <v>18</v>
      </c>
      <c r="F97" s="412" t="s">
        <v>1294</v>
      </c>
      <c r="G97">
        <v>152</v>
      </c>
      <c r="H97">
        <v>13</v>
      </c>
      <c r="I97">
        <v>119</v>
      </c>
    </row>
    <row r="98" spans="1:9" ht="30" x14ac:dyDescent="0.2">
      <c r="A98" t="s">
        <v>508</v>
      </c>
      <c r="B98" t="s">
        <v>507</v>
      </c>
      <c r="C98" s="412" t="s">
        <v>1533</v>
      </c>
      <c r="D98" t="s">
        <v>15</v>
      </c>
      <c r="E98" t="s">
        <v>67</v>
      </c>
      <c r="F98" s="412" t="s">
        <v>1305</v>
      </c>
      <c r="G98">
        <v>42</v>
      </c>
      <c r="H98">
        <v>7</v>
      </c>
    </row>
    <row r="99" spans="1:9" ht="30" x14ac:dyDescent="0.2">
      <c r="A99" t="s">
        <v>508</v>
      </c>
      <c r="B99" t="s">
        <v>507</v>
      </c>
      <c r="C99" s="412" t="s">
        <v>1533</v>
      </c>
      <c r="D99" t="s">
        <v>15</v>
      </c>
      <c r="E99" t="s">
        <v>67</v>
      </c>
      <c r="F99" s="412" t="s">
        <v>1308</v>
      </c>
      <c r="G99">
        <v>1</v>
      </c>
    </row>
    <row r="100" spans="1:9" ht="30" x14ac:dyDescent="0.2">
      <c r="A100" t="s">
        <v>508</v>
      </c>
      <c r="B100" t="s">
        <v>507</v>
      </c>
      <c r="C100" s="412" t="s">
        <v>1533</v>
      </c>
      <c r="D100" t="s">
        <v>15</v>
      </c>
      <c r="E100" t="s">
        <v>67</v>
      </c>
      <c r="F100" s="412" t="s">
        <v>1304</v>
      </c>
      <c r="G100">
        <v>3</v>
      </c>
    </row>
    <row r="101" spans="1:9" ht="45" x14ac:dyDescent="0.2">
      <c r="A101" t="s">
        <v>508</v>
      </c>
      <c r="B101" t="s">
        <v>507</v>
      </c>
      <c r="C101" s="412" t="s">
        <v>1533</v>
      </c>
      <c r="D101" t="s">
        <v>15</v>
      </c>
      <c r="E101" t="s">
        <v>67</v>
      </c>
      <c r="F101" s="412" t="s">
        <v>1303</v>
      </c>
      <c r="G101">
        <v>4</v>
      </c>
    </row>
    <row r="102" spans="1:9" ht="30" x14ac:dyDescent="0.2">
      <c r="A102" t="s">
        <v>508</v>
      </c>
      <c r="B102" t="s">
        <v>507</v>
      </c>
      <c r="C102" s="412" t="s">
        <v>1533</v>
      </c>
      <c r="D102" t="s">
        <v>15</v>
      </c>
      <c r="E102" t="s">
        <v>67</v>
      </c>
      <c r="F102" s="412" t="s">
        <v>1169</v>
      </c>
      <c r="G102">
        <v>52</v>
      </c>
      <c r="H102">
        <v>9</v>
      </c>
    </row>
    <row r="103" spans="1:9" ht="30" x14ac:dyDescent="0.2">
      <c r="A103" t="s">
        <v>508</v>
      </c>
      <c r="B103" t="s">
        <v>507</v>
      </c>
      <c r="C103" s="412" t="s">
        <v>1533</v>
      </c>
      <c r="D103" t="s">
        <v>15</v>
      </c>
      <c r="E103" t="s">
        <v>67</v>
      </c>
      <c r="F103" s="412" t="s">
        <v>1309</v>
      </c>
      <c r="G103">
        <v>1</v>
      </c>
    </row>
    <row r="104" spans="1:9" ht="45" x14ac:dyDescent="0.2">
      <c r="A104" t="s">
        <v>508</v>
      </c>
      <c r="B104" t="s">
        <v>507</v>
      </c>
      <c r="C104" s="412" t="s">
        <v>1533</v>
      </c>
      <c r="D104" t="s">
        <v>15</v>
      </c>
      <c r="E104" t="s">
        <v>67</v>
      </c>
      <c r="F104" s="412" t="s">
        <v>1170</v>
      </c>
      <c r="G104">
        <v>6</v>
      </c>
    </row>
    <row r="105" spans="1:9" x14ac:dyDescent="0.2">
      <c r="A105" t="s">
        <v>508</v>
      </c>
      <c r="B105" t="s">
        <v>507</v>
      </c>
      <c r="C105" s="412" t="s">
        <v>1533</v>
      </c>
      <c r="D105" t="s">
        <v>15</v>
      </c>
      <c r="E105" t="s">
        <v>67</v>
      </c>
      <c r="F105" s="412" t="s">
        <v>1307</v>
      </c>
      <c r="G105">
        <v>1</v>
      </c>
    </row>
    <row r="106" spans="1:9" x14ac:dyDescent="0.2">
      <c r="A106" t="s">
        <v>508</v>
      </c>
      <c r="B106" t="s">
        <v>507</v>
      </c>
      <c r="C106" s="412" t="s">
        <v>1533</v>
      </c>
      <c r="D106" t="s">
        <v>15</v>
      </c>
      <c r="E106" t="s">
        <v>67</v>
      </c>
      <c r="F106" s="412" t="s">
        <v>1306</v>
      </c>
      <c r="G106">
        <v>4406</v>
      </c>
    </row>
    <row r="107" spans="1:9" ht="45" x14ac:dyDescent="0.2">
      <c r="A107" t="s">
        <v>508</v>
      </c>
      <c r="B107" t="s">
        <v>507</v>
      </c>
      <c r="C107" s="412" t="s">
        <v>1533</v>
      </c>
      <c r="D107" t="s">
        <v>15</v>
      </c>
      <c r="E107" t="s">
        <v>67</v>
      </c>
      <c r="F107" s="412" t="s">
        <v>1300</v>
      </c>
      <c r="G107">
        <v>23</v>
      </c>
      <c r="I107">
        <v>26</v>
      </c>
    </row>
    <row r="108" spans="1:9" ht="45" x14ac:dyDescent="0.2">
      <c r="A108" t="s">
        <v>508</v>
      </c>
      <c r="B108" t="s">
        <v>507</v>
      </c>
      <c r="C108" s="412" t="s">
        <v>1533</v>
      </c>
      <c r="D108" t="s">
        <v>15</v>
      </c>
      <c r="E108" t="s">
        <v>67</v>
      </c>
      <c r="F108" s="412" t="s">
        <v>1299</v>
      </c>
      <c r="G108">
        <v>15</v>
      </c>
    </row>
    <row r="109" spans="1:9" ht="30" x14ac:dyDescent="0.2">
      <c r="A109" t="s">
        <v>508</v>
      </c>
      <c r="B109" t="s">
        <v>507</v>
      </c>
      <c r="C109" s="412" t="s">
        <v>1533</v>
      </c>
      <c r="D109" t="s">
        <v>15</v>
      </c>
      <c r="E109" t="s">
        <v>67</v>
      </c>
      <c r="F109" s="412" t="s">
        <v>1171</v>
      </c>
      <c r="G109">
        <v>15</v>
      </c>
    </row>
    <row r="110" spans="1:9" ht="30" x14ac:dyDescent="0.2">
      <c r="A110" t="s">
        <v>508</v>
      </c>
      <c r="B110" t="s">
        <v>507</v>
      </c>
      <c r="C110" s="412" t="s">
        <v>1533</v>
      </c>
      <c r="D110" t="s">
        <v>15</v>
      </c>
      <c r="E110" t="s">
        <v>67</v>
      </c>
      <c r="F110" s="412" t="s">
        <v>1297</v>
      </c>
      <c r="G110">
        <v>8938</v>
      </c>
      <c r="H110">
        <v>481</v>
      </c>
      <c r="I110">
        <v>2921</v>
      </c>
    </row>
    <row r="111" spans="1:9" ht="30" x14ac:dyDescent="0.2">
      <c r="A111" t="s">
        <v>508</v>
      </c>
      <c r="B111" t="s">
        <v>507</v>
      </c>
      <c r="C111" s="412" t="s">
        <v>1533</v>
      </c>
      <c r="D111" t="s">
        <v>15</v>
      </c>
      <c r="E111" t="s">
        <v>67</v>
      </c>
      <c r="F111" s="412" t="s">
        <v>1296</v>
      </c>
      <c r="G111">
        <v>12</v>
      </c>
      <c r="H111">
        <v>3</v>
      </c>
    </row>
    <row r="112" spans="1:9" ht="60" x14ac:dyDescent="0.2">
      <c r="A112" t="s">
        <v>508</v>
      </c>
      <c r="B112" t="s">
        <v>507</v>
      </c>
      <c r="C112" s="412" t="s">
        <v>1533</v>
      </c>
      <c r="D112" t="s">
        <v>15</v>
      </c>
      <c r="E112" t="s">
        <v>67</v>
      </c>
      <c r="F112" s="412" t="s">
        <v>1295</v>
      </c>
      <c r="G112">
        <v>8</v>
      </c>
      <c r="H112">
        <v>2</v>
      </c>
      <c r="I112">
        <v>34</v>
      </c>
    </row>
    <row r="113" spans="1:9" x14ac:dyDescent="0.2">
      <c r="A113" t="s">
        <v>508</v>
      </c>
      <c r="B113" t="s">
        <v>507</v>
      </c>
      <c r="C113" s="412" t="s">
        <v>1533</v>
      </c>
      <c r="D113" t="s">
        <v>15</v>
      </c>
      <c r="E113" t="s">
        <v>67</v>
      </c>
      <c r="F113" s="412" t="s">
        <v>1294</v>
      </c>
      <c r="G113">
        <v>3933</v>
      </c>
      <c r="H113">
        <v>401</v>
      </c>
      <c r="I113">
        <v>1772</v>
      </c>
    </row>
    <row r="114" spans="1:9" ht="45" x14ac:dyDescent="0.2">
      <c r="A114" t="s">
        <v>269</v>
      </c>
      <c r="B114" t="s">
        <v>268</v>
      </c>
      <c r="C114" s="412" t="s">
        <v>1384</v>
      </c>
      <c r="D114" t="s">
        <v>13</v>
      </c>
      <c r="E114" t="s">
        <v>67</v>
      </c>
      <c r="F114" s="412" t="s">
        <v>1170</v>
      </c>
      <c r="G114">
        <v>1</v>
      </c>
    </row>
    <row r="115" spans="1:9" x14ac:dyDescent="0.2">
      <c r="A115" t="s">
        <v>269</v>
      </c>
      <c r="B115" t="s">
        <v>268</v>
      </c>
      <c r="C115" s="412" t="s">
        <v>1384</v>
      </c>
      <c r="D115" t="s">
        <v>13</v>
      </c>
      <c r="E115" t="s">
        <v>67</v>
      </c>
      <c r="F115" s="412" t="s">
        <v>1306</v>
      </c>
      <c r="G115">
        <v>87</v>
      </c>
    </row>
    <row r="116" spans="1:9" ht="45" x14ac:dyDescent="0.2">
      <c r="A116" t="s">
        <v>269</v>
      </c>
      <c r="B116" t="s">
        <v>268</v>
      </c>
      <c r="C116" s="412" t="s">
        <v>1384</v>
      </c>
      <c r="D116" t="s">
        <v>13</v>
      </c>
      <c r="E116" t="s">
        <v>67</v>
      </c>
      <c r="F116" s="412" t="s">
        <v>1300</v>
      </c>
      <c r="G116">
        <v>1</v>
      </c>
    </row>
    <row r="117" spans="1:9" ht="45" x14ac:dyDescent="0.2">
      <c r="A117" t="s">
        <v>269</v>
      </c>
      <c r="B117" t="s">
        <v>268</v>
      </c>
      <c r="C117" s="412" t="s">
        <v>1384</v>
      </c>
      <c r="D117" t="s">
        <v>13</v>
      </c>
      <c r="E117" t="s">
        <v>67</v>
      </c>
      <c r="F117" s="412" t="s">
        <v>1299</v>
      </c>
      <c r="G117">
        <v>1</v>
      </c>
    </row>
    <row r="118" spans="1:9" ht="30" x14ac:dyDescent="0.2">
      <c r="A118" t="s">
        <v>269</v>
      </c>
      <c r="B118" t="s">
        <v>268</v>
      </c>
      <c r="C118" s="412" t="s">
        <v>1384</v>
      </c>
      <c r="D118" t="s">
        <v>13</v>
      </c>
      <c r="E118" t="s">
        <v>67</v>
      </c>
      <c r="F118" s="412" t="s">
        <v>1297</v>
      </c>
      <c r="G118">
        <v>305</v>
      </c>
      <c r="H118">
        <v>8</v>
      </c>
      <c r="I118">
        <v>25</v>
      </c>
    </row>
    <row r="119" spans="1:9" x14ac:dyDescent="0.2">
      <c r="A119" t="s">
        <v>269</v>
      </c>
      <c r="B119" t="s">
        <v>268</v>
      </c>
      <c r="C119" s="412" t="s">
        <v>1384</v>
      </c>
      <c r="D119" t="s">
        <v>13</v>
      </c>
      <c r="E119" t="s">
        <v>67</v>
      </c>
      <c r="F119" s="412" t="s">
        <v>1294</v>
      </c>
      <c r="G119">
        <v>198</v>
      </c>
      <c r="H119">
        <v>3</v>
      </c>
      <c r="I119">
        <v>61</v>
      </c>
    </row>
    <row r="120" spans="1:9" ht="30" x14ac:dyDescent="0.2">
      <c r="A120" t="s">
        <v>356</v>
      </c>
      <c r="B120" t="s">
        <v>355</v>
      </c>
      <c r="C120" s="412" t="s">
        <v>1534</v>
      </c>
      <c r="D120" t="s">
        <v>15</v>
      </c>
      <c r="E120" t="s">
        <v>18</v>
      </c>
      <c r="F120" s="412" t="s">
        <v>1305</v>
      </c>
      <c r="G120">
        <v>3</v>
      </c>
    </row>
    <row r="121" spans="1:9" ht="30" x14ac:dyDescent="0.2">
      <c r="A121" t="s">
        <v>356</v>
      </c>
      <c r="B121" t="s">
        <v>355</v>
      </c>
      <c r="C121" s="412" t="s">
        <v>1534</v>
      </c>
      <c r="D121" t="s">
        <v>15</v>
      </c>
      <c r="E121" t="s">
        <v>18</v>
      </c>
      <c r="F121" s="412" t="s">
        <v>1308</v>
      </c>
      <c r="G121">
        <v>1</v>
      </c>
    </row>
    <row r="122" spans="1:9" ht="30" x14ac:dyDescent="0.2">
      <c r="A122" t="s">
        <v>356</v>
      </c>
      <c r="B122" t="s">
        <v>355</v>
      </c>
      <c r="C122" s="412" t="s">
        <v>1534</v>
      </c>
      <c r="D122" t="s">
        <v>15</v>
      </c>
      <c r="E122" t="s">
        <v>18</v>
      </c>
      <c r="F122" s="412" t="s">
        <v>1304</v>
      </c>
      <c r="G122">
        <v>1</v>
      </c>
    </row>
    <row r="123" spans="1:9" ht="45" x14ac:dyDescent="0.2">
      <c r="A123" t="s">
        <v>356</v>
      </c>
      <c r="B123" t="s">
        <v>355</v>
      </c>
      <c r="C123" s="412" t="s">
        <v>1534</v>
      </c>
      <c r="D123" t="s">
        <v>15</v>
      </c>
      <c r="E123" t="s">
        <v>18</v>
      </c>
      <c r="F123" s="412" t="s">
        <v>1303</v>
      </c>
      <c r="G123">
        <v>6917</v>
      </c>
    </row>
    <row r="124" spans="1:9" ht="30" x14ac:dyDescent="0.2">
      <c r="A124" t="s">
        <v>356</v>
      </c>
      <c r="B124" t="s">
        <v>355</v>
      </c>
      <c r="C124" s="412" t="s">
        <v>1534</v>
      </c>
      <c r="D124" t="s">
        <v>15</v>
      </c>
      <c r="E124" t="s">
        <v>18</v>
      </c>
      <c r="F124" s="412" t="s">
        <v>1169</v>
      </c>
      <c r="G124">
        <v>3</v>
      </c>
    </row>
    <row r="125" spans="1:9" ht="45" x14ac:dyDescent="0.2">
      <c r="A125" t="s">
        <v>356</v>
      </c>
      <c r="B125" t="s">
        <v>355</v>
      </c>
      <c r="C125" s="412" t="s">
        <v>1534</v>
      </c>
      <c r="D125" t="s">
        <v>15</v>
      </c>
      <c r="E125" t="s">
        <v>18</v>
      </c>
      <c r="F125" s="412" t="s">
        <v>1170</v>
      </c>
      <c r="G125">
        <v>13</v>
      </c>
    </row>
    <row r="126" spans="1:9" ht="30" x14ac:dyDescent="0.2">
      <c r="A126" t="s">
        <v>356</v>
      </c>
      <c r="B126" t="s">
        <v>355</v>
      </c>
      <c r="C126" s="412" t="s">
        <v>1534</v>
      </c>
      <c r="D126" t="s">
        <v>15</v>
      </c>
      <c r="E126" t="s">
        <v>18</v>
      </c>
      <c r="F126" s="412" t="s">
        <v>1306</v>
      </c>
      <c r="G126">
        <v>2</v>
      </c>
    </row>
    <row r="127" spans="1:9" ht="45" x14ac:dyDescent="0.2">
      <c r="A127" t="s">
        <v>356</v>
      </c>
      <c r="B127" t="s">
        <v>355</v>
      </c>
      <c r="C127" s="412" t="s">
        <v>1534</v>
      </c>
      <c r="D127" t="s">
        <v>15</v>
      </c>
      <c r="E127" t="s">
        <v>18</v>
      </c>
      <c r="F127" s="412" t="s">
        <v>1300</v>
      </c>
      <c r="G127">
        <v>231</v>
      </c>
      <c r="I127">
        <v>95</v>
      </c>
    </row>
    <row r="128" spans="1:9" ht="45" x14ac:dyDescent="0.2">
      <c r="A128" t="s">
        <v>356</v>
      </c>
      <c r="B128" t="s">
        <v>355</v>
      </c>
      <c r="C128" s="412" t="s">
        <v>1534</v>
      </c>
      <c r="D128" t="s">
        <v>15</v>
      </c>
      <c r="E128" t="s">
        <v>18</v>
      </c>
      <c r="F128" s="412" t="s">
        <v>1299</v>
      </c>
      <c r="G128">
        <v>8</v>
      </c>
    </row>
    <row r="129" spans="1:9" ht="30" x14ac:dyDescent="0.2">
      <c r="A129" t="s">
        <v>356</v>
      </c>
      <c r="B129" t="s">
        <v>355</v>
      </c>
      <c r="C129" s="412" t="s">
        <v>1534</v>
      </c>
      <c r="D129" t="s">
        <v>15</v>
      </c>
      <c r="E129" t="s">
        <v>18</v>
      </c>
      <c r="F129" s="412" t="s">
        <v>1171</v>
      </c>
      <c r="G129">
        <v>7</v>
      </c>
    </row>
    <row r="130" spans="1:9" ht="30" x14ac:dyDescent="0.2">
      <c r="A130" t="s">
        <v>356</v>
      </c>
      <c r="B130" t="s">
        <v>355</v>
      </c>
      <c r="C130" s="412" t="s">
        <v>1534</v>
      </c>
      <c r="D130" t="s">
        <v>15</v>
      </c>
      <c r="E130" t="s">
        <v>18</v>
      </c>
      <c r="F130" s="412" t="s">
        <v>1297</v>
      </c>
      <c r="G130">
        <v>101</v>
      </c>
      <c r="H130">
        <v>2</v>
      </c>
      <c r="I130">
        <v>3</v>
      </c>
    </row>
    <row r="131" spans="1:9" ht="30" x14ac:dyDescent="0.2">
      <c r="A131" t="s">
        <v>356</v>
      </c>
      <c r="B131" t="s">
        <v>355</v>
      </c>
      <c r="C131" s="412" t="s">
        <v>1534</v>
      </c>
      <c r="D131" t="s">
        <v>15</v>
      </c>
      <c r="E131" t="s">
        <v>18</v>
      </c>
      <c r="F131" s="412" t="s">
        <v>1296</v>
      </c>
      <c r="G131">
        <v>3419</v>
      </c>
      <c r="H131">
        <v>109</v>
      </c>
    </row>
    <row r="132" spans="1:9" ht="60" x14ac:dyDescent="0.2">
      <c r="A132" t="s">
        <v>356</v>
      </c>
      <c r="B132" t="s">
        <v>355</v>
      </c>
      <c r="C132" s="412" t="s">
        <v>1534</v>
      </c>
      <c r="D132" t="s">
        <v>15</v>
      </c>
      <c r="E132" t="s">
        <v>18</v>
      </c>
      <c r="F132" s="412" t="s">
        <v>1295</v>
      </c>
      <c r="G132">
        <v>2844</v>
      </c>
      <c r="H132">
        <v>46</v>
      </c>
      <c r="I132">
        <v>255</v>
      </c>
    </row>
    <row r="133" spans="1:9" ht="30" x14ac:dyDescent="0.2">
      <c r="A133" t="s">
        <v>356</v>
      </c>
      <c r="B133" t="s">
        <v>355</v>
      </c>
      <c r="C133" s="412" t="s">
        <v>1534</v>
      </c>
      <c r="D133" t="s">
        <v>15</v>
      </c>
      <c r="E133" t="s">
        <v>18</v>
      </c>
      <c r="F133" s="412" t="s">
        <v>1294</v>
      </c>
      <c r="G133">
        <v>1369</v>
      </c>
      <c r="H133">
        <v>58</v>
      </c>
      <c r="I133">
        <v>149</v>
      </c>
    </row>
    <row r="134" spans="1:9" ht="45" x14ac:dyDescent="0.2">
      <c r="A134" t="s">
        <v>731</v>
      </c>
      <c r="B134" t="s">
        <v>730</v>
      </c>
      <c r="C134" s="412" t="s">
        <v>1385</v>
      </c>
      <c r="D134" t="s">
        <v>15</v>
      </c>
      <c r="E134" t="s">
        <v>18</v>
      </c>
      <c r="F134" s="412" t="s">
        <v>1303</v>
      </c>
      <c r="G134">
        <v>57</v>
      </c>
    </row>
    <row r="135" spans="1:9" ht="45" x14ac:dyDescent="0.2">
      <c r="A135" t="s">
        <v>731</v>
      </c>
      <c r="B135" t="s">
        <v>730</v>
      </c>
      <c r="C135" s="412" t="s">
        <v>1385</v>
      </c>
      <c r="D135" t="s">
        <v>15</v>
      </c>
      <c r="E135" t="s">
        <v>18</v>
      </c>
      <c r="F135" s="412" t="s">
        <v>1300</v>
      </c>
      <c r="G135">
        <v>3</v>
      </c>
      <c r="I135">
        <v>6</v>
      </c>
    </row>
    <row r="136" spans="1:9" ht="45" x14ac:dyDescent="0.2">
      <c r="A136" t="s">
        <v>731</v>
      </c>
      <c r="B136" t="s">
        <v>730</v>
      </c>
      <c r="C136" s="412" t="s">
        <v>1385</v>
      </c>
      <c r="D136" t="s">
        <v>15</v>
      </c>
      <c r="E136" t="s">
        <v>18</v>
      </c>
      <c r="F136" s="412" t="s">
        <v>1297</v>
      </c>
      <c r="G136">
        <v>2</v>
      </c>
    </row>
    <row r="137" spans="1:9" ht="45" x14ac:dyDescent="0.2">
      <c r="A137" t="s">
        <v>731</v>
      </c>
      <c r="B137" t="s">
        <v>730</v>
      </c>
      <c r="C137" s="412" t="s">
        <v>1385</v>
      </c>
      <c r="D137" t="s">
        <v>15</v>
      </c>
      <c r="E137" t="s">
        <v>18</v>
      </c>
      <c r="F137" s="412" t="s">
        <v>1296</v>
      </c>
      <c r="G137">
        <v>2</v>
      </c>
    </row>
    <row r="138" spans="1:9" ht="60" x14ac:dyDescent="0.2">
      <c r="A138" t="s">
        <v>731</v>
      </c>
      <c r="B138" t="s">
        <v>730</v>
      </c>
      <c r="C138" s="412" t="s">
        <v>1385</v>
      </c>
      <c r="D138" t="s">
        <v>15</v>
      </c>
      <c r="E138" t="s">
        <v>18</v>
      </c>
      <c r="F138" s="412" t="s">
        <v>1295</v>
      </c>
      <c r="G138">
        <v>15</v>
      </c>
      <c r="H138">
        <v>1</v>
      </c>
      <c r="I138">
        <v>13</v>
      </c>
    </row>
    <row r="139" spans="1:9" ht="45" x14ac:dyDescent="0.2">
      <c r="A139" t="s">
        <v>731</v>
      </c>
      <c r="B139" t="s">
        <v>730</v>
      </c>
      <c r="C139" s="412" t="s">
        <v>1385</v>
      </c>
      <c r="D139" t="s">
        <v>15</v>
      </c>
      <c r="E139" t="s">
        <v>18</v>
      </c>
      <c r="F139" s="412" t="s">
        <v>1294</v>
      </c>
      <c r="G139">
        <v>25</v>
      </c>
      <c r="I139">
        <v>42</v>
      </c>
    </row>
    <row r="140" spans="1:9" ht="30" x14ac:dyDescent="0.2">
      <c r="A140" t="s">
        <v>512</v>
      </c>
      <c r="B140" t="s">
        <v>511</v>
      </c>
      <c r="C140" s="412" t="s">
        <v>1535</v>
      </c>
      <c r="D140" t="s">
        <v>13</v>
      </c>
      <c r="E140" t="s">
        <v>67</v>
      </c>
      <c r="F140" s="412" t="s">
        <v>1169</v>
      </c>
      <c r="G140">
        <v>1</v>
      </c>
    </row>
    <row r="141" spans="1:9" ht="30" x14ac:dyDescent="0.2">
      <c r="A141" t="s">
        <v>512</v>
      </c>
      <c r="B141" t="s">
        <v>511</v>
      </c>
      <c r="C141" s="412" t="s">
        <v>1535</v>
      </c>
      <c r="D141" t="s">
        <v>13</v>
      </c>
      <c r="E141" t="s">
        <v>67</v>
      </c>
      <c r="F141" s="412" t="s">
        <v>1306</v>
      </c>
      <c r="G141">
        <v>819</v>
      </c>
    </row>
    <row r="142" spans="1:9" ht="30" x14ac:dyDescent="0.2">
      <c r="A142" t="s">
        <v>512</v>
      </c>
      <c r="B142" t="s">
        <v>511</v>
      </c>
      <c r="C142" s="412" t="s">
        <v>1535</v>
      </c>
      <c r="D142" t="s">
        <v>13</v>
      </c>
      <c r="E142" t="s">
        <v>67</v>
      </c>
      <c r="F142" s="412" t="s">
        <v>1297</v>
      </c>
      <c r="G142">
        <v>1605</v>
      </c>
      <c r="H142">
        <v>15</v>
      </c>
      <c r="I142">
        <v>96</v>
      </c>
    </row>
    <row r="143" spans="1:9" ht="30" x14ac:dyDescent="0.2">
      <c r="A143" t="s">
        <v>512</v>
      </c>
      <c r="B143" t="s">
        <v>511</v>
      </c>
      <c r="C143" s="412" t="s">
        <v>1535</v>
      </c>
      <c r="D143" t="s">
        <v>13</v>
      </c>
      <c r="E143" t="s">
        <v>67</v>
      </c>
      <c r="F143" s="412" t="s">
        <v>1294</v>
      </c>
      <c r="G143">
        <v>325</v>
      </c>
      <c r="H143">
        <v>29</v>
      </c>
      <c r="I143">
        <v>37</v>
      </c>
    </row>
    <row r="144" spans="1:9" ht="30" x14ac:dyDescent="0.2">
      <c r="A144" t="s">
        <v>827</v>
      </c>
      <c r="B144" t="s">
        <v>826</v>
      </c>
      <c r="C144" s="412" t="s">
        <v>1536</v>
      </c>
      <c r="D144" t="s">
        <v>15</v>
      </c>
      <c r="E144" t="s">
        <v>20</v>
      </c>
      <c r="F144" s="412" t="s">
        <v>1305</v>
      </c>
      <c r="G144">
        <v>4297</v>
      </c>
      <c r="H144">
        <v>131</v>
      </c>
    </row>
    <row r="145" spans="1:9" ht="30" x14ac:dyDescent="0.2">
      <c r="A145" t="s">
        <v>827</v>
      </c>
      <c r="B145" t="s">
        <v>826</v>
      </c>
      <c r="C145" s="412" t="s">
        <v>1536</v>
      </c>
      <c r="D145" t="s">
        <v>15</v>
      </c>
      <c r="E145" t="s">
        <v>20</v>
      </c>
      <c r="F145" s="412" t="s">
        <v>1308</v>
      </c>
      <c r="G145">
        <v>11</v>
      </c>
    </row>
    <row r="146" spans="1:9" ht="30" x14ac:dyDescent="0.2">
      <c r="A146" t="s">
        <v>827</v>
      </c>
      <c r="B146" t="s">
        <v>826</v>
      </c>
      <c r="C146" s="412" t="s">
        <v>1536</v>
      </c>
      <c r="D146" t="s">
        <v>15</v>
      </c>
      <c r="E146" t="s">
        <v>20</v>
      </c>
      <c r="F146" s="412" t="s">
        <v>1304</v>
      </c>
      <c r="G146">
        <v>2</v>
      </c>
    </row>
    <row r="147" spans="1:9" ht="45" x14ac:dyDescent="0.2">
      <c r="A147" t="s">
        <v>827</v>
      </c>
      <c r="B147" t="s">
        <v>826</v>
      </c>
      <c r="C147" s="412" t="s">
        <v>1536</v>
      </c>
      <c r="D147" t="s">
        <v>15</v>
      </c>
      <c r="E147" t="s">
        <v>20</v>
      </c>
      <c r="F147" s="412" t="s">
        <v>1303</v>
      </c>
      <c r="G147">
        <v>6</v>
      </c>
    </row>
    <row r="148" spans="1:9" ht="30" x14ac:dyDescent="0.2">
      <c r="A148" t="s">
        <v>827</v>
      </c>
      <c r="B148" t="s">
        <v>826</v>
      </c>
      <c r="C148" s="412" t="s">
        <v>1536</v>
      </c>
      <c r="D148" t="s">
        <v>15</v>
      </c>
      <c r="E148" t="s">
        <v>20</v>
      </c>
      <c r="F148" s="412" t="s">
        <v>1169</v>
      </c>
      <c r="G148">
        <v>5227</v>
      </c>
      <c r="H148">
        <v>244</v>
      </c>
    </row>
    <row r="149" spans="1:9" ht="30" x14ac:dyDescent="0.2">
      <c r="A149" t="s">
        <v>827</v>
      </c>
      <c r="B149" t="s">
        <v>826</v>
      </c>
      <c r="C149" s="412" t="s">
        <v>1536</v>
      </c>
      <c r="D149" t="s">
        <v>15</v>
      </c>
      <c r="E149" t="s">
        <v>20</v>
      </c>
      <c r="F149" s="412" t="s">
        <v>1309</v>
      </c>
      <c r="G149">
        <v>1</v>
      </c>
    </row>
    <row r="150" spans="1:9" ht="45" x14ac:dyDescent="0.2">
      <c r="A150" t="s">
        <v>827</v>
      </c>
      <c r="B150" t="s">
        <v>826</v>
      </c>
      <c r="C150" s="412" t="s">
        <v>1536</v>
      </c>
      <c r="D150" t="s">
        <v>15</v>
      </c>
      <c r="E150" t="s">
        <v>20</v>
      </c>
      <c r="F150" s="412" t="s">
        <v>1170</v>
      </c>
      <c r="G150">
        <v>2</v>
      </c>
    </row>
    <row r="151" spans="1:9" ht="30" x14ac:dyDescent="0.2">
      <c r="A151" t="s">
        <v>827</v>
      </c>
      <c r="B151" t="s">
        <v>826</v>
      </c>
      <c r="C151" s="412" t="s">
        <v>1536</v>
      </c>
      <c r="D151" t="s">
        <v>15</v>
      </c>
      <c r="E151" t="s">
        <v>20</v>
      </c>
      <c r="F151" s="412" t="s">
        <v>1306</v>
      </c>
      <c r="G151">
        <v>4</v>
      </c>
    </row>
    <row r="152" spans="1:9" ht="45" x14ac:dyDescent="0.2">
      <c r="A152" t="s">
        <v>827</v>
      </c>
      <c r="B152" t="s">
        <v>826</v>
      </c>
      <c r="C152" s="412" t="s">
        <v>1536</v>
      </c>
      <c r="D152" t="s">
        <v>15</v>
      </c>
      <c r="E152" t="s">
        <v>20</v>
      </c>
      <c r="F152" s="412" t="s">
        <v>1300</v>
      </c>
      <c r="G152">
        <v>14</v>
      </c>
      <c r="I152">
        <v>667</v>
      </c>
    </row>
    <row r="153" spans="1:9" ht="45" x14ac:dyDescent="0.2">
      <c r="A153" t="s">
        <v>827</v>
      </c>
      <c r="B153" t="s">
        <v>826</v>
      </c>
      <c r="C153" s="412" t="s">
        <v>1536</v>
      </c>
      <c r="D153" t="s">
        <v>15</v>
      </c>
      <c r="E153" t="s">
        <v>20</v>
      </c>
      <c r="F153" s="412" t="s">
        <v>1299</v>
      </c>
      <c r="G153">
        <v>52</v>
      </c>
    </row>
    <row r="154" spans="1:9" ht="30" x14ac:dyDescent="0.2">
      <c r="A154" t="s">
        <v>827</v>
      </c>
      <c r="B154" t="s">
        <v>826</v>
      </c>
      <c r="C154" s="412" t="s">
        <v>1536</v>
      </c>
      <c r="D154" t="s">
        <v>15</v>
      </c>
      <c r="E154" t="s">
        <v>20</v>
      </c>
      <c r="F154" s="412" t="s">
        <v>1171</v>
      </c>
      <c r="G154">
        <v>11</v>
      </c>
    </row>
    <row r="155" spans="1:9" ht="30" x14ac:dyDescent="0.2">
      <c r="A155" t="s">
        <v>827</v>
      </c>
      <c r="B155" t="s">
        <v>826</v>
      </c>
      <c r="C155" s="412" t="s">
        <v>1536</v>
      </c>
      <c r="D155" t="s">
        <v>15</v>
      </c>
      <c r="E155" t="s">
        <v>20</v>
      </c>
      <c r="F155" s="412" t="s">
        <v>1297</v>
      </c>
      <c r="G155">
        <v>224</v>
      </c>
      <c r="H155">
        <v>4</v>
      </c>
      <c r="I155">
        <v>54</v>
      </c>
    </row>
    <row r="156" spans="1:9" ht="30" x14ac:dyDescent="0.2">
      <c r="A156" t="s">
        <v>827</v>
      </c>
      <c r="B156" t="s">
        <v>826</v>
      </c>
      <c r="C156" s="412" t="s">
        <v>1536</v>
      </c>
      <c r="D156" t="s">
        <v>15</v>
      </c>
      <c r="E156" t="s">
        <v>20</v>
      </c>
      <c r="F156" s="412" t="s">
        <v>1296</v>
      </c>
      <c r="G156">
        <v>14</v>
      </c>
      <c r="H156">
        <v>3</v>
      </c>
    </row>
    <row r="157" spans="1:9" ht="60" x14ac:dyDescent="0.2">
      <c r="A157" t="s">
        <v>827</v>
      </c>
      <c r="B157" t="s">
        <v>826</v>
      </c>
      <c r="C157" s="412" t="s">
        <v>1536</v>
      </c>
      <c r="D157" t="s">
        <v>15</v>
      </c>
      <c r="E157" t="s">
        <v>20</v>
      </c>
      <c r="F157" s="412" t="s">
        <v>1295</v>
      </c>
      <c r="G157">
        <v>3</v>
      </c>
      <c r="H157">
        <v>4</v>
      </c>
      <c r="I157">
        <v>38</v>
      </c>
    </row>
    <row r="158" spans="1:9" ht="30" x14ac:dyDescent="0.2">
      <c r="A158" t="s">
        <v>827</v>
      </c>
      <c r="B158" t="s">
        <v>826</v>
      </c>
      <c r="C158" s="412" t="s">
        <v>1536</v>
      </c>
      <c r="D158" t="s">
        <v>15</v>
      </c>
      <c r="E158" t="s">
        <v>20</v>
      </c>
      <c r="F158" s="412" t="s">
        <v>1294</v>
      </c>
      <c r="G158">
        <v>6367</v>
      </c>
      <c r="H158">
        <v>5</v>
      </c>
      <c r="I158">
        <v>2229</v>
      </c>
    </row>
    <row r="159" spans="1:9" ht="30" x14ac:dyDescent="0.2">
      <c r="A159" t="s">
        <v>745</v>
      </c>
      <c r="B159" t="s">
        <v>744</v>
      </c>
      <c r="C159" s="412" t="s">
        <v>1537</v>
      </c>
      <c r="D159" t="s">
        <v>15</v>
      </c>
      <c r="E159" t="s">
        <v>17</v>
      </c>
      <c r="F159" s="412" t="s">
        <v>1305</v>
      </c>
      <c r="G159">
        <v>38</v>
      </c>
      <c r="H159">
        <v>56</v>
      </c>
    </row>
    <row r="160" spans="1:9" ht="30" x14ac:dyDescent="0.2">
      <c r="A160" t="s">
        <v>745</v>
      </c>
      <c r="B160" t="s">
        <v>744</v>
      </c>
      <c r="C160" s="412" t="s">
        <v>1537</v>
      </c>
      <c r="D160" t="s">
        <v>15</v>
      </c>
      <c r="E160" t="s">
        <v>17</v>
      </c>
      <c r="F160" s="412" t="s">
        <v>1308</v>
      </c>
      <c r="G160">
        <v>3</v>
      </c>
    </row>
    <row r="161" spans="1:9" ht="30" x14ac:dyDescent="0.2">
      <c r="A161" t="s">
        <v>745</v>
      </c>
      <c r="B161" t="s">
        <v>744</v>
      </c>
      <c r="C161" s="412" t="s">
        <v>1537</v>
      </c>
      <c r="D161" t="s">
        <v>15</v>
      </c>
      <c r="E161" t="s">
        <v>17</v>
      </c>
      <c r="F161" s="412" t="s">
        <v>1304</v>
      </c>
      <c r="G161">
        <v>3</v>
      </c>
    </row>
    <row r="162" spans="1:9" ht="45" x14ac:dyDescent="0.2">
      <c r="A162" t="s">
        <v>745</v>
      </c>
      <c r="B162" t="s">
        <v>744</v>
      </c>
      <c r="C162" s="412" t="s">
        <v>1537</v>
      </c>
      <c r="D162" t="s">
        <v>15</v>
      </c>
      <c r="E162" t="s">
        <v>17</v>
      </c>
      <c r="F162" s="412" t="s">
        <v>1303</v>
      </c>
      <c r="G162">
        <v>6</v>
      </c>
    </row>
    <row r="163" spans="1:9" ht="30" x14ac:dyDescent="0.2">
      <c r="A163" t="s">
        <v>745</v>
      </c>
      <c r="B163" t="s">
        <v>744</v>
      </c>
      <c r="C163" s="412" t="s">
        <v>1537</v>
      </c>
      <c r="D163" t="s">
        <v>15</v>
      </c>
      <c r="E163" t="s">
        <v>17</v>
      </c>
      <c r="F163" s="412" t="s">
        <v>1169</v>
      </c>
      <c r="G163">
        <v>42</v>
      </c>
      <c r="H163">
        <v>2</v>
      </c>
    </row>
    <row r="164" spans="1:9" ht="30" x14ac:dyDescent="0.2">
      <c r="A164" t="s">
        <v>745</v>
      </c>
      <c r="B164" t="s">
        <v>744</v>
      </c>
      <c r="C164" s="412" t="s">
        <v>1537</v>
      </c>
      <c r="D164" t="s">
        <v>15</v>
      </c>
      <c r="E164" t="s">
        <v>17</v>
      </c>
      <c r="F164" s="412" t="s">
        <v>1309</v>
      </c>
      <c r="G164">
        <v>4</v>
      </c>
    </row>
    <row r="165" spans="1:9" ht="45" x14ac:dyDescent="0.2">
      <c r="A165" t="s">
        <v>745</v>
      </c>
      <c r="B165" t="s">
        <v>744</v>
      </c>
      <c r="C165" s="412" t="s">
        <v>1537</v>
      </c>
      <c r="D165" t="s">
        <v>15</v>
      </c>
      <c r="E165" t="s">
        <v>17</v>
      </c>
      <c r="F165" s="412" t="s">
        <v>1170</v>
      </c>
      <c r="G165">
        <v>16</v>
      </c>
    </row>
    <row r="166" spans="1:9" ht="30" x14ac:dyDescent="0.2">
      <c r="A166" t="s">
        <v>745</v>
      </c>
      <c r="B166" t="s">
        <v>744</v>
      </c>
      <c r="C166" s="412" t="s">
        <v>1537</v>
      </c>
      <c r="D166" t="s">
        <v>15</v>
      </c>
      <c r="E166" t="s">
        <v>17</v>
      </c>
      <c r="F166" s="412" t="s">
        <v>1307</v>
      </c>
      <c r="G166">
        <v>3</v>
      </c>
    </row>
    <row r="167" spans="1:9" ht="30" x14ac:dyDescent="0.2">
      <c r="A167" t="s">
        <v>745</v>
      </c>
      <c r="B167" t="s">
        <v>744</v>
      </c>
      <c r="C167" s="412" t="s">
        <v>1537</v>
      </c>
      <c r="D167" t="s">
        <v>15</v>
      </c>
      <c r="E167" t="s">
        <v>17</v>
      </c>
      <c r="F167" s="412" t="s">
        <v>1306</v>
      </c>
      <c r="G167">
        <v>14</v>
      </c>
    </row>
    <row r="168" spans="1:9" ht="45" x14ac:dyDescent="0.2">
      <c r="A168" t="s">
        <v>745</v>
      </c>
      <c r="B168" t="s">
        <v>744</v>
      </c>
      <c r="C168" s="412" t="s">
        <v>1537</v>
      </c>
      <c r="D168" t="s">
        <v>15</v>
      </c>
      <c r="E168" t="s">
        <v>17</v>
      </c>
      <c r="F168" s="412" t="s">
        <v>1300</v>
      </c>
      <c r="G168">
        <v>685</v>
      </c>
      <c r="I168">
        <v>675</v>
      </c>
    </row>
    <row r="169" spans="1:9" ht="45" x14ac:dyDescent="0.2">
      <c r="A169" t="s">
        <v>745</v>
      </c>
      <c r="B169" t="s">
        <v>744</v>
      </c>
      <c r="C169" s="412" t="s">
        <v>1537</v>
      </c>
      <c r="D169" t="s">
        <v>15</v>
      </c>
      <c r="E169" t="s">
        <v>17</v>
      </c>
      <c r="F169" s="412" t="s">
        <v>1299</v>
      </c>
      <c r="G169">
        <v>3575</v>
      </c>
    </row>
    <row r="170" spans="1:9" ht="30" x14ac:dyDescent="0.2">
      <c r="A170" t="s">
        <v>745</v>
      </c>
      <c r="B170" t="s">
        <v>744</v>
      </c>
      <c r="C170" s="412" t="s">
        <v>1537</v>
      </c>
      <c r="D170" t="s">
        <v>15</v>
      </c>
      <c r="E170" t="s">
        <v>17</v>
      </c>
      <c r="F170" s="412" t="s">
        <v>1171</v>
      </c>
      <c r="G170">
        <v>2</v>
      </c>
    </row>
    <row r="171" spans="1:9" ht="30" x14ac:dyDescent="0.2">
      <c r="A171" t="s">
        <v>745</v>
      </c>
      <c r="B171" t="s">
        <v>744</v>
      </c>
      <c r="C171" s="412" t="s">
        <v>1537</v>
      </c>
      <c r="D171" t="s">
        <v>15</v>
      </c>
      <c r="E171" t="s">
        <v>17</v>
      </c>
      <c r="F171" s="412" t="s">
        <v>1297</v>
      </c>
      <c r="G171">
        <v>80</v>
      </c>
      <c r="H171">
        <v>1</v>
      </c>
      <c r="I171">
        <v>658</v>
      </c>
    </row>
    <row r="172" spans="1:9" ht="30" x14ac:dyDescent="0.2">
      <c r="A172" t="s">
        <v>745</v>
      </c>
      <c r="B172" t="s">
        <v>744</v>
      </c>
      <c r="C172" s="412" t="s">
        <v>1537</v>
      </c>
      <c r="D172" t="s">
        <v>15</v>
      </c>
      <c r="E172" t="s">
        <v>17</v>
      </c>
      <c r="F172" s="412" t="s">
        <v>1296</v>
      </c>
      <c r="G172">
        <v>7</v>
      </c>
    </row>
    <row r="173" spans="1:9" ht="60" x14ac:dyDescent="0.2">
      <c r="A173" t="s">
        <v>745</v>
      </c>
      <c r="B173" t="s">
        <v>744</v>
      </c>
      <c r="C173" s="412" t="s">
        <v>1537</v>
      </c>
      <c r="D173" t="s">
        <v>15</v>
      </c>
      <c r="E173" t="s">
        <v>17</v>
      </c>
      <c r="F173" s="412" t="s">
        <v>1295</v>
      </c>
      <c r="G173">
        <v>7</v>
      </c>
      <c r="H173">
        <v>1</v>
      </c>
      <c r="I173">
        <v>32</v>
      </c>
    </row>
    <row r="174" spans="1:9" ht="30" x14ac:dyDescent="0.2">
      <c r="A174" t="s">
        <v>745</v>
      </c>
      <c r="B174" t="s">
        <v>744</v>
      </c>
      <c r="C174" s="412" t="s">
        <v>1537</v>
      </c>
      <c r="D174" t="s">
        <v>15</v>
      </c>
      <c r="E174" t="s">
        <v>17</v>
      </c>
      <c r="F174" s="412" t="s">
        <v>1294</v>
      </c>
      <c r="G174">
        <v>4455</v>
      </c>
      <c r="H174">
        <v>127</v>
      </c>
      <c r="I174">
        <v>56</v>
      </c>
    </row>
    <row r="175" spans="1:9" ht="45" x14ac:dyDescent="0.2">
      <c r="A175" t="s">
        <v>939</v>
      </c>
      <c r="B175" t="s">
        <v>938</v>
      </c>
      <c r="C175" s="412" t="s">
        <v>940</v>
      </c>
      <c r="D175" t="s">
        <v>13</v>
      </c>
      <c r="E175" t="s">
        <v>183</v>
      </c>
      <c r="F175" s="412" t="s">
        <v>1305</v>
      </c>
      <c r="G175">
        <v>4</v>
      </c>
    </row>
    <row r="176" spans="1:9" ht="45" x14ac:dyDescent="0.2">
      <c r="A176" t="s">
        <v>939</v>
      </c>
      <c r="B176" t="s">
        <v>938</v>
      </c>
      <c r="C176" s="412" t="s">
        <v>940</v>
      </c>
      <c r="D176" t="s">
        <v>13</v>
      </c>
      <c r="E176" t="s">
        <v>183</v>
      </c>
      <c r="F176" s="412" t="s">
        <v>1303</v>
      </c>
      <c r="G176">
        <v>10</v>
      </c>
    </row>
    <row r="177" spans="1:9" ht="45" x14ac:dyDescent="0.2">
      <c r="A177" t="s">
        <v>939</v>
      </c>
      <c r="B177" t="s">
        <v>938</v>
      </c>
      <c r="C177" s="412" t="s">
        <v>940</v>
      </c>
      <c r="D177" t="s">
        <v>13</v>
      </c>
      <c r="E177" t="s">
        <v>183</v>
      </c>
      <c r="F177" s="412" t="s">
        <v>1169</v>
      </c>
      <c r="G177">
        <v>7</v>
      </c>
      <c r="H177">
        <v>1</v>
      </c>
    </row>
    <row r="178" spans="1:9" ht="45" x14ac:dyDescent="0.2">
      <c r="A178" t="s">
        <v>939</v>
      </c>
      <c r="B178" t="s">
        <v>938</v>
      </c>
      <c r="C178" s="412" t="s">
        <v>940</v>
      </c>
      <c r="D178" t="s">
        <v>13</v>
      </c>
      <c r="E178" t="s">
        <v>183</v>
      </c>
      <c r="F178" s="412" t="s">
        <v>1309</v>
      </c>
      <c r="G178">
        <v>1</v>
      </c>
    </row>
    <row r="179" spans="1:9" ht="45" x14ac:dyDescent="0.2">
      <c r="A179" t="s">
        <v>939</v>
      </c>
      <c r="B179" t="s">
        <v>938</v>
      </c>
      <c r="C179" s="412" t="s">
        <v>940</v>
      </c>
      <c r="D179" t="s">
        <v>13</v>
      </c>
      <c r="E179" t="s">
        <v>183</v>
      </c>
      <c r="F179" s="412" t="s">
        <v>1170</v>
      </c>
      <c r="G179">
        <v>1</v>
      </c>
    </row>
    <row r="180" spans="1:9" ht="45" x14ac:dyDescent="0.2">
      <c r="A180" t="s">
        <v>939</v>
      </c>
      <c r="B180" t="s">
        <v>938</v>
      </c>
      <c r="C180" s="412" t="s">
        <v>940</v>
      </c>
      <c r="D180" t="s">
        <v>13</v>
      </c>
      <c r="E180" t="s">
        <v>183</v>
      </c>
      <c r="F180" s="412" t="s">
        <v>1300</v>
      </c>
      <c r="G180">
        <v>82</v>
      </c>
      <c r="I180">
        <v>1436</v>
      </c>
    </row>
    <row r="181" spans="1:9" ht="45" x14ac:dyDescent="0.2">
      <c r="A181" t="s">
        <v>939</v>
      </c>
      <c r="B181" t="s">
        <v>938</v>
      </c>
      <c r="C181" s="412" t="s">
        <v>940</v>
      </c>
      <c r="D181" t="s">
        <v>13</v>
      </c>
      <c r="E181" t="s">
        <v>183</v>
      </c>
      <c r="F181" s="412" t="s">
        <v>1299</v>
      </c>
      <c r="G181">
        <v>40</v>
      </c>
    </row>
    <row r="182" spans="1:9" ht="45" x14ac:dyDescent="0.2">
      <c r="A182" t="s">
        <v>939</v>
      </c>
      <c r="B182" t="s">
        <v>938</v>
      </c>
      <c r="C182" s="412" t="s">
        <v>940</v>
      </c>
      <c r="D182" t="s">
        <v>13</v>
      </c>
      <c r="E182" t="s">
        <v>183</v>
      </c>
      <c r="F182" s="412" t="s">
        <v>1297</v>
      </c>
      <c r="G182">
        <v>6083</v>
      </c>
      <c r="I182">
        <v>132</v>
      </c>
    </row>
    <row r="183" spans="1:9" ht="45" x14ac:dyDescent="0.2">
      <c r="A183" t="s">
        <v>939</v>
      </c>
      <c r="B183" t="s">
        <v>938</v>
      </c>
      <c r="C183" s="412" t="s">
        <v>940</v>
      </c>
      <c r="D183" t="s">
        <v>13</v>
      </c>
      <c r="E183" t="s">
        <v>183</v>
      </c>
      <c r="F183" s="412" t="s">
        <v>1296</v>
      </c>
      <c r="G183">
        <v>24</v>
      </c>
      <c r="H183">
        <v>307</v>
      </c>
    </row>
    <row r="184" spans="1:9" ht="60" x14ac:dyDescent="0.2">
      <c r="A184" t="s">
        <v>939</v>
      </c>
      <c r="B184" t="s">
        <v>938</v>
      </c>
      <c r="C184" s="412" t="s">
        <v>940</v>
      </c>
      <c r="D184" t="s">
        <v>13</v>
      </c>
      <c r="E184" t="s">
        <v>183</v>
      </c>
      <c r="F184" s="412" t="s">
        <v>1295</v>
      </c>
      <c r="G184">
        <v>5</v>
      </c>
      <c r="H184">
        <v>188</v>
      </c>
      <c r="I184">
        <v>1946</v>
      </c>
    </row>
    <row r="185" spans="1:9" ht="45" x14ac:dyDescent="0.2">
      <c r="A185" t="s">
        <v>939</v>
      </c>
      <c r="B185" t="s">
        <v>938</v>
      </c>
      <c r="C185" s="412" t="s">
        <v>940</v>
      </c>
      <c r="D185" t="s">
        <v>13</v>
      </c>
      <c r="E185" t="s">
        <v>183</v>
      </c>
      <c r="F185" s="412" t="s">
        <v>1294</v>
      </c>
      <c r="G185">
        <v>5506</v>
      </c>
      <c r="H185">
        <v>15</v>
      </c>
      <c r="I185">
        <v>6</v>
      </c>
    </row>
    <row r="186" spans="1:9" ht="30" x14ac:dyDescent="0.2">
      <c r="A186" t="s">
        <v>170</v>
      </c>
      <c r="B186" t="s">
        <v>169</v>
      </c>
      <c r="C186" s="412" t="s">
        <v>1538</v>
      </c>
      <c r="D186" t="s">
        <v>15</v>
      </c>
      <c r="E186" t="s">
        <v>19</v>
      </c>
      <c r="F186" s="412" t="s">
        <v>1305</v>
      </c>
      <c r="G186">
        <v>11</v>
      </c>
    </row>
    <row r="187" spans="1:9" ht="30" x14ac:dyDescent="0.2">
      <c r="A187" t="s">
        <v>170</v>
      </c>
      <c r="B187" t="s">
        <v>169</v>
      </c>
      <c r="C187" s="412" t="s">
        <v>1538</v>
      </c>
      <c r="D187" t="s">
        <v>15</v>
      </c>
      <c r="E187" t="s">
        <v>19</v>
      </c>
      <c r="F187" s="412" t="s">
        <v>1308</v>
      </c>
      <c r="G187">
        <v>1</v>
      </c>
    </row>
    <row r="188" spans="1:9" ht="30" x14ac:dyDescent="0.2">
      <c r="A188" t="s">
        <v>170</v>
      </c>
      <c r="B188" t="s">
        <v>169</v>
      </c>
      <c r="C188" s="412" t="s">
        <v>1538</v>
      </c>
      <c r="D188" t="s">
        <v>15</v>
      </c>
      <c r="E188" t="s">
        <v>19</v>
      </c>
      <c r="F188" s="412" t="s">
        <v>1304</v>
      </c>
      <c r="G188">
        <v>11</v>
      </c>
    </row>
    <row r="189" spans="1:9" ht="45" x14ac:dyDescent="0.2">
      <c r="A189" t="s">
        <v>170</v>
      </c>
      <c r="B189" t="s">
        <v>169</v>
      </c>
      <c r="C189" s="412" t="s">
        <v>1538</v>
      </c>
      <c r="D189" t="s">
        <v>15</v>
      </c>
      <c r="E189" t="s">
        <v>19</v>
      </c>
      <c r="F189" s="412" t="s">
        <v>1303</v>
      </c>
      <c r="G189">
        <v>28</v>
      </c>
    </row>
    <row r="190" spans="1:9" ht="30" x14ac:dyDescent="0.2">
      <c r="A190" t="s">
        <v>170</v>
      </c>
      <c r="B190" t="s">
        <v>169</v>
      </c>
      <c r="C190" s="412" t="s">
        <v>1538</v>
      </c>
      <c r="D190" t="s">
        <v>15</v>
      </c>
      <c r="E190" t="s">
        <v>19</v>
      </c>
      <c r="F190" s="412" t="s">
        <v>1169</v>
      </c>
      <c r="G190">
        <v>3</v>
      </c>
    </row>
    <row r="191" spans="1:9" ht="30" x14ac:dyDescent="0.2">
      <c r="A191" t="s">
        <v>170</v>
      </c>
      <c r="B191" t="s">
        <v>169</v>
      </c>
      <c r="C191" s="412" t="s">
        <v>1538</v>
      </c>
      <c r="D191" t="s">
        <v>15</v>
      </c>
      <c r="E191" t="s">
        <v>19</v>
      </c>
      <c r="F191" s="412" t="s">
        <v>1309</v>
      </c>
      <c r="G191">
        <v>8</v>
      </c>
    </row>
    <row r="192" spans="1:9" ht="45" x14ac:dyDescent="0.2">
      <c r="A192" t="s">
        <v>170</v>
      </c>
      <c r="B192" t="s">
        <v>169</v>
      </c>
      <c r="C192" s="412" t="s">
        <v>1538</v>
      </c>
      <c r="D192" t="s">
        <v>15</v>
      </c>
      <c r="E192" t="s">
        <v>19</v>
      </c>
      <c r="F192" s="412" t="s">
        <v>1170</v>
      </c>
      <c r="G192">
        <v>6285</v>
      </c>
      <c r="H192">
        <v>378</v>
      </c>
    </row>
    <row r="193" spans="1:9" ht="30" x14ac:dyDescent="0.2">
      <c r="A193" t="s">
        <v>170</v>
      </c>
      <c r="B193" t="s">
        <v>169</v>
      </c>
      <c r="C193" s="412" t="s">
        <v>1538</v>
      </c>
      <c r="D193" t="s">
        <v>15</v>
      </c>
      <c r="E193" t="s">
        <v>19</v>
      </c>
      <c r="F193" s="412" t="s">
        <v>1306</v>
      </c>
      <c r="G193">
        <v>5</v>
      </c>
    </row>
    <row r="194" spans="1:9" ht="45" x14ac:dyDescent="0.2">
      <c r="A194" t="s">
        <v>170</v>
      </c>
      <c r="B194" t="s">
        <v>169</v>
      </c>
      <c r="C194" s="412" t="s">
        <v>1538</v>
      </c>
      <c r="D194" t="s">
        <v>15</v>
      </c>
      <c r="E194" t="s">
        <v>19</v>
      </c>
      <c r="F194" s="412" t="s">
        <v>1300</v>
      </c>
      <c r="G194">
        <v>1939</v>
      </c>
      <c r="I194">
        <v>705</v>
      </c>
    </row>
    <row r="195" spans="1:9" ht="45" x14ac:dyDescent="0.2">
      <c r="A195" t="s">
        <v>170</v>
      </c>
      <c r="B195" t="s">
        <v>169</v>
      </c>
      <c r="C195" s="412" t="s">
        <v>1538</v>
      </c>
      <c r="D195" t="s">
        <v>15</v>
      </c>
      <c r="E195" t="s">
        <v>19</v>
      </c>
      <c r="F195" s="412" t="s">
        <v>1299</v>
      </c>
      <c r="G195">
        <v>10</v>
      </c>
    </row>
    <row r="196" spans="1:9" ht="30" x14ac:dyDescent="0.2">
      <c r="A196" t="s">
        <v>170</v>
      </c>
      <c r="B196" t="s">
        <v>169</v>
      </c>
      <c r="C196" s="412" t="s">
        <v>1538</v>
      </c>
      <c r="D196" t="s">
        <v>15</v>
      </c>
      <c r="E196" t="s">
        <v>19</v>
      </c>
      <c r="F196" s="412" t="s">
        <v>1171</v>
      </c>
      <c r="G196">
        <v>1</v>
      </c>
    </row>
    <row r="197" spans="1:9" ht="30" x14ac:dyDescent="0.2">
      <c r="A197" t="s">
        <v>170</v>
      </c>
      <c r="B197" t="s">
        <v>169</v>
      </c>
      <c r="C197" s="412" t="s">
        <v>1538</v>
      </c>
      <c r="D197" t="s">
        <v>15</v>
      </c>
      <c r="E197" t="s">
        <v>19</v>
      </c>
      <c r="F197" s="412" t="s">
        <v>1297</v>
      </c>
      <c r="G197">
        <v>5312</v>
      </c>
      <c r="H197">
        <v>360</v>
      </c>
      <c r="I197">
        <v>1057</v>
      </c>
    </row>
    <row r="198" spans="1:9" ht="30" x14ac:dyDescent="0.2">
      <c r="A198" t="s">
        <v>170</v>
      </c>
      <c r="B198" t="s">
        <v>169</v>
      </c>
      <c r="C198" s="412" t="s">
        <v>1538</v>
      </c>
      <c r="D198" t="s">
        <v>15</v>
      </c>
      <c r="E198" t="s">
        <v>19</v>
      </c>
      <c r="F198" s="412" t="s">
        <v>1296</v>
      </c>
      <c r="G198">
        <v>41</v>
      </c>
      <c r="H198">
        <v>1</v>
      </c>
    </row>
    <row r="199" spans="1:9" ht="60" x14ac:dyDescent="0.2">
      <c r="A199" t="s">
        <v>170</v>
      </c>
      <c r="B199" t="s">
        <v>169</v>
      </c>
      <c r="C199" s="412" t="s">
        <v>1538</v>
      </c>
      <c r="D199" t="s">
        <v>15</v>
      </c>
      <c r="E199" t="s">
        <v>19</v>
      </c>
      <c r="F199" s="412" t="s">
        <v>1295</v>
      </c>
      <c r="G199">
        <v>1779</v>
      </c>
      <c r="H199">
        <v>174</v>
      </c>
      <c r="I199">
        <v>9</v>
      </c>
    </row>
    <row r="200" spans="1:9" ht="30" x14ac:dyDescent="0.2">
      <c r="A200" t="s">
        <v>170</v>
      </c>
      <c r="B200" t="s">
        <v>169</v>
      </c>
      <c r="C200" s="412" t="s">
        <v>1538</v>
      </c>
      <c r="D200" t="s">
        <v>15</v>
      </c>
      <c r="E200" t="s">
        <v>19</v>
      </c>
      <c r="F200" s="412" t="s">
        <v>1294</v>
      </c>
      <c r="G200">
        <v>31</v>
      </c>
      <c r="H200">
        <v>1</v>
      </c>
      <c r="I200">
        <v>4</v>
      </c>
    </row>
    <row r="201" spans="1:9" ht="30" x14ac:dyDescent="0.2">
      <c r="A201" t="s">
        <v>668</v>
      </c>
      <c r="B201" t="s">
        <v>667</v>
      </c>
      <c r="C201" s="412" t="s">
        <v>1386</v>
      </c>
      <c r="D201" t="s">
        <v>15</v>
      </c>
      <c r="E201" t="s">
        <v>65</v>
      </c>
      <c r="F201" s="412" t="s">
        <v>1308</v>
      </c>
      <c r="G201">
        <v>9</v>
      </c>
    </row>
    <row r="202" spans="1:9" ht="45" x14ac:dyDescent="0.2">
      <c r="A202" t="s">
        <v>668</v>
      </c>
      <c r="B202" t="s">
        <v>667</v>
      </c>
      <c r="C202" s="412" t="s">
        <v>1386</v>
      </c>
      <c r="D202" t="s">
        <v>15</v>
      </c>
      <c r="E202" t="s">
        <v>65</v>
      </c>
      <c r="F202" s="412" t="s">
        <v>1303</v>
      </c>
      <c r="G202">
        <v>1</v>
      </c>
    </row>
    <row r="203" spans="1:9" ht="30" x14ac:dyDescent="0.2">
      <c r="A203" t="s">
        <v>668</v>
      </c>
      <c r="B203" t="s">
        <v>667</v>
      </c>
      <c r="C203" s="412" t="s">
        <v>1386</v>
      </c>
      <c r="D203" t="s">
        <v>15</v>
      </c>
      <c r="E203" t="s">
        <v>65</v>
      </c>
      <c r="F203" s="412" t="s">
        <v>1309</v>
      </c>
      <c r="G203">
        <v>1</v>
      </c>
    </row>
    <row r="204" spans="1:9" ht="30" x14ac:dyDescent="0.2">
      <c r="A204" t="s">
        <v>668</v>
      </c>
      <c r="B204" t="s">
        <v>667</v>
      </c>
      <c r="C204" s="412" t="s">
        <v>1386</v>
      </c>
      <c r="D204" t="s">
        <v>15</v>
      </c>
      <c r="E204" t="s">
        <v>65</v>
      </c>
      <c r="F204" s="412" t="s">
        <v>1297</v>
      </c>
      <c r="G204">
        <v>17</v>
      </c>
    </row>
    <row r="205" spans="1:9" ht="30" x14ac:dyDescent="0.2">
      <c r="A205" t="s">
        <v>668</v>
      </c>
      <c r="B205" t="s">
        <v>667</v>
      </c>
      <c r="C205" s="412" t="s">
        <v>1386</v>
      </c>
      <c r="D205" t="s">
        <v>15</v>
      </c>
      <c r="E205" t="s">
        <v>65</v>
      </c>
      <c r="F205" s="412" t="s">
        <v>1296</v>
      </c>
      <c r="G205">
        <v>1</v>
      </c>
    </row>
    <row r="206" spans="1:9" ht="60" x14ac:dyDescent="0.2">
      <c r="A206" t="s">
        <v>668</v>
      </c>
      <c r="B206" t="s">
        <v>667</v>
      </c>
      <c r="C206" s="412" t="s">
        <v>1386</v>
      </c>
      <c r="D206" t="s">
        <v>15</v>
      </c>
      <c r="E206" t="s">
        <v>65</v>
      </c>
      <c r="F206" s="412" t="s">
        <v>1295</v>
      </c>
      <c r="G206">
        <v>1</v>
      </c>
      <c r="I206">
        <v>5</v>
      </c>
    </row>
    <row r="207" spans="1:9" ht="30" x14ac:dyDescent="0.2">
      <c r="A207" t="s">
        <v>668</v>
      </c>
      <c r="B207" t="s">
        <v>667</v>
      </c>
      <c r="C207" s="412" t="s">
        <v>1386</v>
      </c>
      <c r="D207" t="s">
        <v>15</v>
      </c>
      <c r="E207" t="s">
        <v>65</v>
      </c>
      <c r="F207" s="412" t="s">
        <v>1294</v>
      </c>
      <c r="G207">
        <v>1</v>
      </c>
      <c r="I207">
        <v>2</v>
      </c>
    </row>
    <row r="208" spans="1:9" ht="45" x14ac:dyDescent="0.2">
      <c r="A208" t="s">
        <v>771</v>
      </c>
      <c r="B208" t="s">
        <v>770</v>
      </c>
      <c r="C208" s="412" t="s">
        <v>1539</v>
      </c>
      <c r="D208" t="s">
        <v>15</v>
      </c>
      <c r="E208" t="s">
        <v>18</v>
      </c>
      <c r="F208" s="412" t="s">
        <v>1303</v>
      </c>
      <c r="G208">
        <v>323</v>
      </c>
    </row>
    <row r="209" spans="1:9" ht="30" x14ac:dyDescent="0.2">
      <c r="A209" t="s">
        <v>771</v>
      </c>
      <c r="B209" t="s">
        <v>770</v>
      </c>
      <c r="C209" s="412" t="s">
        <v>1539</v>
      </c>
      <c r="D209" t="s">
        <v>15</v>
      </c>
      <c r="E209" t="s">
        <v>18</v>
      </c>
      <c r="F209" s="412" t="s">
        <v>1297</v>
      </c>
      <c r="G209">
        <v>2</v>
      </c>
    </row>
    <row r="210" spans="1:9" ht="60" x14ac:dyDescent="0.2">
      <c r="A210" t="s">
        <v>771</v>
      </c>
      <c r="B210" t="s">
        <v>770</v>
      </c>
      <c r="C210" s="412" t="s">
        <v>1539</v>
      </c>
      <c r="D210" t="s">
        <v>15</v>
      </c>
      <c r="E210" t="s">
        <v>18</v>
      </c>
      <c r="F210" s="412" t="s">
        <v>1295</v>
      </c>
      <c r="G210">
        <v>19</v>
      </c>
      <c r="H210">
        <v>1</v>
      </c>
      <c r="I210">
        <v>7</v>
      </c>
    </row>
    <row r="211" spans="1:9" ht="30" x14ac:dyDescent="0.2">
      <c r="A211" t="s">
        <v>771</v>
      </c>
      <c r="B211" t="s">
        <v>770</v>
      </c>
      <c r="C211" s="412" t="s">
        <v>1539</v>
      </c>
      <c r="D211" t="s">
        <v>15</v>
      </c>
      <c r="E211" t="s">
        <v>18</v>
      </c>
      <c r="F211" s="412" t="s">
        <v>1294</v>
      </c>
      <c r="G211">
        <v>79</v>
      </c>
      <c r="H211">
        <v>27</v>
      </c>
      <c r="I211">
        <v>82</v>
      </c>
    </row>
    <row r="212" spans="1:9" ht="30" x14ac:dyDescent="0.2">
      <c r="A212" t="s">
        <v>630</v>
      </c>
      <c r="B212" t="s">
        <v>629</v>
      </c>
      <c r="C212" s="412" t="s">
        <v>1540</v>
      </c>
      <c r="D212" t="s">
        <v>15</v>
      </c>
      <c r="E212" t="s">
        <v>19</v>
      </c>
      <c r="F212" s="412" t="s">
        <v>1305</v>
      </c>
      <c r="G212">
        <v>5</v>
      </c>
    </row>
    <row r="213" spans="1:9" ht="30" x14ac:dyDescent="0.2">
      <c r="A213" t="s">
        <v>630</v>
      </c>
      <c r="B213" t="s">
        <v>629</v>
      </c>
      <c r="C213" s="412" t="s">
        <v>1540</v>
      </c>
      <c r="D213" t="s">
        <v>15</v>
      </c>
      <c r="E213" t="s">
        <v>19</v>
      </c>
      <c r="F213" s="412" t="s">
        <v>1308</v>
      </c>
      <c r="G213">
        <v>2</v>
      </c>
    </row>
    <row r="214" spans="1:9" ht="30" x14ac:dyDescent="0.2">
      <c r="A214" t="s">
        <v>630</v>
      </c>
      <c r="B214" t="s">
        <v>629</v>
      </c>
      <c r="C214" s="412" t="s">
        <v>1540</v>
      </c>
      <c r="D214" t="s">
        <v>15</v>
      </c>
      <c r="E214" t="s">
        <v>19</v>
      </c>
      <c r="F214" s="412" t="s">
        <v>1304</v>
      </c>
      <c r="G214">
        <v>3</v>
      </c>
    </row>
    <row r="215" spans="1:9" ht="45" x14ac:dyDescent="0.2">
      <c r="A215" t="s">
        <v>630</v>
      </c>
      <c r="B215" t="s">
        <v>629</v>
      </c>
      <c r="C215" s="412" t="s">
        <v>1540</v>
      </c>
      <c r="D215" t="s">
        <v>15</v>
      </c>
      <c r="E215" t="s">
        <v>19</v>
      </c>
      <c r="F215" s="412" t="s">
        <v>1303</v>
      </c>
      <c r="G215">
        <v>18</v>
      </c>
    </row>
    <row r="216" spans="1:9" ht="30" x14ac:dyDescent="0.2">
      <c r="A216" t="s">
        <v>630</v>
      </c>
      <c r="B216" t="s">
        <v>629</v>
      </c>
      <c r="C216" s="412" t="s">
        <v>1540</v>
      </c>
      <c r="D216" t="s">
        <v>15</v>
      </c>
      <c r="E216" t="s">
        <v>19</v>
      </c>
      <c r="F216" s="412" t="s">
        <v>1169</v>
      </c>
      <c r="G216">
        <v>4</v>
      </c>
      <c r="H216">
        <v>3</v>
      </c>
    </row>
    <row r="217" spans="1:9" ht="30" x14ac:dyDescent="0.2">
      <c r="A217" t="s">
        <v>630</v>
      </c>
      <c r="B217" t="s">
        <v>629</v>
      </c>
      <c r="C217" s="412" t="s">
        <v>1540</v>
      </c>
      <c r="D217" t="s">
        <v>15</v>
      </c>
      <c r="E217" t="s">
        <v>19</v>
      </c>
      <c r="F217" s="412" t="s">
        <v>1309</v>
      </c>
      <c r="G217">
        <v>3</v>
      </c>
    </row>
    <row r="218" spans="1:9" ht="45" x14ac:dyDescent="0.2">
      <c r="A218" t="s">
        <v>630</v>
      </c>
      <c r="B218" t="s">
        <v>629</v>
      </c>
      <c r="C218" s="412" t="s">
        <v>1540</v>
      </c>
      <c r="D218" t="s">
        <v>15</v>
      </c>
      <c r="E218" t="s">
        <v>19</v>
      </c>
      <c r="F218" s="412" t="s">
        <v>1170</v>
      </c>
      <c r="G218">
        <v>19722</v>
      </c>
      <c r="H218">
        <v>1192</v>
      </c>
    </row>
    <row r="219" spans="1:9" ht="30" x14ac:dyDescent="0.2">
      <c r="A219" t="s">
        <v>630</v>
      </c>
      <c r="B219" t="s">
        <v>629</v>
      </c>
      <c r="C219" s="412" t="s">
        <v>1540</v>
      </c>
      <c r="D219" t="s">
        <v>15</v>
      </c>
      <c r="E219" t="s">
        <v>19</v>
      </c>
      <c r="F219" s="412" t="s">
        <v>1307</v>
      </c>
      <c r="G219">
        <v>1</v>
      </c>
    </row>
    <row r="220" spans="1:9" ht="30" x14ac:dyDescent="0.2">
      <c r="A220" t="s">
        <v>630</v>
      </c>
      <c r="B220" t="s">
        <v>629</v>
      </c>
      <c r="C220" s="412" t="s">
        <v>1540</v>
      </c>
      <c r="D220" t="s">
        <v>15</v>
      </c>
      <c r="E220" t="s">
        <v>19</v>
      </c>
      <c r="F220" s="412" t="s">
        <v>1306</v>
      </c>
      <c r="G220">
        <v>6</v>
      </c>
    </row>
    <row r="221" spans="1:9" ht="45" x14ac:dyDescent="0.2">
      <c r="A221" t="s">
        <v>630</v>
      </c>
      <c r="B221" t="s">
        <v>629</v>
      </c>
      <c r="C221" s="412" t="s">
        <v>1540</v>
      </c>
      <c r="D221" t="s">
        <v>15</v>
      </c>
      <c r="E221" t="s">
        <v>19</v>
      </c>
      <c r="F221" s="412" t="s">
        <v>1300</v>
      </c>
      <c r="G221">
        <v>6765</v>
      </c>
      <c r="I221">
        <v>7019</v>
      </c>
    </row>
    <row r="222" spans="1:9" ht="45" x14ac:dyDescent="0.2">
      <c r="A222" t="s">
        <v>630</v>
      </c>
      <c r="B222" t="s">
        <v>629</v>
      </c>
      <c r="C222" s="412" t="s">
        <v>1540</v>
      </c>
      <c r="D222" t="s">
        <v>15</v>
      </c>
      <c r="E222" t="s">
        <v>19</v>
      </c>
      <c r="F222" s="412" t="s">
        <v>1299</v>
      </c>
      <c r="G222">
        <v>5</v>
      </c>
    </row>
    <row r="223" spans="1:9" ht="30" x14ac:dyDescent="0.2">
      <c r="A223" t="s">
        <v>630</v>
      </c>
      <c r="B223" t="s">
        <v>629</v>
      </c>
      <c r="C223" s="412" t="s">
        <v>1540</v>
      </c>
      <c r="D223" t="s">
        <v>15</v>
      </c>
      <c r="E223" t="s">
        <v>19</v>
      </c>
      <c r="F223" s="412" t="s">
        <v>1297</v>
      </c>
      <c r="G223">
        <v>29603</v>
      </c>
      <c r="H223">
        <v>2130</v>
      </c>
      <c r="I223">
        <v>10143</v>
      </c>
    </row>
    <row r="224" spans="1:9" ht="30" x14ac:dyDescent="0.2">
      <c r="A224" t="s">
        <v>630</v>
      </c>
      <c r="B224" t="s">
        <v>629</v>
      </c>
      <c r="C224" s="412" t="s">
        <v>1540</v>
      </c>
      <c r="D224" t="s">
        <v>15</v>
      </c>
      <c r="E224" t="s">
        <v>19</v>
      </c>
      <c r="F224" s="412" t="s">
        <v>1296</v>
      </c>
      <c r="G224">
        <v>10</v>
      </c>
      <c r="H224">
        <v>1</v>
      </c>
    </row>
    <row r="225" spans="1:9" ht="60" x14ac:dyDescent="0.2">
      <c r="A225" t="s">
        <v>630</v>
      </c>
      <c r="B225" t="s">
        <v>629</v>
      </c>
      <c r="C225" s="412" t="s">
        <v>1540</v>
      </c>
      <c r="D225" t="s">
        <v>15</v>
      </c>
      <c r="E225" t="s">
        <v>19</v>
      </c>
      <c r="F225" s="412" t="s">
        <v>1295</v>
      </c>
      <c r="G225">
        <v>10360</v>
      </c>
      <c r="H225">
        <v>1162</v>
      </c>
      <c r="I225">
        <v>131</v>
      </c>
    </row>
    <row r="226" spans="1:9" ht="30" x14ac:dyDescent="0.2">
      <c r="A226" t="s">
        <v>630</v>
      </c>
      <c r="B226" t="s">
        <v>629</v>
      </c>
      <c r="C226" s="412" t="s">
        <v>1540</v>
      </c>
      <c r="D226" t="s">
        <v>15</v>
      </c>
      <c r="E226" t="s">
        <v>19</v>
      </c>
      <c r="F226" s="412" t="s">
        <v>1294</v>
      </c>
      <c r="G226">
        <v>22</v>
      </c>
      <c r="I226">
        <v>9</v>
      </c>
    </row>
    <row r="227" spans="1:9" ht="45" x14ac:dyDescent="0.2">
      <c r="A227" t="s">
        <v>1041</v>
      </c>
      <c r="B227" t="s">
        <v>1040</v>
      </c>
      <c r="C227" s="412" t="s">
        <v>1541</v>
      </c>
      <c r="D227" t="s">
        <v>15</v>
      </c>
      <c r="E227" t="s">
        <v>49</v>
      </c>
      <c r="F227" s="412" t="s">
        <v>1294</v>
      </c>
      <c r="I227">
        <v>3</v>
      </c>
    </row>
    <row r="228" spans="1:9" ht="30" x14ac:dyDescent="0.2">
      <c r="A228" t="s">
        <v>636</v>
      </c>
      <c r="B228" t="s">
        <v>635</v>
      </c>
      <c r="C228" s="412" t="s">
        <v>1542</v>
      </c>
      <c r="D228" t="s">
        <v>13</v>
      </c>
      <c r="E228" t="s">
        <v>183</v>
      </c>
      <c r="F228" s="412" t="s">
        <v>1305</v>
      </c>
      <c r="G228">
        <v>13</v>
      </c>
    </row>
    <row r="229" spans="1:9" ht="30" x14ac:dyDescent="0.2">
      <c r="A229" t="s">
        <v>636</v>
      </c>
      <c r="B229" t="s">
        <v>635</v>
      </c>
      <c r="C229" s="412" t="s">
        <v>1542</v>
      </c>
      <c r="D229" t="s">
        <v>13</v>
      </c>
      <c r="E229" t="s">
        <v>183</v>
      </c>
      <c r="F229" s="412" t="s">
        <v>1308</v>
      </c>
      <c r="G229">
        <v>1</v>
      </c>
    </row>
    <row r="230" spans="1:9" ht="30" x14ac:dyDescent="0.2">
      <c r="A230" t="s">
        <v>636</v>
      </c>
      <c r="B230" t="s">
        <v>635</v>
      </c>
      <c r="C230" s="412" t="s">
        <v>1542</v>
      </c>
      <c r="D230" t="s">
        <v>13</v>
      </c>
      <c r="E230" t="s">
        <v>183</v>
      </c>
      <c r="F230" s="412" t="s">
        <v>1304</v>
      </c>
      <c r="G230">
        <v>1</v>
      </c>
    </row>
    <row r="231" spans="1:9" ht="45" x14ac:dyDescent="0.2">
      <c r="A231" t="s">
        <v>636</v>
      </c>
      <c r="B231" t="s">
        <v>635</v>
      </c>
      <c r="C231" s="412" t="s">
        <v>1542</v>
      </c>
      <c r="D231" t="s">
        <v>13</v>
      </c>
      <c r="E231" t="s">
        <v>183</v>
      </c>
      <c r="F231" s="412" t="s">
        <v>1303</v>
      </c>
      <c r="G231">
        <v>10</v>
      </c>
    </row>
    <row r="232" spans="1:9" ht="30" x14ac:dyDescent="0.2">
      <c r="A232" t="s">
        <v>636</v>
      </c>
      <c r="B232" t="s">
        <v>635</v>
      </c>
      <c r="C232" s="412" t="s">
        <v>1542</v>
      </c>
      <c r="D232" t="s">
        <v>13</v>
      </c>
      <c r="E232" t="s">
        <v>183</v>
      </c>
      <c r="F232" s="412" t="s">
        <v>1169</v>
      </c>
      <c r="G232">
        <v>9</v>
      </c>
      <c r="H232">
        <v>2</v>
      </c>
    </row>
    <row r="233" spans="1:9" ht="45" x14ac:dyDescent="0.2">
      <c r="A233" t="s">
        <v>636</v>
      </c>
      <c r="B233" t="s">
        <v>635</v>
      </c>
      <c r="C233" s="412" t="s">
        <v>1542</v>
      </c>
      <c r="D233" t="s">
        <v>13</v>
      </c>
      <c r="E233" t="s">
        <v>183</v>
      </c>
      <c r="F233" s="412" t="s">
        <v>1170</v>
      </c>
      <c r="G233">
        <v>3</v>
      </c>
    </row>
    <row r="234" spans="1:9" ht="45" x14ac:dyDescent="0.2">
      <c r="A234" t="s">
        <v>636</v>
      </c>
      <c r="B234" t="s">
        <v>635</v>
      </c>
      <c r="C234" s="412" t="s">
        <v>1542</v>
      </c>
      <c r="D234" t="s">
        <v>13</v>
      </c>
      <c r="E234" t="s">
        <v>183</v>
      </c>
      <c r="F234" s="412" t="s">
        <v>1300</v>
      </c>
      <c r="G234">
        <v>18</v>
      </c>
      <c r="I234">
        <v>413</v>
      </c>
    </row>
    <row r="235" spans="1:9" ht="45" x14ac:dyDescent="0.2">
      <c r="A235" t="s">
        <v>636</v>
      </c>
      <c r="B235" t="s">
        <v>635</v>
      </c>
      <c r="C235" s="412" t="s">
        <v>1542</v>
      </c>
      <c r="D235" t="s">
        <v>13</v>
      </c>
      <c r="E235" t="s">
        <v>183</v>
      </c>
      <c r="F235" s="412" t="s">
        <v>1299</v>
      </c>
      <c r="G235">
        <v>13</v>
      </c>
    </row>
    <row r="236" spans="1:9" ht="30" x14ac:dyDescent="0.2">
      <c r="A236" t="s">
        <v>636</v>
      </c>
      <c r="B236" t="s">
        <v>635</v>
      </c>
      <c r="C236" s="412" t="s">
        <v>1542</v>
      </c>
      <c r="D236" t="s">
        <v>13</v>
      </c>
      <c r="E236" t="s">
        <v>183</v>
      </c>
      <c r="F236" s="412" t="s">
        <v>1297</v>
      </c>
      <c r="G236">
        <v>5277</v>
      </c>
      <c r="H236">
        <v>4</v>
      </c>
      <c r="I236">
        <v>32</v>
      </c>
    </row>
    <row r="237" spans="1:9" ht="30" x14ac:dyDescent="0.2">
      <c r="A237" t="s">
        <v>636</v>
      </c>
      <c r="B237" t="s">
        <v>635</v>
      </c>
      <c r="C237" s="412" t="s">
        <v>1542</v>
      </c>
      <c r="D237" t="s">
        <v>13</v>
      </c>
      <c r="E237" t="s">
        <v>183</v>
      </c>
      <c r="F237" s="412" t="s">
        <v>1296</v>
      </c>
      <c r="G237">
        <v>9</v>
      </c>
      <c r="H237">
        <v>64</v>
      </c>
    </row>
    <row r="238" spans="1:9" ht="60" x14ac:dyDescent="0.2">
      <c r="A238" t="s">
        <v>636</v>
      </c>
      <c r="B238" t="s">
        <v>635</v>
      </c>
      <c r="C238" s="412" t="s">
        <v>1542</v>
      </c>
      <c r="D238" t="s">
        <v>13</v>
      </c>
      <c r="E238" t="s">
        <v>183</v>
      </c>
      <c r="F238" s="412" t="s">
        <v>1295</v>
      </c>
      <c r="G238">
        <v>4</v>
      </c>
      <c r="H238">
        <v>140</v>
      </c>
      <c r="I238">
        <v>1590</v>
      </c>
    </row>
    <row r="239" spans="1:9" ht="30" x14ac:dyDescent="0.2">
      <c r="A239" t="s">
        <v>636</v>
      </c>
      <c r="B239" t="s">
        <v>635</v>
      </c>
      <c r="C239" s="412" t="s">
        <v>1542</v>
      </c>
      <c r="D239" t="s">
        <v>13</v>
      </c>
      <c r="E239" t="s">
        <v>183</v>
      </c>
      <c r="F239" s="412" t="s">
        <v>1294</v>
      </c>
      <c r="G239">
        <v>1892</v>
      </c>
      <c r="H239">
        <v>11</v>
      </c>
      <c r="I239">
        <v>17</v>
      </c>
    </row>
    <row r="240" spans="1:9" ht="30" x14ac:dyDescent="0.2">
      <c r="A240" t="s">
        <v>399</v>
      </c>
      <c r="B240" t="s">
        <v>398</v>
      </c>
      <c r="C240" s="412" t="s">
        <v>1543</v>
      </c>
      <c r="D240" t="s">
        <v>15</v>
      </c>
      <c r="E240" t="s">
        <v>18</v>
      </c>
      <c r="F240" s="412" t="s">
        <v>1305</v>
      </c>
      <c r="G240">
        <v>11</v>
      </c>
    </row>
    <row r="241" spans="1:9" ht="30" x14ac:dyDescent="0.2">
      <c r="A241" t="s">
        <v>399</v>
      </c>
      <c r="B241" t="s">
        <v>398</v>
      </c>
      <c r="C241" s="412" t="s">
        <v>1543</v>
      </c>
      <c r="D241" t="s">
        <v>15</v>
      </c>
      <c r="E241" t="s">
        <v>18</v>
      </c>
      <c r="F241" s="412" t="s">
        <v>1308</v>
      </c>
      <c r="G241">
        <v>14</v>
      </c>
      <c r="H241">
        <v>1</v>
      </c>
    </row>
    <row r="242" spans="1:9" ht="30" x14ac:dyDescent="0.2">
      <c r="A242" t="s">
        <v>399</v>
      </c>
      <c r="B242" t="s">
        <v>398</v>
      </c>
      <c r="C242" s="412" t="s">
        <v>1543</v>
      </c>
      <c r="D242" t="s">
        <v>15</v>
      </c>
      <c r="E242" t="s">
        <v>18</v>
      </c>
      <c r="F242" s="412" t="s">
        <v>1304</v>
      </c>
      <c r="G242">
        <v>6</v>
      </c>
    </row>
    <row r="243" spans="1:9" ht="45" x14ac:dyDescent="0.2">
      <c r="A243" t="s">
        <v>399</v>
      </c>
      <c r="B243" t="s">
        <v>398</v>
      </c>
      <c r="C243" s="412" t="s">
        <v>1543</v>
      </c>
      <c r="D243" t="s">
        <v>15</v>
      </c>
      <c r="E243" t="s">
        <v>18</v>
      </c>
      <c r="F243" s="412" t="s">
        <v>1303</v>
      </c>
      <c r="G243">
        <v>12403</v>
      </c>
    </row>
    <row r="244" spans="1:9" ht="30" x14ac:dyDescent="0.2">
      <c r="A244" t="s">
        <v>399</v>
      </c>
      <c r="B244" t="s">
        <v>398</v>
      </c>
      <c r="C244" s="412" t="s">
        <v>1543</v>
      </c>
      <c r="D244" t="s">
        <v>15</v>
      </c>
      <c r="E244" t="s">
        <v>18</v>
      </c>
      <c r="F244" s="412" t="s">
        <v>1169</v>
      </c>
      <c r="G244">
        <v>2</v>
      </c>
    </row>
    <row r="245" spans="1:9" ht="30" x14ac:dyDescent="0.2">
      <c r="A245" t="s">
        <v>399</v>
      </c>
      <c r="B245" t="s">
        <v>398</v>
      </c>
      <c r="C245" s="412" t="s">
        <v>1543</v>
      </c>
      <c r="D245" t="s">
        <v>15</v>
      </c>
      <c r="E245" t="s">
        <v>18</v>
      </c>
      <c r="F245" s="412" t="s">
        <v>1309</v>
      </c>
      <c r="G245">
        <v>3</v>
      </c>
    </row>
    <row r="246" spans="1:9" ht="45" x14ac:dyDescent="0.2">
      <c r="A246" t="s">
        <v>399</v>
      </c>
      <c r="B246" t="s">
        <v>398</v>
      </c>
      <c r="C246" s="412" t="s">
        <v>1543</v>
      </c>
      <c r="D246" t="s">
        <v>15</v>
      </c>
      <c r="E246" t="s">
        <v>18</v>
      </c>
      <c r="F246" s="412" t="s">
        <v>1170</v>
      </c>
      <c r="G246">
        <v>53</v>
      </c>
    </row>
    <row r="247" spans="1:9" ht="30" x14ac:dyDescent="0.2">
      <c r="A247" t="s">
        <v>399</v>
      </c>
      <c r="B247" t="s">
        <v>398</v>
      </c>
      <c r="C247" s="412" t="s">
        <v>1543</v>
      </c>
      <c r="D247" t="s">
        <v>15</v>
      </c>
      <c r="E247" t="s">
        <v>18</v>
      </c>
      <c r="F247" s="412" t="s">
        <v>1306</v>
      </c>
      <c r="G247">
        <v>5</v>
      </c>
    </row>
    <row r="248" spans="1:9" ht="45" x14ac:dyDescent="0.2">
      <c r="A248" t="s">
        <v>399</v>
      </c>
      <c r="B248" t="s">
        <v>398</v>
      </c>
      <c r="C248" s="412" t="s">
        <v>1543</v>
      </c>
      <c r="D248" t="s">
        <v>15</v>
      </c>
      <c r="E248" t="s">
        <v>18</v>
      </c>
      <c r="F248" s="412" t="s">
        <v>1300</v>
      </c>
      <c r="G248">
        <v>757</v>
      </c>
      <c r="I248">
        <v>454</v>
      </c>
    </row>
    <row r="249" spans="1:9" ht="45" x14ac:dyDescent="0.2">
      <c r="A249" t="s">
        <v>399</v>
      </c>
      <c r="B249" t="s">
        <v>398</v>
      </c>
      <c r="C249" s="412" t="s">
        <v>1543</v>
      </c>
      <c r="D249" t="s">
        <v>15</v>
      </c>
      <c r="E249" t="s">
        <v>18</v>
      </c>
      <c r="F249" s="412" t="s">
        <v>1299</v>
      </c>
      <c r="G249">
        <v>2</v>
      </c>
    </row>
    <row r="250" spans="1:9" ht="30" x14ac:dyDescent="0.2">
      <c r="A250" t="s">
        <v>399</v>
      </c>
      <c r="B250" t="s">
        <v>398</v>
      </c>
      <c r="C250" s="412" t="s">
        <v>1543</v>
      </c>
      <c r="D250" t="s">
        <v>15</v>
      </c>
      <c r="E250" t="s">
        <v>18</v>
      </c>
      <c r="F250" s="412" t="s">
        <v>1171</v>
      </c>
      <c r="G250">
        <v>12</v>
      </c>
    </row>
    <row r="251" spans="1:9" ht="30" x14ac:dyDescent="0.2">
      <c r="A251" t="s">
        <v>399</v>
      </c>
      <c r="B251" t="s">
        <v>398</v>
      </c>
      <c r="C251" s="412" t="s">
        <v>1543</v>
      </c>
      <c r="D251" t="s">
        <v>15</v>
      </c>
      <c r="E251" t="s">
        <v>18</v>
      </c>
      <c r="F251" s="412" t="s">
        <v>1297</v>
      </c>
      <c r="G251">
        <v>189</v>
      </c>
      <c r="H251">
        <v>3</v>
      </c>
      <c r="I251">
        <v>21</v>
      </c>
    </row>
    <row r="252" spans="1:9" ht="30" x14ac:dyDescent="0.2">
      <c r="A252" t="s">
        <v>399</v>
      </c>
      <c r="B252" t="s">
        <v>398</v>
      </c>
      <c r="C252" s="412" t="s">
        <v>1543</v>
      </c>
      <c r="D252" t="s">
        <v>15</v>
      </c>
      <c r="E252" t="s">
        <v>18</v>
      </c>
      <c r="F252" s="412" t="s">
        <v>1296</v>
      </c>
      <c r="G252">
        <v>8560</v>
      </c>
      <c r="H252">
        <v>443</v>
      </c>
    </row>
    <row r="253" spans="1:9" ht="60" x14ac:dyDescent="0.2">
      <c r="A253" t="s">
        <v>399</v>
      </c>
      <c r="B253" t="s">
        <v>398</v>
      </c>
      <c r="C253" s="412" t="s">
        <v>1543</v>
      </c>
      <c r="D253" t="s">
        <v>15</v>
      </c>
      <c r="E253" t="s">
        <v>18</v>
      </c>
      <c r="F253" s="412" t="s">
        <v>1295</v>
      </c>
      <c r="G253">
        <v>3214</v>
      </c>
      <c r="H253">
        <v>213</v>
      </c>
      <c r="I253">
        <v>1985</v>
      </c>
    </row>
    <row r="254" spans="1:9" ht="30" x14ac:dyDescent="0.2">
      <c r="A254" t="s">
        <v>399</v>
      </c>
      <c r="B254" t="s">
        <v>398</v>
      </c>
      <c r="C254" s="412" t="s">
        <v>1543</v>
      </c>
      <c r="D254" t="s">
        <v>15</v>
      </c>
      <c r="E254" t="s">
        <v>18</v>
      </c>
      <c r="F254" s="412" t="s">
        <v>1294</v>
      </c>
      <c r="G254">
        <v>1667</v>
      </c>
      <c r="H254">
        <v>126</v>
      </c>
      <c r="I254">
        <v>929</v>
      </c>
    </row>
    <row r="255" spans="1:9" ht="30" x14ac:dyDescent="0.2">
      <c r="A255" t="s">
        <v>1518</v>
      </c>
      <c r="B255" t="s">
        <v>1544</v>
      </c>
      <c r="C255" s="412" t="s">
        <v>1545</v>
      </c>
      <c r="D255" t="s">
        <v>13</v>
      </c>
      <c r="E255" t="s">
        <v>63</v>
      </c>
      <c r="F255" s="412" t="s">
        <v>1169</v>
      </c>
      <c r="G255">
        <v>2</v>
      </c>
    </row>
    <row r="256" spans="1:9" ht="45" x14ac:dyDescent="0.2">
      <c r="A256" t="s">
        <v>1518</v>
      </c>
      <c r="B256" t="s">
        <v>1544</v>
      </c>
      <c r="C256" s="412" t="s">
        <v>1545</v>
      </c>
      <c r="D256" t="s">
        <v>13</v>
      </c>
      <c r="E256" t="s">
        <v>63</v>
      </c>
      <c r="F256" s="412" t="s">
        <v>1170</v>
      </c>
      <c r="G256">
        <v>1</v>
      </c>
    </row>
    <row r="257" spans="1:9" x14ac:dyDescent="0.2">
      <c r="A257" t="s">
        <v>1518</v>
      </c>
      <c r="B257" t="s">
        <v>1544</v>
      </c>
      <c r="C257" s="412" t="s">
        <v>1545</v>
      </c>
      <c r="D257" t="s">
        <v>13</v>
      </c>
      <c r="E257" t="s">
        <v>63</v>
      </c>
      <c r="F257" s="412" t="s">
        <v>1306</v>
      </c>
      <c r="G257">
        <v>522</v>
      </c>
    </row>
    <row r="258" spans="1:9" ht="45" x14ac:dyDescent="0.2">
      <c r="A258" t="s">
        <v>1518</v>
      </c>
      <c r="B258" t="s">
        <v>1544</v>
      </c>
      <c r="C258" s="412" t="s">
        <v>1545</v>
      </c>
      <c r="D258" t="s">
        <v>13</v>
      </c>
      <c r="E258" t="s">
        <v>63</v>
      </c>
      <c r="F258" s="412" t="s">
        <v>1300</v>
      </c>
      <c r="G258">
        <v>1</v>
      </c>
    </row>
    <row r="259" spans="1:9" ht="45" x14ac:dyDescent="0.2">
      <c r="A259" t="s">
        <v>1518</v>
      </c>
      <c r="B259" t="s">
        <v>1544</v>
      </c>
      <c r="C259" s="412" t="s">
        <v>1545</v>
      </c>
      <c r="D259" t="s">
        <v>13</v>
      </c>
      <c r="E259" t="s">
        <v>63</v>
      </c>
      <c r="F259" s="412" t="s">
        <v>1299</v>
      </c>
      <c r="G259">
        <v>1</v>
      </c>
    </row>
    <row r="260" spans="1:9" ht="30" x14ac:dyDescent="0.2">
      <c r="A260" t="s">
        <v>1518</v>
      </c>
      <c r="B260" t="s">
        <v>1544</v>
      </c>
      <c r="C260" s="412" t="s">
        <v>1545</v>
      </c>
      <c r="D260" t="s">
        <v>13</v>
      </c>
      <c r="E260" t="s">
        <v>63</v>
      </c>
      <c r="F260" s="412" t="s">
        <v>1297</v>
      </c>
      <c r="G260">
        <v>322</v>
      </c>
      <c r="H260">
        <v>27</v>
      </c>
      <c r="I260">
        <v>47</v>
      </c>
    </row>
    <row r="261" spans="1:9" ht="30" x14ac:dyDescent="0.2">
      <c r="A261" t="s">
        <v>1518</v>
      </c>
      <c r="B261" t="s">
        <v>1544</v>
      </c>
      <c r="C261" s="412" t="s">
        <v>1545</v>
      </c>
      <c r="D261" t="s">
        <v>13</v>
      </c>
      <c r="E261" t="s">
        <v>63</v>
      </c>
      <c r="F261" s="412" t="s">
        <v>1296</v>
      </c>
      <c r="H261">
        <v>1</v>
      </c>
    </row>
    <row r="262" spans="1:9" x14ac:dyDescent="0.2">
      <c r="A262" t="s">
        <v>1518</v>
      </c>
      <c r="B262" t="s">
        <v>1544</v>
      </c>
      <c r="C262" s="412" t="s">
        <v>1545</v>
      </c>
      <c r="D262" t="s">
        <v>13</v>
      </c>
      <c r="E262" t="s">
        <v>63</v>
      </c>
      <c r="F262" s="412" t="s">
        <v>1294</v>
      </c>
      <c r="G262">
        <v>99</v>
      </c>
      <c r="H262">
        <v>8</v>
      </c>
      <c r="I262">
        <v>58</v>
      </c>
    </row>
    <row r="263" spans="1:9" ht="30" x14ac:dyDescent="0.2">
      <c r="A263" t="s">
        <v>955</v>
      </c>
      <c r="B263" t="s">
        <v>954</v>
      </c>
      <c r="C263" s="412" t="s">
        <v>1546</v>
      </c>
      <c r="D263" t="s">
        <v>15</v>
      </c>
      <c r="E263" t="s">
        <v>18</v>
      </c>
      <c r="F263" s="412" t="s">
        <v>1305</v>
      </c>
      <c r="G263">
        <v>2</v>
      </c>
    </row>
    <row r="264" spans="1:9" ht="30" x14ac:dyDescent="0.2">
      <c r="A264" t="s">
        <v>955</v>
      </c>
      <c r="B264" t="s">
        <v>954</v>
      </c>
      <c r="C264" s="412" t="s">
        <v>1546</v>
      </c>
      <c r="D264" t="s">
        <v>15</v>
      </c>
      <c r="E264" t="s">
        <v>18</v>
      </c>
      <c r="F264" s="412" t="s">
        <v>1308</v>
      </c>
      <c r="G264">
        <v>2</v>
      </c>
    </row>
    <row r="265" spans="1:9" ht="45" x14ac:dyDescent="0.2">
      <c r="A265" t="s">
        <v>955</v>
      </c>
      <c r="B265" t="s">
        <v>954</v>
      </c>
      <c r="C265" s="412" t="s">
        <v>1546</v>
      </c>
      <c r="D265" t="s">
        <v>15</v>
      </c>
      <c r="E265" t="s">
        <v>18</v>
      </c>
      <c r="F265" s="412" t="s">
        <v>1303</v>
      </c>
      <c r="G265">
        <v>236</v>
      </c>
    </row>
    <row r="266" spans="1:9" ht="30" x14ac:dyDescent="0.2">
      <c r="A266" t="s">
        <v>955</v>
      </c>
      <c r="B266" t="s">
        <v>954</v>
      </c>
      <c r="C266" s="412" t="s">
        <v>1546</v>
      </c>
      <c r="D266" t="s">
        <v>15</v>
      </c>
      <c r="E266" t="s">
        <v>18</v>
      </c>
      <c r="F266" s="412" t="s">
        <v>1169</v>
      </c>
      <c r="G266">
        <v>2</v>
      </c>
    </row>
    <row r="267" spans="1:9" ht="30" x14ac:dyDescent="0.2">
      <c r="A267" t="s">
        <v>955</v>
      </c>
      <c r="B267" t="s">
        <v>954</v>
      </c>
      <c r="C267" s="412" t="s">
        <v>1546</v>
      </c>
      <c r="D267" t="s">
        <v>15</v>
      </c>
      <c r="E267" t="s">
        <v>18</v>
      </c>
      <c r="F267" s="412" t="s">
        <v>1306</v>
      </c>
      <c r="G267">
        <v>2</v>
      </c>
    </row>
    <row r="268" spans="1:9" ht="45" x14ac:dyDescent="0.2">
      <c r="A268" t="s">
        <v>955</v>
      </c>
      <c r="B268" t="s">
        <v>954</v>
      </c>
      <c r="C268" s="412" t="s">
        <v>1546</v>
      </c>
      <c r="D268" t="s">
        <v>15</v>
      </c>
      <c r="E268" t="s">
        <v>18</v>
      </c>
      <c r="F268" s="412" t="s">
        <v>1300</v>
      </c>
      <c r="G268">
        <v>21</v>
      </c>
      <c r="I268">
        <v>134</v>
      </c>
    </row>
    <row r="269" spans="1:9" ht="45" x14ac:dyDescent="0.2">
      <c r="A269" t="s">
        <v>955</v>
      </c>
      <c r="B269" t="s">
        <v>954</v>
      </c>
      <c r="C269" s="412" t="s">
        <v>1546</v>
      </c>
      <c r="D269" t="s">
        <v>15</v>
      </c>
      <c r="E269" t="s">
        <v>18</v>
      </c>
      <c r="F269" s="412" t="s">
        <v>1299</v>
      </c>
      <c r="G269">
        <v>5</v>
      </c>
    </row>
    <row r="270" spans="1:9" ht="30" x14ac:dyDescent="0.2">
      <c r="A270" t="s">
        <v>955</v>
      </c>
      <c r="B270" t="s">
        <v>954</v>
      </c>
      <c r="C270" s="412" t="s">
        <v>1546</v>
      </c>
      <c r="D270" t="s">
        <v>15</v>
      </c>
      <c r="E270" t="s">
        <v>18</v>
      </c>
      <c r="F270" s="412" t="s">
        <v>1297</v>
      </c>
      <c r="G270">
        <v>14</v>
      </c>
      <c r="I270">
        <v>8</v>
      </c>
    </row>
    <row r="271" spans="1:9" ht="30" x14ac:dyDescent="0.2">
      <c r="A271" t="s">
        <v>955</v>
      </c>
      <c r="B271" t="s">
        <v>954</v>
      </c>
      <c r="C271" s="412" t="s">
        <v>1546</v>
      </c>
      <c r="D271" t="s">
        <v>15</v>
      </c>
      <c r="E271" t="s">
        <v>18</v>
      </c>
      <c r="F271" s="412" t="s">
        <v>1296</v>
      </c>
      <c r="G271">
        <v>303</v>
      </c>
      <c r="H271">
        <v>18</v>
      </c>
    </row>
    <row r="272" spans="1:9" ht="60" x14ac:dyDescent="0.2">
      <c r="A272" t="s">
        <v>955</v>
      </c>
      <c r="B272" t="s">
        <v>954</v>
      </c>
      <c r="C272" s="412" t="s">
        <v>1546</v>
      </c>
      <c r="D272" t="s">
        <v>15</v>
      </c>
      <c r="E272" t="s">
        <v>18</v>
      </c>
      <c r="F272" s="412" t="s">
        <v>1295</v>
      </c>
      <c r="G272">
        <v>267</v>
      </c>
      <c r="H272">
        <v>9</v>
      </c>
      <c r="I272">
        <v>588</v>
      </c>
    </row>
    <row r="273" spans="1:9" ht="30" x14ac:dyDescent="0.2">
      <c r="A273" t="s">
        <v>955</v>
      </c>
      <c r="B273" t="s">
        <v>954</v>
      </c>
      <c r="C273" s="412" t="s">
        <v>1546</v>
      </c>
      <c r="D273" t="s">
        <v>15</v>
      </c>
      <c r="E273" t="s">
        <v>18</v>
      </c>
      <c r="F273" s="412" t="s">
        <v>1294</v>
      </c>
      <c r="G273">
        <v>170</v>
      </c>
      <c r="H273">
        <v>14</v>
      </c>
      <c r="I273">
        <v>364</v>
      </c>
    </row>
    <row r="274" spans="1:9" ht="30" x14ac:dyDescent="0.2">
      <c r="A274" t="s">
        <v>415</v>
      </c>
      <c r="B274" t="s">
        <v>414</v>
      </c>
      <c r="C274" s="412" t="s">
        <v>1547</v>
      </c>
      <c r="D274" t="s">
        <v>15</v>
      </c>
      <c r="E274" t="s">
        <v>20</v>
      </c>
      <c r="F274" s="412" t="s">
        <v>1305</v>
      </c>
      <c r="G274">
        <v>511</v>
      </c>
      <c r="H274">
        <v>19</v>
      </c>
    </row>
    <row r="275" spans="1:9" ht="30" x14ac:dyDescent="0.2">
      <c r="A275" t="s">
        <v>415</v>
      </c>
      <c r="B275" t="s">
        <v>414</v>
      </c>
      <c r="C275" s="412" t="s">
        <v>1547</v>
      </c>
      <c r="D275" t="s">
        <v>15</v>
      </c>
      <c r="E275" t="s">
        <v>20</v>
      </c>
      <c r="F275" s="412" t="s">
        <v>1308</v>
      </c>
      <c r="G275">
        <v>6</v>
      </c>
      <c r="H275">
        <v>2</v>
      </c>
    </row>
    <row r="276" spans="1:9" ht="30" x14ac:dyDescent="0.2">
      <c r="A276" t="s">
        <v>415</v>
      </c>
      <c r="B276" t="s">
        <v>414</v>
      </c>
      <c r="C276" s="412" t="s">
        <v>1547</v>
      </c>
      <c r="D276" t="s">
        <v>15</v>
      </c>
      <c r="E276" t="s">
        <v>20</v>
      </c>
      <c r="F276" s="412" t="s">
        <v>1304</v>
      </c>
      <c r="G276">
        <v>1</v>
      </c>
    </row>
    <row r="277" spans="1:9" ht="45" x14ac:dyDescent="0.2">
      <c r="A277" t="s">
        <v>415</v>
      </c>
      <c r="B277" t="s">
        <v>414</v>
      </c>
      <c r="C277" s="412" t="s">
        <v>1547</v>
      </c>
      <c r="D277" t="s">
        <v>15</v>
      </c>
      <c r="E277" t="s">
        <v>20</v>
      </c>
      <c r="F277" s="412" t="s">
        <v>1303</v>
      </c>
      <c r="G277">
        <v>5</v>
      </c>
    </row>
    <row r="278" spans="1:9" ht="30" x14ac:dyDescent="0.2">
      <c r="A278" t="s">
        <v>415</v>
      </c>
      <c r="B278" t="s">
        <v>414</v>
      </c>
      <c r="C278" s="412" t="s">
        <v>1547</v>
      </c>
      <c r="D278" t="s">
        <v>15</v>
      </c>
      <c r="E278" t="s">
        <v>20</v>
      </c>
      <c r="F278" s="412" t="s">
        <v>1169</v>
      </c>
      <c r="G278">
        <v>632</v>
      </c>
      <c r="H278">
        <v>31</v>
      </c>
    </row>
    <row r="279" spans="1:9" ht="30" x14ac:dyDescent="0.2">
      <c r="A279" t="s">
        <v>415</v>
      </c>
      <c r="B279" t="s">
        <v>414</v>
      </c>
      <c r="C279" s="412" t="s">
        <v>1547</v>
      </c>
      <c r="D279" t="s">
        <v>15</v>
      </c>
      <c r="E279" t="s">
        <v>20</v>
      </c>
      <c r="F279" s="412" t="s">
        <v>1307</v>
      </c>
      <c r="G279">
        <v>1</v>
      </c>
    </row>
    <row r="280" spans="1:9" ht="30" x14ac:dyDescent="0.2">
      <c r="A280" t="s">
        <v>415</v>
      </c>
      <c r="B280" t="s">
        <v>414</v>
      </c>
      <c r="C280" s="412" t="s">
        <v>1547</v>
      </c>
      <c r="D280" t="s">
        <v>15</v>
      </c>
      <c r="E280" t="s">
        <v>20</v>
      </c>
      <c r="F280" s="412" t="s">
        <v>1306</v>
      </c>
      <c r="G280">
        <v>4</v>
      </c>
    </row>
    <row r="281" spans="1:9" ht="45" x14ac:dyDescent="0.2">
      <c r="A281" t="s">
        <v>415</v>
      </c>
      <c r="B281" t="s">
        <v>414</v>
      </c>
      <c r="C281" s="412" t="s">
        <v>1547</v>
      </c>
      <c r="D281" t="s">
        <v>15</v>
      </c>
      <c r="E281" t="s">
        <v>20</v>
      </c>
      <c r="F281" s="412" t="s">
        <v>1300</v>
      </c>
      <c r="G281">
        <v>34</v>
      </c>
      <c r="I281">
        <v>91</v>
      </c>
    </row>
    <row r="282" spans="1:9" ht="45" x14ac:dyDescent="0.2">
      <c r="A282" t="s">
        <v>415</v>
      </c>
      <c r="B282" t="s">
        <v>414</v>
      </c>
      <c r="C282" s="412" t="s">
        <v>1547</v>
      </c>
      <c r="D282" t="s">
        <v>15</v>
      </c>
      <c r="E282" t="s">
        <v>20</v>
      </c>
      <c r="F282" s="412" t="s">
        <v>1299</v>
      </c>
      <c r="G282">
        <v>106</v>
      </c>
    </row>
    <row r="283" spans="1:9" ht="30" x14ac:dyDescent="0.2">
      <c r="A283" t="s">
        <v>415</v>
      </c>
      <c r="B283" t="s">
        <v>414</v>
      </c>
      <c r="C283" s="412" t="s">
        <v>1547</v>
      </c>
      <c r="D283" t="s">
        <v>15</v>
      </c>
      <c r="E283" t="s">
        <v>20</v>
      </c>
      <c r="F283" s="412" t="s">
        <v>1171</v>
      </c>
      <c r="G283">
        <v>5</v>
      </c>
    </row>
    <row r="284" spans="1:9" ht="30" x14ac:dyDescent="0.2">
      <c r="A284" t="s">
        <v>415</v>
      </c>
      <c r="B284" t="s">
        <v>414</v>
      </c>
      <c r="C284" s="412" t="s">
        <v>1547</v>
      </c>
      <c r="D284" t="s">
        <v>15</v>
      </c>
      <c r="E284" t="s">
        <v>20</v>
      </c>
      <c r="F284" s="412" t="s">
        <v>1297</v>
      </c>
      <c r="G284">
        <v>24</v>
      </c>
      <c r="I284">
        <v>24</v>
      </c>
    </row>
    <row r="285" spans="1:9" ht="30" x14ac:dyDescent="0.2">
      <c r="A285" t="s">
        <v>415</v>
      </c>
      <c r="B285" t="s">
        <v>414</v>
      </c>
      <c r="C285" s="412" t="s">
        <v>1547</v>
      </c>
      <c r="D285" t="s">
        <v>15</v>
      </c>
      <c r="E285" t="s">
        <v>20</v>
      </c>
      <c r="F285" s="412" t="s">
        <v>1296</v>
      </c>
      <c r="G285">
        <v>7</v>
      </c>
    </row>
    <row r="286" spans="1:9" ht="60" x14ac:dyDescent="0.2">
      <c r="A286" t="s">
        <v>415</v>
      </c>
      <c r="B286" t="s">
        <v>414</v>
      </c>
      <c r="C286" s="412" t="s">
        <v>1547</v>
      </c>
      <c r="D286" t="s">
        <v>15</v>
      </c>
      <c r="E286" t="s">
        <v>20</v>
      </c>
      <c r="F286" s="412" t="s">
        <v>1295</v>
      </c>
      <c r="G286">
        <v>4</v>
      </c>
      <c r="I286">
        <v>6</v>
      </c>
    </row>
    <row r="287" spans="1:9" ht="30" x14ac:dyDescent="0.2">
      <c r="A287" t="s">
        <v>415</v>
      </c>
      <c r="B287" t="s">
        <v>414</v>
      </c>
      <c r="C287" s="412" t="s">
        <v>1547</v>
      </c>
      <c r="D287" t="s">
        <v>15</v>
      </c>
      <c r="E287" t="s">
        <v>20</v>
      </c>
      <c r="F287" s="412" t="s">
        <v>1294</v>
      </c>
      <c r="G287">
        <v>1324</v>
      </c>
      <c r="H287">
        <v>9</v>
      </c>
      <c r="I287">
        <v>311</v>
      </c>
    </row>
    <row r="288" spans="1:9" ht="30" x14ac:dyDescent="0.2">
      <c r="A288" t="s">
        <v>417</v>
      </c>
      <c r="B288" t="s">
        <v>416</v>
      </c>
      <c r="C288" s="412" t="s">
        <v>1548</v>
      </c>
      <c r="D288" t="s">
        <v>13</v>
      </c>
      <c r="E288" t="s">
        <v>63</v>
      </c>
      <c r="F288" s="412" t="s">
        <v>1305</v>
      </c>
      <c r="G288">
        <v>5</v>
      </c>
    </row>
    <row r="289" spans="1:9" ht="30" x14ac:dyDescent="0.2">
      <c r="A289" t="s">
        <v>417</v>
      </c>
      <c r="B289" t="s">
        <v>416</v>
      </c>
      <c r="C289" s="412" t="s">
        <v>1548</v>
      </c>
      <c r="D289" t="s">
        <v>13</v>
      </c>
      <c r="E289" t="s">
        <v>63</v>
      </c>
      <c r="F289" s="412" t="s">
        <v>1304</v>
      </c>
      <c r="G289">
        <v>10</v>
      </c>
    </row>
    <row r="290" spans="1:9" ht="45" x14ac:dyDescent="0.2">
      <c r="A290" t="s">
        <v>417</v>
      </c>
      <c r="B290" t="s">
        <v>416</v>
      </c>
      <c r="C290" s="412" t="s">
        <v>1548</v>
      </c>
      <c r="D290" t="s">
        <v>13</v>
      </c>
      <c r="E290" t="s">
        <v>63</v>
      </c>
      <c r="F290" s="412" t="s">
        <v>1303</v>
      </c>
      <c r="G290">
        <v>3</v>
      </c>
    </row>
    <row r="291" spans="1:9" ht="30" x14ac:dyDescent="0.2">
      <c r="A291" t="s">
        <v>417</v>
      </c>
      <c r="B291" t="s">
        <v>416</v>
      </c>
      <c r="C291" s="412" t="s">
        <v>1548</v>
      </c>
      <c r="D291" t="s">
        <v>13</v>
      </c>
      <c r="E291" t="s">
        <v>63</v>
      </c>
      <c r="F291" s="412" t="s">
        <v>1169</v>
      </c>
      <c r="G291">
        <v>3</v>
      </c>
    </row>
    <row r="292" spans="1:9" ht="45" x14ac:dyDescent="0.2">
      <c r="A292" t="s">
        <v>417</v>
      </c>
      <c r="B292" t="s">
        <v>416</v>
      </c>
      <c r="C292" s="412" t="s">
        <v>1548</v>
      </c>
      <c r="D292" t="s">
        <v>13</v>
      </c>
      <c r="E292" t="s">
        <v>63</v>
      </c>
      <c r="F292" s="412" t="s">
        <v>1170</v>
      </c>
      <c r="G292">
        <v>7</v>
      </c>
    </row>
    <row r="293" spans="1:9" ht="30" x14ac:dyDescent="0.2">
      <c r="A293" t="s">
        <v>417</v>
      </c>
      <c r="B293" t="s">
        <v>416</v>
      </c>
      <c r="C293" s="412" t="s">
        <v>1548</v>
      </c>
      <c r="D293" t="s">
        <v>13</v>
      </c>
      <c r="E293" t="s">
        <v>63</v>
      </c>
      <c r="F293" s="412" t="s">
        <v>1307</v>
      </c>
      <c r="G293">
        <v>3</v>
      </c>
    </row>
    <row r="294" spans="1:9" ht="30" x14ac:dyDescent="0.2">
      <c r="A294" t="s">
        <v>417</v>
      </c>
      <c r="B294" t="s">
        <v>416</v>
      </c>
      <c r="C294" s="412" t="s">
        <v>1548</v>
      </c>
      <c r="D294" t="s">
        <v>13</v>
      </c>
      <c r="E294" t="s">
        <v>63</v>
      </c>
      <c r="F294" s="412" t="s">
        <v>1306</v>
      </c>
      <c r="G294">
        <v>10375</v>
      </c>
    </row>
    <row r="295" spans="1:9" ht="45" x14ac:dyDescent="0.2">
      <c r="A295" t="s">
        <v>417</v>
      </c>
      <c r="B295" t="s">
        <v>416</v>
      </c>
      <c r="C295" s="412" t="s">
        <v>1548</v>
      </c>
      <c r="D295" t="s">
        <v>13</v>
      </c>
      <c r="E295" t="s">
        <v>63</v>
      </c>
      <c r="F295" s="412" t="s">
        <v>1300</v>
      </c>
      <c r="G295">
        <v>8</v>
      </c>
      <c r="I295">
        <v>2</v>
      </c>
    </row>
    <row r="296" spans="1:9" ht="45" x14ac:dyDescent="0.2">
      <c r="A296" t="s">
        <v>417</v>
      </c>
      <c r="B296" t="s">
        <v>416</v>
      </c>
      <c r="C296" s="412" t="s">
        <v>1548</v>
      </c>
      <c r="D296" t="s">
        <v>13</v>
      </c>
      <c r="E296" t="s">
        <v>63</v>
      </c>
      <c r="F296" s="412" t="s">
        <v>1299</v>
      </c>
      <c r="G296">
        <v>4</v>
      </c>
    </row>
    <row r="297" spans="1:9" ht="30" x14ac:dyDescent="0.2">
      <c r="A297" t="s">
        <v>417</v>
      </c>
      <c r="B297" t="s">
        <v>416</v>
      </c>
      <c r="C297" s="412" t="s">
        <v>1548</v>
      </c>
      <c r="D297" t="s">
        <v>13</v>
      </c>
      <c r="E297" t="s">
        <v>63</v>
      </c>
      <c r="F297" s="412" t="s">
        <v>1171</v>
      </c>
      <c r="G297">
        <v>6</v>
      </c>
    </row>
    <row r="298" spans="1:9" ht="30" x14ac:dyDescent="0.2">
      <c r="A298" t="s">
        <v>417</v>
      </c>
      <c r="B298" t="s">
        <v>416</v>
      </c>
      <c r="C298" s="412" t="s">
        <v>1548</v>
      </c>
      <c r="D298" t="s">
        <v>13</v>
      </c>
      <c r="E298" t="s">
        <v>63</v>
      </c>
      <c r="F298" s="412" t="s">
        <v>1297</v>
      </c>
      <c r="G298">
        <v>5343</v>
      </c>
      <c r="H298">
        <v>184</v>
      </c>
      <c r="I298">
        <v>605</v>
      </c>
    </row>
    <row r="299" spans="1:9" ht="30" x14ac:dyDescent="0.2">
      <c r="A299" t="s">
        <v>417</v>
      </c>
      <c r="B299" t="s">
        <v>416</v>
      </c>
      <c r="C299" s="412" t="s">
        <v>1548</v>
      </c>
      <c r="D299" t="s">
        <v>13</v>
      </c>
      <c r="E299" t="s">
        <v>63</v>
      </c>
      <c r="F299" s="412" t="s">
        <v>1296</v>
      </c>
      <c r="G299">
        <v>2</v>
      </c>
    </row>
    <row r="300" spans="1:9" ht="60" x14ac:dyDescent="0.2">
      <c r="A300" t="s">
        <v>417</v>
      </c>
      <c r="B300" t="s">
        <v>416</v>
      </c>
      <c r="C300" s="412" t="s">
        <v>1548</v>
      </c>
      <c r="D300" t="s">
        <v>13</v>
      </c>
      <c r="E300" t="s">
        <v>63</v>
      </c>
      <c r="F300" s="412" t="s">
        <v>1295</v>
      </c>
      <c r="G300">
        <v>3</v>
      </c>
      <c r="I300">
        <v>1</v>
      </c>
    </row>
    <row r="301" spans="1:9" ht="30" x14ac:dyDescent="0.2">
      <c r="A301" t="s">
        <v>417</v>
      </c>
      <c r="B301" t="s">
        <v>416</v>
      </c>
      <c r="C301" s="412" t="s">
        <v>1548</v>
      </c>
      <c r="D301" t="s">
        <v>13</v>
      </c>
      <c r="E301" t="s">
        <v>63</v>
      </c>
      <c r="F301" s="412" t="s">
        <v>1294</v>
      </c>
      <c r="G301">
        <v>2085</v>
      </c>
      <c r="H301">
        <v>242</v>
      </c>
      <c r="I301">
        <v>956</v>
      </c>
    </row>
    <row r="302" spans="1:9" ht="30" x14ac:dyDescent="0.2">
      <c r="A302" t="s">
        <v>916</v>
      </c>
      <c r="B302" t="s">
        <v>915</v>
      </c>
      <c r="C302" s="412" t="s">
        <v>1390</v>
      </c>
      <c r="D302" t="s">
        <v>15</v>
      </c>
      <c r="E302" t="s">
        <v>18</v>
      </c>
      <c r="F302" s="412" t="s">
        <v>1294</v>
      </c>
      <c r="I302">
        <v>1</v>
      </c>
    </row>
    <row r="303" spans="1:9" ht="30" x14ac:dyDescent="0.2">
      <c r="A303" t="s">
        <v>987</v>
      </c>
      <c r="B303" t="s">
        <v>986</v>
      </c>
      <c r="C303" s="412" t="s">
        <v>1549</v>
      </c>
      <c r="D303" t="s">
        <v>15</v>
      </c>
      <c r="E303" t="s">
        <v>17</v>
      </c>
      <c r="F303" s="412" t="s">
        <v>1305</v>
      </c>
      <c r="G303">
        <v>28</v>
      </c>
      <c r="H303">
        <v>59</v>
      </c>
    </row>
    <row r="304" spans="1:9" ht="30" x14ac:dyDescent="0.2">
      <c r="A304" t="s">
        <v>987</v>
      </c>
      <c r="B304" t="s">
        <v>986</v>
      </c>
      <c r="C304" s="412" t="s">
        <v>1549</v>
      </c>
      <c r="D304" t="s">
        <v>15</v>
      </c>
      <c r="E304" t="s">
        <v>17</v>
      </c>
      <c r="F304" s="412" t="s">
        <v>1308</v>
      </c>
      <c r="G304">
        <v>2</v>
      </c>
    </row>
    <row r="305" spans="1:9" ht="30" x14ac:dyDescent="0.2">
      <c r="A305" t="s">
        <v>987</v>
      </c>
      <c r="B305" t="s">
        <v>986</v>
      </c>
      <c r="C305" s="412" t="s">
        <v>1549</v>
      </c>
      <c r="D305" t="s">
        <v>15</v>
      </c>
      <c r="E305" t="s">
        <v>17</v>
      </c>
      <c r="F305" s="412" t="s">
        <v>1304</v>
      </c>
      <c r="G305">
        <v>4</v>
      </c>
    </row>
    <row r="306" spans="1:9" ht="45" x14ac:dyDescent="0.2">
      <c r="A306" t="s">
        <v>987</v>
      </c>
      <c r="B306" t="s">
        <v>986</v>
      </c>
      <c r="C306" s="412" t="s">
        <v>1549</v>
      </c>
      <c r="D306" t="s">
        <v>15</v>
      </c>
      <c r="E306" t="s">
        <v>17</v>
      </c>
      <c r="F306" s="412" t="s">
        <v>1303</v>
      </c>
      <c r="G306">
        <v>6</v>
      </c>
    </row>
    <row r="307" spans="1:9" ht="30" x14ac:dyDescent="0.2">
      <c r="A307" t="s">
        <v>987</v>
      </c>
      <c r="B307" t="s">
        <v>986</v>
      </c>
      <c r="C307" s="412" t="s">
        <v>1549</v>
      </c>
      <c r="D307" t="s">
        <v>15</v>
      </c>
      <c r="E307" t="s">
        <v>17</v>
      </c>
      <c r="F307" s="412" t="s">
        <v>1169</v>
      </c>
      <c r="G307">
        <v>40</v>
      </c>
      <c r="H307">
        <v>2</v>
      </c>
    </row>
    <row r="308" spans="1:9" ht="30" x14ac:dyDescent="0.2">
      <c r="A308" t="s">
        <v>987</v>
      </c>
      <c r="B308" t="s">
        <v>986</v>
      </c>
      <c r="C308" s="412" t="s">
        <v>1549</v>
      </c>
      <c r="D308" t="s">
        <v>15</v>
      </c>
      <c r="E308" t="s">
        <v>17</v>
      </c>
      <c r="F308" s="412" t="s">
        <v>1309</v>
      </c>
      <c r="G308">
        <v>1</v>
      </c>
    </row>
    <row r="309" spans="1:9" ht="45" x14ac:dyDescent="0.2">
      <c r="A309" t="s">
        <v>987</v>
      </c>
      <c r="B309" t="s">
        <v>986</v>
      </c>
      <c r="C309" s="412" t="s">
        <v>1549</v>
      </c>
      <c r="D309" t="s">
        <v>15</v>
      </c>
      <c r="E309" t="s">
        <v>17</v>
      </c>
      <c r="F309" s="412" t="s">
        <v>1170</v>
      </c>
      <c r="G309">
        <v>2</v>
      </c>
    </row>
    <row r="310" spans="1:9" ht="30" x14ac:dyDescent="0.2">
      <c r="A310" t="s">
        <v>987</v>
      </c>
      <c r="B310" t="s">
        <v>986</v>
      </c>
      <c r="C310" s="412" t="s">
        <v>1549</v>
      </c>
      <c r="D310" t="s">
        <v>15</v>
      </c>
      <c r="E310" t="s">
        <v>17</v>
      </c>
      <c r="F310" s="412" t="s">
        <v>1306</v>
      </c>
      <c r="G310">
        <v>7</v>
      </c>
    </row>
    <row r="311" spans="1:9" ht="45" x14ac:dyDescent="0.2">
      <c r="A311" t="s">
        <v>987</v>
      </c>
      <c r="B311" t="s">
        <v>986</v>
      </c>
      <c r="C311" s="412" t="s">
        <v>1549</v>
      </c>
      <c r="D311" t="s">
        <v>15</v>
      </c>
      <c r="E311" t="s">
        <v>17</v>
      </c>
      <c r="F311" s="412" t="s">
        <v>1300</v>
      </c>
      <c r="G311">
        <v>751</v>
      </c>
      <c r="I311">
        <v>985</v>
      </c>
    </row>
    <row r="312" spans="1:9" ht="45" x14ac:dyDescent="0.2">
      <c r="A312" t="s">
        <v>987</v>
      </c>
      <c r="B312" t="s">
        <v>986</v>
      </c>
      <c r="C312" s="412" t="s">
        <v>1549</v>
      </c>
      <c r="D312" t="s">
        <v>15</v>
      </c>
      <c r="E312" t="s">
        <v>17</v>
      </c>
      <c r="F312" s="412" t="s">
        <v>1299</v>
      </c>
      <c r="G312">
        <v>3747</v>
      </c>
    </row>
    <row r="313" spans="1:9" ht="30" x14ac:dyDescent="0.2">
      <c r="A313" t="s">
        <v>987</v>
      </c>
      <c r="B313" t="s">
        <v>986</v>
      </c>
      <c r="C313" s="412" t="s">
        <v>1549</v>
      </c>
      <c r="D313" t="s">
        <v>15</v>
      </c>
      <c r="E313" t="s">
        <v>17</v>
      </c>
      <c r="F313" s="412" t="s">
        <v>1171</v>
      </c>
      <c r="G313">
        <v>1</v>
      </c>
    </row>
    <row r="314" spans="1:9" ht="30" x14ac:dyDescent="0.2">
      <c r="A314" t="s">
        <v>987</v>
      </c>
      <c r="B314" t="s">
        <v>986</v>
      </c>
      <c r="C314" s="412" t="s">
        <v>1549</v>
      </c>
      <c r="D314" t="s">
        <v>15</v>
      </c>
      <c r="E314" t="s">
        <v>17</v>
      </c>
      <c r="F314" s="412" t="s">
        <v>1297</v>
      </c>
      <c r="G314">
        <v>68</v>
      </c>
      <c r="I314">
        <v>830</v>
      </c>
    </row>
    <row r="315" spans="1:9" ht="30" x14ac:dyDescent="0.2">
      <c r="A315" t="s">
        <v>987</v>
      </c>
      <c r="B315" t="s">
        <v>986</v>
      </c>
      <c r="C315" s="412" t="s">
        <v>1549</v>
      </c>
      <c r="D315" t="s">
        <v>15</v>
      </c>
      <c r="E315" t="s">
        <v>17</v>
      </c>
      <c r="F315" s="412" t="s">
        <v>1296</v>
      </c>
      <c r="G315">
        <v>10</v>
      </c>
      <c r="H315">
        <v>2</v>
      </c>
    </row>
    <row r="316" spans="1:9" ht="60" x14ac:dyDescent="0.2">
      <c r="A316" t="s">
        <v>987</v>
      </c>
      <c r="B316" t="s">
        <v>986</v>
      </c>
      <c r="C316" s="412" t="s">
        <v>1549</v>
      </c>
      <c r="D316" t="s">
        <v>15</v>
      </c>
      <c r="E316" t="s">
        <v>17</v>
      </c>
      <c r="F316" s="412" t="s">
        <v>1295</v>
      </c>
      <c r="G316">
        <v>9</v>
      </c>
      <c r="H316">
        <v>6</v>
      </c>
      <c r="I316">
        <v>24</v>
      </c>
    </row>
    <row r="317" spans="1:9" ht="30" x14ac:dyDescent="0.2">
      <c r="A317" t="s">
        <v>987</v>
      </c>
      <c r="B317" t="s">
        <v>986</v>
      </c>
      <c r="C317" s="412" t="s">
        <v>1549</v>
      </c>
      <c r="D317" t="s">
        <v>15</v>
      </c>
      <c r="E317" t="s">
        <v>17</v>
      </c>
      <c r="F317" s="412" t="s">
        <v>1294</v>
      </c>
      <c r="G317">
        <v>4308</v>
      </c>
      <c r="H317">
        <v>222</v>
      </c>
      <c r="I317">
        <v>34</v>
      </c>
    </row>
    <row r="318" spans="1:9" ht="45" x14ac:dyDescent="0.2">
      <c r="A318" t="s">
        <v>1026</v>
      </c>
      <c r="B318" t="s">
        <v>1025</v>
      </c>
      <c r="C318" s="412" t="s">
        <v>1391</v>
      </c>
      <c r="D318" t="s">
        <v>15</v>
      </c>
      <c r="E318" t="s">
        <v>18</v>
      </c>
      <c r="F318" s="412" t="s">
        <v>1294</v>
      </c>
      <c r="I318">
        <v>2</v>
      </c>
    </row>
    <row r="319" spans="1:9" x14ac:dyDescent="0.2">
      <c r="A319" t="s">
        <v>201</v>
      </c>
      <c r="B319" t="s">
        <v>200</v>
      </c>
      <c r="C319" s="412" t="s">
        <v>1550</v>
      </c>
      <c r="D319" t="s">
        <v>13</v>
      </c>
      <c r="E319" t="s">
        <v>67</v>
      </c>
      <c r="F319" s="412" t="s">
        <v>1306</v>
      </c>
      <c r="G319">
        <v>261</v>
      </c>
    </row>
    <row r="320" spans="1:9" ht="30" x14ac:dyDescent="0.2">
      <c r="A320" t="s">
        <v>201</v>
      </c>
      <c r="B320" t="s">
        <v>200</v>
      </c>
      <c r="C320" s="412" t="s">
        <v>1550</v>
      </c>
      <c r="D320" t="s">
        <v>13</v>
      </c>
      <c r="E320" t="s">
        <v>67</v>
      </c>
      <c r="F320" s="412" t="s">
        <v>1297</v>
      </c>
      <c r="G320">
        <v>315</v>
      </c>
      <c r="H320">
        <v>5</v>
      </c>
      <c r="I320">
        <v>141</v>
      </c>
    </row>
    <row r="321" spans="1:9" x14ac:dyDescent="0.2">
      <c r="A321" t="s">
        <v>201</v>
      </c>
      <c r="B321" t="s">
        <v>200</v>
      </c>
      <c r="C321" s="412" t="s">
        <v>1550</v>
      </c>
      <c r="D321" t="s">
        <v>13</v>
      </c>
      <c r="E321" t="s">
        <v>67</v>
      </c>
      <c r="F321" s="412" t="s">
        <v>1294</v>
      </c>
      <c r="G321">
        <v>124</v>
      </c>
      <c r="H321">
        <v>12</v>
      </c>
      <c r="I321">
        <v>21</v>
      </c>
    </row>
    <row r="322" spans="1:9" ht="30" x14ac:dyDescent="0.2">
      <c r="A322" t="s">
        <v>367</v>
      </c>
      <c r="B322" t="s">
        <v>366</v>
      </c>
      <c r="C322" s="412" t="s">
        <v>1551</v>
      </c>
      <c r="D322" t="s">
        <v>13</v>
      </c>
      <c r="E322" t="s">
        <v>67</v>
      </c>
      <c r="F322" s="412" t="s">
        <v>1169</v>
      </c>
      <c r="G322">
        <v>1</v>
      </c>
    </row>
    <row r="323" spans="1:9" ht="30" x14ac:dyDescent="0.2">
      <c r="A323" t="s">
        <v>367</v>
      </c>
      <c r="B323" t="s">
        <v>366</v>
      </c>
      <c r="C323" s="412" t="s">
        <v>1551</v>
      </c>
      <c r="D323" t="s">
        <v>13</v>
      </c>
      <c r="E323" t="s">
        <v>67</v>
      </c>
      <c r="F323" s="412" t="s">
        <v>1306</v>
      </c>
      <c r="G323">
        <v>46</v>
      </c>
    </row>
    <row r="324" spans="1:9" ht="30" x14ac:dyDescent="0.2">
      <c r="A324" t="s">
        <v>367</v>
      </c>
      <c r="B324" t="s">
        <v>366</v>
      </c>
      <c r="C324" s="412" t="s">
        <v>1551</v>
      </c>
      <c r="D324" t="s">
        <v>13</v>
      </c>
      <c r="E324" t="s">
        <v>67</v>
      </c>
      <c r="F324" s="412" t="s">
        <v>1297</v>
      </c>
      <c r="G324">
        <v>217</v>
      </c>
      <c r="H324">
        <v>3</v>
      </c>
      <c r="I324">
        <v>14</v>
      </c>
    </row>
    <row r="325" spans="1:9" ht="30" x14ac:dyDescent="0.2">
      <c r="A325" t="s">
        <v>367</v>
      </c>
      <c r="B325" t="s">
        <v>366</v>
      </c>
      <c r="C325" s="412" t="s">
        <v>1551</v>
      </c>
      <c r="D325" t="s">
        <v>13</v>
      </c>
      <c r="E325" t="s">
        <v>67</v>
      </c>
      <c r="F325" s="412" t="s">
        <v>1296</v>
      </c>
      <c r="G325">
        <v>1</v>
      </c>
    </row>
    <row r="326" spans="1:9" ht="60" x14ac:dyDescent="0.2">
      <c r="A326" t="s">
        <v>367</v>
      </c>
      <c r="B326" t="s">
        <v>366</v>
      </c>
      <c r="C326" s="412" t="s">
        <v>1551</v>
      </c>
      <c r="D326" t="s">
        <v>13</v>
      </c>
      <c r="E326" t="s">
        <v>67</v>
      </c>
      <c r="F326" s="412" t="s">
        <v>1295</v>
      </c>
      <c r="I326">
        <v>1</v>
      </c>
    </row>
    <row r="327" spans="1:9" ht="30" x14ac:dyDescent="0.2">
      <c r="A327" t="s">
        <v>367</v>
      </c>
      <c r="B327" t="s">
        <v>366</v>
      </c>
      <c r="C327" s="412" t="s">
        <v>1551</v>
      </c>
      <c r="D327" t="s">
        <v>13</v>
      </c>
      <c r="E327" t="s">
        <v>67</v>
      </c>
      <c r="F327" s="412" t="s">
        <v>1294</v>
      </c>
      <c r="G327">
        <v>92</v>
      </c>
      <c r="H327">
        <v>1</v>
      </c>
    </row>
    <row r="328" spans="1:9" ht="30" x14ac:dyDescent="0.2">
      <c r="A328" t="s">
        <v>775</v>
      </c>
      <c r="B328" t="s">
        <v>774</v>
      </c>
      <c r="C328" s="412" t="s">
        <v>1552</v>
      </c>
      <c r="D328" t="s">
        <v>15</v>
      </c>
      <c r="E328" t="s">
        <v>18</v>
      </c>
      <c r="F328" s="412" t="s">
        <v>1305</v>
      </c>
      <c r="G328">
        <v>3</v>
      </c>
    </row>
    <row r="329" spans="1:9" ht="30" x14ac:dyDescent="0.2">
      <c r="A329" t="s">
        <v>775</v>
      </c>
      <c r="B329" t="s">
        <v>774</v>
      </c>
      <c r="C329" s="412" t="s">
        <v>1552</v>
      </c>
      <c r="D329" t="s">
        <v>15</v>
      </c>
      <c r="E329" t="s">
        <v>18</v>
      </c>
      <c r="F329" s="412" t="s">
        <v>1308</v>
      </c>
      <c r="G329">
        <v>5</v>
      </c>
      <c r="H329">
        <v>1</v>
      </c>
    </row>
    <row r="330" spans="1:9" ht="45" x14ac:dyDescent="0.2">
      <c r="A330" t="s">
        <v>775</v>
      </c>
      <c r="B330" t="s">
        <v>774</v>
      </c>
      <c r="C330" s="412" t="s">
        <v>1552</v>
      </c>
      <c r="D330" t="s">
        <v>15</v>
      </c>
      <c r="E330" t="s">
        <v>18</v>
      </c>
      <c r="F330" s="412" t="s">
        <v>1303</v>
      </c>
      <c r="G330">
        <v>4143</v>
      </c>
    </row>
    <row r="331" spans="1:9" ht="30" x14ac:dyDescent="0.2">
      <c r="A331" t="s">
        <v>775</v>
      </c>
      <c r="B331" t="s">
        <v>774</v>
      </c>
      <c r="C331" s="412" t="s">
        <v>1552</v>
      </c>
      <c r="D331" t="s">
        <v>15</v>
      </c>
      <c r="E331" t="s">
        <v>18</v>
      </c>
      <c r="F331" s="412" t="s">
        <v>1309</v>
      </c>
      <c r="G331">
        <v>3</v>
      </c>
    </row>
    <row r="332" spans="1:9" ht="45" x14ac:dyDescent="0.2">
      <c r="A332" t="s">
        <v>775</v>
      </c>
      <c r="B332" t="s">
        <v>774</v>
      </c>
      <c r="C332" s="412" t="s">
        <v>1552</v>
      </c>
      <c r="D332" t="s">
        <v>15</v>
      </c>
      <c r="E332" t="s">
        <v>18</v>
      </c>
      <c r="F332" s="412" t="s">
        <v>1170</v>
      </c>
      <c r="G332">
        <v>5</v>
      </c>
      <c r="H332">
        <v>1</v>
      </c>
    </row>
    <row r="333" spans="1:9" ht="30" x14ac:dyDescent="0.2">
      <c r="A333" t="s">
        <v>775</v>
      </c>
      <c r="B333" t="s">
        <v>774</v>
      </c>
      <c r="C333" s="412" t="s">
        <v>1552</v>
      </c>
      <c r="D333" t="s">
        <v>15</v>
      </c>
      <c r="E333" t="s">
        <v>18</v>
      </c>
      <c r="F333" s="412" t="s">
        <v>1306</v>
      </c>
      <c r="G333">
        <v>1</v>
      </c>
    </row>
    <row r="334" spans="1:9" ht="45" x14ac:dyDescent="0.2">
      <c r="A334" t="s">
        <v>775</v>
      </c>
      <c r="B334" t="s">
        <v>774</v>
      </c>
      <c r="C334" s="412" t="s">
        <v>1552</v>
      </c>
      <c r="D334" t="s">
        <v>15</v>
      </c>
      <c r="E334" t="s">
        <v>18</v>
      </c>
      <c r="F334" s="412" t="s">
        <v>1300</v>
      </c>
      <c r="G334">
        <v>86</v>
      </c>
      <c r="I334">
        <v>134</v>
      </c>
    </row>
    <row r="335" spans="1:9" ht="45" x14ac:dyDescent="0.2">
      <c r="A335" t="s">
        <v>775</v>
      </c>
      <c r="B335" t="s">
        <v>774</v>
      </c>
      <c r="C335" s="412" t="s">
        <v>1552</v>
      </c>
      <c r="D335" t="s">
        <v>15</v>
      </c>
      <c r="E335" t="s">
        <v>18</v>
      </c>
      <c r="F335" s="412" t="s">
        <v>1299</v>
      </c>
      <c r="G335">
        <v>6</v>
      </c>
    </row>
    <row r="336" spans="1:9" ht="30" x14ac:dyDescent="0.2">
      <c r="A336" t="s">
        <v>775</v>
      </c>
      <c r="B336" t="s">
        <v>774</v>
      </c>
      <c r="C336" s="412" t="s">
        <v>1552</v>
      </c>
      <c r="D336" t="s">
        <v>15</v>
      </c>
      <c r="E336" t="s">
        <v>18</v>
      </c>
      <c r="F336" s="412" t="s">
        <v>1297</v>
      </c>
      <c r="G336">
        <v>54</v>
      </c>
      <c r="I336">
        <v>8</v>
      </c>
    </row>
    <row r="337" spans="1:9" ht="30" x14ac:dyDescent="0.2">
      <c r="A337" t="s">
        <v>775</v>
      </c>
      <c r="B337" t="s">
        <v>774</v>
      </c>
      <c r="C337" s="412" t="s">
        <v>1552</v>
      </c>
      <c r="D337" t="s">
        <v>15</v>
      </c>
      <c r="E337" t="s">
        <v>18</v>
      </c>
      <c r="F337" s="412" t="s">
        <v>1296</v>
      </c>
      <c r="G337">
        <v>3381</v>
      </c>
      <c r="H337">
        <v>104</v>
      </c>
    </row>
    <row r="338" spans="1:9" ht="60" x14ac:dyDescent="0.2">
      <c r="A338" t="s">
        <v>775</v>
      </c>
      <c r="B338" t="s">
        <v>774</v>
      </c>
      <c r="C338" s="412" t="s">
        <v>1552</v>
      </c>
      <c r="D338" t="s">
        <v>15</v>
      </c>
      <c r="E338" t="s">
        <v>18</v>
      </c>
      <c r="F338" s="412" t="s">
        <v>1295</v>
      </c>
      <c r="G338">
        <v>1039</v>
      </c>
      <c r="H338">
        <v>71</v>
      </c>
      <c r="I338">
        <v>572</v>
      </c>
    </row>
    <row r="339" spans="1:9" ht="30" x14ac:dyDescent="0.2">
      <c r="A339" t="s">
        <v>775</v>
      </c>
      <c r="B339" t="s">
        <v>774</v>
      </c>
      <c r="C339" s="412" t="s">
        <v>1552</v>
      </c>
      <c r="D339" t="s">
        <v>15</v>
      </c>
      <c r="E339" t="s">
        <v>18</v>
      </c>
      <c r="F339" s="412" t="s">
        <v>1294</v>
      </c>
      <c r="G339">
        <v>820</v>
      </c>
      <c r="H339">
        <v>26</v>
      </c>
      <c r="I339">
        <v>438</v>
      </c>
    </row>
    <row r="340" spans="1:9" ht="30" x14ac:dyDescent="0.2">
      <c r="A340" t="s">
        <v>316</v>
      </c>
      <c r="B340" t="s">
        <v>315</v>
      </c>
      <c r="C340" s="412" t="s">
        <v>1553</v>
      </c>
      <c r="D340" t="s">
        <v>15</v>
      </c>
      <c r="E340" t="s">
        <v>66</v>
      </c>
      <c r="F340" s="412" t="s">
        <v>1305</v>
      </c>
      <c r="G340">
        <v>27</v>
      </c>
      <c r="H340">
        <v>6</v>
      </c>
    </row>
    <row r="341" spans="1:9" ht="30" x14ac:dyDescent="0.2">
      <c r="A341" t="s">
        <v>316</v>
      </c>
      <c r="B341" t="s">
        <v>315</v>
      </c>
      <c r="C341" s="412" t="s">
        <v>1553</v>
      </c>
      <c r="D341" t="s">
        <v>15</v>
      </c>
      <c r="E341" t="s">
        <v>66</v>
      </c>
      <c r="F341" s="412" t="s">
        <v>1308</v>
      </c>
      <c r="G341">
        <v>12</v>
      </c>
      <c r="H341">
        <v>242</v>
      </c>
    </row>
    <row r="342" spans="1:9" ht="30" x14ac:dyDescent="0.2">
      <c r="A342" t="s">
        <v>316</v>
      </c>
      <c r="B342" t="s">
        <v>315</v>
      </c>
      <c r="C342" s="412" t="s">
        <v>1553</v>
      </c>
      <c r="D342" t="s">
        <v>15</v>
      </c>
      <c r="E342" t="s">
        <v>66</v>
      </c>
      <c r="F342" s="412" t="s">
        <v>1304</v>
      </c>
      <c r="G342">
        <v>2</v>
      </c>
      <c r="H342">
        <v>1</v>
      </c>
    </row>
    <row r="343" spans="1:9" ht="45" x14ac:dyDescent="0.2">
      <c r="A343" t="s">
        <v>316</v>
      </c>
      <c r="B343" t="s">
        <v>315</v>
      </c>
      <c r="C343" s="412" t="s">
        <v>1553</v>
      </c>
      <c r="D343" t="s">
        <v>15</v>
      </c>
      <c r="E343" t="s">
        <v>66</v>
      </c>
      <c r="F343" s="412" t="s">
        <v>1303</v>
      </c>
      <c r="G343">
        <v>13</v>
      </c>
    </row>
    <row r="344" spans="1:9" ht="30" x14ac:dyDescent="0.2">
      <c r="A344" t="s">
        <v>316</v>
      </c>
      <c r="B344" t="s">
        <v>315</v>
      </c>
      <c r="C344" s="412" t="s">
        <v>1553</v>
      </c>
      <c r="D344" t="s">
        <v>15</v>
      </c>
      <c r="E344" t="s">
        <v>66</v>
      </c>
      <c r="F344" s="412" t="s">
        <v>1169</v>
      </c>
      <c r="G344">
        <v>18</v>
      </c>
      <c r="H344">
        <v>4</v>
      </c>
    </row>
    <row r="345" spans="1:9" ht="30" x14ac:dyDescent="0.2">
      <c r="A345" t="s">
        <v>316</v>
      </c>
      <c r="B345" t="s">
        <v>315</v>
      </c>
      <c r="C345" s="412" t="s">
        <v>1553</v>
      </c>
      <c r="D345" t="s">
        <v>15</v>
      </c>
      <c r="E345" t="s">
        <v>66</v>
      </c>
      <c r="F345" s="412" t="s">
        <v>1309</v>
      </c>
      <c r="G345">
        <v>5</v>
      </c>
    </row>
    <row r="346" spans="1:9" ht="45" x14ac:dyDescent="0.2">
      <c r="A346" t="s">
        <v>316</v>
      </c>
      <c r="B346" t="s">
        <v>315</v>
      </c>
      <c r="C346" s="412" t="s">
        <v>1553</v>
      </c>
      <c r="D346" t="s">
        <v>15</v>
      </c>
      <c r="E346" t="s">
        <v>66</v>
      </c>
      <c r="F346" s="412" t="s">
        <v>1170</v>
      </c>
      <c r="G346">
        <v>3</v>
      </c>
    </row>
    <row r="347" spans="1:9" x14ac:dyDescent="0.2">
      <c r="A347" t="s">
        <v>316</v>
      </c>
      <c r="B347" t="s">
        <v>315</v>
      </c>
      <c r="C347" s="412" t="s">
        <v>1553</v>
      </c>
      <c r="D347" t="s">
        <v>15</v>
      </c>
      <c r="E347" t="s">
        <v>66</v>
      </c>
      <c r="F347" s="412" t="s">
        <v>1306</v>
      </c>
      <c r="G347">
        <v>15</v>
      </c>
    </row>
    <row r="348" spans="1:9" ht="45" x14ac:dyDescent="0.2">
      <c r="A348" t="s">
        <v>316</v>
      </c>
      <c r="B348" t="s">
        <v>315</v>
      </c>
      <c r="C348" s="412" t="s">
        <v>1553</v>
      </c>
      <c r="D348" t="s">
        <v>15</v>
      </c>
      <c r="E348" t="s">
        <v>66</v>
      </c>
      <c r="F348" s="412" t="s">
        <v>1300</v>
      </c>
      <c r="G348">
        <v>18</v>
      </c>
      <c r="I348">
        <v>28</v>
      </c>
    </row>
    <row r="349" spans="1:9" ht="45" x14ac:dyDescent="0.2">
      <c r="A349" t="s">
        <v>316</v>
      </c>
      <c r="B349" t="s">
        <v>315</v>
      </c>
      <c r="C349" s="412" t="s">
        <v>1553</v>
      </c>
      <c r="D349" t="s">
        <v>15</v>
      </c>
      <c r="E349" t="s">
        <v>66</v>
      </c>
      <c r="F349" s="412" t="s">
        <v>1299</v>
      </c>
      <c r="G349">
        <v>32</v>
      </c>
    </row>
    <row r="350" spans="1:9" ht="30" x14ac:dyDescent="0.2">
      <c r="A350" t="s">
        <v>316</v>
      </c>
      <c r="B350" t="s">
        <v>315</v>
      </c>
      <c r="C350" s="412" t="s">
        <v>1553</v>
      </c>
      <c r="D350" t="s">
        <v>15</v>
      </c>
      <c r="E350" t="s">
        <v>66</v>
      </c>
      <c r="F350" s="412" t="s">
        <v>1171</v>
      </c>
      <c r="G350">
        <v>3103</v>
      </c>
    </row>
    <row r="351" spans="1:9" ht="30" x14ac:dyDescent="0.2">
      <c r="A351" t="s">
        <v>316</v>
      </c>
      <c r="B351" t="s">
        <v>315</v>
      </c>
      <c r="C351" s="412" t="s">
        <v>1553</v>
      </c>
      <c r="D351" t="s">
        <v>15</v>
      </c>
      <c r="E351" t="s">
        <v>66</v>
      </c>
      <c r="F351" s="412" t="s">
        <v>1297</v>
      </c>
      <c r="G351">
        <v>8286</v>
      </c>
      <c r="H351">
        <v>2</v>
      </c>
      <c r="I351">
        <v>2626</v>
      </c>
    </row>
    <row r="352" spans="1:9" ht="30" x14ac:dyDescent="0.2">
      <c r="A352" t="s">
        <v>316</v>
      </c>
      <c r="B352" t="s">
        <v>315</v>
      </c>
      <c r="C352" s="412" t="s">
        <v>1553</v>
      </c>
      <c r="D352" t="s">
        <v>15</v>
      </c>
      <c r="E352" t="s">
        <v>66</v>
      </c>
      <c r="F352" s="412" t="s">
        <v>1296</v>
      </c>
      <c r="G352">
        <v>23</v>
      </c>
      <c r="H352">
        <v>2</v>
      </c>
    </row>
    <row r="353" spans="1:9" ht="60" x14ac:dyDescent="0.2">
      <c r="A353" t="s">
        <v>316</v>
      </c>
      <c r="B353" t="s">
        <v>315</v>
      </c>
      <c r="C353" s="412" t="s">
        <v>1553</v>
      </c>
      <c r="D353" t="s">
        <v>15</v>
      </c>
      <c r="E353" t="s">
        <v>66</v>
      </c>
      <c r="F353" s="412" t="s">
        <v>1295</v>
      </c>
      <c r="G353">
        <v>18</v>
      </c>
      <c r="H353">
        <v>363</v>
      </c>
      <c r="I353">
        <v>1912</v>
      </c>
    </row>
    <row r="354" spans="1:9" x14ac:dyDescent="0.2">
      <c r="A354" t="s">
        <v>316</v>
      </c>
      <c r="B354" t="s">
        <v>315</v>
      </c>
      <c r="C354" s="412" t="s">
        <v>1553</v>
      </c>
      <c r="D354" t="s">
        <v>15</v>
      </c>
      <c r="E354" t="s">
        <v>66</v>
      </c>
      <c r="F354" s="412" t="s">
        <v>1294</v>
      </c>
      <c r="G354">
        <v>2434</v>
      </c>
      <c r="H354">
        <v>13</v>
      </c>
      <c r="I354">
        <v>54</v>
      </c>
    </row>
    <row r="355" spans="1:9" ht="30" x14ac:dyDescent="0.2">
      <c r="A355" t="s">
        <v>660</v>
      </c>
      <c r="B355" t="s">
        <v>659</v>
      </c>
      <c r="C355" s="412" t="s">
        <v>1392</v>
      </c>
      <c r="D355" t="s">
        <v>15</v>
      </c>
      <c r="E355" t="s">
        <v>19</v>
      </c>
      <c r="F355" s="412" t="s">
        <v>1297</v>
      </c>
      <c r="G355">
        <v>17</v>
      </c>
      <c r="I355">
        <v>20</v>
      </c>
    </row>
    <row r="356" spans="1:9" ht="45" x14ac:dyDescent="0.2">
      <c r="A356" t="s">
        <v>255</v>
      </c>
      <c r="B356" t="s">
        <v>254</v>
      </c>
      <c r="C356" s="412" t="s">
        <v>1554</v>
      </c>
      <c r="D356" t="s">
        <v>15</v>
      </c>
      <c r="E356" t="s">
        <v>61</v>
      </c>
      <c r="F356" s="412" t="s">
        <v>1305</v>
      </c>
      <c r="G356">
        <v>6</v>
      </c>
    </row>
    <row r="357" spans="1:9" ht="45" x14ac:dyDescent="0.2">
      <c r="A357" t="s">
        <v>255</v>
      </c>
      <c r="B357" t="s">
        <v>254</v>
      </c>
      <c r="C357" s="412" t="s">
        <v>1554</v>
      </c>
      <c r="D357" t="s">
        <v>15</v>
      </c>
      <c r="E357" t="s">
        <v>61</v>
      </c>
      <c r="F357" s="412" t="s">
        <v>1308</v>
      </c>
      <c r="G357">
        <v>6</v>
      </c>
    </row>
    <row r="358" spans="1:9" ht="45" x14ac:dyDescent="0.2">
      <c r="A358" t="s">
        <v>255</v>
      </c>
      <c r="B358" t="s">
        <v>254</v>
      </c>
      <c r="C358" s="412" t="s">
        <v>1554</v>
      </c>
      <c r="D358" t="s">
        <v>15</v>
      </c>
      <c r="E358" t="s">
        <v>61</v>
      </c>
      <c r="F358" s="412" t="s">
        <v>1304</v>
      </c>
      <c r="G358">
        <v>6</v>
      </c>
    </row>
    <row r="359" spans="1:9" ht="45" x14ac:dyDescent="0.2">
      <c r="A359" t="s">
        <v>255</v>
      </c>
      <c r="B359" t="s">
        <v>254</v>
      </c>
      <c r="C359" s="412" t="s">
        <v>1554</v>
      </c>
      <c r="D359" t="s">
        <v>15</v>
      </c>
      <c r="E359" t="s">
        <v>61</v>
      </c>
      <c r="F359" s="412" t="s">
        <v>1303</v>
      </c>
      <c r="G359">
        <v>3599</v>
      </c>
    </row>
    <row r="360" spans="1:9" ht="45" x14ac:dyDescent="0.2">
      <c r="A360" t="s">
        <v>255</v>
      </c>
      <c r="B360" t="s">
        <v>254</v>
      </c>
      <c r="C360" s="412" t="s">
        <v>1554</v>
      </c>
      <c r="D360" t="s">
        <v>15</v>
      </c>
      <c r="E360" t="s">
        <v>61</v>
      </c>
      <c r="F360" s="412" t="s">
        <v>1169</v>
      </c>
      <c r="G360">
        <v>6</v>
      </c>
    </row>
    <row r="361" spans="1:9" ht="45" x14ac:dyDescent="0.2">
      <c r="A361" t="s">
        <v>255</v>
      </c>
      <c r="B361" t="s">
        <v>254</v>
      </c>
      <c r="C361" s="412" t="s">
        <v>1554</v>
      </c>
      <c r="D361" t="s">
        <v>15</v>
      </c>
      <c r="E361" t="s">
        <v>61</v>
      </c>
      <c r="F361" s="412" t="s">
        <v>1170</v>
      </c>
      <c r="G361">
        <v>17</v>
      </c>
    </row>
    <row r="362" spans="1:9" ht="45" x14ac:dyDescent="0.2">
      <c r="A362" t="s">
        <v>255</v>
      </c>
      <c r="B362" t="s">
        <v>254</v>
      </c>
      <c r="C362" s="412" t="s">
        <v>1554</v>
      </c>
      <c r="D362" t="s">
        <v>15</v>
      </c>
      <c r="E362" t="s">
        <v>61</v>
      </c>
      <c r="F362" s="412" t="s">
        <v>1307</v>
      </c>
      <c r="G362">
        <v>1</v>
      </c>
    </row>
    <row r="363" spans="1:9" ht="45" x14ac:dyDescent="0.2">
      <c r="A363" t="s">
        <v>255</v>
      </c>
      <c r="B363" t="s">
        <v>254</v>
      </c>
      <c r="C363" s="412" t="s">
        <v>1554</v>
      </c>
      <c r="D363" t="s">
        <v>15</v>
      </c>
      <c r="E363" t="s">
        <v>61</v>
      </c>
      <c r="F363" s="412" t="s">
        <v>1306</v>
      </c>
      <c r="G363">
        <v>9</v>
      </c>
    </row>
    <row r="364" spans="1:9" ht="45" x14ac:dyDescent="0.2">
      <c r="A364" t="s">
        <v>255</v>
      </c>
      <c r="B364" t="s">
        <v>254</v>
      </c>
      <c r="C364" s="412" t="s">
        <v>1554</v>
      </c>
      <c r="D364" t="s">
        <v>15</v>
      </c>
      <c r="E364" t="s">
        <v>61</v>
      </c>
      <c r="F364" s="412" t="s">
        <v>1300</v>
      </c>
      <c r="G364">
        <v>802</v>
      </c>
      <c r="I364">
        <v>1225</v>
      </c>
    </row>
    <row r="365" spans="1:9" ht="45" x14ac:dyDescent="0.2">
      <c r="A365" t="s">
        <v>255</v>
      </c>
      <c r="B365" t="s">
        <v>254</v>
      </c>
      <c r="C365" s="412" t="s">
        <v>1554</v>
      </c>
      <c r="D365" t="s">
        <v>15</v>
      </c>
      <c r="E365" t="s">
        <v>61</v>
      </c>
      <c r="F365" s="412" t="s">
        <v>1299</v>
      </c>
      <c r="G365">
        <v>8</v>
      </c>
    </row>
    <row r="366" spans="1:9" ht="45" x14ac:dyDescent="0.2">
      <c r="A366" t="s">
        <v>255</v>
      </c>
      <c r="B366" t="s">
        <v>254</v>
      </c>
      <c r="C366" s="412" t="s">
        <v>1554</v>
      </c>
      <c r="D366" t="s">
        <v>15</v>
      </c>
      <c r="E366" t="s">
        <v>61</v>
      </c>
      <c r="F366" s="412" t="s">
        <v>1171</v>
      </c>
      <c r="G366">
        <v>8</v>
      </c>
    </row>
    <row r="367" spans="1:9" ht="45" x14ac:dyDescent="0.2">
      <c r="A367" t="s">
        <v>255</v>
      </c>
      <c r="B367" t="s">
        <v>254</v>
      </c>
      <c r="C367" s="412" t="s">
        <v>1554</v>
      </c>
      <c r="D367" t="s">
        <v>15</v>
      </c>
      <c r="E367" t="s">
        <v>61</v>
      </c>
      <c r="F367" s="412" t="s">
        <v>1297</v>
      </c>
      <c r="G367">
        <v>136</v>
      </c>
      <c r="H367">
        <v>4</v>
      </c>
      <c r="I367">
        <v>3</v>
      </c>
    </row>
    <row r="368" spans="1:9" ht="45" x14ac:dyDescent="0.2">
      <c r="A368" t="s">
        <v>255</v>
      </c>
      <c r="B368" t="s">
        <v>254</v>
      </c>
      <c r="C368" s="412" t="s">
        <v>1554</v>
      </c>
      <c r="D368" t="s">
        <v>15</v>
      </c>
      <c r="E368" t="s">
        <v>61</v>
      </c>
      <c r="F368" s="412" t="s">
        <v>1296</v>
      </c>
      <c r="G368">
        <v>7841</v>
      </c>
      <c r="H368">
        <v>410</v>
      </c>
    </row>
    <row r="369" spans="1:9" ht="60" x14ac:dyDescent="0.2">
      <c r="A369" t="s">
        <v>255</v>
      </c>
      <c r="B369" t="s">
        <v>254</v>
      </c>
      <c r="C369" s="412" t="s">
        <v>1554</v>
      </c>
      <c r="D369" t="s">
        <v>15</v>
      </c>
      <c r="E369" t="s">
        <v>61</v>
      </c>
      <c r="F369" s="412" t="s">
        <v>1295</v>
      </c>
      <c r="G369">
        <v>6314</v>
      </c>
      <c r="H369">
        <v>350</v>
      </c>
      <c r="I369">
        <v>3468</v>
      </c>
    </row>
    <row r="370" spans="1:9" ht="45" x14ac:dyDescent="0.2">
      <c r="A370" t="s">
        <v>255</v>
      </c>
      <c r="B370" t="s">
        <v>254</v>
      </c>
      <c r="C370" s="412" t="s">
        <v>1554</v>
      </c>
      <c r="D370" t="s">
        <v>15</v>
      </c>
      <c r="E370" t="s">
        <v>61</v>
      </c>
      <c r="F370" s="412" t="s">
        <v>1294</v>
      </c>
      <c r="G370">
        <v>1534</v>
      </c>
      <c r="H370">
        <v>7</v>
      </c>
      <c r="I370">
        <v>2274</v>
      </c>
    </row>
    <row r="371" spans="1:9" ht="45" x14ac:dyDescent="0.2">
      <c r="A371" t="s">
        <v>534</v>
      </c>
      <c r="B371" t="s">
        <v>533</v>
      </c>
      <c r="C371" s="412" t="s">
        <v>1555</v>
      </c>
      <c r="D371" t="s">
        <v>13</v>
      </c>
      <c r="E371" t="s">
        <v>64</v>
      </c>
      <c r="F371" s="412" t="s">
        <v>1305</v>
      </c>
      <c r="G371">
        <v>1</v>
      </c>
    </row>
    <row r="372" spans="1:9" ht="45" x14ac:dyDescent="0.2">
      <c r="A372" t="s">
        <v>534</v>
      </c>
      <c r="B372" t="s">
        <v>533</v>
      </c>
      <c r="C372" s="412" t="s">
        <v>1555</v>
      </c>
      <c r="D372" t="s">
        <v>13</v>
      </c>
      <c r="E372" t="s">
        <v>64</v>
      </c>
      <c r="F372" s="412" t="s">
        <v>1308</v>
      </c>
      <c r="G372">
        <v>1</v>
      </c>
    </row>
    <row r="373" spans="1:9" ht="45" x14ac:dyDescent="0.2">
      <c r="A373" t="s">
        <v>534</v>
      </c>
      <c r="B373" t="s">
        <v>533</v>
      </c>
      <c r="C373" s="412" t="s">
        <v>1555</v>
      </c>
      <c r="D373" t="s">
        <v>13</v>
      </c>
      <c r="E373" t="s">
        <v>64</v>
      </c>
      <c r="F373" s="412" t="s">
        <v>1304</v>
      </c>
      <c r="G373">
        <v>7</v>
      </c>
    </row>
    <row r="374" spans="1:9" ht="45" x14ac:dyDescent="0.2">
      <c r="A374" t="s">
        <v>534</v>
      </c>
      <c r="B374" t="s">
        <v>533</v>
      </c>
      <c r="C374" s="412" t="s">
        <v>1555</v>
      </c>
      <c r="D374" t="s">
        <v>13</v>
      </c>
      <c r="E374" t="s">
        <v>64</v>
      </c>
      <c r="F374" s="412" t="s">
        <v>1303</v>
      </c>
      <c r="G374">
        <v>7</v>
      </c>
    </row>
    <row r="375" spans="1:9" ht="45" x14ac:dyDescent="0.2">
      <c r="A375" t="s">
        <v>534</v>
      </c>
      <c r="B375" t="s">
        <v>533</v>
      </c>
      <c r="C375" s="412" t="s">
        <v>1555</v>
      </c>
      <c r="D375" t="s">
        <v>13</v>
      </c>
      <c r="E375" t="s">
        <v>64</v>
      </c>
      <c r="F375" s="412" t="s">
        <v>1309</v>
      </c>
      <c r="G375">
        <v>1</v>
      </c>
    </row>
    <row r="376" spans="1:9" ht="45" x14ac:dyDescent="0.2">
      <c r="A376" t="s">
        <v>534</v>
      </c>
      <c r="B376" t="s">
        <v>533</v>
      </c>
      <c r="C376" s="412" t="s">
        <v>1555</v>
      </c>
      <c r="D376" t="s">
        <v>13</v>
      </c>
      <c r="E376" t="s">
        <v>64</v>
      </c>
      <c r="F376" s="412" t="s">
        <v>1170</v>
      </c>
      <c r="G376">
        <v>3919</v>
      </c>
      <c r="H376">
        <v>165</v>
      </c>
    </row>
    <row r="377" spans="1:9" ht="45" x14ac:dyDescent="0.2">
      <c r="A377" t="s">
        <v>534</v>
      </c>
      <c r="B377" t="s">
        <v>533</v>
      </c>
      <c r="C377" s="412" t="s">
        <v>1555</v>
      </c>
      <c r="D377" t="s">
        <v>13</v>
      </c>
      <c r="E377" t="s">
        <v>64</v>
      </c>
      <c r="F377" s="412" t="s">
        <v>1306</v>
      </c>
      <c r="G377">
        <v>1</v>
      </c>
    </row>
    <row r="378" spans="1:9" ht="45" x14ac:dyDescent="0.2">
      <c r="A378" t="s">
        <v>534</v>
      </c>
      <c r="B378" t="s">
        <v>533</v>
      </c>
      <c r="C378" s="412" t="s">
        <v>1555</v>
      </c>
      <c r="D378" t="s">
        <v>13</v>
      </c>
      <c r="E378" t="s">
        <v>64</v>
      </c>
      <c r="F378" s="412" t="s">
        <v>1300</v>
      </c>
      <c r="G378">
        <v>21</v>
      </c>
      <c r="I378">
        <v>13</v>
      </c>
    </row>
    <row r="379" spans="1:9" ht="45" x14ac:dyDescent="0.2">
      <c r="A379" t="s">
        <v>534</v>
      </c>
      <c r="B379" t="s">
        <v>533</v>
      </c>
      <c r="C379" s="412" t="s">
        <v>1555</v>
      </c>
      <c r="D379" t="s">
        <v>13</v>
      </c>
      <c r="E379" t="s">
        <v>64</v>
      </c>
      <c r="F379" s="412" t="s">
        <v>1299</v>
      </c>
      <c r="G379">
        <v>9</v>
      </c>
    </row>
    <row r="380" spans="1:9" ht="45" x14ac:dyDescent="0.2">
      <c r="A380" t="s">
        <v>534</v>
      </c>
      <c r="B380" t="s">
        <v>533</v>
      </c>
      <c r="C380" s="412" t="s">
        <v>1555</v>
      </c>
      <c r="D380" t="s">
        <v>13</v>
      </c>
      <c r="E380" t="s">
        <v>64</v>
      </c>
      <c r="F380" s="412" t="s">
        <v>1297</v>
      </c>
      <c r="G380">
        <v>1484</v>
      </c>
      <c r="H380">
        <v>68</v>
      </c>
      <c r="I380">
        <v>696</v>
      </c>
    </row>
    <row r="381" spans="1:9" ht="45" x14ac:dyDescent="0.2">
      <c r="A381" t="s">
        <v>534</v>
      </c>
      <c r="B381" t="s">
        <v>533</v>
      </c>
      <c r="C381" s="412" t="s">
        <v>1555</v>
      </c>
      <c r="D381" t="s">
        <v>13</v>
      </c>
      <c r="E381" t="s">
        <v>64</v>
      </c>
      <c r="F381" s="412" t="s">
        <v>1296</v>
      </c>
      <c r="G381">
        <v>21</v>
      </c>
    </row>
    <row r="382" spans="1:9" ht="60" x14ac:dyDescent="0.2">
      <c r="A382" t="s">
        <v>534</v>
      </c>
      <c r="B382" t="s">
        <v>533</v>
      </c>
      <c r="C382" s="412" t="s">
        <v>1555</v>
      </c>
      <c r="D382" t="s">
        <v>13</v>
      </c>
      <c r="E382" t="s">
        <v>64</v>
      </c>
      <c r="F382" s="412" t="s">
        <v>1295</v>
      </c>
      <c r="G382">
        <v>404</v>
      </c>
      <c r="H382">
        <v>1</v>
      </c>
      <c r="I382">
        <v>522</v>
      </c>
    </row>
    <row r="383" spans="1:9" ht="45" x14ac:dyDescent="0.2">
      <c r="A383" t="s">
        <v>534</v>
      </c>
      <c r="B383" t="s">
        <v>533</v>
      </c>
      <c r="C383" s="412" t="s">
        <v>1555</v>
      </c>
      <c r="D383" t="s">
        <v>13</v>
      </c>
      <c r="E383" t="s">
        <v>64</v>
      </c>
      <c r="F383" s="412" t="s">
        <v>1294</v>
      </c>
      <c r="G383">
        <v>13</v>
      </c>
      <c r="H383">
        <v>2</v>
      </c>
      <c r="I383">
        <v>5</v>
      </c>
    </row>
    <row r="384" spans="1:9" ht="45" x14ac:dyDescent="0.2">
      <c r="A384" t="s">
        <v>546</v>
      </c>
      <c r="B384" t="s">
        <v>545</v>
      </c>
      <c r="C384" s="412" t="s">
        <v>1556</v>
      </c>
      <c r="D384" t="s">
        <v>15</v>
      </c>
      <c r="E384" t="s">
        <v>65</v>
      </c>
      <c r="F384" s="412" t="s">
        <v>1305</v>
      </c>
      <c r="G384">
        <v>5</v>
      </c>
      <c r="H384">
        <v>2</v>
      </c>
    </row>
    <row r="385" spans="1:9" ht="45" x14ac:dyDescent="0.2">
      <c r="A385" t="s">
        <v>546</v>
      </c>
      <c r="B385" t="s">
        <v>545</v>
      </c>
      <c r="C385" s="412" t="s">
        <v>1556</v>
      </c>
      <c r="D385" t="s">
        <v>15</v>
      </c>
      <c r="E385" t="s">
        <v>65</v>
      </c>
      <c r="F385" s="412" t="s">
        <v>1308</v>
      </c>
      <c r="G385">
        <v>534</v>
      </c>
      <c r="H385">
        <v>48</v>
      </c>
    </row>
    <row r="386" spans="1:9" ht="45" x14ac:dyDescent="0.2">
      <c r="A386" t="s">
        <v>546</v>
      </c>
      <c r="B386" t="s">
        <v>545</v>
      </c>
      <c r="C386" s="412" t="s">
        <v>1556</v>
      </c>
      <c r="D386" t="s">
        <v>15</v>
      </c>
      <c r="E386" t="s">
        <v>65</v>
      </c>
      <c r="F386" s="412" t="s">
        <v>1304</v>
      </c>
      <c r="G386">
        <v>17</v>
      </c>
      <c r="H386">
        <v>2</v>
      </c>
    </row>
    <row r="387" spans="1:9" ht="45" x14ac:dyDescent="0.2">
      <c r="A387" t="s">
        <v>546</v>
      </c>
      <c r="B387" t="s">
        <v>545</v>
      </c>
      <c r="C387" s="412" t="s">
        <v>1556</v>
      </c>
      <c r="D387" t="s">
        <v>15</v>
      </c>
      <c r="E387" t="s">
        <v>65</v>
      </c>
      <c r="F387" s="412" t="s">
        <v>1303</v>
      </c>
      <c r="G387">
        <v>8</v>
      </c>
    </row>
    <row r="388" spans="1:9" ht="45" x14ac:dyDescent="0.2">
      <c r="A388" t="s">
        <v>546</v>
      </c>
      <c r="B388" t="s">
        <v>545</v>
      </c>
      <c r="C388" s="412" t="s">
        <v>1556</v>
      </c>
      <c r="D388" t="s">
        <v>15</v>
      </c>
      <c r="E388" t="s">
        <v>65</v>
      </c>
      <c r="F388" s="412" t="s">
        <v>1169</v>
      </c>
      <c r="G388">
        <v>10</v>
      </c>
    </row>
    <row r="389" spans="1:9" ht="45" x14ac:dyDescent="0.2">
      <c r="A389" t="s">
        <v>546</v>
      </c>
      <c r="B389" t="s">
        <v>545</v>
      </c>
      <c r="C389" s="412" t="s">
        <v>1556</v>
      </c>
      <c r="D389" t="s">
        <v>15</v>
      </c>
      <c r="E389" t="s">
        <v>65</v>
      </c>
      <c r="F389" s="412" t="s">
        <v>1309</v>
      </c>
      <c r="G389">
        <v>356</v>
      </c>
    </row>
    <row r="390" spans="1:9" ht="45" x14ac:dyDescent="0.2">
      <c r="A390" t="s">
        <v>546</v>
      </c>
      <c r="B390" t="s">
        <v>545</v>
      </c>
      <c r="C390" s="412" t="s">
        <v>1556</v>
      </c>
      <c r="D390" t="s">
        <v>15</v>
      </c>
      <c r="E390" t="s">
        <v>65</v>
      </c>
      <c r="F390" s="412" t="s">
        <v>1170</v>
      </c>
      <c r="G390">
        <v>21</v>
      </c>
    </row>
    <row r="391" spans="1:9" ht="45" x14ac:dyDescent="0.2">
      <c r="A391" t="s">
        <v>546</v>
      </c>
      <c r="B391" t="s">
        <v>545</v>
      </c>
      <c r="C391" s="412" t="s">
        <v>1556</v>
      </c>
      <c r="D391" t="s">
        <v>15</v>
      </c>
      <c r="E391" t="s">
        <v>65</v>
      </c>
      <c r="F391" s="412" t="s">
        <v>1307</v>
      </c>
      <c r="G391">
        <v>2</v>
      </c>
    </row>
    <row r="392" spans="1:9" ht="45" x14ac:dyDescent="0.2">
      <c r="A392" t="s">
        <v>546</v>
      </c>
      <c r="B392" t="s">
        <v>545</v>
      </c>
      <c r="C392" s="412" t="s">
        <v>1556</v>
      </c>
      <c r="D392" t="s">
        <v>15</v>
      </c>
      <c r="E392" t="s">
        <v>65</v>
      </c>
      <c r="F392" s="412" t="s">
        <v>1306</v>
      </c>
      <c r="G392">
        <v>1</v>
      </c>
    </row>
    <row r="393" spans="1:9" ht="45" x14ac:dyDescent="0.2">
      <c r="A393" t="s">
        <v>546</v>
      </c>
      <c r="B393" t="s">
        <v>545</v>
      </c>
      <c r="C393" s="412" t="s">
        <v>1556</v>
      </c>
      <c r="D393" t="s">
        <v>15</v>
      </c>
      <c r="E393" t="s">
        <v>65</v>
      </c>
      <c r="F393" s="412" t="s">
        <v>1300</v>
      </c>
      <c r="G393">
        <v>7</v>
      </c>
      <c r="I393">
        <v>28</v>
      </c>
    </row>
    <row r="394" spans="1:9" ht="45" x14ac:dyDescent="0.2">
      <c r="A394" t="s">
        <v>546</v>
      </c>
      <c r="B394" t="s">
        <v>545</v>
      </c>
      <c r="C394" s="412" t="s">
        <v>1556</v>
      </c>
      <c r="D394" t="s">
        <v>15</v>
      </c>
      <c r="E394" t="s">
        <v>65</v>
      </c>
      <c r="F394" s="412" t="s">
        <v>1299</v>
      </c>
      <c r="G394">
        <v>14</v>
      </c>
    </row>
    <row r="395" spans="1:9" ht="45" x14ac:dyDescent="0.2">
      <c r="A395" t="s">
        <v>546</v>
      </c>
      <c r="B395" t="s">
        <v>545</v>
      </c>
      <c r="C395" s="412" t="s">
        <v>1556</v>
      </c>
      <c r="D395" t="s">
        <v>15</v>
      </c>
      <c r="E395" t="s">
        <v>65</v>
      </c>
      <c r="F395" s="412" t="s">
        <v>1171</v>
      </c>
      <c r="G395">
        <v>18</v>
      </c>
    </row>
    <row r="396" spans="1:9" ht="45" x14ac:dyDescent="0.2">
      <c r="A396" t="s">
        <v>546</v>
      </c>
      <c r="B396" t="s">
        <v>545</v>
      </c>
      <c r="C396" s="412" t="s">
        <v>1556</v>
      </c>
      <c r="D396" t="s">
        <v>15</v>
      </c>
      <c r="E396" t="s">
        <v>65</v>
      </c>
      <c r="F396" s="412" t="s">
        <v>1297</v>
      </c>
      <c r="G396">
        <v>1495</v>
      </c>
      <c r="H396">
        <v>71</v>
      </c>
      <c r="I396">
        <v>122</v>
      </c>
    </row>
    <row r="397" spans="1:9" ht="45" x14ac:dyDescent="0.2">
      <c r="A397" t="s">
        <v>546</v>
      </c>
      <c r="B397" t="s">
        <v>545</v>
      </c>
      <c r="C397" s="412" t="s">
        <v>1556</v>
      </c>
      <c r="D397" t="s">
        <v>15</v>
      </c>
      <c r="E397" t="s">
        <v>65</v>
      </c>
      <c r="F397" s="412" t="s">
        <v>1296</v>
      </c>
      <c r="G397">
        <v>34</v>
      </c>
      <c r="H397">
        <v>3</v>
      </c>
    </row>
    <row r="398" spans="1:9" ht="60" x14ac:dyDescent="0.2">
      <c r="A398" t="s">
        <v>546</v>
      </c>
      <c r="B398" t="s">
        <v>545</v>
      </c>
      <c r="C398" s="412" t="s">
        <v>1556</v>
      </c>
      <c r="D398" t="s">
        <v>15</v>
      </c>
      <c r="E398" t="s">
        <v>65</v>
      </c>
      <c r="F398" s="412" t="s">
        <v>1295</v>
      </c>
      <c r="G398">
        <v>23</v>
      </c>
      <c r="I398">
        <v>2036</v>
      </c>
    </row>
    <row r="399" spans="1:9" ht="45" x14ac:dyDescent="0.2">
      <c r="A399" t="s">
        <v>546</v>
      </c>
      <c r="B399" t="s">
        <v>545</v>
      </c>
      <c r="C399" s="412" t="s">
        <v>1556</v>
      </c>
      <c r="D399" t="s">
        <v>15</v>
      </c>
      <c r="E399" t="s">
        <v>65</v>
      </c>
      <c r="F399" s="412" t="s">
        <v>1294</v>
      </c>
      <c r="G399">
        <v>59</v>
      </c>
      <c r="H399">
        <v>3</v>
      </c>
      <c r="I399">
        <v>1481</v>
      </c>
    </row>
    <row r="400" spans="1:9" ht="30" x14ac:dyDescent="0.2">
      <c r="A400" t="s">
        <v>1035</v>
      </c>
      <c r="B400" t="s">
        <v>1034</v>
      </c>
      <c r="C400" s="412" t="s">
        <v>1557</v>
      </c>
      <c r="D400" t="s">
        <v>15</v>
      </c>
      <c r="E400" t="s">
        <v>17</v>
      </c>
      <c r="F400" s="412" t="s">
        <v>1305</v>
      </c>
      <c r="G400">
        <v>307</v>
      </c>
      <c r="H400">
        <v>49</v>
      </c>
    </row>
    <row r="401" spans="1:9" ht="30" x14ac:dyDescent="0.2">
      <c r="A401" t="s">
        <v>1035</v>
      </c>
      <c r="B401" t="s">
        <v>1034</v>
      </c>
      <c r="C401" s="412" t="s">
        <v>1557</v>
      </c>
      <c r="D401" t="s">
        <v>15</v>
      </c>
      <c r="E401" t="s">
        <v>17</v>
      </c>
      <c r="F401" s="412" t="s">
        <v>1308</v>
      </c>
      <c r="G401">
        <v>1</v>
      </c>
    </row>
    <row r="402" spans="1:9" ht="30" x14ac:dyDescent="0.2">
      <c r="A402" t="s">
        <v>1035</v>
      </c>
      <c r="B402" t="s">
        <v>1034</v>
      </c>
      <c r="C402" s="412" t="s">
        <v>1557</v>
      </c>
      <c r="D402" t="s">
        <v>15</v>
      </c>
      <c r="E402" t="s">
        <v>17</v>
      </c>
      <c r="F402" s="412" t="s">
        <v>1304</v>
      </c>
      <c r="G402">
        <v>1</v>
      </c>
    </row>
    <row r="403" spans="1:9" ht="45" x14ac:dyDescent="0.2">
      <c r="A403" t="s">
        <v>1035</v>
      </c>
      <c r="B403" t="s">
        <v>1034</v>
      </c>
      <c r="C403" s="412" t="s">
        <v>1557</v>
      </c>
      <c r="D403" t="s">
        <v>15</v>
      </c>
      <c r="E403" t="s">
        <v>17</v>
      </c>
      <c r="F403" s="412" t="s">
        <v>1303</v>
      </c>
      <c r="G403">
        <v>2</v>
      </c>
    </row>
    <row r="404" spans="1:9" ht="30" x14ac:dyDescent="0.2">
      <c r="A404" t="s">
        <v>1035</v>
      </c>
      <c r="B404" t="s">
        <v>1034</v>
      </c>
      <c r="C404" s="412" t="s">
        <v>1557</v>
      </c>
      <c r="D404" t="s">
        <v>15</v>
      </c>
      <c r="E404" t="s">
        <v>17</v>
      </c>
      <c r="F404" s="412" t="s">
        <v>1169</v>
      </c>
      <c r="G404">
        <v>37</v>
      </c>
      <c r="H404">
        <v>14</v>
      </c>
    </row>
    <row r="405" spans="1:9" ht="45" x14ac:dyDescent="0.2">
      <c r="A405" t="s">
        <v>1035</v>
      </c>
      <c r="B405" t="s">
        <v>1034</v>
      </c>
      <c r="C405" s="412" t="s">
        <v>1557</v>
      </c>
      <c r="D405" t="s">
        <v>15</v>
      </c>
      <c r="E405" t="s">
        <v>17</v>
      </c>
      <c r="F405" s="412" t="s">
        <v>1300</v>
      </c>
      <c r="G405">
        <v>77</v>
      </c>
      <c r="I405">
        <v>155</v>
      </c>
    </row>
    <row r="406" spans="1:9" ht="45" x14ac:dyDescent="0.2">
      <c r="A406" t="s">
        <v>1035</v>
      </c>
      <c r="B406" t="s">
        <v>1034</v>
      </c>
      <c r="C406" s="412" t="s">
        <v>1557</v>
      </c>
      <c r="D406" t="s">
        <v>15</v>
      </c>
      <c r="E406" t="s">
        <v>17</v>
      </c>
      <c r="F406" s="412" t="s">
        <v>1299</v>
      </c>
      <c r="G406">
        <v>223</v>
      </c>
    </row>
    <row r="407" spans="1:9" ht="30" x14ac:dyDescent="0.2">
      <c r="A407" t="s">
        <v>1035</v>
      </c>
      <c r="B407" t="s">
        <v>1034</v>
      </c>
      <c r="C407" s="412" t="s">
        <v>1557</v>
      </c>
      <c r="D407" t="s">
        <v>15</v>
      </c>
      <c r="E407" t="s">
        <v>17</v>
      </c>
      <c r="F407" s="412" t="s">
        <v>1297</v>
      </c>
      <c r="G407">
        <v>27</v>
      </c>
      <c r="I407">
        <v>77</v>
      </c>
    </row>
    <row r="408" spans="1:9" ht="30" x14ac:dyDescent="0.2">
      <c r="A408" t="s">
        <v>1035</v>
      </c>
      <c r="B408" t="s">
        <v>1034</v>
      </c>
      <c r="C408" s="412" t="s">
        <v>1557</v>
      </c>
      <c r="D408" t="s">
        <v>15</v>
      </c>
      <c r="E408" t="s">
        <v>17</v>
      </c>
      <c r="F408" s="412" t="s">
        <v>1296</v>
      </c>
      <c r="G408">
        <v>5</v>
      </c>
      <c r="H408">
        <v>1</v>
      </c>
    </row>
    <row r="409" spans="1:9" ht="60" x14ac:dyDescent="0.2">
      <c r="A409" t="s">
        <v>1035</v>
      </c>
      <c r="B409" t="s">
        <v>1034</v>
      </c>
      <c r="C409" s="412" t="s">
        <v>1557</v>
      </c>
      <c r="D409" t="s">
        <v>15</v>
      </c>
      <c r="E409" t="s">
        <v>17</v>
      </c>
      <c r="F409" s="412" t="s">
        <v>1295</v>
      </c>
      <c r="G409">
        <v>2</v>
      </c>
      <c r="I409">
        <v>11</v>
      </c>
    </row>
    <row r="410" spans="1:9" x14ac:dyDescent="0.2">
      <c r="A410" t="s">
        <v>1035</v>
      </c>
      <c r="B410" t="s">
        <v>1034</v>
      </c>
      <c r="C410" s="412" t="s">
        <v>1557</v>
      </c>
      <c r="D410" t="s">
        <v>15</v>
      </c>
      <c r="E410" t="s">
        <v>17</v>
      </c>
      <c r="F410" s="412" t="s">
        <v>1294</v>
      </c>
      <c r="G410">
        <v>1419</v>
      </c>
      <c r="H410">
        <v>34</v>
      </c>
      <c r="I410">
        <v>122</v>
      </c>
    </row>
    <row r="411" spans="1:9" ht="30" x14ac:dyDescent="0.2">
      <c r="A411" t="s">
        <v>1001</v>
      </c>
      <c r="B411" t="s">
        <v>1000</v>
      </c>
      <c r="C411" s="412" t="s">
        <v>1558</v>
      </c>
      <c r="D411" t="s">
        <v>13</v>
      </c>
      <c r="E411" t="s">
        <v>66</v>
      </c>
      <c r="F411" s="412" t="s">
        <v>1308</v>
      </c>
      <c r="H411">
        <v>49</v>
      </c>
    </row>
    <row r="412" spans="1:9" ht="30" x14ac:dyDescent="0.2">
      <c r="A412" t="s">
        <v>1001</v>
      </c>
      <c r="B412" t="s">
        <v>1000</v>
      </c>
      <c r="C412" s="412" t="s">
        <v>1558</v>
      </c>
      <c r="D412" t="s">
        <v>13</v>
      </c>
      <c r="E412" t="s">
        <v>66</v>
      </c>
      <c r="F412" s="412" t="s">
        <v>1169</v>
      </c>
      <c r="G412">
        <v>12</v>
      </c>
    </row>
    <row r="413" spans="1:9" ht="30" x14ac:dyDescent="0.2">
      <c r="A413" t="s">
        <v>1001</v>
      </c>
      <c r="B413" t="s">
        <v>1000</v>
      </c>
      <c r="C413" s="412" t="s">
        <v>1558</v>
      </c>
      <c r="D413" t="s">
        <v>13</v>
      </c>
      <c r="E413" t="s">
        <v>66</v>
      </c>
      <c r="F413" s="412" t="s">
        <v>1309</v>
      </c>
      <c r="G413">
        <v>1</v>
      </c>
    </row>
    <row r="414" spans="1:9" ht="45" x14ac:dyDescent="0.2">
      <c r="A414" t="s">
        <v>1001</v>
      </c>
      <c r="B414" t="s">
        <v>1000</v>
      </c>
      <c r="C414" s="412" t="s">
        <v>1558</v>
      </c>
      <c r="D414" t="s">
        <v>13</v>
      </c>
      <c r="E414" t="s">
        <v>66</v>
      </c>
      <c r="F414" s="412" t="s">
        <v>1170</v>
      </c>
      <c r="G414">
        <v>1</v>
      </c>
    </row>
    <row r="415" spans="1:9" ht="30" x14ac:dyDescent="0.2">
      <c r="A415" t="s">
        <v>1001</v>
      </c>
      <c r="B415" t="s">
        <v>1000</v>
      </c>
      <c r="C415" s="412" t="s">
        <v>1558</v>
      </c>
      <c r="D415" t="s">
        <v>13</v>
      </c>
      <c r="E415" t="s">
        <v>66</v>
      </c>
      <c r="F415" s="412" t="s">
        <v>1306</v>
      </c>
      <c r="G415">
        <v>1</v>
      </c>
    </row>
    <row r="416" spans="1:9" ht="45" x14ac:dyDescent="0.2">
      <c r="A416" t="s">
        <v>1001</v>
      </c>
      <c r="B416" t="s">
        <v>1000</v>
      </c>
      <c r="C416" s="412" t="s">
        <v>1558</v>
      </c>
      <c r="D416" t="s">
        <v>13</v>
      </c>
      <c r="E416" t="s">
        <v>66</v>
      </c>
      <c r="F416" s="412" t="s">
        <v>1300</v>
      </c>
      <c r="G416">
        <v>1</v>
      </c>
    </row>
    <row r="417" spans="1:9" ht="45" x14ac:dyDescent="0.2">
      <c r="A417" t="s">
        <v>1001</v>
      </c>
      <c r="B417" t="s">
        <v>1000</v>
      </c>
      <c r="C417" s="412" t="s">
        <v>1558</v>
      </c>
      <c r="D417" t="s">
        <v>13</v>
      </c>
      <c r="E417" t="s">
        <v>66</v>
      </c>
      <c r="F417" s="412" t="s">
        <v>1299</v>
      </c>
      <c r="G417">
        <v>1</v>
      </c>
    </row>
    <row r="418" spans="1:9" ht="30" x14ac:dyDescent="0.2">
      <c r="A418" t="s">
        <v>1001</v>
      </c>
      <c r="B418" t="s">
        <v>1000</v>
      </c>
      <c r="C418" s="412" t="s">
        <v>1558</v>
      </c>
      <c r="D418" t="s">
        <v>13</v>
      </c>
      <c r="E418" t="s">
        <v>66</v>
      </c>
      <c r="F418" s="412" t="s">
        <v>1171</v>
      </c>
      <c r="G418">
        <v>923</v>
      </c>
    </row>
    <row r="419" spans="1:9" ht="30" x14ac:dyDescent="0.2">
      <c r="A419" t="s">
        <v>1001</v>
      </c>
      <c r="B419" t="s">
        <v>1000</v>
      </c>
      <c r="C419" s="412" t="s">
        <v>1558</v>
      </c>
      <c r="D419" t="s">
        <v>13</v>
      </c>
      <c r="E419" t="s">
        <v>66</v>
      </c>
      <c r="F419" s="412" t="s">
        <v>1297</v>
      </c>
      <c r="G419">
        <v>1676</v>
      </c>
      <c r="I419">
        <v>462</v>
      </c>
    </row>
    <row r="420" spans="1:9" ht="60" x14ac:dyDescent="0.2">
      <c r="A420" t="s">
        <v>1001</v>
      </c>
      <c r="B420" t="s">
        <v>1000</v>
      </c>
      <c r="C420" s="412" t="s">
        <v>1558</v>
      </c>
      <c r="D420" t="s">
        <v>13</v>
      </c>
      <c r="E420" t="s">
        <v>66</v>
      </c>
      <c r="F420" s="412" t="s">
        <v>1295</v>
      </c>
      <c r="G420">
        <v>2</v>
      </c>
      <c r="H420">
        <v>29</v>
      </c>
      <c r="I420">
        <v>199</v>
      </c>
    </row>
    <row r="421" spans="1:9" ht="30" x14ac:dyDescent="0.2">
      <c r="A421" t="s">
        <v>1001</v>
      </c>
      <c r="B421" t="s">
        <v>1000</v>
      </c>
      <c r="C421" s="412" t="s">
        <v>1558</v>
      </c>
      <c r="D421" t="s">
        <v>13</v>
      </c>
      <c r="E421" t="s">
        <v>66</v>
      </c>
      <c r="F421" s="412" t="s">
        <v>1294</v>
      </c>
      <c r="G421">
        <v>603</v>
      </c>
      <c r="H421">
        <v>1</v>
      </c>
      <c r="I421">
        <v>10</v>
      </c>
    </row>
    <row r="422" spans="1:9" ht="30" x14ac:dyDescent="0.2">
      <c r="A422" t="s">
        <v>371</v>
      </c>
      <c r="B422" t="s">
        <v>370</v>
      </c>
      <c r="C422" s="412" t="s">
        <v>1559</v>
      </c>
      <c r="D422" t="s">
        <v>13</v>
      </c>
      <c r="E422" t="s">
        <v>67</v>
      </c>
      <c r="F422" s="412" t="s">
        <v>1305</v>
      </c>
      <c r="G422">
        <v>23</v>
      </c>
      <c r="H422">
        <v>3</v>
      </c>
    </row>
    <row r="423" spans="1:9" ht="30" x14ac:dyDescent="0.2">
      <c r="A423" t="s">
        <v>371</v>
      </c>
      <c r="B423" t="s">
        <v>370</v>
      </c>
      <c r="C423" s="412" t="s">
        <v>1559</v>
      </c>
      <c r="D423" t="s">
        <v>13</v>
      </c>
      <c r="E423" t="s">
        <v>67</v>
      </c>
      <c r="F423" s="412" t="s">
        <v>1304</v>
      </c>
      <c r="G423">
        <v>19</v>
      </c>
      <c r="H423">
        <v>1</v>
      </c>
    </row>
    <row r="424" spans="1:9" ht="45" x14ac:dyDescent="0.2">
      <c r="A424" t="s">
        <v>371</v>
      </c>
      <c r="B424" t="s">
        <v>370</v>
      </c>
      <c r="C424" s="412" t="s">
        <v>1559</v>
      </c>
      <c r="D424" t="s">
        <v>13</v>
      </c>
      <c r="E424" t="s">
        <v>67</v>
      </c>
      <c r="F424" s="412" t="s">
        <v>1303</v>
      </c>
      <c r="G424">
        <v>6</v>
      </c>
    </row>
    <row r="425" spans="1:9" ht="30" x14ac:dyDescent="0.2">
      <c r="A425" t="s">
        <v>371</v>
      </c>
      <c r="B425" t="s">
        <v>370</v>
      </c>
      <c r="C425" s="412" t="s">
        <v>1559</v>
      </c>
      <c r="D425" t="s">
        <v>13</v>
      </c>
      <c r="E425" t="s">
        <v>67</v>
      </c>
      <c r="F425" s="412" t="s">
        <v>1169</v>
      </c>
      <c r="G425">
        <v>13</v>
      </c>
      <c r="H425">
        <v>3</v>
      </c>
    </row>
    <row r="426" spans="1:9" ht="30" x14ac:dyDescent="0.2">
      <c r="A426" t="s">
        <v>371</v>
      </c>
      <c r="B426" t="s">
        <v>370</v>
      </c>
      <c r="C426" s="412" t="s">
        <v>1559</v>
      </c>
      <c r="D426" t="s">
        <v>13</v>
      </c>
      <c r="E426" t="s">
        <v>67</v>
      </c>
      <c r="F426" s="412" t="s">
        <v>1309</v>
      </c>
      <c r="G426">
        <v>1</v>
      </c>
    </row>
    <row r="427" spans="1:9" ht="45" x14ac:dyDescent="0.2">
      <c r="A427" t="s">
        <v>371</v>
      </c>
      <c r="B427" t="s">
        <v>370</v>
      </c>
      <c r="C427" s="412" t="s">
        <v>1559</v>
      </c>
      <c r="D427" t="s">
        <v>13</v>
      </c>
      <c r="E427" t="s">
        <v>67</v>
      </c>
      <c r="F427" s="412" t="s">
        <v>1170</v>
      </c>
      <c r="G427">
        <v>42</v>
      </c>
      <c r="H427">
        <v>1</v>
      </c>
    </row>
    <row r="428" spans="1:9" ht="30" x14ac:dyDescent="0.2">
      <c r="A428" t="s">
        <v>371</v>
      </c>
      <c r="B428" t="s">
        <v>370</v>
      </c>
      <c r="C428" s="412" t="s">
        <v>1559</v>
      </c>
      <c r="D428" t="s">
        <v>13</v>
      </c>
      <c r="E428" t="s">
        <v>67</v>
      </c>
      <c r="F428" s="412" t="s">
        <v>1307</v>
      </c>
      <c r="G428">
        <v>1</v>
      </c>
    </row>
    <row r="429" spans="1:9" ht="30" x14ac:dyDescent="0.2">
      <c r="A429" t="s">
        <v>371</v>
      </c>
      <c r="B429" t="s">
        <v>370</v>
      </c>
      <c r="C429" s="412" t="s">
        <v>1559</v>
      </c>
      <c r="D429" t="s">
        <v>13</v>
      </c>
      <c r="E429" t="s">
        <v>67</v>
      </c>
      <c r="F429" s="412" t="s">
        <v>1306</v>
      </c>
      <c r="G429">
        <v>2215</v>
      </c>
    </row>
    <row r="430" spans="1:9" ht="45" x14ac:dyDescent="0.2">
      <c r="A430" t="s">
        <v>371</v>
      </c>
      <c r="B430" t="s">
        <v>370</v>
      </c>
      <c r="C430" s="412" t="s">
        <v>1559</v>
      </c>
      <c r="D430" t="s">
        <v>13</v>
      </c>
      <c r="E430" t="s">
        <v>67</v>
      </c>
      <c r="F430" s="412" t="s">
        <v>1300</v>
      </c>
      <c r="G430">
        <v>13</v>
      </c>
      <c r="I430">
        <v>8</v>
      </c>
    </row>
    <row r="431" spans="1:9" ht="45" x14ac:dyDescent="0.2">
      <c r="A431" t="s">
        <v>371</v>
      </c>
      <c r="B431" t="s">
        <v>370</v>
      </c>
      <c r="C431" s="412" t="s">
        <v>1559</v>
      </c>
      <c r="D431" t="s">
        <v>13</v>
      </c>
      <c r="E431" t="s">
        <v>67</v>
      </c>
      <c r="F431" s="412" t="s">
        <v>1299</v>
      </c>
      <c r="G431">
        <v>6</v>
      </c>
    </row>
    <row r="432" spans="1:9" ht="30" x14ac:dyDescent="0.2">
      <c r="A432" t="s">
        <v>371</v>
      </c>
      <c r="B432" t="s">
        <v>370</v>
      </c>
      <c r="C432" s="412" t="s">
        <v>1559</v>
      </c>
      <c r="D432" t="s">
        <v>13</v>
      </c>
      <c r="E432" t="s">
        <v>67</v>
      </c>
      <c r="F432" s="412" t="s">
        <v>1171</v>
      </c>
      <c r="G432">
        <v>1</v>
      </c>
    </row>
    <row r="433" spans="1:9" ht="30" x14ac:dyDescent="0.2">
      <c r="A433" t="s">
        <v>371</v>
      </c>
      <c r="B433" t="s">
        <v>370</v>
      </c>
      <c r="C433" s="412" t="s">
        <v>1559</v>
      </c>
      <c r="D433" t="s">
        <v>13</v>
      </c>
      <c r="E433" t="s">
        <v>67</v>
      </c>
      <c r="F433" s="412" t="s">
        <v>1297</v>
      </c>
      <c r="G433">
        <v>7498</v>
      </c>
      <c r="H433">
        <v>384</v>
      </c>
      <c r="I433">
        <v>943</v>
      </c>
    </row>
    <row r="434" spans="1:9" ht="30" x14ac:dyDescent="0.2">
      <c r="A434" t="s">
        <v>371</v>
      </c>
      <c r="B434" t="s">
        <v>370</v>
      </c>
      <c r="C434" s="412" t="s">
        <v>1559</v>
      </c>
      <c r="D434" t="s">
        <v>13</v>
      </c>
      <c r="E434" t="s">
        <v>67</v>
      </c>
      <c r="F434" s="412" t="s">
        <v>1296</v>
      </c>
      <c r="G434">
        <v>13</v>
      </c>
      <c r="H434">
        <v>1</v>
      </c>
    </row>
    <row r="435" spans="1:9" ht="60" x14ac:dyDescent="0.2">
      <c r="A435" t="s">
        <v>371</v>
      </c>
      <c r="B435" t="s">
        <v>370</v>
      </c>
      <c r="C435" s="412" t="s">
        <v>1559</v>
      </c>
      <c r="D435" t="s">
        <v>13</v>
      </c>
      <c r="E435" t="s">
        <v>67</v>
      </c>
      <c r="F435" s="412" t="s">
        <v>1295</v>
      </c>
      <c r="G435">
        <v>15</v>
      </c>
      <c r="H435">
        <v>1</v>
      </c>
      <c r="I435">
        <v>2</v>
      </c>
    </row>
    <row r="436" spans="1:9" ht="30" x14ac:dyDescent="0.2">
      <c r="A436" t="s">
        <v>371</v>
      </c>
      <c r="B436" t="s">
        <v>370</v>
      </c>
      <c r="C436" s="412" t="s">
        <v>1559</v>
      </c>
      <c r="D436" t="s">
        <v>13</v>
      </c>
      <c r="E436" t="s">
        <v>67</v>
      </c>
      <c r="F436" s="412" t="s">
        <v>1294</v>
      </c>
      <c r="G436">
        <v>2122</v>
      </c>
      <c r="H436">
        <v>106</v>
      </c>
      <c r="I436">
        <v>481</v>
      </c>
    </row>
    <row r="437" spans="1:9" ht="45" x14ac:dyDescent="0.2">
      <c r="A437" t="s">
        <v>407</v>
      </c>
      <c r="B437" t="s">
        <v>406</v>
      </c>
      <c r="C437" s="412" t="s">
        <v>1560</v>
      </c>
      <c r="D437" t="s">
        <v>13</v>
      </c>
      <c r="E437" t="s">
        <v>63</v>
      </c>
      <c r="F437" s="412" t="s">
        <v>1303</v>
      </c>
      <c r="G437">
        <v>1</v>
      </c>
    </row>
    <row r="438" spans="1:9" ht="30" x14ac:dyDescent="0.2">
      <c r="A438" t="s">
        <v>407</v>
      </c>
      <c r="B438" t="s">
        <v>406</v>
      </c>
      <c r="C438" s="412" t="s">
        <v>1560</v>
      </c>
      <c r="D438" t="s">
        <v>13</v>
      </c>
      <c r="E438" t="s">
        <v>63</v>
      </c>
      <c r="F438" s="412" t="s">
        <v>1306</v>
      </c>
      <c r="G438">
        <v>979</v>
      </c>
    </row>
    <row r="439" spans="1:9" ht="30" x14ac:dyDescent="0.2">
      <c r="A439" t="s">
        <v>407</v>
      </c>
      <c r="B439" t="s">
        <v>406</v>
      </c>
      <c r="C439" s="412" t="s">
        <v>1560</v>
      </c>
      <c r="D439" t="s">
        <v>13</v>
      </c>
      <c r="E439" t="s">
        <v>63</v>
      </c>
      <c r="F439" s="412" t="s">
        <v>1297</v>
      </c>
      <c r="G439">
        <v>582</v>
      </c>
      <c r="H439">
        <v>60</v>
      </c>
      <c r="I439">
        <v>103</v>
      </c>
    </row>
    <row r="440" spans="1:9" ht="60" x14ac:dyDescent="0.2">
      <c r="A440" t="s">
        <v>407</v>
      </c>
      <c r="B440" t="s">
        <v>406</v>
      </c>
      <c r="C440" s="412" t="s">
        <v>1560</v>
      </c>
      <c r="D440" t="s">
        <v>13</v>
      </c>
      <c r="E440" t="s">
        <v>63</v>
      </c>
      <c r="F440" s="412" t="s">
        <v>1295</v>
      </c>
      <c r="G440">
        <v>2</v>
      </c>
    </row>
    <row r="441" spans="1:9" ht="30" x14ac:dyDescent="0.2">
      <c r="A441" t="s">
        <v>407</v>
      </c>
      <c r="B441" t="s">
        <v>406</v>
      </c>
      <c r="C441" s="412" t="s">
        <v>1560</v>
      </c>
      <c r="D441" t="s">
        <v>13</v>
      </c>
      <c r="E441" t="s">
        <v>63</v>
      </c>
      <c r="F441" s="412" t="s">
        <v>1294</v>
      </c>
      <c r="G441">
        <v>172</v>
      </c>
      <c r="H441">
        <v>12</v>
      </c>
      <c r="I441">
        <v>75</v>
      </c>
    </row>
    <row r="442" spans="1:9" ht="30" x14ac:dyDescent="0.2">
      <c r="A442" t="s">
        <v>520</v>
      </c>
      <c r="B442" t="s">
        <v>519</v>
      </c>
      <c r="C442" s="412" t="s">
        <v>1561</v>
      </c>
      <c r="D442" t="s">
        <v>15</v>
      </c>
      <c r="E442" t="s">
        <v>20</v>
      </c>
      <c r="F442" s="412" t="s">
        <v>1305</v>
      </c>
      <c r="G442">
        <v>3335</v>
      </c>
      <c r="H442">
        <v>85</v>
      </c>
    </row>
    <row r="443" spans="1:9" ht="30" x14ac:dyDescent="0.2">
      <c r="A443" t="s">
        <v>520</v>
      </c>
      <c r="B443" t="s">
        <v>519</v>
      </c>
      <c r="C443" s="412" t="s">
        <v>1561</v>
      </c>
      <c r="D443" t="s">
        <v>15</v>
      </c>
      <c r="E443" t="s">
        <v>20</v>
      </c>
      <c r="F443" s="412" t="s">
        <v>1308</v>
      </c>
      <c r="G443">
        <v>2</v>
      </c>
      <c r="H443">
        <v>1</v>
      </c>
    </row>
    <row r="444" spans="1:9" ht="30" x14ac:dyDescent="0.2">
      <c r="A444" t="s">
        <v>520</v>
      </c>
      <c r="B444" t="s">
        <v>519</v>
      </c>
      <c r="C444" s="412" t="s">
        <v>1561</v>
      </c>
      <c r="D444" t="s">
        <v>15</v>
      </c>
      <c r="E444" t="s">
        <v>20</v>
      </c>
      <c r="F444" s="412" t="s">
        <v>1304</v>
      </c>
      <c r="G444">
        <v>4</v>
      </c>
    </row>
    <row r="445" spans="1:9" ht="45" x14ac:dyDescent="0.2">
      <c r="A445" t="s">
        <v>520</v>
      </c>
      <c r="B445" t="s">
        <v>519</v>
      </c>
      <c r="C445" s="412" t="s">
        <v>1561</v>
      </c>
      <c r="D445" t="s">
        <v>15</v>
      </c>
      <c r="E445" t="s">
        <v>20</v>
      </c>
      <c r="F445" s="412" t="s">
        <v>1303</v>
      </c>
      <c r="G445">
        <v>13</v>
      </c>
    </row>
    <row r="446" spans="1:9" ht="30" x14ac:dyDescent="0.2">
      <c r="A446" t="s">
        <v>520</v>
      </c>
      <c r="B446" t="s">
        <v>519</v>
      </c>
      <c r="C446" s="412" t="s">
        <v>1561</v>
      </c>
      <c r="D446" t="s">
        <v>15</v>
      </c>
      <c r="E446" t="s">
        <v>20</v>
      </c>
      <c r="F446" s="412" t="s">
        <v>1169</v>
      </c>
      <c r="G446">
        <v>3726</v>
      </c>
      <c r="H446">
        <v>191</v>
      </c>
    </row>
    <row r="447" spans="1:9" ht="30" x14ac:dyDescent="0.2">
      <c r="A447" t="s">
        <v>520</v>
      </c>
      <c r="B447" t="s">
        <v>519</v>
      </c>
      <c r="C447" s="412" t="s">
        <v>1561</v>
      </c>
      <c r="D447" t="s">
        <v>15</v>
      </c>
      <c r="E447" t="s">
        <v>20</v>
      </c>
      <c r="F447" s="412" t="s">
        <v>1309</v>
      </c>
      <c r="G447">
        <v>1</v>
      </c>
    </row>
    <row r="448" spans="1:9" ht="45" x14ac:dyDescent="0.2">
      <c r="A448" t="s">
        <v>520</v>
      </c>
      <c r="B448" t="s">
        <v>519</v>
      </c>
      <c r="C448" s="412" t="s">
        <v>1561</v>
      </c>
      <c r="D448" t="s">
        <v>15</v>
      </c>
      <c r="E448" t="s">
        <v>20</v>
      </c>
      <c r="F448" s="412" t="s">
        <v>1170</v>
      </c>
      <c r="G448">
        <v>2</v>
      </c>
    </row>
    <row r="449" spans="1:9" ht="30" x14ac:dyDescent="0.2">
      <c r="A449" t="s">
        <v>520</v>
      </c>
      <c r="B449" t="s">
        <v>519</v>
      </c>
      <c r="C449" s="412" t="s">
        <v>1561</v>
      </c>
      <c r="D449" t="s">
        <v>15</v>
      </c>
      <c r="E449" t="s">
        <v>20</v>
      </c>
      <c r="F449" s="412" t="s">
        <v>1307</v>
      </c>
      <c r="G449">
        <v>8</v>
      </c>
    </row>
    <row r="450" spans="1:9" ht="30" x14ac:dyDescent="0.2">
      <c r="A450" t="s">
        <v>520</v>
      </c>
      <c r="B450" t="s">
        <v>519</v>
      </c>
      <c r="C450" s="412" t="s">
        <v>1561</v>
      </c>
      <c r="D450" t="s">
        <v>15</v>
      </c>
      <c r="E450" t="s">
        <v>20</v>
      </c>
      <c r="F450" s="412" t="s">
        <v>1306</v>
      </c>
      <c r="G450">
        <v>12</v>
      </c>
    </row>
    <row r="451" spans="1:9" ht="45" x14ac:dyDescent="0.2">
      <c r="A451" t="s">
        <v>520</v>
      </c>
      <c r="B451" t="s">
        <v>519</v>
      </c>
      <c r="C451" s="412" t="s">
        <v>1561</v>
      </c>
      <c r="D451" t="s">
        <v>15</v>
      </c>
      <c r="E451" t="s">
        <v>20</v>
      </c>
      <c r="F451" s="412" t="s">
        <v>1300</v>
      </c>
      <c r="G451">
        <v>354</v>
      </c>
      <c r="I451">
        <v>384</v>
      </c>
    </row>
    <row r="452" spans="1:9" ht="45" x14ac:dyDescent="0.2">
      <c r="A452" t="s">
        <v>520</v>
      </c>
      <c r="B452" t="s">
        <v>519</v>
      </c>
      <c r="C452" s="412" t="s">
        <v>1561</v>
      </c>
      <c r="D452" t="s">
        <v>15</v>
      </c>
      <c r="E452" t="s">
        <v>20</v>
      </c>
      <c r="F452" s="412" t="s">
        <v>1299</v>
      </c>
      <c r="G452">
        <v>271</v>
      </c>
    </row>
    <row r="453" spans="1:9" ht="30" x14ac:dyDescent="0.2">
      <c r="A453" t="s">
        <v>520</v>
      </c>
      <c r="B453" t="s">
        <v>519</v>
      </c>
      <c r="C453" s="412" t="s">
        <v>1561</v>
      </c>
      <c r="D453" t="s">
        <v>15</v>
      </c>
      <c r="E453" t="s">
        <v>20</v>
      </c>
      <c r="F453" s="412" t="s">
        <v>1171</v>
      </c>
      <c r="G453">
        <v>6</v>
      </c>
    </row>
    <row r="454" spans="1:9" ht="30" x14ac:dyDescent="0.2">
      <c r="A454" t="s">
        <v>520</v>
      </c>
      <c r="B454" t="s">
        <v>519</v>
      </c>
      <c r="C454" s="412" t="s">
        <v>1561</v>
      </c>
      <c r="D454" t="s">
        <v>15</v>
      </c>
      <c r="E454" t="s">
        <v>20</v>
      </c>
      <c r="F454" s="412" t="s">
        <v>1297</v>
      </c>
      <c r="G454">
        <v>60</v>
      </c>
      <c r="H454">
        <v>5</v>
      </c>
      <c r="I454">
        <v>47</v>
      </c>
    </row>
    <row r="455" spans="1:9" ht="30" x14ac:dyDescent="0.2">
      <c r="A455" t="s">
        <v>520</v>
      </c>
      <c r="B455" t="s">
        <v>519</v>
      </c>
      <c r="C455" s="412" t="s">
        <v>1561</v>
      </c>
      <c r="D455" t="s">
        <v>15</v>
      </c>
      <c r="E455" t="s">
        <v>20</v>
      </c>
      <c r="F455" s="412" t="s">
        <v>1296</v>
      </c>
      <c r="G455">
        <v>17</v>
      </c>
    </row>
    <row r="456" spans="1:9" ht="60" x14ac:dyDescent="0.2">
      <c r="A456" t="s">
        <v>520</v>
      </c>
      <c r="B456" t="s">
        <v>519</v>
      </c>
      <c r="C456" s="412" t="s">
        <v>1561</v>
      </c>
      <c r="D456" t="s">
        <v>15</v>
      </c>
      <c r="E456" t="s">
        <v>20</v>
      </c>
      <c r="F456" s="412" t="s">
        <v>1295</v>
      </c>
      <c r="G456">
        <v>11</v>
      </c>
      <c r="H456">
        <v>1</v>
      </c>
      <c r="I456">
        <v>24</v>
      </c>
    </row>
    <row r="457" spans="1:9" ht="30" x14ac:dyDescent="0.2">
      <c r="A457" t="s">
        <v>520</v>
      </c>
      <c r="B457" t="s">
        <v>519</v>
      </c>
      <c r="C457" s="412" t="s">
        <v>1561</v>
      </c>
      <c r="D457" t="s">
        <v>15</v>
      </c>
      <c r="E457" t="s">
        <v>20</v>
      </c>
      <c r="F457" s="412" t="s">
        <v>1294</v>
      </c>
      <c r="G457">
        <v>5749</v>
      </c>
      <c r="H457">
        <v>3</v>
      </c>
      <c r="I457">
        <v>791</v>
      </c>
    </row>
    <row r="458" spans="1:9" ht="45" x14ac:dyDescent="0.2">
      <c r="A458" t="s">
        <v>935</v>
      </c>
      <c r="B458" t="s">
        <v>934</v>
      </c>
      <c r="C458" s="412" t="s">
        <v>1393</v>
      </c>
      <c r="D458" t="s">
        <v>15</v>
      </c>
      <c r="E458" t="s">
        <v>18</v>
      </c>
      <c r="F458" s="412" t="s">
        <v>1303</v>
      </c>
      <c r="G458">
        <v>11</v>
      </c>
    </row>
    <row r="459" spans="1:9" x14ac:dyDescent="0.2">
      <c r="A459" t="s">
        <v>935</v>
      </c>
      <c r="B459" t="s">
        <v>934</v>
      </c>
      <c r="C459" s="412" t="s">
        <v>1393</v>
      </c>
      <c r="D459" t="s">
        <v>15</v>
      </c>
      <c r="E459" t="s">
        <v>18</v>
      </c>
      <c r="F459" s="412" t="s">
        <v>1306</v>
      </c>
      <c r="G459">
        <v>1</v>
      </c>
    </row>
    <row r="460" spans="1:9" ht="45" x14ac:dyDescent="0.2">
      <c r="A460" t="s">
        <v>935</v>
      </c>
      <c r="B460" t="s">
        <v>934</v>
      </c>
      <c r="C460" s="412" t="s">
        <v>1393</v>
      </c>
      <c r="D460" t="s">
        <v>15</v>
      </c>
      <c r="E460" t="s">
        <v>18</v>
      </c>
      <c r="F460" s="412" t="s">
        <v>1300</v>
      </c>
      <c r="G460">
        <v>6</v>
      </c>
      <c r="I460">
        <v>10</v>
      </c>
    </row>
    <row r="461" spans="1:9" ht="30" x14ac:dyDescent="0.2">
      <c r="A461" t="s">
        <v>935</v>
      </c>
      <c r="B461" t="s">
        <v>934</v>
      </c>
      <c r="C461" s="412" t="s">
        <v>1393</v>
      </c>
      <c r="D461" t="s">
        <v>15</v>
      </c>
      <c r="E461" t="s">
        <v>18</v>
      </c>
      <c r="F461" s="412" t="s">
        <v>1297</v>
      </c>
      <c r="G461">
        <v>12</v>
      </c>
      <c r="H461">
        <v>1</v>
      </c>
      <c r="I461">
        <v>5</v>
      </c>
    </row>
    <row r="462" spans="1:9" ht="30" x14ac:dyDescent="0.2">
      <c r="A462" t="s">
        <v>935</v>
      </c>
      <c r="B462" t="s">
        <v>934</v>
      </c>
      <c r="C462" s="412" t="s">
        <v>1393</v>
      </c>
      <c r="D462" t="s">
        <v>15</v>
      </c>
      <c r="E462" t="s">
        <v>18</v>
      </c>
      <c r="F462" s="412" t="s">
        <v>1296</v>
      </c>
      <c r="G462">
        <v>7</v>
      </c>
    </row>
    <row r="463" spans="1:9" ht="60" x14ac:dyDescent="0.2">
      <c r="A463" t="s">
        <v>935</v>
      </c>
      <c r="B463" t="s">
        <v>934</v>
      </c>
      <c r="C463" s="412" t="s">
        <v>1393</v>
      </c>
      <c r="D463" t="s">
        <v>15</v>
      </c>
      <c r="E463" t="s">
        <v>18</v>
      </c>
      <c r="F463" s="412" t="s">
        <v>1295</v>
      </c>
      <c r="G463">
        <v>89</v>
      </c>
      <c r="H463">
        <v>5</v>
      </c>
      <c r="I463">
        <v>150</v>
      </c>
    </row>
    <row r="464" spans="1:9" x14ac:dyDescent="0.2">
      <c r="A464" t="s">
        <v>935</v>
      </c>
      <c r="B464" t="s">
        <v>934</v>
      </c>
      <c r="C464" s="412" t="s">
        <v>1393</v>
      </c>
      <c r="D464" t="s">
        <v>15</v>
      </c>
      <c r="E464" t="s">
        <v>18</v>
      </c>
      <c r="F464" s="412" t="s">
        <v>1294</v>
      </c>
      <c r="G464">
        <v>11</v>
      </c>
      <c r="I464">
        <v>27</v>
      </c>
    </row>
    <row r="465" spans="1:9" ht="30" x14ac:dyDescent="0.2">
      <c r="A465" t="s">
        <v>989</v>
      </c>
      <c r="B465" t="s">
        <v>988</v>
      </c>
      <c r="C465" s="412" t="s">
        <v>1562</v>
      </c>
      <c r="D465" t="s">
        <v>13</v>
      </c>
      <c r="E465" t="s">
        <v>183</v>
      </c>
      <c r="F465" s="412" t="s">
        <v>1305</v>
      </c>
      <c r="G465">
        <v>3</v>
      </c>
    </row>
    <row r="466" spans="1:9" ht="45" x14ac:dyDescent="0.2">
      <c r="A466" t="s">
        <v>989</v>
      </c>
      <c r="B466" t="s">
        <v>988</v>
      </c>
      <c r="C466" s="412" t="s">
        <v>1562</v>
      </c>
      <c r="D466" t="s">
        <v>13</v>
      </c>
      <c r="E466" t="s">
        <v>183</v>
      </c>
      <c r="F466" s="412" t="s">
        <v>1303</v>
      </c>
      <c r="G466">
        <v>35</v>
      </c>
    </row>
    <row r="467" spans="1:9" ht="30" x14ac:dyDescent="0.2">
      <c r="A467" t="s">
        <v>989</v>
      </c>
      <c r="B467" t="s">
        <v>988</v>
      </c>
      <c r="C467" s="412" t="s">
        <v>1562</v>
      </c>
      <c r="D467" t="s">
        <v>13</v>
      </c>
      <c r="E467" t="s">
        <v>183</v>
      </c>
      <c r="F467" s="412" t="s">
        <v>1169</v>
      </c>
      <c r="G467">
        <v>1</v>
      </c>
    </row>
    <row r="468" spans="1:9" ht="45" x14ac:dyDescent="0.2">
      <c r="A468" t="s">
        <v>989</v>
      </c>
      <c r="B468" t="s">
        <v>988</v>
      </c>
      <c r="C468" s="412" t="s">
        <v>1562</v>
      </c>
      <c r="D468" t="s">
        <v>13</v>
      </c>
      <c r="E468" t="s">
        <v>183</v>
      </c>
      <c r="F468" s="412" t="s">
        <v>1300</v>
      </c>
      <c r="G468">
        <v>1</v>
      </c>
      <c r="I468">
        <v>98</v>
      </c>
    </row>
    <row r="469" spans="1:9" ht="30" x14ac:dyDescent="0.2">
      <c r="A469" t="s">
        <v>989</v>
      </c>
      <c r="B469" t="s">
        <v>988</v>
      </c>
      <c r="C469" s="412" t="s">
        <v>1562</v>
      </c>
      <c r="D469" t="s">
        <v>13</v>
      </c>
      <c r="E469" t="s">
        <v>183</v>
      </c>
      <c r="F469" s="412" t="s">
        <v>1171</v>
      </c>
      <c r="G469">
        <v>11</v>
      </c>
    </row>
    <row r="470" spans="1:9" ht="30" x14ac:dyDescent="0.2">
      <c r="A470" t="s">
        <v>989</v>
      </c>
      <c r="B470" t="s">
        <v>988</v>
      </c>
      <c r="C470" s="412" t="s">
        <v>1562</v>
      </c>
      <c r="D470" t="s">
        <v>13</v>
      </c>
      <c r="E470" t="s">
        <v>183</v>
      </c>
      <c r="F470" s="412" t="s">
        <v>1297</v>
      </c>
      <c r="G470">
        <v>1558</v>
      </c>
      <c r="H470">
        <v>2</v>
      </c>
      <c r="I470">
        <v>4</v>
      </c>
    </row>
    <row r="471" spans="1:9" ht="30" x14ac:dyDescent="0.2">
      <c r="A471" t="s">
        <v>989</v>
      </c>
      <c r="B471" t="s">
        <v>988</v>
      </c>
      <c r="C471" s="412" t="s">
        <v>1562</v>
      </c>
      <c r="D471" t="s">
        <v>13</v>
      </c>
      <c r="E471" t="s">
        <v>183</v>
      </c>
      <c r="F471" s="412" t="s">
        <v>1296</v>
      </c>
      <c r="G471">
        <v>28</v>
      </c>
      <c r="H471">
        <v>50</v>
      </c>
    </row>
    <row r="472" spans="1:9" ht="60" x14ac:dyDescent="0.2">
      <c r="A472" t="s">
        <v>989</v>
      </c>
      <c r="B472" t="s">
        <v>988</v>
      </c>
      <c r="C472" s="412" t="s">
        <v>1562</v>
      </c>
      <c r="D472" t="s">
        <v>13</v>
      </c>
      <c r="E472" t="s">
        <v>183</v>
      </c>
      <c r="F472" s="412" t="s">
        <v>1295</v>
      </c>
      <c r="G472">
        <v>19</v>
      </c>
      <c r="H472">
        <v>60</v>
      </c>
      <c r="I472">
        <v>521</v>
      </c>
    </row>
    <row r="473" spans="1:9" ht="30" x14ac:dyDescent="0.2">
      <c r="A473" t="s">
        <v>989</v>
      </c>
      <c r="B473" t="s">
        <v>988</v>
      </c>
      <c r="C473" s="412" t="s">
        <v>1562</v>
      </c>
      <c r="D473" t="s">
        <v>13</v>
      </c>
      <c r="E473" t="s">
        <v>183</v>
      </c>
      <c r="F473" s="412" t="s">
        <v>1294</v>
      </c>
      <c r="G473">
        <v>625</v>
      </c>
      <c r="I473">
        <v>13</v>
      </c>
    </row>
    <row r="474" spans="1:9" ht="30" x14ac:dyDescent="0.2">
      <c r="A474" t="s">
        <v>739</v>
      </c>
      <c r="B474" t="s">
        <v>738</v>
      </c>
      <c r="C474" s="412" t="s">
        <v>1563</v>
      </c>
      <c r="D474" t="s">
        <v>15</v>
      </c>
      <c r="E474" t="s">
        <v>183</v>
      </c>
      <c r="F474" s="412" t="s">
        <v>1305</v>
      </c>
      <c r="G474">
        <v>8</v>
      </c>
      <c r="H474">
        <v>1</v>
      </c>
    </row>
    <row r="475" spans="1:9" ht="30" x14ac:dyDescent="0.2">
      <c r="A475" t="s">
        <v>739</v>
      </c>
      <c r="B475" t="s">
        <v>738</v>
      </c>
      <c r="C475" s="412" t="s">
        <v>1563</v>
      </c>
      <c r="D475" t="s">
        <v>15</v>
      </c>
      <c r="E475" t="s">
        <v>183</v>
      </c>
      <c r="F475" s="412" t="s">
        <v>1304</v>
      </c>
      <c r="G475">
        <v>1</v>
      </c>
    </row>
    <row r="476" spans="1:9" ht="45" x14ac:dyDescent="0.2">
      <c r="A476" t="s">
        <v>739</v>
      </c>
      <c r="B476" t="s">
        <v>738</v>
      </c>
      <c r="C476" s="412" t="s">
        <v>1563</v>
      </c>
      <c r="D476" t="s">
        <v>15</v>
      </c>
      <c r="E476" t="s">
        <v>183</v>
      </c>
      <c r="F476" s="412" t="s">
        <v>1303</v>
      </c>
      <c r="G476">
        <v>7</v>
      </c>
    </row>
    <row r="477" spans="1:9" ht="30" x14ac:dyDescent="0.2">
      <c r="A477" t="s">
        <v>739</v>
      </c>
      <c r="B477" t="s">
        <v>738</v>
      </c>
      <c r="C477" s="412" t="s">
        <v>1563</v>
      </c>
      <c r="D477" t="s">
        <v>15</v>
      </c>
      <c r="E477" t="s">
        <v>183</v>
      </c>
      <c r="F477" s="412" t="s">
        <v>1169</v>
      </c>
      <c r="G477">
        <v>7</v>
      </c>
    </row>
    <row r="478" spans="1:9" ht="45" x14ac:dyDescent="0.2">
      <c r="A478" t="s">
        <v>739</v>
      </c>
      <c r="B478" t="s">
        <v>738</v>
      </c>
      <c r="C478" s="412" t="s">
        <v>1563</v>
      </c>
      <c r="D478" t="s">
        <v>15</v>
      </c>
      <c r="E478" t="s">
        <v>183</v>
      </c>
      <c r="F478" s="412" t="s">
        <v>1170</v>
      </c>
      <c r="G478">
        <v>1</v>
      </c>
    </row>
    <row r="479" spans="1:9" ht="30" x14ac:dyDescent="0.2">
      <c r="A479" t="s">
        <v>739</v>
      </c>
      <c r="B479" t="s">
        <v>738</v>
      </c>
      <c r="C479" s="412" t="s">
        <v>1563</v>
      </c>
      <c r="D479" t="s">
        <v>15</v>
      </c>
      <c r="E479" t="s">
        <v>183</v>
      </c>
      <c r="F479" s="412" t="s">
        <v>1306</v>
      </c>
      <c r="G479">
        <v>1</v>
      </c>
    </row>
    <row r="480" spans="1:9" ht="45" x14ac:dyDescent="0.2">
      <c r="A480" t="s">
        <v>739</v>
      </c>
      <c r="B480" t="s">
        <v>738</v>
      </c>
      <c r="C480" s="412" t="s">
        <v>1563</v>
      </c>
      <c r="D480" t="s">
        <v>15</v>
      </c>
      <c r="E480" t="s">
        <v>183</v>
      </c>
      <c r="F480" s="412" t="s">
        <v>1300</v>
      </c>
      <c r="G480">
        <v>10</v>
      </c>
      <c r="I480">
        <v>474</v>
      </c>
    </row>
    <row r="481" spans="1:9" ht="45" x14ac:dyDescent="0.2">
      <c r="A481" t="s">
        <v>739</v>
      </c>
      <c r="B481" t="s">
        <v>738</v>
      </c>
      <c r="C481" s="412" t="s">
        <v>1563</v>
      </c>
      <c r="D481" t="s">
        <v>15</v>
      </c>
      <c r="E481" t="s">
        <v>183</v>
      </c>
      <c r="F481" s="412" t="s">
        <v>1299</v>
      </c>
      <c r="G481">
        <v>15</v>
      </c>
    </row>
    <row r="482" spans="1:9" ht="30" x14ac:dyDescent="0.2">
      <c r="A482" t="s">
        <v>739</v>
      </c>
      <c r="B482" t="s">
        <v>738</v>
      </c>
      <c r="C482" s="412" t="s">
        <v>1563</v>
      </c>
      <c r="D482" t="s">
        <v>15</v>
      </c>
      <c r="E482" t="s">
        <v>183</v>
      </c>
      <c r="F482" s="412" t="s">
        <v>1297</v>
      </c>
      <c r="G482">
        <v>3453</v>
      </c>
      <c r="H482">
        <v>2</v>
      </c>
      <c r="I482">
        <v>16</v>
      </c>
    </row>
    <row r="483" spans="1:9" ht="30" x14ac:dyDescent="0.2">
      <c r="A483" t="s">
        <v>739</v>
      </c>
      <c r="B483" t="s">
        <v>738</v>
      </c>
      <c r="C483" s="412" t="s">
        <v>1563</v>
      </c>
      <c r="D483" t="s">
        <v>15</v>
      </c>
      <c r="E483" t="s">
        <v>183</v>
      </c>
      <c r="F483" s="412" t="s">
        <v>1296</v>
      </c>
      <c r="G483">
        <v>9</v>
      </c>
      <c r="H483">
        <v>175</v>
      </c>
    </row>
    <row r="484" spans="1:9" ht="60" x14ac:dyDescent="0.2">
      <c r="A484" t="s">
        <v>739</v>
      </c>
      <c r="B484" t="s">
        <v>738</v>
      </c>
      <c r="C484" s="412" t="s">
        <v>1563</v>
      </c>
      <c r="D484" t="s">
        <v>15</v>
      </c>
      <c r="E484" t="s">
        <v>183</v>
      </c>
      <c r="F484" s="412" t="s">
        <v>1295</v>
      </c>
      <c r="G484">
        <v>16</v>
      </c>
      <c r="H484">
        <v>120</v>
      </c>
      <c r="I484">
        <v>757</v>
      </c>
    </row>
    <row r="485" spans="1:9" ht="30" x14ac:dyDescent="0.2">
      <c r="A485" t="s">
        <v>739</v>
      </c>
      <c r="B485" t="s">
        <v>738</v>
      </c>
      <c r="C485" s="412" t="s">
        <v>1563</v>
      </c>
      <c r="D485" t="s">
        <v>15</v>
      </c>
      <c r="E485" t="s">
        <v>183</v>
      </c>
      <c r="F485" s="412" t="s">
        <v>1294</v>
      </c>
      <c r="G485">
        <v>2019</v>
      </c>
      <c r="H485">
        <v>8</v>
      </c>
      <c r="I485">
        <v>5</v>
      </c>
    </row>
    <row r="486" spans="1:9" ht="45" x14ac:dyDescent="0.2">
      <c r="A486" t="s">
        <v>720</v>
      </c>
      <c r="B486" t="s">
        <v>719</v>
      </c>
      <c r="C486" s="412" t="s">
        <v>1564</v>
      </c>
      <c r="D486" t="s">
        <v>13</v>
      </c>
      <c r="E486" t="s">
        <v>65</v>
      </c>
      <c r="F486" s="412" t="s">
        <v>1308</v>
      </c>
      <c r="G486">
        <v>10</v>
      </c>
    </row>
    <row r="487" spans="1:9" ht="45" x14ac:dyDescent="0.2">
      <c r="A487" t="s">
        <v>720</v>
      </c>
      <c r="B487" t="s">
        <v>719</v>
      </c>
      <c r="C487" s="412" t="s">
        <v>1564</v>
      </c>
      <c r="D487" t="s">
        <v>13</v>
      </c>
      <c r="E487" t="s">
        <v>65</v>
      </c>
      <c r="F487" s="412" t="s">
        <v>1309</v>
      </c>
      <c r="G487">
        <v>4</v>
      </c>
    </row>
    <row r="488" spans="1:9" ht="45" x14ac:dyDescent="0.2">
      <c r="A488" t="s">
        <v>720</v>
      </c>
      <c r="B488" t="s">
        <v>719</v>
      </c>
      <c r="C488" s="412" t="s">
        <v>1564</v>
      </c>
      <c r="D488" t="s">
        <v>13</v>
      </c>
      <c r="E488" t="s">
        <v>65</v>
      </c>
      <c r="F488" s="412" t="s">
        <v>1297</v>
      </c>
      <c r="G488">
        <v>150</v>
      </c>
      <c r="H488">
        <v>5</v>
      </c>
    </row>
    <row r="489" spans="1:9" ht="45" x14ac:dyDescent="0.2">
      <c r="A489" t="s">
        <v>720</v>
      </c>
      <c r="B489" t="s">
        <v>719</v>
      </c>
      <c r="C489" s="412" t="s">
        <v>1564</v>
      </c>
      <c r="D489" t="s">
        <v>13</v>
      </c>
      <c r="E489" t="s">
        <v>65</v>
      </c>
      <c r="F489" s="412" t="s">
        <v>1294</v>
      </c>
      <c r="G489">
        <v>1</v>
      </c>
      <c r="H489">
        <v>1</v>
      </c>
      <c r="I489">
        <v>20</v>
      </c>
    </row>
    <row r="490" spans="1:9" ht="30" x14ac:dyDescent="0.2">
      <c r="A490" t="s">
        <v>271</v>
      </c>
      <c r="B490" t="s">
        <v>270</v>
      </c>
      <c r="C490" s="412" t="s">
        <v>1565</v>
      </c>
      <c r="D490" t="s">
        <v>13</v>
      </c>
      <c r="E490" t="s">
        <v>20</v>
      </c>
      <c r="F490" s="412" t="s">
        <v>1305</v>
      </c>
      <c r="G490">
        <v>1226</v>
      </c>
      <c r="H490">
        <v>67</v>
      </c>
    </row>
    <row r="491" spans="1:9" ht="30" x14ac:dyDescent="0.2">
      <c r="A491" t="s">
        <v>271</v>
      </c>
      <c r="B491" t="s">
        <v>270</v>
      </c>
      <c r="C491" s="412" t="s">
        <v>1565</v>
      </c>
      <c r="D491" t="s">
        <v>13</v>
      </c>
      <c r="E491" t="s">
        <v>20</v>
      </c>
      <c r="F491" s="412" t="s">
        <v>1308</v>
      </c>
      <c r="G491">
        <v>2</v>
      </c>
      <c r="H491">
        <v>3</v>
      </c>
    </row>
    <row r="492" spans="1:9" ht="30" x14ac:dyDescent="0.2">
      <c r="A492" t="s">
        <v>271</v>
      </c>
      <c r="B492" t="s">
        <v>270</v>
      </c>
      <c r="C492" s="412" t="s">
        <v>1565</v>
      </c>
      <c r="D492" t="s">
        <v>13</v>
      </c>
      <c r="E492" t="s">
        <v>20</v>
      </c>
      <c r="F492" s="412" t="s">
        <v>1304</v>
      </c>
      <c r="G492">
        <v>2</v>
      </c>
    </row>
    <row r="493" spans="1:9" ht="45" x14ac:dyDescent="0.2">
      <c r="A493" t="s">
        <v>271</v>
      </c>
      <c r="B493" t="s">
        <v>270</v>
      </c>
      <c r="C493" s="412" t="s">
        <v>1565</v>
      </c>
      <c r="D493" t="s">
        <v>13</v>
      </c>
      <c r="E493" t="s">
        <v>20</v>
      </c>
      <c r="F493" s="412" t="s">
        <v>1303</v>
      </c>
      <c r="G493">
        <v>7</v>
      </c>
    </row>
    <row r="494" spans="1:9" ht="30" x14ac:dyDescent="0.2">
      <c r="A494" t="s">
        <v>271</v>
      </c>
      <c r="B494" t="s">
        <v>270</v>
      </c>
      <c r="C494" s="412" t="s">
        <v>1565</v>
      </c>
      <c r="D494" t="s">
        <v>13</v>
      </c>
      <c r="E494" t="s">
        <v>20</v>
      </c>
      <c r="F494" s="412" t="s">
        <v>1169</v>
      </c>
      <c r="G494">
        <v>1824</v>
      </c>
      <c r="H494">
        <v>76</v>
      </c>
    </row>
    <row r="495" spans="1:9" ht="45" x14ac:dyDescent="0.2">
      <c r="A495" t="s">
        <v>271</v>
      </c>
      <c r="B495" t="s">
        <v>270</v>
      </c>
      <c r="C495" s="412" t="s">
        <v>1565</v>
      </c>
      <c r="D495" t="s">
        <v>13</v>
      </c>
      <c r="E495" t="s">
        <v>20</v>
      </c>
      <c r="F495" s="412" t="s">
        <v>1170</v>
      </c>
      <c r="G495">
        <v>6</v>
      </c>
    </row>
    <row r="496" spans="1:9" ht="30" x14ac:dyDescent="0.2">
      <c r="A496" t="s">
        <v>271</v>
      </c>
      <c r="B496" t="s">
        <v>270</v>
      </c>
      <c r="C496" s="412" t="s">
        <v>1565</v>
      </c>
      <c r="D496" t="s">
        <v>13</v>
      </c>
      <c r="E496" t="s">
        <v>20</v>
      </c>
      <c r="F496" s="412" t="s">
        <v>1307</v>
      </c>
      <c r="G496">
        <v>2</v>
      </c>
    </row>
    <row r="497" spans="1:9" ht="30" x14ac:dyDescent="0.2">
      <c r="A497" t="s">
        <v>271</v>
      </c>
      <c r="B497" t="s">
        <v>270</v>
      </c>
      <c r="C497" s="412" t="s">
        <v>1565</v>
      </c>
      <c r="D497" t="s">
        <v>13</v>
      </c>
      <c r="E497" t="s">
        <v>20</v>
      </c>
      <c r="F497" s="412" t="s">
        <v>1306</v>
      </c>
      <c r="G497">
        <v>5</v>
      </c>
    </row>
    <row r="498" spans="1:9" ht="45" x14ac:dyDescent="0.2">
      <c r="A498" t="s">
        <v>271</v>
      </c>
      <c r="B498" t="s">
        <v>270</v>
      </c>
      <c r="C498" s="412" t="s">
        <v>1565</v>
      </c>
      <c r="D498" t="s">
        <v>13</v>
      </c>
      <c r="E498" t="s">
        <v>20</v>
      </c>
      <c r="F498" s="412" t="s">
        <v>1300</v>
      </c>
      <c r="G498">
        <v>6</v>
      </c>
      <c r="I498">
        <v>306</v>
      </c>
    </row>
    <row r="499" spans="1:9" ht="45" x14ac:dyDescent="0.2">
      <c r="A499" t="s">
        <v>271</v>
      </c>
      <c r="B499" t="s">
        <v>270</v>
      </c>
      <c r="C499" s="412" t="s">
        <v>1565</v>
      </c>
      <c r="D499" t="s">
        <v>13</v>
      </c>
      <c r="E499" t="s">
        <v>20</v>
      </c>
      <c r="F499" s="412" t="s">
        <v>1299</v>
      </c>
      <c r="G499">
        <v>6</v>
      </c>
    </row>
    <row r="500" spans="1:9" ht="30" x14ac:dyDescent="0.2">
      <c r="A500" t="s">
        <v>271</v>
      </c>
      <c r="B500" t="s">
        <v>270</v>
      </c>
      <c r="C500" s="412" t="s">
        <v>1565</v>
      </c>
      <c r="D500" t="s">
        <v>13</v>
      </c>
      <c r="E500" t="s">
        <v>20</v>
      </c>
      <c r="F500" s="412" t="s">
        <v>1171</v>
      </c>
      <c r="G500">
        <v>3</v>
      </c>
    </row>
    <row r="501" spans="1:9" ht="30" x14ac:dyDescent="0.2">
      <c r="A501" t="s">
        <v>271</v>
      </c>
      <c r="B501" t="s">
        <v>270</v>
      </c>
      <c r="C501" s="412" t="s">
        <v>1565</v>
      </c>
      <c r="D501" t="s">
        <v>13</v>
      </c>
      <c r="E501" t="s">
        <v>20</v>
      </c>
      <c r="F501" s="412" t="s">
        <v>1297</v>
      </c>
      <c r="G501">
        <v>647</v>
      </c>
      <c r="I501">
        <v>112</v>
      </c>
    </row>
    <row r="502" spans="1:9" ht="30" x14ac:dyDescent="0.2">
      <c r="A502" t="s">
        <v>271</v>
      </c>
      <c r="B502" t="s">
        <v>270</v>
      </c>
      <c r="C502" s="412" t="s">
        <v>1565</v>
      </c>
      <c r="D502" t="s">
        <v>13</v>
      </c>
      <c r="E502" t="s">
        <v>20</v>
      </c>
      <c r="F502" s="412" t="s">
        <v>1296</v>
      </c>
      <c r="G502">
        <v>10</v>
      </c>
      <c r="H502">
        <v>1</v>
      </c>
    </row>
    <row r="503" spans="1:9" ht="60" x14ac:dyDescent="0.2">
      <c r="A503" t="s">
        <v>271</v>
      </c>
      <c r="B503" t="s">
        <v>270</v>
      </c>
      <c r="C503" s="412" t="s">
        <v>1565</v>
      </c>
      <c r="D503" t="s">
        <v>13</v>
      </c>
      <c r="E503" t="s">
        <v>20</v>
      </c>
      <c r="F503" s="412" t="s">
        <v>1295</v>
      </c>
      <c r="G503">
        <v>5</v>
      </c>
      <c r="H503">
        <v>13</v>
      </c>
      <c r="I503">
        <v>63</v>
      </c>
    </row>
    <row r="504" spans="1:9" ht="30" x14ac:dyDescent="0.2">
      <c r="A504" t="s">
        <v>271</v>
      </c>
      <c r="B504" t="s">
        <v>270</v>
      </c>
      <c r="C504" s="412" t="s">
        <v>1565</v>
      </c>
      <c r="D504" t="s">
        <v>13</v>
      </c>
      <c r="E504" t="s">
        <v>20</v>
      </c>
      <c r="F504" s="412" t="s">
        <v>1294</v>
      </c>
      <c r="G504">
        <v>2501</v>
      </c>
      <c r="H504">
        <v>1</v>
      </c>
      <c r="I504">
        <v>988</v>
      </c>
    </row>
    <row r="505" spans="1:9" ht="30" x14ac:dyDescent="0.2">
      <c r="A505" t="s">
        <v>552</v>
      </c>
      <c r="B505" t="s">
        <v>551</v>
      </c>
      <c r="C505" s="412" t="s">
        <v>1566</v>
      </c>
      <c r="D505" t="s">
        <v>15</v>
      </c>
      <c r="E505" t="s">
        <v>64</v>
      </c>
      <c r="F505" s="412" t="s">
        <v>1305</v>
      </c>
      <c r="G505">
        <v>3</v>
      </c>
    </row>
    <row r="506" spans="1:9" ht="30" x14ac:dyDescent="0.2">
      <c r="A506" t="s">
        <v>552</v>
      </c>
      <c r="B506" t="s">
        <v>551</v>
      </c>
      <c r="C506" s="412" t="s">
        <v>1566</v>
      </c>
      <c r="D506" t="s">
        <v>15</v>
      </c>
      <c r="E506" t="s">
        <v>64</v>
      </c>
      <c r="F506" s="412" t="s">
        <v>1308</v>
      </c>
      <c r="G506">
        <v>8</v>
      </c>
      <c r="H506">
        <v>5</v>
      </c>
    </row>
    <row r="507" spans="1:9" ht="30" x14ac:dyDescent="0.2">
      <c r="A507" t="s">
        <v>552</v>
      </c>
      <c r="B507" t="s">
        <v>551</v>
      </c>
      <c r="C507" s="412" t="s">
        <v>1566</v>
      </c>
      <c r="D507" t="s">
        <v>15</v>
      </c>
      <c r="E507" t="s">
        <v>64</v>
      </c>
      <c r="F507" s="412" t="s">
        <v>1304</v>
      </c>
      <c r="G507">
        <v>6</v>
      </c>
      <c r="H507">
        <v>1</v>
      </c>
    </row>
    <row r="508" spans="1:9" ht="45" x14ac:dyDescent="0.2">
      <c r="A508" t="s">
        <v>552</v>
      </c>
      <c r="B508" t="s">
        <v>551</v>
      </c>
      <c r="C508" s="412" t="s">
        <v>1566</v>
      </c>
      <c r="D508" t="s">
        <v>15</v>
      </c>
      <c r="E508" t="s">
        <v>64</v>
      </c>
      <c r="F508" s="412" t="s">
        <v>1303</v>
      </c>
      <c r="G508">
        <v>48</v>
      </c>
    </row>
    <row r="509" spans="1:9" ht="30" x14ac:dyDescent="0.2">
      <c r="A509" t="s">
        <v>552</v>
      </c>
      <c r="B509" t="s">
        <v>551</v>
      </c>
      <c r="C509" s="412" t="s">
        <v>1566</v>
      </c>
      <c r="D509" t="s">
        <v>15</v>
      </c>
      <c r="E509" t="s">
        <v>64</v>
      </c>
      <c r="F509" s="412" t="s">
        <v>1169</v>
      </c>
      <c r="G509">
        <v>3</v>
      </c>
      <c r="H509">
        <v>1</v>
      </c>
    </row>
    <row r="510" spans="1:9" ht="30" x14ac:dyDescent="0.2">
      <c r="A510" t="s">
        <v>552</v>
      </c>
      <c r="B510" t="s">
        <v>551</v>
      </c>
      <c r="C510" s="412" t="s">
        <v>1566</v>
      </c>
      <c r="D510" t="s">
        <v>15</v>
      </c>
      <c r="E510" t="s">
        <v>64</v>
      </c>
      <c r="F510" s="412" t="s">
        <v>1309</v>
      </c>
      <c r="G510">
        <v>1</v>
      </c>
    </row>
    <row r="511" spans="1:9" ht="45" x14ac:dyDescent="0.2">
      <c r="A511" t="s">
        <v>552</v>
      </c>
      <c r="B511" t="s">
        <v>551</v>
      </c>
      <c r="C511" s="412" t="s">
        <v>1566</v>
      </c>
      <c r="D511" t="s">
        <v>15</v>
      </c>
      <c r="E511" t="s">
        <v>64</v>
      </c>
      <c r="F511" s="412" t="s">
        <v>1170</v>
      </c>
      <c r="G511">
        <v>5085</v>
      </c>
      <c r="H511">
        <v>176</v>
      </c>
    </row>
    <row r="512" spans="1:9" ht="30" x14ac:dyDescent="0.2">
      <c r="A512" t="s">
        <v>552</v>
      </c>
      <c r="B512" t="s">
        <v>551</v>
      </c>
      <c r="C512" s="412" t="s">
        <v>1566</v>
      </c>
      <c r="D512" t="s">
        <v>15</v>
      </c>
      <c r="E512" t="s">
        <v>64</v>
      </c>
      <c r="F512" s="412" t="s">
        <v>1306</v>
      </c>
      <c r="G512">
        <v>2</v>
      </c>
    </row>
    <row r="513" spans="1:9" ht="45" x14ac:dyDescent="0.2">
      <c r="A513" t="s">
        <v>552</v>
      </c>
      <c r="B513" t="s">
        <v>551</v>
      </c>
      <c r="C513" s="412" t="s">
        <v>1566</v>
      </c>
      <c r="D513" t="s">
        <v>15</v>
      </c>
      <c r="E513" t="s">
        <v>64</v>
      </c>
      <c r="F513" s="412" t="s">
        <v>1300</v>
      </c>
      <c r="G513">
        <v>19</v>
      </c>
      <c r="I513">
        <v>10</v>
      </c>
    </row>
    <row r="514" spans="1:9" ht="45" x14ac:dyDescent="0.2">
      <c r="A514" t="s">
        <v>552</v>
      </c>
      <c r="B514" t="s">
        <v>551</v>
      </c>
      <c r="C514" s="412" t="s">
        <v>1566</v>
      </c>
      <c r="D514" t="s">
        <v>15</v>
      </c>
      <c r="E514" t="s">
        <v>64</v>
      </c>
      <c r="F514" s="412" t="s">
        <v>1299</v>
      </c>
      <c r="G514">
        <v>3</v>
      </c>
    </row>
    <row r="515" spans="1:9" ht="30" x14ac:dyDescent="0.2">
      <c r="A515" t="s">
        <v>552</v>
      </c>
      <c r="B515" t="s">
        <v>551</v>
      </c>
      <c r="C515" s="412" t="s">
        <v>1566</v>
      </c>
      <c r="D515" t="s">
        <v>15</v>
      </c>
      <c r="E515" t="s">
        <v>64</v>
      </c>
      <c r="F515" s="412" t="s">
        <v>1171</v>
      </c>
      <c r="G515">
        <v>37</v>
      </c>
    </row>
    <row r="516" spans="1:9" ht="30" x14ac:dyDescent="0.2">
      <c r="A516" t="s">
        <v>552</v>
      </c>
      <c r="B516" t="s">
        <v>551</v>
      </c>
      <c r="C516" s="412" t="s">
        <v>1566</v>
      </c>
      <c r="D516" t="s">
        <v>15</v>
      </c>
      <c r="E516" t="s">
        <v>64</v>
      </c>
      <c r="F516" s="412" t="s">
        <v>1297</v>
      </c>
      <c r="G516">
        <v>3232</v>
      </c>
      <c r="H516">
        <v>78</v>
      </c>
      <c r="I516">
        <v>889</v>
      </c>
    </row>
    <row r="517" spans="1:9" ht="30" x14ac:dyDescent="0.2">
      <c r="A517" t="s">
        <v>552</v>
      </c>
      <c r="B517" t="s">
        <v>551</v>
      </c>
      <c r="C517" s="412" t="s">
        <v>1566</v>
      </c>
      <c r="D517" t="s">
        <v>15</v>
      </c>
      <c r="E517" t="s">
        <v>64</v>
      </c>
      <c r="F517" s="412" t="s">
        <v>1296</v>
      </c>
      <c r="G517">
        <v>33</v>
      </c>
    </row>
    <row r="518" spans="1:9" ht="60" x14ac:dyDescent="0.2">
      <c r="A518" t="s">
        <v>552</v>
      </c>
      <c r="B518" t="s">
        <v>551</v>
      </c>
      <c r="C518" s="412" t="s">
        <v>1566</v>
      </c>
      <c r="D518" t="s">
        <v>15</v>
      </c>
      <c r="E518" t="s">
        <v>64</v>
      </c>
      <c r="F518" s="412" t="s">
        <v>1295</v>
      </c>
      <c r="G518">
        <v>545</v>
      </c>
      <c r="H518">
        <v>11</v>
      </c>
      <c r="I518">
        <v>740</v>
      </c>
    </row>
    <row r="519" spans="1:9" ht="30" x14ac:dyDescent="0.2">
      <c r="A519" t="s">
        <v>552</v>
      </c>
      <c r="B519" t="s">
        <v>551</v>
      </c>
      <c r="C519" s="412" t="s">
        <v>1566</v>
      </c>
      <c r="D519" t="s">
        <v>15</v>
      </c>
      <c r="E519" t="s">
        <v>64</v>
      </c>
      <c r="F519" s="412" t="s">
        <v>1294</v>
      </c>
      <c r="G519">
        <v>124</v>
      </c>
      <c r="H519">
        <v>2</v>
      </c>
      <c r="I519">
        <v>34</v>
      </c>
    </row>
    <row r="520" spans="1:9" ht="30" x14ac:dyDescent="0.2">
      <c r="A520" t="s">
        <v>401</v>
      </c>
      <c r="B520" t="s">
        <v>400</v>
      </c>
      <c r="C520" s="412" t="s">
        <v>1567</v>
      </c>
      <c r="D520" t="s">
        <v>13</v>
      </c>
      <c r="E520" t="s">
        <v>66</v>
      </c>
      <c r="F520" s="412" t="s">
        <v>1308</v>
      </c>
      <c r="G520">
        <v>1</v>
      </c>
      <c r="H520">
        <v>117</v>
      </c>
    </row>
    <row r="521" spans="1:9" ht="30" x14ac:dyDescent="0.2">
      <c r="A521" t="s">
        <v>401</v>
      </c>
      <c r="B521" t="s">
        <v>400</v>
      </c>
      <c r="C521" s="412" t="s">
        <v>1567</v>
      </c>
      <c r="D521" t="s">
        <v>13</v>
      </c>
      <c r="E521" t="s">
        <v>66</v>
      </c>
      <c r="F521" s="412" t="s">
        <v>1304</v>
      </c>
      <c r="G521">
        <v>3</v>
      </c>
    </row>
    <row r="522" spans="1:9" ht="45" x14ac:dyDescent="0.2">
      <c r="A522" t="s">
        <v>401</v>
      </c>
      <c r="B522" t="s">
        <v>400</v>
      </c>
      <c r="C522" s="412" t="s">
        <v>1567</v>
      </c>
      <c r="D522" t="s">
        <v>13</v>
      </c>
      <c r="E522" t="s">
        <v>66</v>
      </c>
      <c r="F522" s="412" t="s">
        <v>1303</v>
      </c>
      <c r="G522">
        <v>18</v>
      </c>
    </row>
    <row r="523" spans="1:9" ht="30" x14ac:dyDescent="0.2">
      <c r="A523" t="s">
        <v>401</v>
      </c>
      <c r="B523" t="s">
        <v>400</v>
      </c>
      <c r="C523" s="412" t="s">
        <v>1567</v>
      </c>
      <c r="D523" t="s">
        <v>13</v>
      </c>
      <c r="E523" t="s">
        <v>66</v>
      </c>
      <c r="F523" s="412" t="s">
        <v>1309</v>
      </c>
      <c r="G523">
        <v>1</v>
      </c>
    </row>
    <row r="524" spans="1:9" ht="45" x14ac:dyDescent="0.2">
      <c r="A524" t="s">
        <v>401</v>
      </c>
      <c r="B524" t="s">
        <v>400</v>
      </c>
      <c r="C524" s="412" t="s">
        <v>1567</v>
      </c>
      <c r="D524" t="s">
        <v>13</v>
      </c>
      <c r="E524" t="s">
        <v>66</v>
      </c>
      <c r="F524" s="412" t="s">
        <v>1170</v>
      </c>
      <c r="G524">
        <v>38</v>
      </c>
    </row>
    <row r="525" spans="1:9" ht="45" x14ac:dyDescent="0.2">
      <c r="A525" t="s">
        <v>401</v>
      </c>
      <c r="B525" t="s">
        <v>400</v>
      </c>
      <c r="C525" s="412" t="s">
        <v>1567</v>
      </c>
      <c r="D525" t="s">
        <v>13</v>
      </c>
      <c r="E525" t="s">
        <v>66</v>
      </c>
      <c r="F525" s="412" t="s">
        <v>1300</v>
      </c>
      <c r="G525">
        <v>9</v>
      </c>
      <c r="I525">
        <v>1</v>
      </c>
    </row>
    <row r="526" spans="1:9" ht="45" x14ac:dyDescent="0.2">
      <c r="A526" t="s">
        <v>401</v>
      </c>
      <c r="B526" t="s">
        <v>400</v>
      </c>
      <c r="C526" s="412" t="s">
        <v>1567</v>
      </c>
      <c r="D526" t="s">
        <v>13</v>
      </c>
      <c r="E526" t="s">
        <v>66</v>
      </c>
      <c r="F526" s="412" t="s">
        <v>1299</v>
      </c>
      <c r="G526">
        <v>2</v>
      </c>
    </row>
    <row r="527" spans="1:9" ht="30" x14ac:dyDescent="0.2">
      <c r="A527" t="s">
        <v>401</v>
      </c>
      <c r="B527" t="s">
        <v>400</v>
      </c>
      <c r="C527" s="412" t="s">
        <v>1567</v>
      </c>
      <c r="D527" t="s">
        <v>13</v>
      </c>
      <c r="E527" t="s">
        <v>66</v>
      </c>
      <c r="F527" s="412" t="s">
        <v>1171</v>
      </c>
      <c r="G527">
        <v>320</v>
      </c>
    </row>
    <row r="528" spans="1:9" ht="30" x14ac:dyDescent="0.2">
      <c r="A528" t="s">
        <v>401</v>
      </c>
      <c r="B528" t="s">
        <v>400</v>
      </c>
      <c r="C528" s="412" t="s">
        <v>1567</v>
      </c>
      <c r="D528" t="s">
        <v>13</v>
      </c>
      <c r="E528" t="s">
        <v>66</v>
      </c>
      <c r="F528" s="412" t="s">
        <v>1297</v>
      </c>
      <c r="G528">
        <v>2536</v>
      </c>
      <c r="H528">
        <v>4</v>
      </c>
      <c r="I528">
        <v>227</v>
      </c>
    </row>
    <row r="529" spans="1:9" ht="30" x14ac:dyDescent="0.2">
      <c r="A529" t="s">
        <v>401</v>
      </c>
      <c r="B529" t="s">
        <v>400</v>
      </c>
      <c r="C529" s="412" t="s">
        <v>1567</v>
      </c>
      <c r="D529" t="s">
        <v>13</v>
      </c>
      <c r="E529" t="s">
        <v>66</v>
      </c>
      <c r="F529" s="412" t="s">
        <v>1296</v>
      </c>
      <c r="G529">
        <v>12</v>
      </c>
    </row>
    <row r="530" spans="1:9" ht="60" x14ac:dyDescent="0.2">
      <c r="A530" t="s">
        <v>401</v>
      </c>
      <c r="B530" t="s">
        <v>400</v>
      </c>
      <c r="C530" s="412" t="s">
        <v>1567</v>
      </c>
      <c r="D530" t="s">
        <v>13</v>
      </c>
      <c r="E530" t="s">
        <v>66</v>
      </c>
      <c r="F530" s="412" t="s">
        <v>1295</v>
      </c>
      <c r="G530">
        <v>33</v>
      </c>
      <c r="H530">
        <v>60</v>
      </c>
      <c r="I530">
        <v>203</v>
      </c>
    </row>
    <row r="531" spans="1:9" ht="30" x14ac:dyDescent="0.2">
      <c r="A531" t="s">
        <v>401</v>
      </c>
      <c r="B531" t="s">
        <v>400</v>
      </c>
      <c r="C531" s="412" t="s">
        <v>1567</v>
      </c>
      <c r="D531" t="s">
        <v>13</v>
      </c>
      <c r="E531" t="s">
        <v>66</v>
      </c>
      <c r="F531" s="412" t="s">
        <v>1294</v>
      </c>
      <c r="G531">
        <v>495</v>
      </c>
      <c r="I531">
        <v>4</v>
      </c>
    </row>
    <row r="532" spans="1:9" ht="30" x14ac:dyDescent="0.2">
      <c r="A532" t="s">
        <v>263</v>
      </c>
      <c r="B532" t="s">
        <v>262</v>
      </c>
      <c r="C532" s="412" t="s">
        <v>1568</v>
      </c>
      <c r="D532" t="s">
        <v>15</v>
      </c>
      <c r="E532" t="s">
        <v>35</v>
      </c>
      <c r="F532" s="412" t="s">
        <v>1305</v>
      </c>
      <c r="G532">
        <v>6907</v>
      </c>
      <c r="H532">
        <v>3</v>
      </c>
    </row>
    <row r="533" spans="1:9" ht="30" x14ac:dyDescent="0.2">
      <c r="A533" t="s">
        <v>263</v>
      </c>
      <c r="B533" t="s">
        <v>262</v>
      </c>
      <c r="C533" s="412" t="s">
        <v>1568</v>
      </c>
      <c r="D533" t="s">
        <v>15</v>
      </c>
      <c r="E533" t="s">
        <v>35</v>
      </c>
      <c r="F533" s="412" t="s">
        <v>1308</v>
      </c>
      <c r="G533">
        <v>53</v>
      </c>
      <c r="H533">
        <v>10</v>
      </c>
    </row>
    <row r="534" spans="1:9" ht="30" x14ac:dyDescent="0.2">
      <c r="A534" t="s">
        <v>263</v>
      </c>
      <c r="B534" t="s">
        <v>262</v>
      </c>
      <c r="C534" s="412" t="s">
        <v>1568</v>
      </c>
      <c r="D534" t="s">
        <v>15</v>
      </c>
      <c r="E534" t="s">
        <v>35</v>
      </c>
      <c r="F534" s="412" t="s">
        <v>1304</v>
      </c>
      <c r="G534">
        <v>41734</v>
      </c>
      <c r="H534">
        <v>2416</v>
      </c>
    </row>
    <row r="535" spans="1:9" ht="45" x14ac:dyDescent="0.2">
      <c r="A535" t="s">
        <v>263</v>
      </c>
      <c r="B535" t="s">
        <v>262</v>
      </c>
      <c r="C535" s="412" t="s">
        <v>1568</v>
      </c>
      <c r="D535" t="s">
        <v>15</v>
      </c>
      <c r="E535" t="s">
        <v>35</v>
      </c>
      <c r="F535" s="412" t="s">
        <v>1303</v>
      </c>
      <c r="G535">
        <v>146</v>
      </c>
    </row>
    <row r="536" spans="1:9" ht="30" x14ac:dyDescent="0.2">
      <c r="A536" t="s">
        <v>263</v>
      </c>
      <c r="B536" t="s">
        <v>262</v>
      </c>
      <c r="C536" s="412" t="s">
        <v>1568</v>
      </c>
      <c r="D536" t="s">
        <v>15</v>
      </c>
      <c r="E536" t="s">
        <v>35</v>
      </c>
      <c r="F536" s="412" t="s">
        <v>1169</v>
      </c>
      <c r="G536">
        <v>34</v>
      </c>
      <c r="H536">
        <v>2</v>
      </c>
    </row>
    <row r="537" spans="1:9" ht="30" x14ac:dyDescent="0.2">
      <c r="A537" t="s">
        <v>263</v>
      </c>
      <c r="B537" t="s">
        <v>262</v>
      </c>
      <c r="C537" s="412" t="s">
        <v>1568</v>
      </c>
      <c r="D537" t="s">
        <v>15</v>
      </c>
      <c r="E537" t="s">
        <v>35</v>
      </c>
      <c r="F537" s="412" t="s">
        <v>1309</v>
      </c>
      <c r="G537">
        <v>69</v>
      </c>
    </row>
    <row r="538" spans="1:9" ht="45" x14ac:dyDescent="0.2">
      <c r="A538" t="s">
        <v>263</v>
      </c>
      <c r="B538" t="s">
        <v>262</v>
      </c>
      <c r="C538" s="412" t="s">
        <v>1568</v>
      </c>
      <c r="D538" t="s">
        <v>15</v>
      </c>
      <c r="E538" t="s">
        <v>35</v>
      </c>
      <c r="F538" s="412" t="s">
        <v>1170</v>
      </c>
      <c r="G538">
        <v>463</v>
      </c>
      <c r="H538">
        <v>26</v>
      </c>
    </row>
    <row r="539" spans="1:9" x14ac:dyDescent="0.2">
      <c r="A539" t="s">
        <v>263</v>
      </c>
      <c r="B539" t="s">
        <v>262</v>
      </c>
      <c r="C539" s="412" t="s">
        <v>1568</v>
      </c>
      <c r="D539" t="s">
        <v>15</v>
      </c>
      <c r="E539" t="s">
        <v>35</v>
      </c>
      <c r="F539" s="412" t="s">
        <v>1307</v>
      </c>
      <c r="G539">
        <v>24</v>
      </c>
    </row>
    <row r="540" spans="1:9" x14ac:dyDescent="0.2">
      <c r="A540" t="s">
        <v>263</v>
      </c>
      <c r="B540" t="s">
        <v>262</v>
      </c>
      <c r="C540" s="412" t="s">
        <v>1568</v>
      </c>
      <c r="D540" t="s">
        <v>15</v>
      </c>
      <c r="E540" t="s">
        <v>35</v>
      </c>
      <c r="F540" s="412" t="s">
        <v>1306</v>
      </c>
      <c r="G540">
        <v>109</v>
      </c>
    </row>
    <row r="541" spans="1:9" ht="45" x14ac:dyDescent="0.2">
      <c r="A541" t="s">
        <v>263</v>
      </c>
      <c r="B541" t="s">
        <v>262</v>
      </c>
      <c r="C541" s="412" t="s">
        <v>1568</v>
      </c>
      <c r="D541" t="s">
        <v>15</v>
      </c>
      <c r="E541" t="s">
        <v>35</v>
      </c>
      <c r="F541" s="412" t="s">
        <v>1300</v>
      </c>
      <c r="G541">
        <v>199</v>
      </c>
      <c r="I541">
        <v>1816</v>
      </c>
    </row>
    <row r="542" spans="1:9" ht="45" x14ac:dyDescent="0.2">
      <c r="A542" t="s">
        <v>263</v>
      </c>
      <c r="B542" t="s">
        <v>262</v>
      </c>
      <c r="C542" s="412" t="s">
        <v>1568</v>
      </c>
      <c r="D542" t="s">
        <v>15</v>
      </c>
      <c r="E542" t="s">
        <v>35</v>
      </c>
      <c r="F542" s="412" t="s">
        <v>1299</v>
      </c>
      <c r="G542">
        <v>45</v>
      </c>
    </row>
    <row r="543" spans="1:9" ht="30" x14ac:dyDescent="0.2">
      <c r="A543" t="s">
        <v>263</v>
      </c>
      <c r="B543" t="s">
        <v>262</v>
      </c>
      <c r="C543" s="412" t="s">
        <v>1568</v>
      </c>
      <c r="D543" t="s">
        <v>15</v>
      </c>
      <c r="E543" t="s">
        <v>35</v>
      </c>
      <c r="F543" s="412" t="s">
        <v>1171</v>
      </c>
      <c r="G543">
        <v>29</v>
      </c>
    </row>
    <row r="544" spans="1:9" ht="30" x14ac:dyDescent="0.2">
      <c r="A544" t="s">
        <v>263</v>
      </c>
      <c r="B544" t="s">
        <v>262</v>
      </c>
      <c r="C544" s="412" t="s">
        <v>1568</v>
      </c>
      <c r="D544" t="s">
        <v>15</v>
      </c>
      <c r="E544" t="s">
        <v>35</v>
      </c>
      <c r="F544" s="412" t="s">
        <v>1297</v>
      </c>
      <c r="G544">
        <v>55902</v>
      </c>
      <c r="H544">
        <v>3257</v>
      </c>
      <c r="I544">
        <v>10001</v>
      </c>
    </row>
    <row r="545" spans="1:9" ht="30" x14ac:dyDescent="0.2">
      <c r="A545" t="s">
        <v>263</v>
      </c>
      <c r="B545" t="s">
        <v>262</v>
      </c>
      <c r="C545" s="412" t="s">
        <v>1568</v>
      </c>
      <c r="D545" t="s">
        <v>15</v>
      </c>
      <c r="E545" t="s">
        <v>35</v>
      </c>
      <c r="F545" s="412" t="s">
        <v>1296</v>
      </c>
      <c r="G545">
        <v>176</v>
      </c>
      <c r="H545">
        <v>12</v>
      </c>
    </row>
    <row r="546" spans="1:9" ht="60" x14ac:dyDescent="0.2">
      <c r="A546" t="s">
        <v>263</v>
      </c>
      <c r="B546" t="s">
        <v>262</v>
      </c>
      <c r="C546" s="412" t="s">
        <v>1568</v>
      </c>
      <c r="D546" t="s">
        <v>15</v>
      </c>
      <c r="E546" t="s">
        <v>35</v>
      </c>
      <c r="F546" s="412" t="s">
        <v>1295</v>
      </c>
      <c r="G546">
        <v>301</v>
      </c>
      <c r="H546">
        <v>34</v>
      </c>
      <c r="I546">
        <v>286</v>
      </c>
    </row>
    <row r="547" spans="1:9" x14ac:dyDescent="0.2">
      <c r="A547" t="s">
        <v>263</v>
      </c>
      <c r="B547" t="s">
        <v>262</v>
      </c>
      <c r="C547" s="412" t="s">
        <v>1568</v>
      </c>
      <c r="D547" t="s">
        <v>15</v>
      </c>
      <c r="E547" t="s">
        <v>35</v>
      </c>
      <c r="F547" s="412" t="s">
        <v>1294</v>
      </c>
      <c r="G547">
        <v>4056</v>
      </c>
      <c r="H547">
        <v>28</v>
      </c>
      <c r="I547">
        <v>3064</v>
      </c>
    </row>
    <row r="548" spans="1:9" ht="30" x14ac:dyDescent="0.2">
      <c r="A548" t="s">
        <v>451</v>
      </c>
      <c r="B548" t="s">
        <v>450</v>
      </c>
      <c r="C548" s="412" t="s">
        <v>1569</v>
      </c>
      <c r="D548" t="s">
        <v>13</v>
      </c>
      <c r="E548" t="s">
        <v>20</v>
      </c>
      <c r="F548" s="412" t="s">
        <v>1305</v>
      </c>
      <c r="G548">
        <v>1094</v>
      </c>
      <c r="H548">
        <v>36</v>
      </c>
    </row>
    <row r="549" spans="1:9" ht="30" x14ac:dyDescent="0.2">
      <c r="A549" t="s">
        <v>451</v>
      </c>
      <c r="B549" t="s">
        <v>450</v>
      </c>
      <c r="C549" s="412" t="s">
        <v>1569</v>
      </c>
      <c r="D549" t="s">
        <v>13</v>
      </c>
      <c r="E549" t="s">
        <v>20</v>
      </c>
      <c r="F549" s="412" t="s">
        <v>1304</v>
      </c>
      <c r="G549">
        <v>1</v>
      </c>
    </row>
    <row r="550" spans="1:9" ht="45" x14ac:dyDescent="0.2">
      <c r="A550" t="s">
        <v>451</v>
      </c>
      <c r="B550" t="s">
        <v>450</v>
      </c>
      <c r="C550" s="412" t="s">
        <v>1569</v>
      </c>
      <c r="D550" t="s">
        <v>13</v>
      </c>
      <c r="E550" t="s">
        <v>20</v>
      </c>
      <c r="F550" s="412" t="s">
        <v>1303</v>
      </c>
      <c r="G550">
        <v>2</v>
      </c>
    </row>
    <row r="551" spans="1:9" ht="30" x14ac:dyDescent="0.2">
      <c r="A551" t="s">
        <v>451</v>
      </c>
      <c r="B551" t="s">
        <v>450</v>
      </c>
      <c r="C551" s="412" t="s">
        <v>1569</v>
      </c>
      <c r="D551" t="s">
        <v>13</v>
      </c>
      <c r="E551" t="s">
        <v>20</v>
      </c>
      <c r="F551" s="412" t="s">
        <v>1169</v>
      </c>
      <c r="G551">
        <v>2988</v>
      </c>
      <c r="H551">
        <v>155</v>
      </c>
    </row>
    <row r="552" spans="1:9" ht="30" x14ac:dyDescent="0.2">
      <c r="A552" t="s">
        <v>451</v>
      </c>
      <c r="B552" t="s">
        <v>450</v>
      </c>
      <c r="C552" s="412" t="s">
        <v>1569</v>
      </c>
      <c r="D552" t="s">
        <v>13</v>
      </c>
      <c r="E552" t="s">
        <v>20</v>
      </c>
      <c r="F552" s="412" t="s">
        <v>1309</v>
      </c>
      <c r="G552">
        <v>1</v>
      </c>
    </row>
    <row r="553" spans="1:9" ht="45" x14ac:dyDescent="0.2">
      <c r="A553" t="s">
        <v>451</v>
      </c>
      <c r="B553" t="s">
        <v>450</v>
      </c>
      <c r="C553" s="412" t="s">
        <v>1569</v>
      </c>
      <c r="D553" t="s">
        <v>13</v>
      </c>
      <c r="E553" t="s">
        <v>20</v>
      </c>
      <c r="F553" s="412" t="s">
        <v>1170</v>
      </c>
      <c r="G553">
        <v>3</v>
      </c>
    </row>
    <row r="554" spans="1:9" ht="30" x14ac:dyDescent="0.2">
      <c r="A554" t="s">
        <v>451</v>
      </c>
      <c r="B554" t="s">
        <v>450</v>
      </c>
      <c r="C554" s="412" t="s">
        <v>1569</v>
      </c>
      <c r="D554" t="s">
        <v>13</v>
      </c>
      <c r="E554" t="s">
        <v>20</v>
      </c>
      <c r="F554" s="412" t="s">
        <v>1306</v>
      </c>
      <c r="G554">
        <v>17</v>
      </c>
    </row>
    <row r="555" spans="1:9" ht="45" x14ac:dyDescent="0.2">
      <c r="A555" t="s">
        <v>451</v>
      </c>
      <c r="B555" t="s">
        <v>450</v>
      </c>
      <c r="C555" s="412" t="s">
        <v>1569</v>
      </c>
      <c r="D555" t="s">
        <v>13</v>
      </c>
      <c r="E555" t="s">
        <v>20</v>
      </c>
      <c r="F555" s="412" t="s">
        <v>1300</v>
      </c>
      <c r="G555">
        <v>4</v>
      </c>
      <c r="I555">
        <v>363</v>
      </c>
    </row>
    <row r="556" spans="1:9" ht="45" x14ac:dyDescent="0.2">
      <c r="A556" t="s">
        <v>451</v>
      </c>
      <c r="B556" t="s">
        <v>450</v>
      </c>
      <c r="C556" s="412" t="s">
        <v>1569</v>
      </c>
      <c r="D556" t="s">
        <v>13</v>
      </c>
      <c r="E556" t="s">
        <v>20</v>
      </c>
      <c r="F556" s="412" t="s">
        <v>1299</v>
      </c>
      <c r="G556">
        <v>15</v>
      </c>
    </row>
    <row r="557" spans="1:9" ht="30" x14ac:dyDescent="0.2">
      <c r="A557" t="s">
        <v>451</v>
      </c>
      <c r="B557" t="s">
        <v>450</v>
      </c>
      <c r="C557" s="412" t="s">
        <v>1569</v>
      </c>
      <c r="D557" t="s">
        <v>13</v>
      </c>
      <c r="E557" t="s">
        <v>20</v>
      </c>
      <c r="F557" s="412" t="s">
        <v>1171</v>
      </c>
      <c r="G557">
        <v>10</v>
      </c>
    </row>
    <row r="558" spans="1:9" ht="30" x14ac:dyDescent="0.2">
      <c r="A558" t="s">
        <v>451</v>
      </c>
      <c r="B558" t="s">
        <v>450</v>
      </c>
      <c r="C558" s="412" t="s">
        <v>1569</v>
      </c>
      <c r="D558" t="s">
        <v>13</v>
      </c>
      <c r="E558" t="s">
        <v>20</v>
      </c>
      <c r="F558" s="412" t="s">
        <v>1297</v>
      </c>
      <c r="G558">
        <v>731</v>
      </c>
      <c r="H558">
        <v>5</v>
      </c>
      <c r="I558">
        <v>41</v>
      </c>
    </row>
    <row r="559" spans="1:9" ht="30" x14ac:dyDescent="0.2">
      <c r="A559" t="s">
        <v>451</v>
      </c>
      <c r="B559" t="s">
        <v>450</v>
      </c>
      <c r="C559" s="412" t="s">
        <v>1569</v>
      </c>
      <c r="D559" t="s">
        <v>13</v>
      </c>
      <c r="E559" t="s">
        <v>20</v>
      </c>
      <c r="F559" s="412" t="s">
        <v>1296</v>
      </c>
      <c r="G559">
        <v>4</v>
      </c>
      <c r="H559">
        <v>11</v>
      </c>
    </row>
    <row r="560" spans="1:9" ht="60" x14ac:dyDescent="0.2">
      <c r="A560" t="s">
        <v>451</v>
      </c>
      <c r="B560" t="s">
        <v>450</v>
      </c>
      <c r="C560" s="412" t="s">
        <v>1569</v>
      </c>
      <c r="D560" t="s">
        <v>13</v>
      </c>
      <c r="E560" t="s">
        <v>20</v>
      </c>
      <c r="F560" s="412" t="s">
        <v>1295</v>
      </c>
      <c r="H560">
        <v>2</v>
      </c>
      <c r="I560">
        <v>106</v>
      </c>
    </row>
    <row r="561" spans="1:9" ht="30" x14ac:dyDescent="0.2">
      <c r="A561" t="s">
        <v>451</v>
      </c>
      <c r="B561" t="s">
        <v>450</v>
      </c>
      <c r="C561" s="412" t="s">
        <v>1569</v>
      </c>
      <c r="D561" t="s">
        <v>13</v>
      </c>
      <c r="E561" t="s">
        <v>20</v>
      </c>
      <c r="F561" s="412" t="s">
        <v>1294</v>
      </c>
      <c r="G561">
        <v>2195</v>
      </c>
      <c r="I561">
        <v>1021</v>
      </c>
    </row>
    <row r="562" spans="1:9" ht="45" x14ac:dyDescent="0.2">
      <c r="A562" t="s">
        <v>322</v>
      </c>
      <c r="B562" t="s">
        <v>321</v>
      </c>
      <c r="C562" s="412" t="s">
        <v>1570</v>
      </c>
      <c r="D562" t="s">
        <v>15</v>
      </c>
      <c r="E562" t="s">
        <v>183</v>
      </c>
      <c r="F562" s="412" t="s">
        <v>1305</v>
      </c>
      <c r="G562">
        <v>18</v>
      </c>
      <c r="H562">
        <v>11</v>
      </c>
    </row>
    <row r="563" spans="1:9" ht="45" x14ac:dyDescent="0.2">
      <c r="A563" t="s">
        <v>322</v>
      </c>
      <c r="B563" t="s">
        <v>321</v>
      </c>
      <c r="C563" s="412" t="s">
        <v>1570</v>
      </c>
      <c r="D563" t="s">
        <v>15</v>
      </c>
      <c r="E563" t="s">
        <v>183</v>
      </c>
      <c r="F563" s="412" t="s">
        <v>1308</v>
      </c>
      <c r="G563">
        <v>6</v>
      </c>
      <c r="H563">
        <v>2</v>
      </c>
    </row>
    <row r="564" spans="1:9" ht="45" x14ac:dyDescent="0.2">
      <c r="A564" t="s">
        <v>322</v>
      </c>
      <c r="B564" t="s">
        <v>321</v>
      </c>
      <c r="C564" s="412" t="s">
        <v>1570</v>
      </c>
      <c r="D564" t="s">
        <v>15</v>
      </c>
      <c r="E564" t="s">
        <v>183</v>
      </c>
      <c r="F564" s="412" t="s">
        <v>1304</v>
      </c>
      <c r="G564">
        <v>2</v>
      </c>
    </row>
    <row r="565" spans="1:9" ht="45" x14ac:dyDescent="0.2">
      <c r="A565" t="s">
        <v>322</v>
      </c>
      <c r="B565" t="s">
        <v>321</v>
      </c>
      <c r="C565" s="412" t="s">
        <v>1570</v>
      </c>
      <c r="D565" t="s">
        <v>15</v>
      </c>
      <c r="E565" t="s">
        <v>183</v>
      </c>
      <c r="F565" s="412" t="s">
        <v>1303</v>
      </c>
      <c r="G565">
        <v>44</v>
      </c>
    </row>
    <row r="566" spans="1:9" ht="45" x14ac:dyDescent="0.2">
      <c r="A566" t="s">
        <v>322</v>
      </c>
      <c r="B566" t="s">
        <v>321</v>
      </c>
      <c r="C566" s="412" t="s">
        <v>1570</v>
      </c>
      <c r="D566" t="s">
        <v>15</v>
      </c>
      <c r="E566" t="s">
        <v>183</v>
      </c>
      <c r="F566" s="412" t="s">
        <v>1169</v>
      </c>
      <c r="G566">
        <v>27</v>
      </c>
      <c r="H566">
        <v>3</v>
      </c>
    </row>
    <row r="567" spans="1:9" ht="45" x14ac:dyDescent="0.2">
      <c r="A567" t="s">
        <v>322</v>
      </c>
      <c r="B567" t="s">
        <v>321</v>
      </c>
      <c r="C567" s="412" t="s">
        <v>1570</v>
      </c>
      <c r="D567" t="s">
        <v>15</v>
      </c>
      <c r="E567" t="s">
        <v>183</v>
      </c>
      <c r="F567" s="412" t="s">
        <v>1170</v>
      </c>
      <c r="G567">
        <v>22</v>
      </c>
      <c r="H567">
        <v>3</v>
      </c>
    </row>
    <row r="568" spans="1:9" ht="45" x14ac:dyDescent="0.2">
      <c r="A568" t="s">
        <v>322</v>
      </c>
      <c r="B568" t="s">
        <v>321</v>
      </c>
      <c r="C568" s="412" t="s">
        <v>1570</v>
      </c>
      <c r="D568" t="s">
        <v>15</v>
      </c>
      <c r="E568" t="s">
        <v>183</v>
      </c>
      <c r="F568" s="412" t="s">
        <v>1306</v>
      </c>
      <c r="G568">
        <v>12</v>
      </c>
    </row>
    <row r="569" spans="1:9" ht="45" x14ac:dyDescent="0.2">
      <c r="A569" t="s">
        <v>322</v>
      </c>
      <c r="B569" t="s">
        <v>321</v>
      </c>
      <c r="C569" s="412" t="s">
        <v>1570</v>
      </c>
      <c r="D569" t="s">
        <v>15</v>
      </c>
      <c r="E569" t="s">
        <v>183</v>
      </c>
      <c r="F569" s="412" t="s">
        <v>1300</v>
      </c>
      <c r="G569">
        <v>72</v>
      </c>
      <c r="I569">
        <v>3330</v>
      </c>
    </row>
    <row r="570" spans="1:9" ht="45" x14ac:dyDescent="0.2">
      <c r="A570" t="s">
        <v>322</v>
      </c>
      <c r="B570" t="s">
        <v>321</v>
      </c>
      <c r="C570" s="412" t="s">
        <v>1570</v>
      </c>
      <c r="D570" t="s">
        <v>15</v>
      </c>
      <c r="E570" t="s">
        <v>183</v>
      </c>
      <c r="F570" s="412" t="s">
        <v>1299</v>
      </c>
      <c r="G570">
        <v>75</v>
      </c>
    </row>
    <row r="571" spans="1:9" ht="45" x14ac:dyDescent="0.2">
      <c r="A571" t="s">
        <v>322</v>
      </c>
      <c r="B571" t="s">
        <v>321</v>
      </c>
      <c r="C571" s="412" t="s">
        <v>1570</v>
      </c>
      <c r="D571" t="s">
        <v>15</v>
      </c>
      <c r="E571" t="s">
        <v>183</v>
      </c>
      <c r="F571" s="412" t="s">
        <v>1171</v>
      </c>
      <c r="G571">
        <v>8</v>
      </c>
    </row>
    <row r="572" spans="1:9" ht="45" x14ac:dyDescent="0.2">
      <c r="A572" t="s">
        <v>322</v>
      </c>
      <c r="B572" t="s">
        <v>321</v>
      </c>
      <c r="C572" s="412" t="s">
        <v>1570</v>
      </c>
      <c r="D572" t="s">
        <v>15</v>
      </c>
      <c r="E572" t="s">
        <v>183</v>
      </c>
      <c r="F572" s="412" t="s">
        <v>1297</v>
      </c>
      <c r="G572">
        <v>29232</v>
      </c>
      <c r="H572">
        <v>8</v>
      </c>
      <c r="I572">
        <v>118</v>
      </c>
    </row>
    <row r="573" spans="1:9" ht="45" x14ac:dyDescent="0.2">
      <c r="A573" t="s">
        <v>322</v>
      </c>
      <c r="B573" t="s">
        <v>321</v>
      </c>
      <c r="C573" s="412" t="s">
        <v>1570</v>
      </c>
      <c r="D573" t="s">
        <v>15</v>
      </c>
      <c r="E573" t="s">
        <v>183</v>
      </c>
      <c r="F573" s="412" t="s">
        <v>1296</v>
      </c>
      <c r="G573">
        <v>127</v>
      </c>
      <c r="H573">
        <v>1291</v>
      </c>
    </row>
    <row r="574" spans="1:9" ht="60" x14ac:dyDescent="0.2">
      <c r="A574" t="s">
        <v>322</v>
      </c>
      <c r="B574" t="s">
        <v>321</v>
      </c>
      <c r="C574" s="412" t="s">
        <v>1570</v>
      </c>
      <c r="D574" t="s">
        <v>15</v>
      </c>
      <c r="E574" t="s">
        <v>183</v>
      </c>
      <c r="F574" s="412" t="s">
        <v>1295</v>
      </c>
      <c r="G574">
        <v>61</v>
      </c>
      <c r="H574">
        <v>966</v>
      </c>
      <c r="I574">
        <v>10217</v>
      </c>
    </row>
    <row r="575" spans="1:9" ht="45" x14ac:dyDescent="0.2">
      <c r="A575" t="s">
        <v>322</v>
      </c>
      <c r="B575" t="s">
        <v>321</v>
      </c>
      <c r="C575" s="412" t="s">
        <v>1570</v>
      </c>
      <c r="D575" t="s">
        <v>15</v>
      </c>
      <c r="E575" t="s">
        <v>183</v>
      </c>
      <c r="F575" s="412" t="s">
        <v>1294</v>
      </c>
      <c r="G575">
        <v>18847</v>
      </c>
      <c r="H575">
        <v>23</v>
      </c>
      <c r="I575">
        <v>56</v>
      </c>
    </row>
    <row r="576" spans="1:9" ht="30" x14ac:dyDescent="0.2">
      <c r="A576" t="s">
        <v>624</v>
      </c>
      <c r="B576" t="s">
        <v>623</v>
      </c>
      <c r="C576" s="412" t="s">
        <v>1571</v>
      </c>
      <c r="D576" t="s">
        <v>15</v>
      </c>
      <c r="E576" t="s">
        <v>65</v>
      </c>
      <c r="F576" s="412" t="s">
        <v>1305</v>
      </c>
      <c r="G576">
        <v>8</v>
      </c>
    </row>
    <row r="577" spans="1:9" ht="30" x14ac:dyDescent="0.2">
      <c r="A577" t="s">
        <v>624</v>
      </c>
      <c r="B577" t="s">
        <v>623</v>
      </c>
      <c r="C577" s="412" t="s">
        <v>1571</v>
      </c>
      <c r="D577" t="s">
        <v>15</v>
      </c>
      <c r="E577" t="s">
        <v>65</v>
      </c>
      <c r="F577" s="412" t="s">
        <v>1308</v>
      </c>
      <c r="G577">
        <v>972</v>
      </c>
      <c r="H577">
        <v>44</v>
      </c>
    </row>
    <row r="578" spans="1:9" ht="30" x14ac:dyDescent="0.2">
      <c r="A578" t="s">
        <v>624</v>
      </c>
      <c r="B578" t="s">
        <v>623</v>
      </c>
      <c r="C578" s="412" t="s">
        <v>1571</v>
      </c>
      <c r="D578" t="s">
        <v>15</v>
      </c>
      <c r="E578" t="s">
        <v>65</v>
      </c>
      <c r="F578" s="412" t="s">
        <v>1304</v>
      </c>
      <c r="G578">
        <v>4</v>
      </c>
      <c r="H578">
        <v>1</v>
      </c>
    </row>
    <row r="579" spans="1:9" ht="45" x14ac:dyDescent="0.2">
      <c r="A579" t="s">
        <v>624</v>
      </c>
      <c r="B579" t="s">
        <v>623</v>
      </c>
      <c r="C579" s="412" t="s">
        <v>1571</v>
      </c>
      <c r="D579" t="s">
        <v>15</v>
      </c>
      <c r="E579" t="s">
        <v>65</v>
      </c>
      <c r="F579" s="412" t="s">
        <v>1303</v>
      </c>
      <c r="G579">
        <v>14</v>
      </c>
    </row>
    <row r="580" spans="1:9" ht="30" x14ac:dyDescent="0.2">
      <c r="A580" t="s">
        <v>624</v>
      </c>
      <c r="B580" t="s">
        <v>623</v>
      </c>
      <c r="C580" s="412" t="s">
        <v>1571</v>
      </c>
      <c r="D580" t="s">
        <v>15</v>
      </c>
      <c r="E580" t="s">
        <v>65</v>
      </c>
      <c r="F580" s="412" t="s">
        <v>1169</v>
      </c>
      <c r="G580">
        <v>6</v>
      </c>
    </row>
    <row r="581" spans="1:9" ht="30" x14ac:dyDescent="0.2">
      <c r="A581" t="s">
        <v>624</v>
      </c>
      <c r="B581" t="s">
        <v>623</v>
      </c>
      <c r="C581" s="412" t="s">
        <v>1571</v>
      </c>
      <c r="D581" t="s">
        <v>15</v>
      </c>
      <c r="E581" t="s">
        <v>65</v>
      </c>
      <c r="F581" s="412" t="s">
        <v>1309</v>
      </c>
      <c r="G581">
        <v>1065</v>
      </c>
    </row>
    <row r="582" spans="1:9" ht="45" x14ac:dyDescent="0.2">
      <c r="A582" t="s">
        <v>624</v>
      </c>
      <c r="B582" t="s">
        <v>623</v>
      </c>
      <c r="C582" s="412" t="s">
        <v>1571</v>
      </c>
      <c r="D582" t="s">
        <v>15</v>
      </c>
      <c r="E582" t="s">
        <v>65</v>
      </c>
      <c r="F582" s="412" t="s">
        <v>1170</v>
      </c>
      <c r="G582">
        <v>9</v>
      </c>
    </row>
    <row r="583" spans="1:9" ht="30" x14ac:dyDescent="0.2">
      <c r="A583" t="s">
        <v>624</v>
      </c>
      <c r="B583" t="s">
        <v>623</v>
      </c>
      <c r="C583" s="412" t="s">
        <v>1571</v>
      </c>
      <c r="D583" t="s">
        <v>15</v>
      </c>
      <c r="E583" t="s">
        <v>65</v>
      </c>
      <c r="F583" s="412" t="s">
        <v>1307</v>
      </c>
      <c r="G583">
        <v>1</v>
      </c>
    </row>
    <row r="584" spans="1:9" ht="30" x14ac:dyDescent="0.2">
      <c r="A584" t="s">
        <v>624</v>
      </c>
      <c r="B584" t="s">
        <v>623</v>
      </c>
      <c r="C584" s="412" t="s">
        <v>1571</v>
      </c>
      <c r="D584" t="s">
        <v>15</v>
      </c>
      <c r="E584" t="s">
        <v>65</v>
      </c>
      <c r="F584" s="412" t="s">
        <v>1306</v>
      </c>
      <c r="G584">
        <v>1</v>
      </c>
    </row>
    <row r="585" spans="1:9" ht="45" x14ac:dyDescent="0.2">
      <c r="A585" t="s">
        <v>624</v>
      </c>
      <c r="B585" t="s">
        <v>623</v>
      </c>
      <c r="C585" s="412" t="s">
        <v>1571</v>
      </c>
      <c r="D585" t="s">
        <v>15</v>
      </c>
      <c r="E585" t="s">
        <v>65</v>
      </c>
      <c r="F585" s="412" t="s">
        <v>1300</v>
      </c>
      <c r="G585">
        <v>9</v>
      </c>
      <c r="I585">
        <v>9</v>
      </c>
    </row>
    <row r="586" spans="1:9" ht="30" x14ac:dyDescent="0.2">
      <c r="A586" t="s">
        <v>624</v>
      </c>
      <c r="B586" t="s">
        <v>623</v>
      </c>
      <c r="C586" s="412" t="s">
        <v>1571</v>
      </c>
      <c r="D586" t="s">
        <v>15</v>
      </c>
      <c r="E586" t="s">
        <v>65</v>
      </c>
      <c r="F586" s="412" t="s">
        <v>1171</v>
      </c>
      <c r="G586">
        <v>12</v>
      </c>
    </row>
    <row r="587" spans="1:9" ht="30" x14ac:dyDescent="0.2">
      <c r="A587" t="s">
        <v>624</v>
      </c>
      <c r="B587" t="s">
        <v>623</v>
      </c>
      <c r="C587" s="412" t="s">
        <v>1571</v>
      </c>
      <c r="D587" t="s">
        <v>15</v>
      </c>
      <c r="E587" t="s">
        <v>65</v>
      </c>
      <c r="F587" s="412" t="s">
        <v>1297</v>
      </c>
      <c r="G587">
        <v>2661</v>
      </c>
      <c r="H587">
        <v>52</v>
      </c>
      <c r="I587">
        <v>34</v>
      </c>
    </row>
    <row r="588" spans="1:9" ht="30" x14ac:dyDescent="0.2">
      <c r="A588" t="s">
        <v>624</v>
      </c>
      <c r="B588" t="s">
        <v>623</v>
      </c>
      <c r="C588" s="412" t="s">
        <v>1571</v>
      </c>
      <c r="D588" t="s">
        <v>15</v>
      </c>
      <c r="E588" t="s">
        <v>65</v>
      </c>
      <c r="F588" s="412" t="s">
        <v>1296</v>
      </c>
      <c r="G588">
        <v>11</v>
      </c>
    </row>
    <row r="589" spans="1:9" ht="60" x14ac:dyDescent="0.2">
      <c r="A589" t="s">
        <v>624</v>
      </c>
      <c r="B589" t="s">
        <v>623</v>
      </c>
      <c r="C589" s="412" t="s">
        <v>1571</v>
      </c>
      <c r="D589" t="s">
        <v>15</v>
      </c>
      <c r="E589" t="s">
        <v>65</v>
      </c>
      <c r="F589" s="412" t="s">
        <v>1295</v>
      </c>
      <c r="G589">
        <v>16</v>
      </c>
      <c r="I589">
        <v>553</v>
      </c>
    </row>
    <row r="590" spans="1:9" ht="30" x14ac:dyDescent="0.2">
      <c r="A590" t="s">
        <v>624</v>
      </c>
      <c r="B590" t="s">
        <v>623</v>
      </c>
      <c r="C590" s="412" t="s">
        <v>1571</v>
      </c>
      <c r="D590" t="s">
        <v>15</v>
      </c>
      <c r="E590" t="s">
        <v>65</v>
      </c>
      <c r="F590" s="412" t="s">
        <v>1294</v>
      </c>
      <c r="G590">
        <v>26</v>
      </c>
      <c r="H590">
        <v>2</v>
      </c>
      <c r="I590">
        <v>408</v>
      </c>
    </row>
    <row r="591" spans="1:9" ht="45" x14ac:dyDescent="0.2">
      <c r="A591" t="s">
        <v>829</v>
      </c>
      <c r="B591" t="s">
        <v>828</v>
      </c>
      <c r="C591" s="412" t="s">
        <v>1572</v>
      </c>
      <c r="D591" t="s">
        <v>15</v>
      </c>
      <c r="E591" t="s">
        <v>17</v>
      </c>
      <c r="F591" s="412" t="s">
        <v>1305</v>
      </c>
      <c r="G591">
        <v>53</v>
      </c>
      <c r="H591">
        <v>21</v>
      </c>
    </row>
    <row r="592" spans="1:9" ht="45" x14ac:dyDescent="0.2">
      <c r="A592" t="s">
        <v>829</v>
      </c>
      <c r="B592" t="s">
        <v>828</v>
      </c>
      <c r="C592" s="412" t="s">
        <v>1572</v>
      </c>
      <c r="D592" t="s">
        <v>15</v>
      </c>
      <c r="E592" t="s">
        <v>17</v>
      </c>
      <c r="F592" s="412" t="s">
        <v>1308</v>
      </c>
      <c r="G592">
        <v>1</v>
      </c>
    </row>
    <row r="593" spans="1:9" ht="45" x14ac:dyDescent="0.2">
      <c r="A593" t="s">
        <v>829</v>
      </c>
      <c r="B593" t="s">
        <v>828</v>
      </c>
      <c r="C593" s="412" t="s">
        <v>1572</v>
      </c>
      <c r="D593" t="s">
        <v>15</v>
      </c>
      <c r="E593" t="s">
        <v>17</v>
      </c>
      <c r="F593" s="412" t="s">
        <v>1304</v>
      </c>
      <c r="G593">
        <v>2</v>
      </c>
    </row>
    <row r="594" spans="1:9" ht="45" x14ac:dyDescent="0.2">
      <c r="A594" t="s">
        <v>829</v>
      </c>
      <c r="B594" t="s">
        <v>828</v>
      </c>
      <c r="C594" s="412" t="s">
        <v>1572</v>
      </c>
      <c r="D594" t="s">
        <v>15</v>
      </c>
      <c r="E594" t="s">
        <v>17</v>
      </c>
      <c r="F594" s="412" t="s">
        <v>1303</v>
      </c>
      <c r="G594">
        <v>1</v>
      </c>
    </row>
    <row r="595" spans="1:9" ht="45" x14ac:dyDescent="0.2">
      <c r="A595" t="s">
        <v>829</v>
      </c>
      <c r="B595" t="s">
        <v>828</v>
      </c>
      <c r="C595" s="412" t="s">
        <v>1572</v>
      </c>
      <c r="D595" t="s">
        <v>15</v>
      </c>
      <c r="E595" t="s">
        <v>17</v>
      </c>
      <c r="F595" s="412" t="s">
        <v>1169</v>
      </c>
      <c r="G595">
        <v>30</v>
      </c>
      <c r="H595">
        <v>2</v>
      </c>
    </row>
    <row r="596" spans="1:9" ht="45" x14ac:dyDescent="0.2">
      <c r="A596" t="s">
        <v>829</v>
      </c>
      <c r="B596" t="s">
        <v>828</v>
      </c>
      <c r="C596" s="412" t="s">
        <v>1572</v>
      </c>
      <c r="D596" t="s">
        <v>15</v>
      </c>
      <c r="E596" t="s">
        <v>17</v>
      </c>
      <c r="F596" s="412" t="s">
        <v>1309</v>
      </c>
      <c r="G596">
        <v>3</v>
      </c>
    </row>
    <row r="597" spans="1:9" ht="45" x14ac:dyDescent="0.2">
      <c r="A597" t="s">
        <v>829</v>
      </c>
      <c r="B597" t="s">
        <v>828</v>
      </c>
      <c r="C597" s="412" t="s">
        <v>1572</v>
      </c>
      <c r="D597" t="s">
        <v>15</v>
      </c>
      <c r="E597" t="s">
        <v>17</v>
      </c>
      <c r="F597" s="412" t="s">
        <v>1170</v>
      </c>
      <c r="G597">
        <v>5</v>
      </c>
    </row>
    <row r="598" spans="1:9" ht="45" x14ac:dyDescent="0.2">
      <c r="A598" t="s">
        <v>829</v>
      </c>
      <c r="B598" t="s">
        <v>828</v>
      </c>
      <c r="C598" s="412" t="s">
        <v>1572</v>
      </c>
      <c r="D598" t="s">
        <v>15</v>
      </c>
      <c r="E598" t="s">
        <v>17</v>
      </c>
      <c r="F598" s="412" t="s">
        <v>1306</v>
      </c>
      <c r="G598">
        <v>9</v>
      </c>
    </row>
    <row r="599" spans="1:9" ht="45" x14ac:dyDescent="0.2">
      <c r="A599" t="s">
        <v>829</v>
      </c>
      <c r="B599" t="s">
        <v>828</v>
      </c>
      <c r="C599" s="412" t="s">
        <v>1572</v>
      </c>
      <c r="D599" t="s">
        <v>15</v>
      </c>
      <c r="E599" t="s">
        <v>17</v>
      </c>
      <c r="F599" s="412" t="s">
        <v>1300</v>
      </c>
      <c r="G599">
        <v>285</v>
      </c>
      <c r="I599">
        <v>261</v>
      </c>
    </row>
    <row r="600" spans="1:9" ht="45" x14ac:dyDescent="0.2">
      <c r="A600" t="s">
        <v>829</v>
      </c>
      <c r="B600" t="s">
        <v>828</v>
      </c>
      <c r="C600" s="412" t="s">
        <v>1572</v>
      </c>
      <c r="D600" t="s">
        <v>15</v>
      </c>
      <c r="E600" t="s">
        <v>17</v>
      </c>
      <c r="F600" s="412" t="s">
        <v>1299</v>
      </c>
      <c r="G600">
        <v>1142</v>
      </c>
    </row>
    <row r="601" spans="1:9" ht="45" x14ac:dyDescent="0.2">
      <c r="A601" t="s">
        <v>829</v>
      </c>
      <c r="B601" t="s">
        <v>828</v>
      </c>
      <c r="C601" s="412" t="s">
        <v>1572</v>
      </c>
      <c r="D601" t="s">
        <v>15</v>
      </c>
      <c r="E601" t="s">
        <v>17</v>
      </c>
      <c r="F601" s="412" t="s">
        <v>1171</v>
      </c>
      <c r="G601">
        <v>4</v>
      </c>
    </row>
    <row r="602" spans="1:9" ht="45" x14ac:dyDescent="0.2">
      <c r="A602" t="s">
        <v>829</v>
      </c>
      <c r="B602" t="s">
        <v>828</v>
      </c>
      <c r="C602" s="412" t="s">
        <v>1572</v>
      </c>
      <c r="D602" t="s">
        <v>15</v>
      </c>
      <c r="E602" t="s">
        <v>17</v>
      </c>
      <c r="F602" s="412" t="s">
        <v>1297</v>
      </c>
      <c r="G602">
        <v>139</v>
      </c>
      <c r="I602">
        <v>343</v>
      </c>
    </row>
    <row r="603" spans="1:9" ht="45" x14ac:dyDescent="0.2">
      <c r="A603" t="s">
        <v>829</v>
      </c>
      <c r="B603" t="s">
        <v>828</v>
      </c>
      <c r="C603" s="412" t="s">
        <v>1572</v>
      </c>
      <c r="D603" t="s">
        <v>15</v>
      </c>
      <c r="E603" t="s">
        <v>17</v>
      </c>
      <c r="F603" s="412" t="s">
        <v>1296</v>
      </c>
      <c r="G603">
        <v>10</v>
      </c>
      <c r="H603">
        <v>5</v>
      </c>
    </row>
    <row r="604" spans="1:9" ht="60" x14ac:dyDescent="0.2">
      <c r="A604" t="s">
        <v>829</v>
      </c>
      <c r="B604" t="s">
        <v>828</v>
      </c>
      <c r="C604" s="412" t="s">
        <v>1572</v>
      </c>
      <c r="D604" t="s">
        <v>15</v>
      </c>
      <c r="E604" t="s">
        <v>17</v>
      </c>
      <c r="F604" s="412" t="s">
        <v>1295</v>
      </c>
      <c r="G604">
        <v>4</v>
      </c>
      <c r="H604">
        <v>4</v>
      </c>
      <c r="I604">
        <v>29</v>
      </c>
    </row>
    <row r="605" spans="1:9" ht="45" x14ac:dyDescent="0.2">
      <c r="A605" t="s">
        <v>829</v>
      </c>
      <c r="B605" t="s">
        <v>828</v>
      </c>
      <c r="C605" s="412" t="s">
        <v>1572</v>
      </c>
      <c r="D605" t="s">
        <v>15</v>
      </c>
      <c r="E605" t="s">
        <v>17</v>
      </c>
      <c r="F605" s="412" t="s">
        <v>1294</v>
      </c>
      <c r="G605">
        <v>1826</v>
      </c>
      <c r="H605">
        <v>71</v>
      </c>
      <c r="I605">
        <v>29</v>
      </c>
    </row>
    <row r="606" spans="1:9" ht="30" x14ac:dyDescent="0.2">
      <c r="A606" t="s">
        <v>688</v>
      </c>
      <c r="B606" t="s">
        <v>687</v>
      </c>
      <c r="C606" s="412" t="s">
        <v>1573</v>
      </c>
      <c r="D606" t="s">
        <v>13</v>
      </c>
      <c r="E606" t="s">
        <v>67</v>
      </c>
      <c r="F606" s="412" t="s">
        <v>1305</v>
      </c>
      <c r="G606">
        <v>4</v>
      </c>
    </row>
    <row r="607" spans="1:9" ht="30" x14ac:dyDescent="0.2">
      <c r="A607" t="s">
        <v>688</v>
      </c>
      <c r="B607" t="s">
        <v>687</v>
      </c>
      <c r="C607" s="412" t="s">
        <v>1573</v>
      </c>
      <c r="D607" t="s">
        <v>13</v>
      </c>
      <c r="E607" t="s">
        <v>67</v>
      </c>
      <c r="F607" s="412" t="s">
        <v>1304</v>
      </c>
      <c r="G607">
        <v>1</v>
      </c>
    </row>
    <row r="608" spans="1:9" ht="45" x14ac:dyDescent="0.2">
      <c r="A608" t="s">
        <v>688</v>
      </c>
      <c r="B608" t="s">
        <v>687</v>
      </c>
      <c r="C608" s="412" t="s">
        <v>1573</v>
      </c>
      <c r="D608" t="s">
        <v>13</v>
      </c>
      <c r="E608" t="s">
        <v>67</v>
      </c>
      <c r="F608" s="412" t="s">
        <v>1170</v>
      </c>
      <c r="G608">
        <v>1</v>
      </c>
    </row>
    <row r="609" spans="1:9" ht="30" x14ac:dyDescent="0.2">
      <c r="A609" t="s">
        <v>688</v>
      </c>
      <c r="B609" t="s">
        <v>687</v>
      </c>
      <c r="C609" s="412" t="s">
        <v>1573</v>
      </c>
      <c r="D609" t="s">
        <v>13</v>
      </c>
      <c r="E609" t="s">
        <v>67</v>
      </c>
      <c r="F609" s="412" t="s">
        <v>1306</v>
      </c>
      <c r="G609">
        <v>1406</v>
      </c>
    </row>
    <row r="610" spans="1:9" ht="30" x14ac:dyDescent="0.2">
      <c r="A610" t="s">
        <v>688</v>
      </c>
      <c r="B610" t="s">
        <v>687</v>
      </c>
      <c r="C610" s="412" t="s">
        <v>1573</v>
      </c>
      <c r="D610" t="s">
        <v>13</v>
      </c>
      <c r="E610" t="s">
        <v>67</v>
      </c>
      <c r="F610" s="412" t="s">
        <v>1297</v>
      </c>
      <c r="G610">
        <v>1341</v>
      </c>
      <c r="H610">
        <v>25</v>
      </c>
      <c r="I610">
        <v>211</v>
      </c>
    </row>
    <row r="611" spans="1:9" ht="30" x14ac:dyDescent="0.2">
      <c r="A611" t="s">
        <v>688</v>
      </c>
      <c r="B611" t="s">
        <v>687</v>
      </c>
      <c r="C611" s="412" t="s">
        <v>1573</v>
      </c>
      <c r="D611" t="s">
        <v>13</v>
      </c>
      <c r="E611" t="s">
        <v>67</v>
      </c>
      <c r="F611" s="412" t="s">
        <v>1296</v>
      </c>
      <c r="G611">
        <v>1</v>
      </c>
    </row>
    <row r="612" spans="1:9" ht="60" x14ac:dyDescent="0.2">
      <c r="A612" t="s">
        <v>688</v>
      </c>
      <c r="B612" t="s">
        <v>687</v>
      </c>
      <c r="C612" s="412" t="s">
        <v>1573</v>
      </c>
      <c r="D612" t="s">
        <v>13</v>
      </c>
      <c r="E612" t="s">
        <v>67</v>
      </c>
      <c r="F612" s="412" t="s">
        <v>1295</v>
      </c>
      <c r="G612">
        <v>1</v>
      </c>
      <c r="H612">
        <v>2</v>
      </c>
      <c r="I612">
        <v>2</v>
      </c>
    </row>
    <row r="613" spans="1:9" ht="30" x14ac:dyDescent="0.2">
      <c r="A613" t="s">
        <v>688</v>
      </c>
      <c r="B613" t="s">
        <v>687</v>
      </c>
      <c r="C613" s="412" t="s">
        <v>1573</v>
      </c>
      <c r="D613" t="s">
        <v>13</v>
      </c>
      <c r="E613" t="s">
        <v>67</v>
      </c>
      <c r="F613" s="412" t="s">
        <v>1294</v>
      </c>
      <c r="G613">
        <v>437</v>
      </c>
      <c r="H613">
        <v>21</v>
      </c>
      <c r="I613">
        <v>309</v>
      </c>
    </row>
    <row r="614" spans="1:9" ht="30" x14ac:dyDescent="0.2">
      <c r="A614" t="s">
        <v>314</v>
      </c>
      <c r="B614" t="s">
        <v>313</v>
      </c>
      <c r="C614" s="412" t="s">
        <v>1574</v>
      </c>
      <c r="D614" t="s">
        <v>13</v>
      </c>
      <c r="E614" t="s">
        <v>67</v>
      </c>
      <c r="F614" s="412" t="s">
        <v>1305</v>
      </c>
      <c r="G614">
        <v>5</v>
      </c>
    </row>
    <row r="615" spans="1:9" ht="30" x14ac:dyDescent="0.2">
      <c r="A615" t="s">
        <v>314</v>
      </c>
      <c r="B615" t="s">
        <v>313</v>
      </c>
      <c r="C615" s="412" t="s">
        <v>1574</v>
      </c>
      <c r="D615" t="s">
        <v>13</v>
      </c>
      <c r="E615" t="s">
        <v>67</v>
      </c>
      <c r="F615" s="412" t="s">
        <v>1169</v>
      </c>
      <c r="G615">
        <v>1</v>
      </c>
    </row>
    <row r="616" spans="1:9" ht="30" x14ac:dyDescent="0.2">
      <c r="A616" t="s">
        <v>314</v>
      </c>
      <c r="B616" t="s">
        <v>313</v>
      </c>
      <c r="C616" s="412" t="s">
        <v>1574</v>
      </c>
      <c r="D616" t="s">
        <v>13</v>
      </c>
      <c r="E616" t="s">
        <v>67</v>
      </c>
      <c r="F616" s="412" t="s">
        <v>1306</v>
      </c>
      <c r="G616">
        <v>400</v>
      </c>
    </row>
    <row r="617" spans="1:9" ht="45" x14ac:dyDescent="0.2">
      <c r="A617" t="s">
        <v>314</v>
      </c>
      <c r="B617" t="s">
        <v>313</v>
      </c>
      <c r="C617" s="412" t="s">
        <v>1574</v>
      </c>
      <c r="D617" t="s">
        <v>13</v>
      </c>
      <c r="E617" t="s">
        <v>67</v>
      </c>
      <c r="F617" s="412" t="s">
        <v>1300</v>
      </c>
      <c r="I617">
        <v>2</v>
      </c>
    </row>
    <row r="618" spans="1:9" ht="30" x14ac:dyDescent="0.2">
      <c r="A618" t="s">
        <v>314</v>
      </c>
      <c r="B618" t="s">
        <v>313</v>
      </c>
      <c r="C618" s="412" t="s">
        <v>1574</v>
      </c>
      <c r="D618" t="s">
        <v>13</v>
      </c>
      <c r="E618" t="s">
        <v>67</v>
      </c>
      <c r="F618" s="412" t="s">
        <v>1297</v>
      </c>
      <c r="G618">
        <v>463</v>
      </c>
      <c r="H618">
        <v>22</v>
      </c>
      <c r="I618">
        <v>167</v>
      </c>
    </row>
    <row r="619" spans="1:9" ht="30" x14ac:dyDescent="0.2">
      <c r="A619" t="s">
        <v>314</v>
      </c>
      <c r="B619" t="s">
        <v>313</v>
      </c>
      <c r="C619" s="412" t="s">
        <v>1574</v>
      </c>
      <c r="D619" t="s">
        <v>13</v>
      </c>
      <c r="E619" t="s">
        <v>67</v>
      </c>
      <c r="F619" s="412" t="s">
        <v>1296</v>
      </c>
      <c r="G619">
        <v>1</v>
      </c>
    </row>
    <row r="620" spans="1:9" ht="60" x14ac:dyDescent="0.2">
      <c r="A620" t="s">
        <v>314</v>
      </c>
      <c r="B620" t="s">
        <v>313</v>
      </c>
      <c r="C620" s="412" t="s">
        <v>1574</v>
      </c>
      <c r="D620" t="s">
        <v>13</v>
      </c>
      <c r="E620" t="s">
        <v>67</v>
      </c>
      <c r="F620" s="412" t="s">
        <v>1295</v>
      </c>
      <c r="I620">
        <v>4</v>
      </c>
    </row>
    <row r="621" spans="1:9" ht="30" x14ac:dyDescent="0.2">
      <c r="A621" t="s">
        <v>314</v>
      </c>
      <c r="B621" t="s">
        <v>313</v>
      </c>
      <c r="C621" s="412" t="s">
        <v>1574</v>
      </c>
      <c r="D621" t="s">
        <v>13</v>
      </c>
      <c r="E621" t="s">
        <v>67</v>
      </c>
      <c r="F621" s="412" t="s">
        <v>1294</v>
      </c>
      <c r="G621">
        <v>312</v>
      </c>
      <c r="H621">
        <v>12</v>
      </c>
      <c r="I621">
        <v>190</v>
      </c>
    </row>
    <row r="622" spans="1:9" ht="45" x14ac:dyDescent="0.2">
      <c r="A622" t="s">
        <v>185</v>
      </c>
      <c r="B622" t="s">
        <v>184</v>
      </c>
      <c r="C622" s="412" t="s">
        <v>1575</v>
      </c>
      <c r="D622" t="s">
        <v>15</v>
      </c>
      <c r="E622" t="s">
        <v>18</v>
      </c>
      <c r="F622" s="412" t="s">
        <v>1303</v>
      </c>
      <c r="G622">
        <v>108</v>
      </c>
    </row>
    <row r="623" spans="1:9" ht="45" x14ac:dyDescent="0.2">
      <c r="A623" t="s">
        <v>185</v>
      </c>
      <c r="B623" t="s">
        <v>184</v>
      </c>
      <c r="C623" s="412" t="s">
        <v>1575</v>
      </c>
      <c r="D623" t="s">
        <v>15</v>
      </c>
      <c r="E623" t="s">
        <v>18</v>
      </c>
      <c r="F623" s="412" t="s">
        <v>1300</v>
      </c>
      <c r="G623">
        <v>35</v>
      </c>
      <c r="I623">
        <v>68</v>
      </c>
    </row>
    <row r="624" spans="1:9" ht="30" x14ac:dyDescent="0.2">
      <c r="A624" t="s">
        <v>185</v>
      </c>
      <c r="B624" t="s">
        <v>184</v>
      </c>
      <c r="C624" s="412" t="s">
        <v>1575</v>
      </c>
      <c r="D624" t="s">
        <v>15</v>
      </c>
      <c r="E624" t="s">
        <v>18</v>
      </c>
      <c r="F624" s="412" t="s">
        <v>1297</v>
      </c>
      <c r="G624">
        <v>10</v>
      </c>
    </row>
    <row r="625" spans="1:9" ht="30" x14ac:dyDescent="0.2">
      <c r="A625" t="s">
        <v>185</v>
      </c>
      <c r="B625" t="s">
        <v>184</v>
      </c>
      <c r="C625" s="412" t="s">
        <v>1575</v>
      </c>
      <c r="D625" t="s">
        <v>15</v>
      </c>
      <c r="E625" t="s">
        <v>18</v>
      </c>
      <c r="F625" s="412" t="s">
        <v>1296</v>
      </c>
      <c r="G625">
        <v>307</v>
      </c>
      <c r="H625">
        <v>20</v>
      </c>
    </row>
    <row r="626" spans="1:9" ht="60" x14ac:dyDescent="0.2">
      <c r="A626" t="s">
        <v>185</v>
      </c>
      <c r="B626" t="s">
        <v>184</v>
      </c>
      <c r="C626" s="412" t="s">
        <v>1575</v>
      </c>
      <c r="D626" t="s">
        <v>15</v>
      </c>
      <c r="E626" t="s">
        <v>18</v>
      </c>
      <c r="F626" s="412" t="s">
        <v>1295</v>
      </c>
      <c r="G626">
        <v>105</v>
      </c>
      <c r="I626">
        <v>162</v>
      </c>
    </row>
    <row r="627" spans="1:9" ht="30" x14ac:dyDescent="0.2">
      <c r="A627" t="s">
        <v>185</v>
      </c>
      <c r="B627" t="s">
        <v>184</v>
      </c>
      <c r="C627" s="412" t="s">
        <v>1575</v>
      </c>
      <c r="D627" t="s">
        <v>15</v>
      </c>
      <c r="E627" t="s">
        <v>18</v>
      </c>
      <c r="F627" s="412" t="s">
        <v>1294</v>
      </c>
      <c r="G627">
        <v>144</v>
      </c>
      <c r="H627">
        <v>5</v>
      </c>
      <c r="I627">
        <v>120</v>
      </c>
    </row>
    <row r="628" spans="1:9" ht="30" x14ac:dyDescent="0.2">
      <c r="A628" t="s">
        <v>172</v>
      </c>
      <c r="B628" t="s">
        <v>171</v>
      </c>
      <c r="C628" s="412" t="s">
        <v>1576</v>
      </c>
      <c r="D628" t="s">
        <v>15</v>
      </c>
      <c r="E628" t="s">
        <v>20</v>
      </c>
      <c r="F628" s="412" t="s">
        <v>1305</v>
      </c>
      <c r="G628">
        <v>4503</v>
      </c>
      <c r="H628">
        <v>295</v>
      </c>
    </row>
    <row r="629" spans="1:9" ht="30" x14ac:dyDescent="0.2">
      <c r="A629" t="s">
        <v>172</v>
      </c>
      <c r="B629" t="s">
        <v>171</v>
      </c>
      <c r="C629" s="412" t="s">
        <v>1576</v>
      </c>
      <c r="D629" t="s">
        <v>15</v>
      </c>
      <c r="E629" t="s">
        <v>20</v>
      </c>
      <c r="F629" s="412" t="s">
        <v>1308</v>
      </c>
      <c r="G629">
        <v>4</v>
      </c>
      <c r="H629">
        <v>1</v>
      </c>
    </row>
    <row r="630" spans="1:9" ht="30" x14ac:dyDescent="0.2">
      <c r="A630" t="s">
        <v>172</v>
      </c>
      <c r="B630" t="s">
        <v>171</v>
      </c>
      <c r="C630" s="412" t="s">
        <v>1576</v>
      </c>
      <c r="D630" t="s">
        <v>15</v>
      </c>
      <c r="E630" t="s">
        <v>20</v>
      </c>
      <c r="F630" s="412" t="s">
        <v>1304</v>
      </c>
      <c r="G630">
        <v>9</v>
      </c>
    </row>
    <row r="631" spans="1:9" ht="45" x14ac:dyDescent="0.2">
      <c r="A631" t="s">
        <v>172</v>
      </c>
      <c r="B631" t="s">
        <v>171</v>
      </c>
      <c r="C631" s="412" t="s">
        <v>1576</v>
      </c>
      <c r="D631" t="s">
        <v>15</v>
      </c>
      <c r="E631" t="s">
        <v>20</v>
      </c>
      <c r="F631" s="412" t="s">
        <v>1303</v>
      </c>
      <c r="G631">
        <v>21</v>
      </c>
    </row>
    <row r="632" spans="1:9" ht="30" x14ac:dyDescent="0.2">
      <c r="A632" t="s">
        <v>172</v>
      </c>
      <c r="B632" t="s">
        <v>171</v>
      </c>
      <c r="C632" s="412" t="s">
        <v>1576</v>
      </c>
      <c r="D632" t="s">
        <v>15</v>
      </c>
      <c r="E632" t="s">
        <v>20</v>
      </c>
      <c r="F632" s="412" t="s">
        <v>1169</v>
      </c>
      <c r="G632">
        <v>5580</v>
      </c>
      <c r="H632">
        <v>250</v>
      </c>
    </row>
    <row r="633" spans="1:9" ht="30" x14ac:dyDescent="0.2">
      <c r="A633" t="s">
        <v>172</v>
      </c>
      <c r="B633" t="s">
        <v>171</v>
      </c>
      <c r="C633" s="412" t="s">
        <v>1576</v>
      </c>
      <c r="D633" t="s">
        <v>15</v>
      </c>
      <c r="E633" t="s">
        <v>20</v>
      </c>
      <c r="F633" s="412" t="s">
        <v>1309</v>
      </c>
      <c r="G633">
        <v>3</v>
      </c>
    </row>
    <row r="634" spans="1:9" ht="45" x14ac:dyDescent="0.2">
      <c r="A634" t="s">
        <v>172</v>
      </c>
      <c r="B634" t="s">
        <v>171</v>
      </c>
      <c r="C634" s="412" t="s">
        <v>1576</v>
      </c>
      <c r="D634" t="s">
        <v>15</v>
      </c>
      <c r="E634" t="s">
        <v>20</v>
      </c>
      <c r="F634" s="412" t="s">
        <v>1170</v>
      </c>
      <c r="G634">
        <v>19</v>
      </c>
    </row>
    <row r="635" spans="1:9" ht="30" x14ac:dyDescent="0.2">
      <c r="A635" t="s">
        <v>172</v>
      </c>
      <c r="B635" t="s">
        <v>171</v>
      </c>
      <c r="C635" s="412" t="s">
        <v>1576</v>
      </c>
      <c r="D635" t="s">
        <v>15</v>
      </c>
      <c r="E635" t="s">
        <v>20</v>
      </c>
      <c r="F635" s="412" t="s">
        <v>1307</v>
      </c>
      <c r="G635">
        <v>13</v>
      </c>
    </row>
    <row r="636" spans="1:9" ht="30" x14ac:dyDescent="0.2">
      <c r="A636" t="s">
        <v>172</v>
      </c>
      <c r="B636" t="s">
        <v>171</v>
      </c>
      <c r="C636" s="412" t="s">
        <v>1576</v>
      </c>
      <c r="D636" t="s">
        <v>15</v>
      </c>
      <c r="E636" t="s">
        <v>20</v>
      </c>
      <c r="F636" s="412" t="s">
        <v>1306</v>
      </c>
      <c r="G636">
        <v>28</v>
      </c>
    </row>
    <row r="637" spans="1:9" ht="45" x14ac:dyDescent="0.2">
      <c r="A637" t="s">
        <v>172</v>
      </c>
      <c r="B637" t="s">
        <v>171</v>
      </c>
      <c r="C637" s="412" t="s">
        <v>1576</v>
      </c>
      <c r="D637" t="s">
        <v>15</v>
      </c>
      <c r="E637" t="s">
        <v>20</v>
      </c>
      <c r="F637" s="412" t="s">
        <v>1300</v>
      </c>
      <c r="G637">
        <v>810</v>
      </c>
      <c r="I637">
        <v>820</v>
      </c>
    </row>
    <row r="638" spans="1:9" ht="45" x14ac:dyDescent="0.2">
      <c r="A638" t="s">
        <v>172</v>
      </c>
      <c r="B638" t="s">
        <v>171</v>
      </c>
      <c r="C638" s="412" t="s">
        <v>1576</v>
      </c>
      <c r="D638" t="s">
        <v>15</v>
      </c>
      <c r="E638" t="s">
        <v>20</v>
      </c>
      <c r="F638" s="412" t="s">
        <v>1299</v>
      </c>
      <c r="G638">
        <v>3353</v>
      </c>
    </row>
    <row r="639" spans="1:9" ht="30" x14ac:dyDescent="0.2">
      <c r="A639" t="s">
        <v>172</v>
      </c>
      <c r="B639" t="s">
        <v>171</v>
      </c>
      <c r="C639" s="412" t="s">
        <v>1576</v>
      </c>
      <c r="D639" t="s">
        <v>15</v>
      </c>
      <c r="E639" t="s">
        <v>20</v>
      </c>
      <c r="F639" s="412" t="s">
        <v>1171</v>
      </c>
      <c r="G639">
        <v>9</v>
      </c>
    </row>
    <row r="640" spans="1:9" ht="30" x14ac:dyDescent="0.2">
      <c r="A640" t="s">
        <v>172</v>
      </c>
      <c r="B640" t="s">
        <v>171</v>
      </c>
      <c r="C640" s="412" t="s">
        <v>1576</v>
      </c>
      <c r="D640" t="s">
        <v>15</v>
      </c>
      <c r="E640" t="s">
        <v>20</v>
      </c>
      <c r="F640" s="412" t="s">
        <v>1297</v>
      </c>
      <c r="G640">
        <v>190</v>
      </c>
      <c r="H640">
        <v>2</v>
      </c>
      <c r="I640">
        <v>464</v>
      </c>
    </row>
    <row r="641" spans="1:9" ht="30" x14ac:dyDescent="0.2">
      <c r="A641" t="s">
        <v>172</v>
      </c>
      <c r="B641" t="s">
        <v>171</v>
      </c>
      <c r="C641" s="412" t="s">
        <v>1576</v>
      </c>
      <c r="D641" t="s">
        <v>15</v>
      </c>
      <c r="E641" t="s">
        <v>20</v>
      </c>
      <c r="F641" s="412" t="s">
        <v>1296</v>
      </c>
      <c r="G641">
        <v>28</v>
      </c>
      <c r="H641">
        <v>2</v>
      </c>
    </row>
    <row r="642" spans="1:9" ht="60" x14ac:dyDescent="0.2">
      <c r="A642" t="s">
        <v>172</v>
      </c>
      <c r="B642" t="s">
        <v>171</v>
      </c>
      <c r="C642" s="412" t="s">
        <v>1576</v>
      </c>
      <c r="D642" t="s">
        <v>15</v>
      </c>
      <c r="E642" t="s">
        <v>20</v>
      </c>
      <c r="F642" s="412" t="s">
        <v>1295</v>
      </c>
      <c r="G642">
        <v>25</v>
      </c>
      <c r="H642">
        <v>9</v>
      </c>
      <c r="I642">
        <v>44</v>
      </c>
    </row>
    <row r="643" spans="1:9" ht="30" x14ac:dyDescent="0.2">
      <c r="A643" t="s">
        <v>172</v>
      </c>
      <c r="B643" t="s">
        <v>171</v>
      </c>
      <c r="C643" s="412" t="s">
        <v>1576</v>
      </c>
      <c r="D643" t="s">
        <v>15</v>
      </c>
      <c r="E643" t="s">
        <v>20</v>
      </c>
      <c r="F643" s="412" t="s">
        <v>1294</v>
      </c>
      <c r="G643">
        <v>18636</v>
      </c>
      <c r="H643">
        <v>276</v>
      </c>
      <c r="I643">
        <v>1703</v>
      </c>
    </row>
    <row r="644" spans="1:9" ht="45" x14ac:dyDescent="0.2">
      <c r="A644" t="s">
        <v>287</v>
      </c>
      <c r="B644" t="s">
        <v>286</v>
      </c>
      <c r="C644" s="412" t="s">
        <v>1394</v>
      </c>
      <c r="D644" t="s">
        <v>15</v>
      </c>
      <c r="E644" t="s">
        <v>18</v>
      </c>
      <c r="F644" s="412" t="s">
        <v>1300</v>
      </c>
      <c r="G644">
        <v>5</v>
      </c>
      <c r="I644">
        <v>12</v>
      </c>
    </row>
    <row r="645" spans="1:9" ht="30" x14ac:dyDescent="0.2">
      <c r="A645" t="s">
        <v>287</v>
      </c>
      <c r="B645" t="s">
        <v>286</v>
      </c>
      <c r="C645" s="412" t="s">
        <v>1394</v>
      </c>
      <c r="D645" t="s">
        <v>15</v>
      </c>
      <c r="E645" t="s">
        <v>18</v>
      </c>
      <c r="F645" s="412" t="s">
        <v>1297</v>
      </c>
      <c r="G645">
        <v>2</v>
      </c>
    </row>
    <row r="646" spans="1:9" ht="60" x14ac:dyDescent="0.2">
      <c r="A646" t="s">
        <v>287</v>
      </c>
      <c r="B646" t="s">
        <v>286</v>
      </c>
      <c r="C646" s="412" t="s">
        <v>1394</v>
      </c>
      <c r="D646" t="s">
        <v>15</v>
      </c>
      <c r="E646" t="s">
        <v>18</v>
      </c>
      <c r="F646" s="412" t="s">
        <v>1295</v>
      </c>
      <c r="I646">
        <v>2</v>
      </c>
    </row>
    <row r="647" spans="1:9" x14ac:dyDescent="0.2">
      <c r="A647" t="s">
        <v>287</v>
      </c>
      <c r="B647" t="s">
        <v>286</v>
      </c>
      <c r="C647" s="412" t="s">
        <v>1394</v>
      </c>
      <c r="D647" t="s">
        <v>15</v>
      </c>
      <c r="E647" t="s">
        <v>18</v>
      </c>
      <c r="F647" s="412" t="s">
        <v>1294</v>
      </c>
      <c r="G647">
        <v>33</v>
      </c>
      <c r="I647">
        <v>38</v>
      </c>
    </row>
    <row r="648" spans="1:9" ht="30" x14ac:dyDescent="0.2">
      <c r="A648" t="s">
        <v>344</v>
      </c>
      <c r="B648" t="s">
        <v>343</v>
      </c>
      <c r="C648" s="412" t="s">
        <v>1577</v>
      </c>
      <c r="D648" t="s">
        <v>13</v>
      </c>
      <c r="E648" t="s">
        <v>17</v>
      </c>
      <c r="F648" s="412" t="s">
        <v>1305</v>
      </c>
      <c r="G648">
        <v>22</v>
      </c>
      <c r="H648">
        <v>42</v>
      </c>
    </row>
    <row r="649" spans="1:9" ht="30" x14ac:dyDescent="0.2">
      <c r="A649" t="s">
        <v>344</v>
      </c>
      <c r="B649" t="s">
        <v>343</v>
      </c>
      <c r="C649" s="412" t="s">
        <v>1577</v>
      </c>
      <c r="D649" t="s">
        <v>13</v>
      </c>
      <c r="E649" t="s">
        <v>17</v>
      </c>
      <c r="F649" s="412" t="s">
        <v>1308</v>
      </c>
      <c r="H649">
        <v>9</v>
      </c>
    </row>
    <row r="650" spans="1:9" ht="30" x14ac:dyDescent="0.2">
      <c r="A650" t="s">
        <v>344</v>
      </c>
      <c r="B650" t="s">
        <v>343</v>
      </c>
      <c r="C650" s="412" t="s">
        <v>1577</v>
      </c>
      <c r="D650" t="s">
        <v>13</v>
      </c>
      <c r="E650" t="s">
        <v>17</v>
      </c>
      <c r="F650" s="412" t="s">
        <v>1304</v>
      </c>
      <c r="G650">
        <v>2</v>
      </c>
    </row>
    <row r="651" spans="1:9" ht="45" x14ac:dyDescent="0.2">
      <c r="A651" t="s">
        <v>344</v>
      </c>
      <c r="B651" t="s">
        <v>343</v>
      </c>
      <c r="C651" s="412" t="s">
        <v>1577</v>
      </c>
      <c r="D651" t="s">
        <v>13</v>
      </c>
      <c r="E651" t="s">
        <v>17</v>
      </c>
      <c r="F651" s="412" t="s">
        <v>1303</v>
      </c>
      <c r="G651">
        <v>7</v>
      </c>
    </row>
    <row r="652" spans="1:9" ht="30" x14ac:dyDescent="0.2">
      <c r="A652" t="s">
        <v>344</v>
      </c>
      <c r="B652" t="s">
        <v>343</v>
      </c>
      <c r="C652" s="412" t="s">
        <v>1577</v>
      </c>
      <c r="D652" t="s">
        <v>13</v>
      </c>
      <c r="E652" t="s">
        <v>17</v>
      </c>
      <c r="F652" s="412" t="s">
        <v>1169</v>
      </c>
      <c r="G652">
        <v>24</v>
      </c>
      <c r="H652">
        <v>3</v>
      </c>
    </row>
    <row r="653" spans="1:9" ht="45" x14ac:dyDescent="0.2">
      <c r="A653" t="s">
        <v>344</v>
      </c>
      <c r="B653" t="s">
        <v>343</v>
      </c>
      <c r="C653" s="412" t="s">
        <v>1577</v>
      </c>
      <c r="D653" t="s">
        <v>13</v>
      </c>
      <c r="E653" t="s">
        <v>17</v>
      </c>
      <c r="F653" s="412" t="s">
        <v>1170</v>
      </c>
      <c r="G653">
        <v>6</v>
      </c>
    </row>
    <row r="654" spans="1:9" ht="30" x14ac:dyDescent="0.2">
      <c r="A654" t="s">
        <v>344</v>
      </c>
      <c r="B654" t="s">
        <v>343</v>
      </c>
      <c r="C654" s="412" t="s">
        <v>1577</v>
      </c>
      <c r="D654" t="s">
        <v>13</v>
      </c>
      <c r="E654" t="s">
        <v>17</v>
      </c>
      <c r="F654" s="412" t="s">
        <v>1306</v>
      </c>
      <c r="G654">
        <v>1</v>
      </c>
    </row>
    <row r="655" spans="1:9" ht="45" x14ac:dyDescent="0.2">
      <c r="A655" t="s">
        <v>344</v>
      </c>
      <c r="B655" t="s">
        <v>343</v>
      </c>
      <c r="C655" s="412" t="s">
        <v>1577</v>
      </c>
      <c r="D655" t="s">
        <v>13</v>
      </c>
      <c r="E655" t="s">
        <v>17</v>
      </c>
      <c r="F655" s="412" t="s">
        <v>1300</v>
      </c>
      <c r="G655">
        <v>875</v>
      </c>
      <c r="I655">
        <v>878</v>
      </c>
    </row>
    <row r="656" spans="1:9" ht="45" x14ac:dyDescent="0.2">
      <c r="A656" t="s">
        <v>344</v>
      </c>
      <c r="B656" t="s">
        <v>343</v>
      </c>
      <c r="C656" s="412" t="s">
        <v>1577</v>
      </c>
      <c r="D656" t="s">
        <v>13</v>
      </c>
      <c r="E656" t="s">
        <v>17</v>
      </c>
      <c r="F656" s="412" t="s">
        <v>1299</v>
      </c>
      <c r="G656">
        <v>509</v>
      </c>
    </row>
    <row r="657" spans="1:9" ht="30" x14ac:dyDescent="0.2">
      <c r="A657" t="s">
        <v>344</v>
      </c>
      <c r="B657" t="s">
        <v>343</v>
      </c>
      <c r="C657" s="412" t="s">
        <v>1577</v>
      </c>
      <c r="D657" t="s">
        <v>13</v>
      </c>
      <c r="E657" t="s">
        <v>17</v>
      </c>
      <c r="F657" s="412" t="s">
        <v>1171</v>
      </c>
      <c r="G657">
        <v>23</v>
      </c>
    </row>
    <row r="658" spans="1:9" ht="30" x14ac:dyDescent="0.2">
      <c r="A658" t="s">
        <v>344</v>
      </c>
      <c r="B658" t="s">
        <v>343</v>
      </c>
      <c r="C658" s="412" t="s">
        <v>1577</v>
      </c>
      <c r="D658" t="s">
        <v>13</v>
      </c>
      <c r="E658" t="s">
        <v>17</v>
      </c>
      <c r="F658" s="412" t="s">
        <v>1297</v>
      </c>
      <c r="G658">
        <v>317</v>
      </c>
      <c r="H658">
        <v>1</v>
      </c>
      <c r="I658">
        <v>1198</v>
      </c>
    </row>
    <row r="659" spans="1:9" ht="30" x14ac:dyDescent="0.2">
      <c r="A659" t="s">
        <v>344</v>
      </c>
      <c r="B659" t="s">
        <v>343</v>
      </c>
      <c r="C659" s="412" t="s">
        <v>1577</v>
      </c>
      <c r="D659" t="s">
        <v>13</v>
      </c>
      <c r="E659" t="s">
        <v>17</v>
      </c>
      <c r="F659" s="412" t="s">
        <v>1296</v>
      </c>
      <c r="G659">
        <v>6</v>
      </c>
      <c r="H659">
        <v>3</v>
      </c>
    </row>
    <row r="660" spans="1:9" ht="60" x14ac:dyDescent="0.2">
      <c r="A660" t="s">
        <v>344</v>
      </c>
      <c r="B660" t="s">
        <v>343</v>
      </c>
      <c r="C660" s="412" t="s">
        <v>1577</v>
      </c>
      <c r="D660" t="s">
        <v>13</v>
      </c>
      <c r="E660" t="s">
        <v>17</v>
      </c>
      <c r="F660" s="412" t="s">
        <v>1295</v>
      </c>
      <c r="G660">
        <v>7</v>
      </c>
      <c r="H660">
        <v>12</v>
      </c>
      <c r="I660">
        <v>85</v>
      </c>
    </row>
    <row r="661" spans="1:9" ht="30" x14ac:dyDescent="0.2">
      <c r="A661" t="s">
        <v>344</v>
      </c>
      <c r="B661" t="s">
        <v>343</v>
      </c>
      <c r="C661" s="412" t="s">
        <v>1577</v>
      </c>
      <c r="D661" t="s">
        <v>13</v>
      </c>
      <c r="E661" t="s">
        <v>17</v>
      </c>
      <c r="F661" s="412" t="s">
        <v>1294</v>
      </c>
      <c r="G661">
        <v>6079</v>
      </c>
      <c r="H661">
        <v>289</v>
      </c>
      <c r="I661">
        <v>13</v>
      </c>
    </row>
    <row r="662" spans="1:9" ht="45" x14ac:dyDescent="0.2">
      <c r="A662" t="s">
        <v>303</v>
      </c>
      <c r="B662" t="s">
        <v>302</v>
      </c>
      <c r="C662" s="412" t="s">
        <v>1578</v>
      </c>
      <c r="D662" t="s">
        <v>15</v>
      </c>
      <c r="E662" t="s">
        <v>17</v>
      </c>
      <c r="F662" s="412" t="s">
        <v>1299</v>
      </c>
      <c r="G662">
        <v>1</v>
      </c>
    </row>
    <row r="663" spans="1:9" ht="45" x14ac:dyDescent="0.2">
      <c r="A663" t="s">
        <v>303</v>
      </c>
      <c r="B663" t="s">
        <v>302</v>
      </c>
      <c r="C663" s="412" t="s">
        <v>1578</v>
      </c>
      <c r="D663" t="s">
        <v>15</v>
      </c>
      <c r="E663" t="s">
        <v>17</v>
      </c>
      <c r="F663" s="412" t="s">
        <v>1297</v>
      </c>
      <c r="I663">
        <v>17</v>
      </c>
    </row>
    <row r="664" spans="1:9" ht="45" x14ac:dyDescent="0.2">
      <c r="A664" t="s">
        <v>1013</v>
      </c>
      <c r="B664" t="s">
        <v>1012</v>
      </c>
      <c r="C664" s="412" t="s">
        <v>1579</v>
      </c>
      <c r="D664" t="s">
        <v>15</v>
      </c>
      <c r="E664" t="s">
        <v>65</v>
      </c>
      <c r="F664" s="412" t="s">
        <v>1305</v>
      </c>
      <c r="G664">
        <v>13</v>
      </c>
    </row>
    <row r="665" spans="1:9" ht="45" x14ac:dyDescent="0.2">
      <c r="A665" t="s">
        <v>1013</v>
      </c>
      <c r="B665" t="s">
        <v>1012</v>
      </c>
      <c r="C665" s="412" t="s">
        <v>1579</v>
      </c>
      <c r="D665" t="s">
        <v>15</v>
      </c>
      <c r="E665" t="s">
        <v>65</v>
      </c>
      <c r="F665" s="412" t="s">
        <v>1308</v>
      </c>
      <c r="G665">
        <v>494</v>
      </c>
      <c r="H665">
        <v>32</v>
      </c>
    </row>
    <row r="666" spans="1:9" ht="45" x14ac:dyDescent="0.2">
      <c r="A666" t="s">
        <v>1013</v>
      </c>
      <c r="B666" t="s">
        <v>1012</v>
      </c>
      <c r="C666" s="412" t="s">
        <v>1579</v>
      </c>
      <c r="D666" t="s">
        <v>15</v>
      </c>
      <c r="E666" t="s">
        <v>65</v>
      </c>
      <c r="F666" s="412" t="s">
        <v>1304</v>
      </c>
      <c r="G666">
        <v>5</v>
      </c>
    </row>
    <row r="667" spans="1:9" ht="45" x14ac:dyDescent="0.2">
      <c r="A667" t="s">
        <v>1013</v>
      </c>
      <c r="B667" t="s">
        <v>1012</v>
      </c>
      <c r="C667" s="412" t="s">
        <v>1579</v>
      </c>
      <c r="D667" t="s">
        <v>15</v>
      </c>
      <c r="E667" t="s">
        <v>65</v>
      </c>
      <c r="F667" s="412" t="s">
        <v>1303</v>
      </c>
      <c r="G667">
        <v>8</v>
      </c>
    </row>
    <row r="668" spans="1:9" ht="45" x14ac:dyDescent="0.2">
      <c r="A668" t="s">
        <v>1013</v>
      </c>
      <c r="B668" t="s">
        <v>1012</v>
      </c>
      <c r="C668" s="412" t="s">
        <v>1579</v>
      </c>
      <c r="D668" t="s">
        <v>15</v>
      </c>
      <c r="E668" t="s">
        <v>65</v>
      </c>
      <c r="F668" s="412" t="s">
        <v>1169</v>
      </c>
      <c r="G668">
        <v>3</v>
      </c>
    </row>
    <row r="669" spans="1:9" ht="45" x14ac:dyDescent="0.2">
      <c r="A669" t="s">
        <v>1013</v>
      </c>
      <c r="B669" t="s">
        <v>1012</v>
      </c>
      <c r="C669" s="412" t="s">
        <v>1579</v>
      </c>
      <c r="D669" t="s">
        <v>15</v>
      </c>
      <c r="E669" t="s">
        <v>65</v>
      </c>
      <c r="F669" s="412" t="s">
        <v>1309</v>
      </c>
      <c r="G669">
        <v>317</v>
      </c>
    </row>
    <row r="670" spans="1:9" ht="45" x14ac:dyDescent="0.2">
      <c r="A670" t="s">
        <v>1013</v>
      </c>
      <c r="B670" t="s">
        <v>1012</v>
      </c>
      <c r="C670" s="412" t="s">
        <v>1579</v>
      </c>
      <c r="D670" t="s">
        <v>15</v>
      </c>
      <c r="E670" t="s">
        <v>65</v>
      </c>
      <c r="F670" s="412" t="s">
        <v>1170</v>
      </c>
      <c r="G670">
        <v>8</v>
      </c>
    </row>
    <row r="671" spans="1:9" ht="45" x14ac:dyDescent="0.2">
      <c r="A671" t="s">
        <v>1013</v>
      </c>
      <c r="B671" t="s">
        <v>1012</v>
      </c>
      <c r="C671" s="412" t="s">
        <v>1579</v>
      </c>
      <c r="D671" t="s">
        <v>15</v>
      </c>
      <c r="E671" t="s">
        <v>65</v>
      </c>
      <c r="F671" s="412" t="s">
        <v>1306</v>
      </c>
      <c r="G671">
        <v>2</v>
      </c>
    </row>
    <row r="672" spans="1:9" ht="45" x14ac:dyDescent="0.2">
      <c r="A672" t="s">
        <v>1013</v>
      </c>
      <c r="B672" t="s">
        <v>1012</v>
      </c>
      <c r="C672" s="412" t="s">
        <v>1579</v>
      </c>
      <c r="D672" t="s">
        <v>15</v>
      </c>
      <c r="E672" t="s">
        <v>65</v>
      </c>
      <c r="F672" s="412" t="s">
        <v>1300</v>
      </c>
      <c r="I672">
        <v>4</v>
      </c>
    </row>
    <row r="673" spans="1:9" ht="45" x14ac:dyDescent="0.2">
      <c r="A673" t="s">
        <v>1013</v>
      </c>
      <c r="B673" t="s">
        <v>1012</v>
      </c>
      <c r="C673" s="412" t="s">
        <v>1579</v>
      </c>
      <c r="D673" t="s">
        <v>15</v>
      </c>
      <c r="E673" t="s">
        <v>65</v>
      </c>
      <c r="F673" s="412" t="s">
        <v>1171</v>
      </c>
      <c r="G673">
        <v>42</v>
      </c>
    </row>
    <row r="674" spans="1:9" ht="45" x14ac:dyDescent="0.2">
      <c r="A674" t="s">
        <v>1013</v>
      </c>
      <c r="B674" t="s">
        <v>1012</v>
      </c>
      <c r="C674" s="412" t="s">
        <v>1579</v>
      </c>
      <c r="D674" t="s">
        <v>15</v>
      </c>
      <c r="E674" t="s">
        <v>65</v>
      </c>
      <c r="F674" s="412" t="s">
        <v>1297</v>
      </c>
      <c r="G674">
        <v>1730</v>
      </c>
      <c r="H674">
        <v>48</v>
      </c>
      <c r="I674">
        <v>20</v>
      </c>
    </row>
    <row r="675" spans="1:9" ht="45" x14ac:dyDescent="0.2">
      <c r="A675" t="s">
        <v>1013</v>
      </c>
      <c r="B675" t="s">
        <v>1012</v>
      </c>
      <c r="C675" s="412" t="s">
        <v>1579</v>
      </c>
      <c r="D675" t="s">
        <v>15</v>
      </c>
      <c r="E675" t="s">
        <v>65</v>
      </c>
      <c r="F675" s="412" t="s">
        <v>1296</v>
      </c>
      <c r="G675">
        <v>7</v>
      </c>
    </row>
    <row r="676" spans="1:9" ht="60" x14ac:dyDescent="0.2">
      <c r="A676" t="s">
        <v>1013</v>
      </c>
      <c r="B676" t="s">
        <v>1012</v>
      </c>
      <c r="C676" s="412" t="s">
        <v>1579</v>
      </c>
      <c r="D676" t="s">
        <v>15</v>
      </c>
      <c r="E676" t="s">
        <v>65</v>
      </c>
      <c r="F676" s="412" t="s">
        <v>1295</v>
      </c>
      <c r="G676">
        <v>19</v>
      </c>
      <c r="H676">
        <v>1</v>
      </c>
      <c r="I676">
        <v>179</v>
      </c>
    </row>
    <row r="677" spans="1:9" ht="45" x14ac:dyDescent="0.2">
      <c r="A677" t="s">
        <v>1013</v>
      </c>
      <c r="B677" t="s">
        <v>1012</v>
      </c>
      <c r="C677" s="412" t="s">
        <v>1579</v>
      </c>
      <c r="D677" t="s">
        <v>15</v>
      </c>
      <c r="E677" t="s">
        <v>65</v>
      </c>
      <c r="F677" s="412" t="s">
        <v>1294</v>
      </c>
      <c r="G677">
        <v>18</v>
      </c>
      <c r="I677">
        <v>79</v>
      </c>
    </row>
    <row r="678" spans="1:9" ht="45" x14ac:dyDescent="0.2">
      <c r="A678" t="s">
        <v>502</v>
      </c>
      <c r="B678" t="s">
        <v>1580</v>
      </c>
      <c r="C678" s="412" t="s">
        <v>1581</v>
      </c>
      <c r="D678" t="s">
        <v>13</v>
      </c>
      <c r="E678" t="s">
        <v>66</v>
      </c>
      <c r="F678" s="412" t="s">
        <v>1305</v>
      </c>
      <c r="G678">
        <v>1</v>
      </c>
    </row>
    <row r="679" spans="1:9" ht="45" x14ac:dyDescent="0.2">
      <c r="A679" t="s">
        <v>502</v>
      </c>
      <c r="B679" t="s">
        <v>1580</v>
      </c>
      <c r="C679" s="412" t="s">
        <v>1581</v>
      </c>
      <c r="D679" t="s">
        <v>13</v>
      </c>
      <c r="E679" t="s">
        <v>66</v>
      </c>
      <c r="F679" s="412" t="s">
        <v>1308</v>
      </c>
      <c r="G679">
        <v>31</v>
      </c>
      <c r="H679">
        <v>214</v>
      </c>
    </row>
    <row r="680" spans="1:9" ht="45" x14ac:dyDescent="0.2">
      <c r="A680" t="s">
        <v>502</v>
      </c>
      <c r="B680" t="s">
        <v>1580</v>
      </c>
      <c r="C680" s="412" t="s">
        <v>1581</v>
      </c>
      <c r="D680" t="s">
        <v>13</v>
      </c>
      <c r="E680" t="s">
        <v>66</v>
      </c>
      <c r="F680" s="412" t="s">
        <v>1304</v>
      </c>
      <c r="G680">
        <v>3</v>
      </c>
    </row>
    <row r="681" spans="1:9" ht="45" x14ac:dyDescent="0.2">
      <c r="A681" t="s">
        <v>502</v>
      </c>
      <c r="B681" t="s">
        <v>1580</v>
      </c>
      <c r="C681" s="412" t="s">
        <v>1581</v>
      </c>
      <c r="D681" t="s">
        <v>13</v>
      </c>
      <c r="E681" t="s">
        <v>66</v>
      </c>
      <c r="F681" s="412" t="s">
        <v>1303</v>
      </c>
      <c r="G681">
        <v>107</v>
      </c>
    </row>
    <row r="682" spans="1:9" ht="45" x14ac:dyDescent="0.2">
      <c r="A682" t="s">
        <v>502</v>
      </c>
      <c r="B682" t="s">
        <v>1580</v>
      </c>
      <c r="C682" s="412" t="s">
        <v>1581</v>
      </c>
      <c r="D682" t="s">
        <v>13</v>
      </c>
      <c r="E682" t="s">
        <v>66</v>
      </c>
      <c r="F682" s="412" t="s">
        <v>1169</v>
      </c>
      <c r="G682">
        <v>1</v>
      </c>
    </row>
    <row r="683" spans="1:9" ht="45" x14ac:dyDescent="0.2">
      <c r="A683" t="s">
        <v>502</v>
      </c>
      <c r="B683" t="s">
        <v>1580</v>
      </c>
      <c r="C683" s="412" t="s">
        <v>1581</v>
      </c>
      <c r="D683" t="s">
        <v>13</v>
      </c>
      <c r="E683" t="s">
        <v>66</v>
      </c>
      <c r="F683" s="412" t="s">
        <v>1309</v>
      </c>
      <c r="G683">
        <v>12</v>
      </c>
    </row>
    <row r="684" spans="1:9" ht="45" x14ac:dyDescent="0.2">
      <c r="A684" t="s">
        <v>502</v>
      </c>
      <c r="B684" t="s">
        <v>1580</v>
      </c>
      <c r="C684" s="412" t="s">
        <v>1581</v>
      </c>
      <c r="D684" t="s">
        <v>13</v>
      </c>
      <c r="E684" t="s">
        <v>66</v>
      </c>
      <c r="F684" s="412" t="s">
        <v>1170</v>
      </c>
      <c r="G684">
        <v>7</v>
      </c>
    </row>
    <row r="685" spans="1:9" ht="45" x14ac:dyDescent="0.2">
      <c r="A685" t="s">
        <v>502</v>
      </c>
      <c r="B685" t="s">
        <v>1580</v>
      </c>
      <c r="C685" s="412" t="s">
        <v>1581</v>
      </c>
      <c r="D685" t="s">
        <v>13</v>
      </c>
      <c r="E685" t="s">
        <v>66</v>
      </c>
      <c r="F685" s="412" t="s">
        <v>1306</v>
      </c>
      <c r="G685">
        <v>2</v>
      </c>
    </row>
    <row r="686" spans="1:9" ht="45" x14ac:dyDescent="0.2">
      <c r="A686" t="s">
        <v>502</v>
      </c>
      <c r="B686" t="s">
        <v>1580</v>
      </c>
      <c r="C686" s="412" t="s">
        <v>1581</v>
      </c>
      <c r="D686" t="s">
        <v>13</v>
      </c>
      <c r="E686" t="s">
        <v>66</v>
      </c>
      <c r="F686" s="412" t="s">
        <v>1300</v>
      </c>
      <c r="G686">
        <v>15</v>
      </c>
      <c r="I686">
        <v>9</v>
      </c>
    </row>
    <row r="687" spans="1:9" ht="45" x14ac:dyDescent="0.2">
      <c r="A687" t="s">
        <v>502</v>
      </c>
      <c r="B687" t="s">
        <v>1580</v>
      </c>
      <c r="C687" s="412" t="s">
        <v>1581</v>
      </c>
      <c r="D687" t="s">
        <v>13</v>
      </c>
      <c r="E687" t="s">
        <v>66</v>
      </c>
      <c r="F687" s="412" t="s">
        <v>1299</v>
      </c>
      <c r="G687">
        <v>1</v>
      </c>
    </row>
    <row r="688" spans="1:9" ht="45" x14ac:dyDescent="0.2">
      <c r="A688" t="s">
        <v>502</v>
      </c>
      <c r="B688" t="s">
        <v>1580</v>
      </c>
      <c r="C688" s="412" t="s">
        <v>1581</v>
      </c>
      <c r="D688" t="s">
        <v>13</v>
      </c>
      <c r="E688" t="s">
        <v>66</v>
      </c>
      <c r="F688" s="412" t="s">
        <v>1171</v>
      </c>
      <c r="G688">
        <v>2171</v>
      </c>
    </row>
    <row r="689" spans="1:9" ht="45" x14ac:dyDescent="0.2">
      <c r="A689" t="s">
        <v>502</v>
      </c>
      <c r="B689" t="s">
        <v>1580</v>
      </c>
      <c r="C689" s="412" t="s">
        <v>1581</v>
      </c>
      <c r="D689" t="s">
        <v>13</v>
      </c>
      <c r="E689" t="s">
        <v>66</v>
      </c>
      <c r="F689" s="412" t="s">
        <v>1297</v>
      </c>
      <c r="G689">
        <v>2842</v>
      </c>
      <c r="H689">
        <v>3</v>
      </c>
      <c r="I689">
        <v>578</v>
      </c>
    </row>
    <row r="690" spans="1:9" ht="45" x14ac:dyDescent="0.2">
      <c r="A690" t="s">
        <v>502</v>
      </c>
      <c r="B690" t="s">
        <v>1580</v>
      </c>
      <c r="C690" s="412" t="s">
        <v>1581</v>
      </c>
      <c r="D690" t="s">
        <v>13</v>
      </c>
      <c r="E690" t="s">
        <v>66</v>
      </c>
      <c r="F690" s="412" t="s">
        <v>1296</v>
      </c>
      <c r="G690">
        <v>210</v>
      </c>
      <c r="H690">
        <v>15</v>
      </c>
    </row>
    <row r="691" spans="1:9" ht="60" x14ac:dyDescent="0.2">
      <c r="A691" t="s">
        <v>502</v>
      </c>
      <c r="B691" t="s">
        <v>1580</v>
      </c>
      <c r="C691" s="412" t="s">
        <v>1581</v>
      </c>
      <c r="D691" t="s">
        <v>13</v>
      </c>
      <c r="E691" t="s">
        <v>66</v>
      </c>
      <c r="F691" s="412" t="s">
        <v>1295</v>
      </c>
      <c r="G691">
        <v>632</v>
      </c>
      <c r="H691">
        <v>136</v>
      </c>
      <c r="I691">
        <v>483</v>
      </c>
    </row>
    <row r="692" spans="1:9" ht="45" x14ac:dyDescent="0.2">
      <c r="A692" t="s">
        <v>502</v>
      </c>
      <c r="B692" t="s">
        <v>1580</v>
      </c>
      <c r="C692" s="412" t="s">
        <v>1581</v>
      </c>
      <c r="D692" t="s">
        <v>13</v>
      </c>
      <c r="E692" t="s">
        <v>66</v>
      </c>
      <c r="F692" s="412" t="s">
        <v>1294</v>
      </c>
      <c r="G692">
        <v>296</v>
      </c>
      <c r="H692">
        <v>1</v>
      </c>
      <c r="I692">
        <v>32</v>
      </c>
    </row>
    <row r="693" spans="1:9" ht="30" x14ac:dyDescent="0.2">
      <c r="A693" t="s">
        <v>600</v>
      </c>
      <c r="B693" t="s">
        <v>599</v>
      </c>
      <c r="C693" s="412" t="s">
        <v>1582</v>
      </c>
      <c r="D693" t="s">
        <v>13</v>
      </c>
      <c r="E693" t="s">
        <v>66</v>
      </c>
      <c r="F693" s="412" t="s">
        <v>1305</v>
      </c>
      <c r="G693">
        <v>2</v>
      </c>
    </row>
    <row r="694" spans="1:9" ht="30" x14ac:dyDescent="0.2">
      <c r="A694" t="s">
        <v>600</v>
      </c>
      <c r="B694" t="s">
        <v>599</v>
      </c>
      <c r="C694" s="412" t="s">
        <v>1582</v>
      </c>
      <c r="D694" t="s">
        <v>13</v>
      </c>
      <c r="E694" t="s">
        <v>66</v>
      </c>
      <c r="F694" s="412" t="s">
        <v>1308</v>
      </c>
      <c r="H694">
        <v>56</v>
      </c>
    </row>
    <row r="695" spans="1:9" ht="45" x14ac:dyDescent="0.2">
      <c r="A695" t="s">
        <v>600</v>
      </c>
      <c r="B695" t="s">
        <v>599</v>
      </c>
      <c r="C695" s="412" t="s">
        <v>1582</v>
      </c>
      <c r="D695" t="s">
        <v>13</v>
      </c>
      <c r="E695" t="s">
        <v>66</v>
      </c>
      <c r="F695" s="412" t="s">
        <v>1303</v>
      </c>
      <c r="G695">
        <v>37</v>
      </c>
    </row>
    <row r="696" spans="1:9" x14ac:dyDescent="0.2">
      <c r="A696" t="s">
        <v>600</v>
      </c>
      <c r="B696" t="s">
        <v>599</v>
      </c>
      <c r="C696" s="412" t="s">
        <v>1582</v>
      </c>
      <c r="D696" t="s">
        <v>13</v>
      </c>
      <c r="E696" t="s">
        <v>66</v>
      </c>
      <c r="F696" s="412" t="s">
        <v>1306</v>
      </c>
      <c r="G696">
        <v>1</v>
      </c>
    </row>
    <row r="697" spans="1:9" ht="45" x14ac:dyDescent="0.2">
      <c r="A697" t="s">
        <v>600</v>
      </c>
      <c r="B697" t="s">
        <v>599</v>
      </c>
      <c r="C697" s="412" t="s">
        <v>1582</v>
      </c>
      <c r="D697" t="s">
        <v>13</v>
      </c>
      <c r="E697" t="s">
        <v>66</v>
      </c>
      <c r="F697" s="412" t="s">
        <v>1300</v>
      </c>
      <c r="G697">
        <v>2</v>
      </c>
    </row>
    <row r="698" spans="1:9" ht="30" x14ac:dyDescent="0.2">
      <c r="A698" t="s">
        <v>600</v>
      </c>
      <c r="B698" t="s">
        <v>599</v>
      </c>
      <c r="C698" s="412" t="s">
        <v>1582</v>
      </c>
      <c r="D698" t="s">
        <v>13</v>
      </c>
      <c r="E698" t="s">
        <v>66</v>
      </c>
      <c r="F698" s="412" t="s">
        <v>1171</v>
      </c>
      <c r="G698">
        <v>454</v>
      </c>
    </row>
    <row r="699" spans="1:9" ht="30" x14ac:dyDescent="0.2">
      <c r="A699" t="s">
        <v>600</v>
      </c>
      <c r="B699" t="s">
        <v>599</v>
      </c>
      <c r="C699" s="412" t="s">
        <v>1582</v>
      </c>
      <c r="D699" t="s">
        <v>13</v>
      </c>
      <c r="E699" t="s">
        <v>66</v>
      </c>
      <c r="F699" s="412" t="s">
        <v>1297</v>
      </c>
      <c r="G699">
        <v>909</v>
      </c>
      <c r="I699">
        <v>115</v>
      </c>
    </row>
    <row r="700" spans="1:9" ht="30" x14ac:dyDescent="0.2">
      <c r="A700" t="s">
        <v>600</v>
      </c>
      <c r="B700" t="s">
        <v>599</v>
      </c>
      <c r="C700" s="412" t="s">
        <v>1582</v>
      </c>
      <c r="D700" t="s">
        <v>13</v>
      </c>
      <c r="E700" t="s">
        <v>66</v>
      </c>
      <c r="F700" s="412" t="s">
        <v>1296</v>
      </c>
      <c r="G700">
        <v>55</v>
      </c>
      <c r="H700">
        <v>2</v>
      </c>
    </row>
    <row r="701" spans="1:9" ht="60" x14ac:dyDescent="0.2">
      <c r="A701" t="s">
        <v>600</v>
      </c>
      <c r="B701" t="s">
        <v>599</v>
      </c>
      <c r="C701" s="412" t="s">
        <v>1582</v>
      </c>
      <c r="D701" t="s">
        <v>13</v>
      </c>
      <c r="E701" t="s">
        <v>66</v>
      </c>
      <c r="F701" s="412" t="s">
        <v>1295</v>
      </c>
      <c r="G701">
        <v>44</v>
      </c>
      <c r="H701">
        <v>39</v>
      </c>
      <c r="I701">
        <v>128</v>
      </c>
    </row>
    <row r="702" spans="1:9" x14ac:dyDescent="0.2">
      <c r="A702" t="s">
        <v>600</v>
      </c>
      <c r="B702" t="s">
        <v>599</v>
      </c>
      <c r="C702" s="412" t="s">
        <v>1582</v>
      </c>
      <c r="D702" t="s">
        <v>13</v>
      </c>
      <c r="E702" t="s">
        <v>66</v>
      </c>
      <c r="F702" s="412" t="s">
        <v>1294</v>
      </c>
      <c r="G702">
        <v>362</v>
      </c>
      <c r="I702">
        <v>9</v>
      </c>
    </row>
    <row r="703" spans="1:9" ht="45" x14ac:dyDescent="0.2">
      <c r="A703" t="s">
        <v>789</v>
      </c>
      <c r="B703" t="s">
        <v>788</v>
      </c>
      <c r="C703" s="412" t="s">
        <v>1583</v>
      </c>
      <c r="D703" t="s">
        <v>13</v>
      </c>
      <c r="E703" t="s">
        <v>61</v>
      </c>
      <c r="F703" s="412" t="s">
        <v>1308</v>
      </c>
      <c r="G703">
        <v>1</v>
      </c>
    </row>
    <row r="704" spans="1:9" ht="45" x14ac:dyDescent="0.2">
      <c r="A704" t="s">
        <v>789</v>
      </c>
      <c r="B704" t="s">
        <v>788</v>
      </c>
      <c r="C704" s="412" t="s">
        <v>1583</v>
      </c>
      <c r="D704" t="s">
        <v>13</v>
      </c>
      <c r="E704" t="s">
        <v>61</v>
      </c>
      <c r="F704" s="412" t="s">
        <v>1304</v>
      </c>
      <c r="G704">
        <v>2</v>
      </c>
      <c r="H704">
        <v>1</v>
      </c>
    </row>
    <row r="705" spans="1:9" ht="45" x14ac:dyDescent="0.2">
      <c r="A705" t="s">
        <v>789</v>
      </c>
      <c r="B705" t="s">
        <v>788</v>
      </c>
      <c r="C705" s="412" t="s">
        <v>1583</v>
      </c>
      <c r="D705" t="s">
        <v>13</v>
      </c>
      <c r="E705" t="s">
        <v>61</v>
      </c>
      <c r="F705" s="412" t="s">
        <v>1303</v>
      </c>
      <c r="G705">
        <v>769</v>
      </c>
    </row>
    <row r="706" spans="1:9" ht="45" x14ac:dyDescent="0.2">
      <c r="A706" t="s">
        <v>789</v>
      </c>
      <c r="B706" t="s">
        <v>788</v>
      </c>
      <c r="C706" s="412" t="s">
        <v>1583</v>
      </c>
      <c r="D706" t="s">
        <v>13</v>
      </c>
      <c r="E706" t="s">
        <v>61</v>
      </c>
      <c r="F706" s="412" t="s">
        <v>1309</v>
      </c>
      <c r="G706">
        <v>1</v>
      </c>
    </row>
    <row r="707" spans="1:9" ht="45" x14ac:dyDescent="0.2">
      <c r="A707" t="s">
        <v>789</v>
      </c>
      <c r="B707" t="s">
        <v>788</v>
      </c>
      <c r="C707" s="412" t="s">
        <v>1583</v>
      </c>
      <c r="D707" t="s">
        <v>13</v>
      </c>
      <c r="E707" t="s">
        <v>61</v>
      </c>
      <c r="F707" s="412" t="s">
        <v>1170</v>
      </c>
      <c r="G707">
        <v>4</v>
      </c>
    </row>
    <row r="708" spans="1:9" ht="45" x14ac:dyDescent="0.2">
      <c r="A708" t="s">
        <v>789</v>
      </c>
      <c r="B708" t="s">
        <v>788</v>
      </c>
      <c r="C708" s="412" t="s">
        <v>1583</v>
      </c>
      <c r="D708" t="s">
        <v>13</v>
      </c>
      <c r="E708" t="s">
        <v>61</v>
      </c>
      <c r="F708" s="412" t="s">
        <v>1300</v>
      </c>
      <c r="G708">
        <v>57</v>
      </c>
      <c r="I708">
        <v>62</v>
      </c>
    </row>
    <row r="709" spans="1:9" ht="45" x14ac:dyDescent="0.2">
      <c r="A709" t="s">
        <v>789</v>
      </c>
      <c r="B709" t="s">
        <v>788</v>
      </c>
      <c r="C709" s="412" t="s">
        <v>1583</v>
      </c>
      <c r="D709" t="s">
        <v>13</v>
      </c>
      <c r="E709" t="s">
        <v>61</v>
      </c>
      <c r="F709" s="412" t="s">
        <v>1299</v>
      </c>
      <c r="G709">
        <v>2</v>
      </c>
    </row>
    <row r="710" spans="1:9" ht="45" x14ac:dyDescent="0.2">
      <c r="A710" t="s">
        <v>789</v>
      </c>
      <c r="B710" t="s">
        <v>788</v>
      </c>
      <c r="C710" s="412" t="s">
        <v>1583</v>
      </c>
      <c r="D710" t="s">
        <v>13</v>
      </c>
      <c r="E710" t="s">
        <v>61</v>
      </c>
      <c r="F710" s="412" t="s">
        <v>1171</v>
      </c>
      <c r="G710">
        <v>2</v>
      </c>
    </row>
    <row r="711" spans="1:9" ht="45" x14ac:dyDescent="0.2">
      <c r="A711" t="s">
        <v>789</v>
      </c>
      <c r="B711" t="s">
        <v>788</v>
      </c>
      <c r="C711" s="412" t="s">
        <v>1583</v>
      </c>
      <c r="D711" t="s">
        <v>13</v>
      </c>
      <c r="E711" t="s">
        <v>61</v>
      </c>
      <c r="F711" s="412" t="s">
        <v>1297</v>
      </c>
      <c r="G711">
        <v>7</v>
      </c>
      <c r="I711">
        <v>1</v>
      </c>
    </row>
    <row r="712" spans="1:9" ht="45" x14ac:dyDescent="0.2">
      <c r="A712" t="s">
        <v>789</v>
      </c>
      <c r="B712" t="s">
        <v>788</v>
      </c>
      <c r="C712" s="412" t="s">
        <v>1583</v>
      </c>
      <c r="D712" t="s">
        <v>13</v>
      </c>
      <c r="E712" t="s">
        <v>61</v>
      </c>
      <c r="F712" s="412" t="s">
        <v>1296</v>
      </c>
      <c r="G712">
        <v>1001</v>
      </c>
      <c r="H712">
        <v>47</v>
      </c>
    </row>
    <row r="713" spans="1:9" ht="60" x14ac:dyDescent="0.2">
      <c r="A713" t="s">
        <v>789</v>
      </c>
      <c r="B713" t="s">
        <v>788</v>
      </c>
      <c r="C713" s="412" t="s">
        <v>1583</v>
      </c>
      <c r="D713" t="s">
        <v>13</v>
      </c>
      <c r="E713" t="s">
        <v>61</v>
      </c>
      <c r="F713" s="412" t="s">
        <v>1295</v>
      </c>
      <c r="G713">
        <v>881</v>
      </c>
      <c r="H713">
        <v>72</v>
      </c>
      <c r="I713">
        <v>625</v>
      </c>
    </row>
    <row r="714" spans="1:9" ht="45" x14ac:dyDescent="0.2">
      <c r="A714" t="s">
        <v>789</v>
      </c>
      <c r="B714" t="s">
        <v>788</v>
      </c>
      <c r="C714" s="412" t="s">
        <v>1583</v>
      </c>
      <c r="D714" t="s">
        <v>13</v>
      </c>
      <c r="E714" t="s">
        <v>61</v>
      </c>
      <c r="F714" s="412" t="s">
        <v>1294</v>
      </c>
      <c r="G714">
        <v>279</v>
      </c>
      <c r="H714">
        <v>2</v>
      </c>
      <c r="I714">
        <v>135</v>
      </c>
    </row>
    <row r="715" spans="1:9" ht="30" x14ac:dyDescent="0.2">
      <c r="A715" t="s">
        <v>674</v>
      </c>
      <c r="B715" t="s">
        <v>673</v>
      </c>
      <c r="C715" s="412" t="s">
        <v>1584</v>
      </c>
      <c r="D715" t="s">
        <v>15</v>
      </c>
      <c r="E715" t="s">
        <v>18</v>
      </c>
      <c r="F715" s="412" t="s">
        <v>1305</v>
      </c>
      <c r="G715">
        <v>11</v>
      </c>
      <c r="H715">
        <v>1</v>
      </c>
    </row>
    <row r="716" spans="1:9" ht="30" x14ac:dyDescent="0.2">
      <c r="A716" t="s">
        <v>674</v>
      </c>
      <c r="B716" t="s">
        <v>673</v>
      </c>
      <c r="C716" s="412" t="s">
        <v>1584</v>
      </c>
      <c r="D716" t="s">
        <v>15</v>
      </c>
      <c r="E716" t="s">
        <v>18</v>
      </c>
      <c r="F716" s="412" t="s">
        <v>1308</v>
      </c>
      <c r="G716">
        <v>4</v>
      </c>
      <c r="H716">
        <v>1</v>
      </c>
    </row>
    <row r="717" spans="1:9" ht="30" x14ac:dyDescent="0.2">
      <c r="A717" t="s">
        <v>674</v>
      </c>
      <c r="B717" t="s">
        <v>673</v>
      </c>
      <c r="C717" s="412" t="s">
        <v>1584</v>
      </c>
      <c r="D717" t="s">
        <v>15</v>
      </c>
      <c r="E717" t="s">
        <v>18</v>
      </c>
      <c r="F717" s="412" t="s">
        <v>1304</v>
      </c>
      <c r="G717">
        <v>1</v>
      </c>
    </row>
    <row r="718" spans="1:9" ht="45" x14ac:dyDescent="0.2">
      <c r="A718" t="s">
        <v>674</v>
      </c>
      <c r="B718" t="s">
        <v>673</v>
      </c>
      <c r="C718" s="412" t="s">
        <v>1584</v>
      </c>
      <c r="D718" t="s">
        <v>15</v>
      </c>
      <c r="E718" t="s">
        <v>18</v>
      </c>
      <c r="F718" s="412" t="s">
        <v>1303</v>
      </c>
      <c r="G718">
        <v>2119</v>
      </c>
    </row>
    <row r="719" spans="1:9" ht="30" x14ac:dyDescent="0.2">
      <c r="A719" t="s">
        <v>674</v>
      </c>
      <c r="B719" t="s">
        <v>673</v>
      </c>
      <c r="C719" s="412" t="s">
        <v>1584</v>
      </c>
      <c r="D719" t="s">
        <v>15</v>
      </c>
      <c r="E719" t="s">
        <v>18</v>
      </c>
      <c r="F719" s="412" t="s">
        <v>1169</v>
      </c>
      <c r="G719">
        <v>1</v>
      </c>
      <c r="H719">
        <v>1</v>
      </c>
    </row>
    <row r="720" spans="1:9" ht="45" x14ac:dyDescent="0.2">
      <c r="A720" t="s">
        <v>674</v>
      </c>
      <c r="B720" t="s">
        <v>673</v>
      </c>
      <c r="C720" s="412" t="s">
        <v>1584</v>
      </c>
      <c r="D720" t="s">
        <v>15</v>
      </c>
      <c r="E720" t="s">
        <v>18</v>
      </c>
      <c r="F720" s="412" t="s">
        <v>1170</v>
      </c>
      <c r="G720">
        <v>4</v>
      </c>
    </row>
    <row r="721" spans="1:9" ht="30" x14ac:dyDescent="0.2">
      <c r="A721" t="s">
        <v>674</v>
      </c>
      <c r="B721" t="s">
        <v>673</v>
      </c>
      <c r="C721" s="412" t="s">
        <v>1584</v>
      </c>
      <c r="D721" t="s">
        <v>15</v>
      </c>
      <c r="E721" t="s">
        <v>18</v>
      </c>
      <c r="F721" s="412" t="s">
        <v>1307</v>
      </c>
      <c r="G721">
        <v>1</v>
      </c>
    </row>
    <row r="722" spans="1:9" ht="45" x14ac:dyDescent="0.2">
      <c r="A722" t="s">
        <v>674</v>
      </c>
      <c r="B722" t="s">
        <v>673</v>
      </c>
      <c r="C722" s="412" t="s">
        <v>1584</v>
      </c>
      <c r="D722" t="s">
        <v>15</v>
      </c>
      <c r="E722" t="s">
        <v>18</v>
      </c>
      <c r="F722" s="412" t="s">
        <v>1300</v>
      </c>
      <c r="G722">
        <v>253</v>
      </c>
      <c r="I722">
        <v>403</v>
      </c>
    </row>
    <row r="723" spans="1:9" ht="45" x14ac:dyDescent="0.2">
      <c r="A723" t="s">
        <v>674</v>
      </c>
      <c r="B723" t="s">
        <v>673</v>
      </c>
      <c r="C723" s="412" t="s">
        <v>1584</v>
      </c>
      <c r="D723" t="s">
        <v>15</v>
      </c>
      <c r="E723" t="s">
        <v>18</v>
      </c>
      <c r="F723" s="412" t="s">
        <v>1299</v>
      </c>
      <c r="G723">
        <v>11</v>
      </c>
    </row>
    <row r="724" spans="1:9" ht="30" x14ac:dyDescent="0.2">
      <c r="A724" t="s">
        <v>674</v>
      </c>
      <c r="B724" t="s">
        <v>673</v>
      </c>
      <c r="C724" s="412" t="s">
        <v>1584</v>
      </c>
      <c r="D724" t="s">
        <v>15</v>
      </c>
      <c r="E724" t="s">
        <v>18</v>
      </c>
      <c r="F724" s="412" t="s">
        <v>1171</v>
      </c>
      <c r="G724">
        <v>1</v>
      </c>
    </row>
    <row r="725" spans="1:9" ht="30" x14ac:dyDescent="0.2">
      <c r="A725" t="s">
        <v>674</v>
      </c>
      <c r="B725" t="s">
        <v>673</v>
      </c>
      <c r="C725" s="412" t="s">
        <v>1584</v>
      </c>
      <c r="D725" t="s">
        <v>15</v>
      </c>
      <c r="E725" t="s">
        <v>18</v>
      </c>
      <c r="F725" s="412" t="s">
        <v>1297</v>
      </c>
      <c r="G725">
        <v>49</v>
      </c>
      <c r="H725">
        <v>1</v>
      </c>
      <c r="I725">
        <v>23</v>
      </c>
    </row>
    <row r="726" spans="1:9" ht="30" x14ac:dyDescent="0.2">
      <c r="A726" t="s">
        <v>674</v>
      </c>
      <c r="B726" t="s">
        <v>673</v>
      </c>
      <c r="C726" s="412" t="s">
        <v>1584</v>
      </c>
      <c r="D726" t="s">
        <v>15</v>
      </c>
      <c r="E726" t="s">
        <v>18</v>
      </c>
      <c r="F726" s="412" t="s">
        <v>1296</v>
      </c>
      <c r="G726">
        <v>2398</v>
      </c>
      <c r="H726">
        <v>39</v>
      </c>
    </row>
    <row r="727" spans="1:9" ht="60" x14ac:dyDescent="0.2">
      <c r="A727" t="s">
        <v>674</v>
      </c>
      <c r="B727" t="s">
        <v>673</v>
      </c>
      <c r="C727" s="412" t="s">
        <v>1584</v>
      </c>
      <c r="D727" t="s">
        <v>15</v>
      </c>
      <c r="E727" t="s">
        <v>18</v>
      </c>
      <c r="F727" s="412" t="s">
        <v>1295</v>
      </c>
      <c r="G727">
        <v>975</v>
      </c>
      <c r="H727">
        <v>62</v>
      </c>
      <c r="I727">
        <v>1872</v>
      </c>
    </row>
    <row r="728" spans="1:9" ht="30" x14ac:dyDescent="0.2">
      <c r="A728" t="s">
        <v>674</v>
      </c>
      <c r="B728" t="s">
        <v>673</v>
      </c>
      <c r="C728" s="412" t="s">
        <v>1584</v>
      </c>
      <c r="D728" t="s">
        <v>15</v>
      </c>
      <c r="E728" t="s">
        <v>18</v>
      </c>
      <c r="F728" s="412" t="s">
        <v>1294</v>
      </c>
      <c r="G728">
        <v>758</v>
      </c>
      <c r="H728">
        <v>23</v>
      </c>
      <c r="I728">
        <v>993</v>
      </c>
    </row>
    <row r="729" spans="1:9" ht="30" x14ac:dyDescent="0.2">
      <c r="A729" t="s">
        <v>791</v>
      </c>
      <c r="B729" t="s">
        <v>790</v>
      </c>
      <c r="C729" s="412" t="s">
        <v>1585</v>
      </c>
      <c r="D729" t="s">
        <v>15</v>
      </c>
      <c r="E729" t="s">
        <v>65</v>
      </c>
      <c r="F729" s="412" t="s">
        <v>1305</v>
      </c>
      <c r="G729">
        <v>2</v>
      </c>
    </row>
    <row r="730" spans="1:9" ht="30" x14ac:dyDescent="0.2">
      <c r="A730" t="s">
        <v>791</v>
      </c>
      <c r="B730" t="s">
        <v>790</v>
      </c>
      <c r="C730" s="412" t="s">
        <v>1585</v>
      </c>
      <c r="D730" t="s">
        <v>15</v>
      </c>
      <c r="E730" t="s">
        <v>65</v>
      </c>
      <c r="F730" s="412" t="s">
        <v>1308</v>
      </c>
      <c r="G730">
        <v>331</v>
      </c>
      <c r="H730">
        <v>26</v>
      </c>
    </row>
    <row r="731" spans="1:9" ht="45" x14ac:dyDescent="0.2">
      <c r="A731" t="s">
        <v>791</v>
      </c>
      <c r="B731" t="s">
        <v>790</v>
      </c>
      <c r="C731" s="412" t="s">
        <v>1585</v>
      </c>
      <c r="D731" t="s">
        <v>15</v>
      </c>
      <c r="E731" t="s">
        <v>65</v>
      </c>
      <c r="F731" s="412" t="s">
        <v>1303</v>
      </c>
      <c r="G731">
        <v>5</v>
      </c>
    </row>
    <row r="732" spans="1:9" ht="30" x14ac:dyDescent="0.2">
      <c r="A732" t="s">
        <v>791</v>
      </c>
      <c r="B732" t="s">
        <v>790</v>
      </c>
      <c r="C732" s="412" t="s">
        <v>1585</v>
      </c>
      <c r="D732" t="s">
        <v>15</v>
      </c>
      <c r="E732" t="s">
        <v>65</v>
      </c>
      <c r="F732" s="412" t="s">
        <v>1309</v>
      </c>
      <c r="G732">
        <v>198</v>
      </c>
    </row>
    <row r="733" spans="1:9" ht="45" x14ac:dyDescent="0.2">
      <c r="A733" t="s">
        <v>791</v>
      </c>
      <c r="B733" t="s">
        <v>790</v>
      </c>
      <c r="C733" s="412" t="s">
        <v>1585</v>
      </c>
      <c r="D733" t="s">
        <v>15</v>
      </c>
      <c r="E733" t="s">
        <v>65</v>
      </c>
      <c r="F733" s="412" t="s">
        <v>1170</v>
      </c>
      <c r="G733">
        <v>1</v>
      </c>
    </row>
    <row r="734" spans="1:9" ht="30" x14ac:dyDescent="0.2">
      <c r="A734" t="s">
        <v>791</v>
      </c>
      <c r="B734" t="s">
        <v>790</v>
      </c>
      <c r="C734" s="412" t="s">
        <v>1585</v>
      </c>
      <c r="D734" t="s">
        <v>15</v>
      </c>
      <c r="E734" t="s">
        <v>65</v>
      </c>
      <c r="F734" s="412" t="s">
        <v>1306</v>
      </c>
      <c r="G734">
        <v>3</v>
      </c>
    </row>
    <row r="735" spans="1:9" ht="45" x14ac:dyDescent="0.2">
      <c r="A735" t="s">
        <v>791</v>
      </c>
      <c r="B735" t="s">
        <v>790</v>
      </c>
      <c r="C735" s="412" t="s">
        <v>1585</v>
      </c>
      <c r="D735" t="s">
        <v>15</v>
      </c>
      <c r="E735" t="s">
        <v>65</v>
      </c>
      <c r="F735" s="412" t="s">
        <v>1300</v>
      </c>
      <c r="I735">
        <v>1</v>
      </c>
    </row>
    <row r="736" spans="1:9" ht="45" x14ac:dyDescent="0.2">
      <c r="A736" t="s">
        <v>791</v>
      </c>
      <c r="B736" t="s">
        <v>790</v>
      </c>
      <c r="C736" s="412" t="s">
        <v>1585</v>
      </c>
      <c r="D736" t="s">
        <v>15</v>
      </c>
      <c r="E736" t="s">
        <v>65</v>
      </c>
      <c r="F736" s="412" t="s">
        <v>1299</v>
      </c>
      <c r="G736">
        <v>1</v>
      </c>
    </row>
    <row r="737" spans="1:9" ht="30" x14ac:dyDescent="0.2">
      <c r="A737" t="s">
        <v>791</v>
      </c>
      <c r="B737" t="s">
        <v>790</v>
      </c>
      <c r="C737" s="412" t="s">
        <v>1585</v>
      </c>
      <c r="D737" t="s">
        <v>15</v>
      </c>
      <c r="E737" t="s">
        <v>65</v>
      </c>
      <c r="F737" s="412" t="s">
        <v>1171</v>
      </c>
      <c r="G737">
        <v>5</v>
      </c>
    </row>
    <row r="738" spans="1:9" ht="30" x14ac:dyDescent="0.2">
      <c r="A738" t="s">
        <v>791</v>
      </c>
      <c r="B738" t="s">
        <v>790</v>
      </c>
      <c r="C738" s="412" t="s">
        <v>1585</v>
      </c>
      <c r="D738" t="s">
        <v>15</v>
      </c>
      <c r="E738" t="s">
        <v>65</v>
      </c>
      <c r="F738" s="412" t="s">
        <v>1297</v>
      </c>
      <c r="G738">
        <v>803</v>
      </c>
      <c r="H738">
        <v>23</v>
      </c>
      <c r="I738">
        <v>5</v>
      </c>
    </row>
    <row r="739" spans="1:9" ht="30" x14ac:dyDescent="0.2">
      <c r="A739" t="s">
        <v>791</v>
      </c>
      <c r="B739" t="s">
        <v>790</v>
      </c>
      <c r="C739" s="412" t="s">
        <v>1585</v>
      </c>
      <c r="D739" t="s">
        <v>15</v>
      </c>
      <c r="E739" t="s">
        <v>65</v>
      </c>
      <c r="F739" s="412" t="s">
        <v>1296</v>
      </c>
      <c r="G739">
        <v>4</v>
      </c>
    </row>
    <row r="740" spans="1:9" ht="60" x14ac:dyDescent="0.2">
      <c r="A740" t="s">
        <v>791</v>
      </c>
      <c r="B740" t="s">
        <v>790</v>
      </c>
      <c r="C740" s="412" t="s">
        <v>1585</v>
      </c>
      <c r="D740" t="s">
        <v>15</v>
      </c>
      <c r="E740" t="s">
        <v>65</v>
      </c>
      <c r="F740" s="412" t="s">
        <v>1295</v>
      </c>
      <c r="G740">
        <v>3</v>
      </c>
      <c r="I740">
        <v>235</v>
      </c>
    </row>
    <row r="741" spans="1:9" ht="30" x14ac:dyDescent="0.2">
      <c r="A741" t="s">
        <v>791</v>
      </c>
      <c r="B741" t="s">
        <v>790</v>
      </c>
      <c r="C741" s="412" t="s">
        <v>1585</v>
      </c>
      <c r="D741" t="s">
        <v>15</v>
      </c>
      <c r="E741" t="s">
        <v>65</v>
      </c>
      <c r="F741" s="412" t="s">
        <v>1294</v>
      </c>
      <c r="G741">
        <v>8</v>
      </c>
      <c r="H741">
        <v>1</v>
      </c>
      <c r="I741">
        <v>175</v>
      </c>
    </row>
    <row r="742" spans="1:9" ht="30" x14ac:dyDescent="0.2">
      <c r="A742" t="s">
        <v>801</v>
      </c>
      <c r="B742" t="s">
        <v>800</v>
      </c>
      <c r="C742" s="412" t="s">
        <v>1586</v>
      </c>
      <c r="D742" t="s">
        <v>15</v>
      </c>
      <c r="E742" t="s">
        <v>19</v>
      </c>
      <c r="F742" s="412" t="s">
        <v>1305</v>
      </c>
      <c r="G742">
        <v>15</v>
      </c>
      <c r="H742">
        <v>2</v>
      </c>
    </row>
    <row r="743" spans="1:9" ht="30" x14ac:dyDescent="0.2">
      <c r="A743" t="s">
        <v>801</v>
      </c>
      <c r="B743" t="s">
        <v>800</v>
      </c>
      <c r="C743" s="412" t="s">
        <v>1586</v>
      </c>
      <c r="D743" t="s">
        <v>15</v>
      </c>
      <c r="E743" t="s">
        <v>19</v>
      </c>
      <c r="F743" s="412" t="s">
        <v>1308</v>
      </c>
      <c r="G743">
        <v>10</v>
      </c>
    </row>
    <row r="744" spans="1:9" ht="30" x14ac:dyDescent="0.2">
      <c r="A744" t="s">
        <v>801</v>
      </c>
      <c r="B744" t="s">
        <v>800</v>
      </c>
      <c r="C744" s="412" t="s">
        <v>1586</v>
      </c>
      <c r="D744" t="s">
        <v>15</v>
      </c>
      <c r="E744" t="s">
        <v>19</v>
      </c>
      <c r="F744" s="412" t="s">
        <v>1304</v>
      </c>
      <c r="G744">
        <v>34</v>
      </c>
      <c r="H744">
        <v>3</v>
      </c>
    </row>
    <row r="745" spans="1:9" ht="45" x14ac:dyDescent="0.2">
      <c r="A745" t="s">
        <v>801</v>
      </c>
      <c r="B745" t="s">
        <v>800</v>
      </c>
      <c r="C745" s="412" t="s">
        <v>1586</v>
      </c>
      <c r="D745" t="s">
        <v>15</v>
      </c>
      <c r="E745" t="s">
        <v>19</v>
      </c>
      <c r="F745" s="412" t="s">
        <v>1303</v>
      </c>
      <c r="G745">
        <v>28</v>
      </c>
    </row>
    <row r="746" spans="1:9" ht="30" x14ac:dyDescent="0.2">
      <c r="A746" t="s">
        <v>801</v>
      </c>
      <c r="B746" t="s">
        <v>800</v>
      </c>
      <c r="C746" s="412" t="s">
        <v>1586</v>
      </c>
      <c r="D746" t="s">
        <v>15</v>
      </c>
      <c r="E746" t="s">
        <v>19</v>
      </c>
      <c r="F746" s="412" t="s">
        <v>1169</v>
      </c>
      <c r="G746">
        <v>7</v>
      </c>
      <c r="H746">
        <v>4</v>
      </c>
    </row>
    <row r="747" spans="1:9" ht="30" x14ac:dyDescent="0.2">
      <c r="A747" t="s">
        <v>801</v>
      </c>
      <c r="B747" t="s">
        <v>800</v>
      </c>
      <c r="C747" s="412" t="s">
        <v>1586</v>
      </c>
      <c r="D747" t="s">
        <v>15</v>
      </c>
      <c r="E747" t="s">
        <v>19</v>
      </c>
      <c r="F747" s="412" t="s">
        <v>1309</v>
      </c>
      <c r="G747">
        <v>4</v>
      </c>
    </row>
    <row r="748" spans="1:9" ht="45" x14ac:dyDescent="0.2">
      <c r="A748" t="s">
        <v>801</v>
      </c>
      <c r="B748" t="s">
        <v>800</v>
      </c>
      <c r="C748" s="412" t="s">
        <v>1586</v>
      </c>
      <c r="D748" t="s">
        <v>15</v>
      </c>
      <c r="E748" t="s">
        <v>19</v>
      </c>
      <c r="F748" s="412" t="s">
        <v>1170</v>
      </c>
      <c r="G748">
        <v>12942</v>
      </c>
      <c r="H748">
        <v>835</v>
      </c>
    </row>
    <row r="749" spans="1:9" ht="30" x14ac:dyDescent="0.2">
      <c r="A749" t="s">
        <v>801</v>
      </c>
      <c r="B749" t="s">
        <v>800</v>
      </c>
      <c r="C749" s="412" t="s">
        <v>1586</v>
      </c>
      <c r="D749" t="s">
        <v>15</v>
      </c>
      <c r="E749" t="s">
        <v>19</v>
      </c>
      <c r="F749" s="412" t="s">
        <v>1306</v>
      </c>
      <c r="G749">
        <v>1</v>
      </c>
    </row>
    <row r="750" spans="1:9" ht="45" x14ac:dyDescent="0.2">
      <c r="A750" t="s">
        <v>801</v>
      </c>
      <c r="B750" t="s">
        <v>800</v>
      </c>
      <c r="C750" s="412" t="s">
        <v>1586</v>
      </c>
      <c r="D750" t="s">
        <v>15</v>
      </c>
      <c r="E750" t="s">
        <v>19</v>
      </c>
      <c r="F750" s="412" t="s">
        <v>1300</v>
      </c>
      <c r="G750">
        <v>3119</v>
      </c>
      <c r="I750">
        <v>1682</v>
      </c>
    </row>
    <row r="751" spans="1:9" ht="45" x14ac:dyDescent="0.2">
      <c r="A751" t="s">
        <v>801</v>
      </c>
      <c r="B751" t="s">
        <v>800</v>
      </c>
      <c r="C751" s="412" t="s">
        <v>1586</v>
      </c>
      <c r="D751" t="s">
        <v>15</v>
      </c>
      <c r="E751" t="s">
        <v>19</v>
      </c>
      <c r="F751" s="412" t="s">
        <v>1299</v>
      </c>
      <c r="G751">
        <v>10</v>
      </c>
    </row>
    <row r="752" spans="1:9" ht="30" x14ac:dyDescent="0.2">
      <c r="A752" t="s">
        <v>801</v>
      </c>
      <c r="B752" t="s">
        <v>800</v>
      </c>
      <c r="C752" s="412" t="s">
        <v>1586</v>
      </c>
      <c r="D752" t="s">
        <v>15</v>
      </c>
      <c r="E752" t="s">
        <v>19</v>
      </c>
      <c r="F752" s="412" t="s">
        <v>1171</v>
      </c>
      <c r="G752">
        <v>6</v>
      </c>
    </row>
    <row r="753" spans="1:9" ht="30" x14ac:dyDescent="0.2">
      <c r="A753" t="s">
        <v>801</v>
      </c>
      <c r="B753" t="s">
        <v>800</v>
      </c>
      <c r="C753" s="412" t="s">
        <v>1586</v>
      </c>
      <c r="D753" t="s">
        <v>15</v>
      </c>
      <c r="E753" t="s">
        <v>19</v>
      </c>
      <c r="F753" s="412" t="s">
        <v>1297</v>
      </c>
      <c r="G753">
        <v>13521</v>
      </c>
      <c r="H753">
        <v>888</v>
      </c>
      <c r="I753">
        <v>2673</v>
      </c>
    </row>
    <row r="754" spans="1:9" ht="30" x14ac:dyDescent="0.2">
      <c r="A754" t="s">
        <v>801</v>
      </c>
      <c r="B754" t="s">
        <v>800</v>
      </c>
      <c r="C754" s="412" t="s">
        <v>1586</v>
      </c>
      <c r="D754" t="s">
        <v>15</v>
      </c>
      <c r="E754" t="s">
        <v>19</v>
      </c>
      <c r="F754" s="412" t="s">
        <v>1296</v>
      </c>
      <c r="G754">
        <v>51</v>
      </c>
      <c r="H754">
        <v>10</v>
      </c>
    </row>
    <row r="755" spans="1:9" ht="60" x14ac:dyDescent="0.2">
      <c r="A755" t="s">
        <v>801</v>
      </c>
      <c r="B755" t="s">
        <v>800</v>
      </c>
      <c r="C755" s="412" t="s">
        <v>1586</v>
      </c>
      <c r="D755" t="s">
        <v>15</v>
      </c>
      <c r="E755" t="s">
        <v>19</v>
      </c>
      <c r="F755" s="412" t="s">
        <v>1295</v>
      </c>
      <c r="G755">
        <v>5619</v>
      </c>
      <c r="H755">
        <v>536</v>
      </c>
      <c r="I755">
        <v>21</v>
      </c>
    </row>
    <row r="756" spans="1:9" ht="30" x14ac:dyDescent="0.2">
      <c r="A756" t="s">
        <v>801</v>
      </c>
      <c r="B756" t="s">
        <v>800</v>
      </c>
      <c r="C756" s="412" t="s">
        <v>1586</v>
      </c>
      <c r="D756" t="s">
        <v>15</v>
      </c>
      <c r="E756" t="s">
        <v>19</v>
      </c>
      <c r="F756" s="412" t="s">
        <v>1294</v>
      </c>
      <c r="G756">
        <v>52</v>
      </c>
      <c r="H756">
        <v>1</v>
      </c>
      <c r="I756">
        <v>11</v>
      </c>
    </row>
    <row r="757" spans="1:9" ht="45" x14ac:dyDescent="0.2">
      <c r="A757" t="s">
        <v>1032</v>
      </c>
      <c r="B757" t="s">
        <v>1031</v>
      </c>
      <c r="C757" s="412" t="s">
        <v>1033</v>
      </c>
      <c r="D757" t="s">
        <v>15</v>
      </c>
      <c r="E757" t="s">
        <v>63</v>
      </c>
      <c r="F757" s="412" t="s">
        <v>1297</v>
      </c>
      <c r="G757">
        <v>15</v>
      </c>
      <c r="I757">
        <v>35</v>
      </c>
    </row>
    <row r="758" spans="1:9" ht="45" x14ac:dyDescent="0.2">
      <c r="A758" t="s">
        <v>1032</v>
      </c>
      <c r="B758" t="s">
        <v>1031</v>
      </c>
      <c r="C758" s="412" t="s">
        <v>1033</v>
      </c>
      <c r="D758" t="s">
        <v>15</v>
      </c>
      <c r="E758" t="s">
        <v>63</v>
      </c>
      <c r="F758" s="412" t="s">
        <v>1294</v>
      </c>
      <c r="I758">
        <v>3</v>
      </c>
    </row>
    <row r="759" spans="1:9" ht="45" x14ac:dyDescent="0.2">
      <c r="A759" t="s">
        <v>403</v>
      </c>
      <c r="B759" t="s">
        <v>402</v>
      </c>
      <c r="C759" s="412" t="s">
        <v>1587</v>
      </c>
      <c r="D759" t="s">
        <v>13</v>
      </c>
      <c r="E759" t="s">
        <v>183</v>
      </c>
      <c r="F759" s="412" t="s">
        <v>1305</v>
      </c>
      <c r="G759">
        <v>7</v>
      </c>
      <c r="H759">
        <v>6</v>
      </c>
    </row>
    <row r="760" spans="1:9" ht="45" x14ac:dyDescent="0.2">
      <c r="A760" t="s">
        <v>403</v>
      </c>
      <c r="B760" t="s">
        <v>402</v>
      </c>
      <c r="C760" s="412" t="s">
        <v>1587</v>
      </c>
      <c r="D760" t="s">
        <v>13</v>
      </c>
      <c r="E760" t="s">
        <v>183</v>
      </c>
      <c r="F760" s="412" t="s">
        <v>1308</v>
      </c>
      <c r="G760">
        <v>5</v>
      </c>
      <c r="H760">
        <v>6</v>
      </c>
    </row>
    <row r="761" spans="1:9" ht="45" x14ac:dyDescent="0.2">
      <c r="A761" t="s">
        <v>403</v>
      </c>
      <c r="B761" t="s">
        <v>402</v>
      </c>
      <c r="C761" s="412" t="s">
        <v>1587</v>
      </c>
      <c r="D761" t="s">
        <v>13</v>
      </c>
      <c r="E761" t="s">
        <v>183</v>
      </c>
      <c r="F761" s="412" t="s">
        <v>1303</v>
      </c>
      <c r="G761">
        <v>13</v>
      </c>
    </row>
    <row r="762" spans="1:9" ht="45" x14ac:dyDescent="0.2">
      <c r="A762" t="s">
        <v>403</v>
      </c>
      <c r="B762" t="s">
        <v>402</v>
      </c>
      <c r="C762" s="412" t="s">
        <v>1587</v>
      </c>
      <c r="D762" t="s">
        <v>13</v>
      </c>
      <c r="E762" t="s">
        <v>183</v>
      </c>
      <c r="F762" s="412" t="s">
        <v>1169</v>
      </c>
      <c r="G762">
        <v>2</v>
      </c>
    </row>
    <row r="763" spans="1:9" ht="45" x14ac:dyDescent="0.2">
      <c r="A763" t="s">
        <v>403</v>
      </c>
      <c r="B763" t="s">
        <v>402</v>
      </c>
      <c r="C763" s="412" t="s">
        <v>1587</v>
      </c>
      <c r="D763" t="s">
        <v>13</v>
      </c>
      <c r="E763" t="s">
        <v>183</v>
      </c>
      <c r="F763" s="412" t="s">
        <v>1170</v>
      </c>
      <c r="G763">
        <v>1</v>
      </c>
    </row>
    <row r="764" spans="1:9" ht="45" x14ac:dyDescent="0.2">
      <c r="A764" t="s">
        <v>403</v>
      </c>
      <c r="B764" t="s">
        <v>402</v>
      </c>
      <c r="C764" s="412" t="s">
        <v>1587</v>
      </c>
      <c r="D764" t="s">
        <v>13</v>
      </c>
      <c r="E764" t="s">
        <v>183</v>
      </c>
      <c r="F764" s="412" t="s">
        <v>1307</v>
      </c>
      <c r="G764">
        <v>1</v>
      </c>
    </row>
    <row r="765" spans="1:9" ht="45" x14ac:dyDescent="0.2">
      <c r="A765" t="s">
        <v>403</v>
      </c>
      <c r="B765" t="s">
        <v>402</v>
      </c>
      <c r="C765" s="412" t="s">
        <v>1587</v>
      </c>
      <c r="D765" t="s">
        <v>13</v>
      </c>
      <c r="E765" t="s">
        <v>183</v>
      </c>
      <c r="F765" s="412" t="s">
        <v>1306</v>
      </c>
      <c r="G765">
        <v>3</v>
      </c>
    </row>
    <row r="766" spans="1:9" ht="45" x14ac:dyDescent="0.2">
      <c r="A766" t="s">
        <v>403</v>
      </c>
      <c r="B766" t="s">
        <v>402</v>
      </c>
      <c r="C766" s="412" t="s">
        <v>1587</v>
      </c>
      <c r="D766" t="s">
        <v>13</v>
      </c>
      <c r="E766" t="s">
        <v>183</v>
      </c>
      <c r="F766" s="412" t="s">
        <v>1300</v>
      </c>
      <c r="G766">
        <v>9</v>
      </c>
      <c r="I766">
        <v>326</v>
      </c>
    </row>
    <row r="767" spans="1:9" ht="45" x14ac:dyDescent="0.2">
      <c r="A767" t="s">
        <v>403</v>
      </c>
      <c r="B767" t="s">
        <v>402</v>
      </c>
      <c r="C767" s="412" t="s">
        <v>1587</v>
      </c>
      <c r="D767" t="s">
        <v>13</v>
      </c>
      <c r="E767" t="s">
        <v>183</v>
      </c>
      <c r="F767" s="412" t="s">
        <v>1299</v>
      </c>
      <c r="G767">
        <v>8</v>
      </c>
    </row>
    <row r="768" spans="1:9" ht="45" x14ac:dyDescent="0.2">
      <c r="A768" t="s">
        <v>403</v>
      </c>
      <c r="B768" t="s">
        <v>402</v>
      </c>
      <c r="C768" s="412" t="s">
        <v>1587</v>
      </c>
      <c r="D768" t="s">
        <v>13</v>
      </c>
      <c r="E768" t="s">
        <v>183</v>
      </c>
      <c r="F768" s="412" t="s">
        <v>1171</v>
      </c>
      <c r="G768">
        <v>95</v>
      </c>
    </row>
    <row r="769" spans="1:9" ht="45" x14ac:dyDescent="0.2">
      <c r="A769" t="s">
        <v>403</v>
      </c>
      <c r="B769" t="s">
        <v>402</v>
      </c>
      <c r="C769" s="412" t="s">
        <v>1587</v>
      </c>
      <c r="D769" t="s">
        <v>13</v>
      </c>
      <c r="E769" t="s">
        <v>183</v>
      </c>
      <c r="F769" s="412" t="s">
        <v>1297</v>
      </c>
      <c r="G769">
        <v>5611</v>
      </c>
      <c r="I769">
        <v>62</v>
      </c>
    </row>
    <row r="770" spans="1:9" ht="45" x14ac:dyDescent="0.2">
      <c r="A770" t="s">
        <v>403</v>
      </c>
      <c r="B770" t="s">
        <v>402</v>
      </c>
      <c r="C770" s="412" t="s">
        <v>1587</v>
      </c>
      <c r="D770" t="s">
        <v>13</v>
      </c>
      <c r="E770" t="s">
        <v>183</v>
      </c>
      <c r="F770" s="412" t="s">
        <v>1296</v>
      </c>
      <c r="G770">
        <v>42</v>
      </c>
      <c r="H770">
        <v>128</v>
      </c>
    </row>
    <row r="771" spans="1:9" ht="60" x14ac:dyDescent="0.2">
      <c r="A771" t="s">
        <v>403</v>
      </c>
      <c r="B771" t="s">
        <v>402</v>
      </c>
      <c r="C771" s="412" t="s">
        <v>1587</v>
      </c>
      <c r="D771" t="s">
        <v>13</v>
      </c>
      <c r="E771" t="s">
        <v>183</v>
      </c>
      <c r="F771" s="412" t="s">
        <v>1295</v>
      </c>
      <c r="G771">
        <v>26</v>
      </c>
      <c r="H771">
        <v>157</v>
      </c>
      <c r="I771">
        <v>916</v>
      </c>
    </row>
    <row r="772" spans="1:9" ht="45" x14ac:dyDescent="0.2">
      <c r="A772" t="s">
        <v>403</v>
      </c>
      <c r="B772" t="s">
        <v>402</v>
      </c>
      <c r="C772" s="412" t="s">
        <v>1587</v>
      </c>
      <c r="D772" t="s">
        <v>13</v>
      </c>
      <c r="E772" t="s">
        <v>183</v>
      </c>
      <c r="F772" s="412" t="s">
        <v>1294</v>
      </c>
      <c r="G772">
        <v>3060</v>
      </c>
      <c r="H772">
        <v>16</v>
      </c>
      <c r="I772">
        <v>3</v>
      </c>
    </row>
    <row r="773" spans="1:9" ht="30" x14ac:dyDescent="0.2">
      <c r="A773" t="s">
        <v>501</v>
      </c>
      <c r="B773" t="s">
        <v>500</v>
      </c>
      <c r="C773" s="412" t="s">
        <v>1588</v>
      </c>
      <c r="D773" t="s">
        <v>15</v>
      </c>
      <c r="E773" t="s">
        <v>65</v>
      </c>
      <c r="F773" s="412" t="s">
        <v>1305</v>
      </c>
      <c r="G773">
        <v>2</v>
      </c>
      <c r="H773">
        <v>1</v>
      </c>
    </row>
    <row r="774" spans="1:9" ht="30" x14ac:dyDescent="0.2">
      <c r="A774" t="s">
        <v>501</v>
      </c>
      <c r="B774" t="s">
        <v>500</v>
      </c>
      <c r="C774" s="412" t="s">
        <v>1588</v>
      </c>
      <c r="D774" t="s">
        <v>15</v>
      </c>
      <c r="E774" t="s">
        <v>65</v>
      </c>
      <c r="F774" s="412" t="s">
        <v>1308</v>
      </c>
      <c r="G774">
        <v>1718</v>
      </c>
      <c r="H774">
        <v>58</v>
      </c>
    </row>
    <row r="775" spans="1:9" ht="30" x14ac:dyDescent="0.2">
      <c r="A775" t="s">
        <v>501</v>
      </c>
      <c r="B775" t="s">
        <v>500</v>
      </c>
      <c r="C775" s="412" t="s">
        <v>1588</v>
      </c>
      <c r="D775" t="s">
        <v>15</v>
      </c>
      <c r="E775" t="s">
        <v>65</v>
      </c>
      <c r="F775" s="412" t="s">
        <v>1304</v>
      </c>
      <c r="G775">
        <v>4</v>
      </c>
    </row>
    <row r="776" spans="1:9" ht="45" x14ac:dyDescent="0.2">
      <c r="A776" t="s">
        <v>501</v>
      </c>
      <c r="B776" t="s">
        <v>500</v>
      </c>
      <c r="C776" s="412" t="s">
        <v>1588</v>
      </c>
      <c r="D776" t="s">
        <v>15</v>
      </c>
      <c r="E776" t="s">
        <v>65</v>
      </c>
      <c r="F776" s="412" t="s">
        <v>1303</v>
      </c>
      <c r="G776">
        <v>13</v>
      </c>
    </row>
    <row r="777" spans="1:9" ht="30" x14ac:dyDescent="0.2">
      <c r="A777" t="s">
        <v>501</v>
      </c>
      <c r="B777" t="s">
        <v>500</v>
      </c>
      <c r="C777" s="412" t="s">
        <v>1588</v>
      </c>
      <c r="D777" t="s">
        <v>15</v>
      </c>
      <c r="E777" t="s">
        <v>65</v>
      </c>
      <c r="F777" s="412" t="s">
        <v>1169</v>
      </c>
      <c r="G777">
        <v>4</v>
      </c>
    </row>
    <row r="778" spans="1:9" ht="30" x14ac:dyDescent="0.2">
      <c r="A778" t="s">
        <v>501</v>
      </c>
      <c r="B778" t="s">
        <v>500</v>
      </c>
      <c r="C778" s="412" t="s">
        <v>1588</v>
      </c>
      <c r="D778" t="s">
        <v>15</v>
      </c>
      <c r="E778" t="s">
        <v>65</v>
      </c>
      <c r="F778" s="412" t="s">
        <v>1309</v>
      </c>
      <c r="G778">
        <v>1289</v>
      </c>
    </row>
    <row r="779" spans="1:9" ht="45" x14ac:dyDescent="0.2">
      <c r="A779" t="s">
        <v>501</v>
      </c>
      <c r="B779" t="s">
        <v>500</v>
      </c>
      <c r="C779" s="412" t="s">
        <v>1588</v>
      </c>
      <c r="D779" t="s">
        <v>15</v>
      </c>
      <c r="E779" t="s">
        <v>65</v>
      </c>
      <c r="F779" s="412" t="s">
        <v>1170</v>
      </c>
      <c r="G779">
        <v>12</v>
      </c>
      <c r="H779">
        <v>3</v>
      </c>
    </row>
    <row r="780" spans="1:9" ht="30" x14ac:dyDescent="0.2">
      <c r="A780" t="s">
        <v>501</v>
      </c>
      <c r="B780" t="s">
        <v>500</v>
      </c>
      <c r="C780" s="412" t="s">
        <v>1588</v>
      </c>
      <c r="D780" t="s">
        <v>15</v>
      </c>
      <c r="E780" t="s">
        <v>65</v>
      </c>
      <c r="F780" s="412" t="s">
        <v>1307</v>
      </c>
      <c r="G780">
        <v>8</v>
      </c>
    </row>
    <row r="781" spans="1:9" ht="30" x14ac:dyDescent="0.2">
      <c r="A781" t="s">
        <v>501</v>
      </c>
      <c r="B781" t="s">
        <v>500</v>
      </c>
      <c r="C781" s="412" t="s">
        <v>1588</v>
      </c>
      <c r="D781" t="s">
        <v>15</v>
      </c>
      <c r="E781" t="s">
        <v>65</v>
      </c>
      <c r="F781" s="412" t="s">
        <v>1306</v>
      </c>
      <c r="G781">
        <v>2</v>
      </c>
    </row>
    <row r="782" spans="1:9" ht="45" x14ac:dyDescent="0.2">
      <c r="A782" t="s">
        <v>501</v>
      </c>
      <c r="B782" t="s">
        <v>500</v>
      </c>
      <c r="C782" s="412" t="s">
        <v>1588</v>
      </c>
      <c r="D782" t="s">
        <v>15</v>
      </c>
      <c r="E782" t="s">
        <v>65</v>
      </c>
      <c r="F782" s="412" t="s">
        <v>1300</v>
      </c>
      <c r="G782">
        <v>3</v>
      </c>
      <c r="I782">
        <v>11</v>
      </c>
    </row>
    <row r="783" spans="1:9" ht="45" x14ac:dyDescent="0.2">
      <c r="A783" t="s">
        <v>501</v>
      </c>
      <c r="B783" t="s">
        <v>500</v>
      </c>
      <c r="C783" s="412" t="s">
        <v>1588</v>
      </c>
      <c r="D783" t="s">
        <v>15</v>
      </c>
      <c r="E783" t="s">
        <v>65</v>
      </c>
      <c r="F783" s="412" t="s">
        <v>1299</v>
      </c>
      <c r="G783">
        <v>6</v>
      </c>
    </row>
    <row r="784" spans="1:9" ht="30" x14ac:dyDescent="0.2">
      <c r="A784" t="s">
        <v>501</v>
      </c>
      <c r="B784" t="s">
        <v>500</v>
      </c>
      <c r="C784" s="412" t="s">
        <v>1588</v>
      </c>
      <c r="D784" t="s">
        <v>15</v>
      </c>
      <c r="E784" t="s">
        <v>65</v>
      </c>
      <c r="F784" s="412" t="s">
        <v>1171</v>
      </c>
      <c r="G784">
        <v>14</v>
      </c>
    </row>
    <row r="785" spans="1:9" ht="30" x14ac:dyDescent="0.2">
      <c r="A785" t="s">
        <v>501</v>
      </c>
      <c r="B785" t="s">
        <v>500</v>
      </c>
      <c r="C785" s="412" t="s">
        <v>1588</v>
      </c>
      <c r="D785" t="s">
        <v>15</v>
      </c>
      <c r="E785" t="s">
        <v>65</v>
      </c>
      <c r="F785" s="412" t="s">
        <v>1297</v>
      </c>
      <c r="G785">
        <v>3643</v>
      </c>
      <c r="H785">
        <v>60</v>
      </c>
      <c r="I785">
        <v>98</v>
      </c>
    </row>
    <row r="786" spans="1:9" ht="30" x14ac:dyDescent="0.2">
      <c r="A786" t="s">
        <v>501</v>
      </c>
      <c r="B786" t="s">
        <v>500</v>
      </c>
      <c r="C786" s="412" t="s">
        <v>1588</v>
      </c>
      <c r="D786" t="s">
        <v>15</v>
      </c>
      <c r="E786" t="s">
        <v>65</v>
      </c>
      <c r="F786" s="412" t="s">
        <v>1296</v>
      </c>
      <c r="G786">
        <v>14</v>
      </c>
    </row>
    <row r="787" spans="1:9" ht="60" x14ac:dyDescent="0.2">
      <c r="A787" t="s">
        <v>501</v>
      </c>
      <c r="B787" t="s">
        <v>500</v>
      </c>
      <c r="C787" s="412" t="s">
        <v>1588</v>
      </c>
      <c r="D787" t="s">
        <v>15</v>
      </c>
      <c r="E787" t="s">
        <v>65</v>
      </c>
      <c r="F787" s="412" t="s">
        <v>1295</v>
      </c>
      <c r="G787">
        <v>27</v>
      </c>
      <c r="H787">
        <v>3</v>
      </c>
      <c r="I787">
        <v>2052</v>
      </c>
    </row>
    <row r="788" spans="1:9" ht="30" x14ac:dyDescent="0.2">
      <c r="A788" t="s">
        <v>501</v>
      </c>
      <c r="B788" t="s">
        <v>500</v>
      </c>
      <c r="C788" s="412" t="s">
        <v>1588</v>
      </c>
      <c r="D788" t="s">
        <v>15</v>
      </c>
      <c r="E788" t="s">
        <v>65</v>
      </c>
      <c r="F788" s="412" t="s">
        <v>1294</v>
      </c>
      <c r="G788">
        <v>47</v>
      </c>
      <c r="H788">
        <v>1</v>
      </c>
      <c r="I788">
        <v>1428</v>
      </c>
    </row>
    <row r="789" spans="1:9" ht="30" x14ac:dyDescent="0.2">
      <c r="A789" t="s">
        <v>737</v>
      </c>
      <c r="B789" t="s">
        <v>736</v>
      </c>
      <c r="C789" s="412" t="s">
        <v>1589</v>
      </c>
      <c r="D789" t="s">
        <v>13</v>
      </c>
      <c r="E789" t="s">
        <v>67</v>
      </c>
      <c r="F789" s="412" t="s">
        <v>1304</v>
      </c>
      <c r="G789">
        <v>4</v>
      </c>
    </row>
    <row r="790" spans="1:9" ht="30" x14ac:dyDescent="0.2">
      <c r="A790" t="s">
        <v>737</v>
      </c>
      <c r="B790" t="s">
        <v>736</v>
      </c>
      <c r="C790" s="412" t="s">
        <v>1589</v>
      </c>
      <c r="D790" t="s">
        <v>13</v>
      </c>
      <c r="E790" t="s">
        <v>67</v>
      </c>
      <c r="F790" s="412" t="s">
        <v>1169</v>
      </c>
      <c r="G790">
        <v>1</v>
      </c>
    </row>
    <row r="791" spans="1:9" ht="30" x14ac:dyDescent="0.2">
      <c r="A791" t="s">
        <v>737</v>
      </c>
      <c r="B791" t="s">
        <v>736</v>
      </c>
      <c r="C791" s="412" t="s">
        <v>1589</v>
      </c>
      <c r="D791" t="s">
        <v>13</v>
      </c>
      <c r="E791" t="s">
        <v>67</v>
      </c>
      <c r="F791" s="412" t="s">
        <v>1309</v>
      </c>
      <c r="G791">
        <v>1</v>
      </c>
    </row>
    <row r="792" spans="1:9" ht="45" x14ac:dyDescent="0.2">
      <c r="A792" t="s">
        <v>737</v>
      </c>
      <c r="B792" t="s">
        <v>736</v>
      </c>
      <c r="C792" s="412" t="s">
        <v>1589</v>
      </c>
      <c r="D792" t="s">
        <v>13</v>
      </c>
      <c r="E792" t="s">
        <v>67</v>
      </c>
      <c r="F792" s="412" t="s">
        <v>1170</v>
      </c>
      <c r="G792">
        <v>2</v>
      </c>
      <c r="H792">
        <v>1</v>
      </c>
    </row>
    <row r="793" spans="1:9" ht="30" x14ac:dyDescent="0.2">
      <c r="A793" t="s">
        <v>737</v>
      </c>
      <c r="B793" t="s">
        <v>736</v>
      </c>
      <c r="C793" s="412" t="s">
        <v>1589</v>
      </c>
      <c r="D793" t="s">
        <v>13</v>
      </c>
      <c r="E793" t="s">
        <v>67</v>
      </c>
      <c r="F793" s="412" t="s">
        <v>1307</v>
      </c>
      <c r="G793">
        <v>3</v>
      </c>
    </row>
    <row r="794" spans="1:9" ht="30" x14ac:dyDescent="0.2">
      <c r="A794" t="s">
        <v>737</v>
      </c>
      <c r="B794" t="s">
        <v>736</v>
      </c>
      <c r="C794" s="412" t="s">
        <v>1589</v>
      </c>
      <c r="D794" t="s">
        <v>13</v>
      </c>
      <c r="E794" t="s">
        <v>67</v>
      </c>
      <c r="F794" s="412" t="s">
        <v>1306</v>
      </c>
      <c r="G794">
        <v>62</v>
      </c>
    </row>
    <row r="795" spans="1:9" ht="45" x14ac:dyDescent="0.2">
      <c r="A795" t="s">
        <v>737</v>
      </c>
      <c r="B795" t="s">
        <v>736</v>
      </c>
      <c r="C795" s="412" t="s">
        <v>1589</v>
      </c>
      <c r="D795" t="s">
        <v>13</v>
      </c>
      <c r="E795" t="s">
        <v>67</v>
      </c>
      <c r="F795" s="412" t="s">
        <v>1300</v>
      </c>
      <c r="G795">
        <v>1</v>
      </c>
    </row>
    <row r="796" spans="1:9" ht="30" x14ac:dyDescent="0.2">
      <c r="A796" t="s">
        <v>737</v>
      </c>
      <c r="B796" t="s">
        <v>736</v>
      </c>
      <c r="C796" s="412" t="s">
        <v>1589</v>
      </c>
      <c r="D796" t="s">
        <v>13</v>
      </c>
      <c r="E796" t="s">
        <v>67</v>
      </c>
      <c r="F796" s="412" t="s">
        <v>1171</v>
      </c>
      <c r="G796">
        <v>1</v>
      </c>
    </row>
    <row r="797" spans="1:9" ht="30" x14ac:dyDescent="0.2">
      <c r="A797" t="s">
        <v>737</v>
      </c>
      <c r="B797" t="s">
        <v>736</v>
      </c>
      <c r="C797" s="412" t="s">
        <v>1589</v>
      </c>
      <c r="D797" t="s">
        <v>13</v>
      </c>
      <c r="E797" t="s">
        <v>67</v>
      </c>
      <c r="F797" s="412" t="s">
        <v>1297</v>
      </c>
      <c r="G797">
        <v>449</v>
      </c>
      <c r="H797">
        <v>23</v>
      </c>
      <c r="I797">
        <v>60</v>
      </c>
    </row>
    <row r="798" spans="1:9" ht="30" x14ac:dyDescent="0.2">
      <c r="A798" t="s">
        <v>737</v>
      </c>
      <c r="B798" t="s">
        <v>736</v>
      </c>
      <c r="C798" s="412" t="s">
        <v>1589</v>
      </c>
      <c r="D798" t="s">
        <v>13</v>
      </c>
      <c r="E798" t="s">
        <v>67</v>
      </c>
      <c r="F798" s="412" t="s">
        <v>1296</v>
      </c>
      <c r="G798">
        <v>2</v>
      </c>
    </row>
    <row r="799" spans="1:9" ht="60" x14ac:dyDescent="0.2">
      <c r="A799" t="s">
        <v>737</v>
      </c>
      <c r="B799" t="s">
        <v>736</v>
      </c>
      <c r="C799" s="412" t="s">
        <v>1589</v>
      </c>
      <c r="D799" t="s">
        <v>13</v>
      </c>
      <c r="E799" t="s">
        <v>67</v>
      </c>
      <c r="F799" s="412" t="s">
        <v>1295</v>
      </c>
      <c r="G799">
        <v>3</v>
      </c>
    </row>
    <row r="800" spans="1:9" ht="30" x14ac:dyDescent="0.2">
      <c r="A800" t="s">
        <v>737</v>
      </c>
      <c r="B800" t="s">
        <v>736</v>
      </c>
      <c r="C800" s="412" t="s">
        <v>1589</v>
      </c>
      <c r="D800" t="s">
        <v>13</v>
      </c>
      <c r="E800" t="s">
        <v>67</v>
      </c>
      <c r="F800" s="412" t="s">
        <v>1294</v>
      </c>
      <c r="G800">
        <v>105</v>
      </c>
      <c r="H800">
        <v>6</v>
      </c>
      <c r="I800">
        <v>55</v>
      </c>
    </row>
    <row r="801" spans="1:9" ht="30" x14ac:dyDescent="0.2">
      <c r="A801" t="s">
        <v>985</v>
      </c>
      <c r="B801" t="s">
        <v>984</v>
      </c>
      <c r="C801" s="412" t="s">
        <v>1590</v>
      </c>
      <c r="D801" t="s">
        <v>15</v>
      </c>
      <c r="E801" t="s">
        <v>183</v>
      </c>
      <c r="F801" s="412" t="s">
        <v>1297</v>
      </c>
      <c r="G801">
        <v>372</v>
      </c>
      <c r="I801">
        <v>20</v>
      </c>
    </row>
    <row r="802" spans="1:9" ht="30" x14ac:dyDescent="0.2">
      <c r="A802" t="s">
        <v>985</v>
      </c>
      <c r="B802" t="s">
        <v>984</v>
      </c>
      <c r="C802" s="412" t="s">
        <v>1590</v>
      </c>
      <c r="D802" t="s">
        <v>15</v>
      </c>
      <c r="E802" t="s">
        <v>183</v>
      </c>
      <c r="F802" s="412" t="s">
        <v>1296</v>
      </c>
      <c r="H802">
        <v>8</v>
      </c>
    </row>
    <row r="803" spans="1:9" ht="60" x14ac:dyDescent="0.2">
      <c r="A803" t="s">
        <v>985</v>
      </c>
      <c r="B803" t="s">
        <v>984</v>
      </c>
      <c r="C803" s="412" t="s">
        <v>1590</v>
      </c>
      <c r="D803" t="s">
        <v>15</v>
      </c>
      <c r="E803" t="s">
        <v>183</v>
      </c>
      <c r="F803" s="412" t="s">
        <v>1295</v>
      </c>
      <c r="G803">
        <v>2</v>
      </c>
      <c r="H803">
        <v>13</v>
      </c>
      <c r="I803">
        <v>184</v>
      </c>
    </row>
    <row r="804" spans="1:9" ht="30" x14ac:dyDescent="0.2">
      <c r="A804" t="s">
        <v>985</v>
      </c>
      <c r="B804" t="s">
        <v>984</v>
      </c>
      <c r="C804" s="412" t="s">
        <v>1590</v>
      </c>
      <c r="D804" t="s">
        <v>15</v>
      </c>
      <c r="E804" t="s">
        <v>183</v>
      </c>
      <c r="F804" s="412" t="s">
        <v>1294</v>
      </c>
      <c r="G804">
        <v>36</v>
      </c>
      <c r="H804">
        <v>1</v>
      </c>
      <c r="I804">
        <v>2</v>
      </c>
    </row>
    <row r="805" spans="1:9" ht="45" x14ac:dyDescent="0.2">
      <c r="A805" t="s">
        <v>203</v>
      </c>
      <c r="B805" t="s">
        <v>202</v>
      </c>
      <c r="C805" s="412" t="s">
        <v>1591</v>
      </c>
      <c r="D805" t="s">
        <v>13</v>
      </c>
      <c r="E805" t="s">
        <v>61</v>
      </c>
      <c r="F805" s="412" t="s">
        <v>1303</v>
      </c>
      <c r="G805">
        <v>913</v>
      </c>
    </row>
    <row r="806" spans="1:9" ht="45" x14ac:dyDescent="0.2">
      <c r="A806" t="s">
        <v>203</v>
      </c>
      <c r="B806" t="s">
        <v>202</v>
      </c>
      <c r="C806" s="412" t="s">
        <v>1591</v>
      </c>
      <c r="D806" t="s">
        <v>13</v>
      </c>
      <c r="E806" t="s">
        <v>61</v>
      </c>
      <c r="F806" s="412" t="s">
        <v>1169</v>
      </c>
      <c r="G806">
        <v>1</v>
      </c>
    </row>
    <row r="807" spans="1:9" ht="45" x14ac:dyDescent="0.2">
      <c r="A807" t="s">
        <v>203</v>
      </c>
      <c r="B807" t="s">
        <v>202</v>
      </c>
      <c r="C807" s="412" t="s">
        <v>1591</v>
      </c>
      <c r="D807" t="s">
        <v>13</v>
      </c>
      <c r="E807" t="s">
        <v>61</v>
      </c>
      <c r="F807" s="412" t="s">
        <v>1170</v>
      </c>
      <c r="G807">
        <v>2</v>
      </c>
    </row>
    <row r="808" spans="1:9" ht="45" x14ac:dyDescent="0.2">
      <c r="A808" t="s">
        <v>203</v>
      </c>
      <c r="B808" t="s">
        <v>202</v>
      </c>
      <c r="C808" s="412" t="s">
        <v>1591</v>
      </c>
      <c r="D808" t="s">
        <v>13</v>
      </c>
      <c r="E808" t="s">
        <v>61</v>
      </c>
      <c r="F808" s="412" t="s">
        <v>1300</v>
      </c>
      <c r="G808">
        <v>98</v>
      </c>
      <c r="I808">
        <v>121</v>
      </c>
    </row>
    <row r="809" spans="1:9" ht="45" x14ac:dyDescent="0.2">
      <c r="A809" t="s">
        <v>203</v>
      </c>
      <c r="B809" t="s">
        <v>202</v>
      </c>
      <c r="C809" s="412" t="s">
        <v>1591</v>
      </c>
      <c r="D809" t="s">
        <v>13</v>
      </c>
      <c r="E809" t="s">
        <v>61</v>
      </c>
      <c r="F809" s="412" t="s">
        <v>1297</v>
      </c>
      <c r="G809">
        <v>7</v>
      </c>
    </row>
    <row r="810" spans="1:9" ht="45" x14ac:dyDescent="0.2">
      <c r="A810" t="s">
        <v>203</v>
      </c>
      <c r="B810" t="s">
        <v>202</v>
      </c>
      <c r="C810" s="412" t="s">
        <v>1591</v>
      </c>
      <c r="D810" t="s">
        <v>13</v>
      </c>
      <c r="E810" t="s">
        <v>61</v>
      </c>
      <c r="F810" s="412" t="s">
        <v>1296</v>
      </c>
      <c r="G810">
        <v>825</v>
      </c>
      <c r="H810">
        <v>22</v>
      </c>
    </row>
    <row r="811" spans="1:9" ht="60" x14ac:dyDescent="0.2">
      <c r="A811" t="s">
        <v>203</v>
      </c>
      <c r="B811" t="s">
        <v>202</v>
      </c>
      <c r="C811" s="412" t="s">
        <v>1591</v>
      </c>
      <c r="D811" t="s">
        <v>13</v>
      </c>
      <c r="E811" t="s">
        <v>61</v>
      </c>
      <c r="F811" s="412" t="s">
        <v>1295</v>
      </c>
      <c r="G811">
        <v>464</v>
      </c>
      <c r="H811">
        <v>23</v>
      </c>
      <c r="I811">
        <v>235</v>
      </c>
    </row>
    <row r="812" spans="1:9" ht="45" x14ac:dyDescent="0.2">
      <c r="A812" t="s">
        <v>203</v>
      </c>
      <c r="B812" t="s">
        <v>202</v>
      </c>
      <c r="C812" s="412" t="s">
        <v>1591</v>
      </c>
      <c r="D812" t="s">
        <v>13</v>
      </c>
      <c r="E812" t="s">
        <v>61</v>
      </c>
      <c r="F812" s="412" t="s">
        <v>1294</v>
      </c>
      <c r="G812">
        <v>120</v>
      </c>
      <c r="H812">
        <v>7</v>
      </c>
      <c r="I812">
        <v>78</v>
      </c>
    </row>
    <row r="813" spans="1:9" ht="30" x14ac:dyDescent="0.2">
      <c r="A813" t="s">
        <v>574</v>
      </c>
      <c r="B813" t="s">
        <v>573</v>
      </c>
      <c r="C813" s="412" t="s">
        <v>1592</v>
      </c>
      <c r="D813" t="s">
        <v>13</v>
      </c>
      <c r="E813" t="s">
        <v>183</v>
      </c>
      <c r="F813" s="412" t="s">
        <v>1305</v>
      </c>
      <c r="G813">
        <v>6</v>
      </c>
      <c r="H813">
        <v>1</v>
      </c>
    </row>
    <row r="814" spans="1:9" ht="30" x14ac:dyDescent="0.2">
      <c r="A814" t="s">
        <v>574</v>
      </c>
      <c r="B814" t="s">
        <v>573</v>
      </c>
      <c r="C814" s="412" t="s">
        <v>1592</v>
      </c>
      <c r="D814" t="s">
        <v>13</v>
      </c>
      <c r="E814" t="s">
        <v>183</v>
      </c>
      <c r="F814" s="412" t="s">
        <v>1308</v>
      </c>
      <c r="G814">
        <v>1</v>
      </c>
    </row>
    <row r="815" spans="1:9" ht="30" x14ac:dyDescent="0.2">
      <c r="A815" t="s">
        <v>574</v>
      </c>
      <c r="B815" t="s">
        <v>573</v>
      </c>
      <c r="C815" s="412" t="s">
        <v>1592</v>
      </c>
      <c r="D815" t="s">
        <v>13</v>
      </c>
      <c r="E815" t="s">
        <v>183</v>
      </c>
      <c r="F815" s="412" t="s">
        <v>1304</v>
      </c>
      <c r="G815">
        <v>1</v>
      </c>
    </row>
    <row r="816" spans="1:9" ht="45" x14ac:dyDescent="0.2">
      <c r="A816" t="s">
        <v>574</v>
      </c>
      <c r="B816" t="s">
        <v>573</v>
      </c>
      <c r="C816" s="412" t="s">
        <v>1592</v>
      </c>
      <c r="D816" t="s">
        <v>13</v>
      </c>
      <c r="E816" t="s">
        <v>183</v>
      </c>
      <c r="F816" s="412" t="s">
        <v>1303</v>
      </c>
      <c r="G816">
        <v>6</v>
      </c>
    </row>
    <row r="817" spans="1:9" ht="30" x14ac:dyDescent="0.2">
      <c r="A817" t="s">
        <v>574</v>
      </c>
      <c r="B817" t="s">
        <v>573</v>
      </c>
      <c r="C817" s="412" t="s">
        <v>1592</v>
      </c>
      <c r="D817" t="s">
        <v>13</v>
      </c>
      <c r="E817" t="s">
        <v>183</v>
      </c>
      <c r="F817" s="412" t="s">
        <v>1169</v>
      </c>
      <c r="G817">
        <v>12</v>
      </c>
    </row>
    <row r="818" spans="1:9" ht="45" x14ac:dyDescent="0.2">
      <c r="A818" t="s">
        <v>574</v>
      </c>
      <c r="B818" t="s">
        <v>573</v>
      </c>
      <c r="C818" s="412" t="s">
        <v>1592</v>
      </c>
      <c r="D818" t="s">
        <v>13</v>
      </c>
      <c r="E818" t="s">
        <v>183</v>
      </c>
      <c r="F818" s="412" t="s">
        <v>1170</v>
      </c>
      <c r="G818">
        <v>3</v>
      </c>
    </row>
    <row r="819" spans="1:9" ht="30" x14ac:dyDescent="0.2">
      <c r="A819" t="s">
        <v>574</v>
      </c>
      <c r="B819" t="s">
        <v>573</v>
      </c>
      <c r="C819" s="412" t="s">
        <v>1592</v>
      </c>
      <c r="D819" t="s">
        <v>13</v>
      </c>
      <c r="E819" t="s">
        <v>183</v>
      </c>
      <c r="F819" s="412" t="s">
        <v>1306</v>
      </c>
      <c r="G819">
        <v>1</v>
      </c>
    </row>
    <row r="820" spans="1:9" ht="45" x14ac:dyDescent="0.2">
      <c r="A820" t="s">
        <v>574</v>
      </c>
      <c r="B820" t="s">
        <v>573</v>
      </c>
      <c r="C820" s="412" t="s">
        <v>1592</v>
      </c>
      <c r="D820" t="s">
        <v>13</v>
      </c>
      <c r="E820" t="s">
        <v>183</v>
      </c>
      <c r="F820" s="412" t="s">
        <v>1300</v>
      </c>
      <c r="G820">
        <v>9</v>
      </c>
      <c r="I820">
        <v>567</v>
      </c>
    </row>
    <row r="821" spans="1:9" ht="45" x14ac:dyDescent="0.2">
      <c r="A821" t="s">
        <v>574</v>
      </c>
      <c r="B821" t="s">
        <v>573</v>
      </c>
      <c r="C821" s="412" t="s">
        <v>1592</v>
      </c>
      <c r="D821" t="s">
        <v>13</v>
      </c>
      <c r="E821" t="s">
        <v>183</v>
      </c>
      <c r="F821" s="412" t="s">
        <v>1299</v>
      </c>
      <c r="G821">
        <v>18</v>
      </c>
    </row>
    <row r="822" spans="1:9" ht="30" x14ac:dyDescent="0.2">
      <c r="A822" t="s">
        <v>574</v>
      </c>
      <c r="B822" t="s">
        <v>573</v>
      </c>
      <c r="C822" s="412" t="s">
        <v>1592</v>
      </c>
      <c r="D822" t="s">
        <v>13</v>
      </c>
      <c r="E822" t="s">
        <v>183</v>
      </c>
      <c r="F822" s="412" t="s">
        <v>1171</v>
      </c>
      <c r="G822">
        <v>1</v>
      </c>
    </row>
    <row r="823" spans="1:9" ht="30" x14ac:dyDescent="0.2">
      <c r="A823" t="s">
        <v>574</v>
      </c>
      <c r="B823" t="s">
        <v>573</v>
      </c>
      <c r="C823" s="412" t="s">
        <v>1592</v>
      </c>
      <c r="D823" t="s">
        <v>13</v>
      </c>
      <c r="E823" t="s">
        <v>183</v>
      </c>
      <c r="F823" s="412" t="s">
        <v>1297</v>
      </c>
      <c r="G823">
        <v>11238</v>
      </c>
      <c r="I823">
        <v>26</v>
      </c>
    </row>
    <row r="824" spans="1:9" ht="30" x14ac:dyDescent="0.2">
      <c r="A824" t="s">
        <v>574</v>
      </c>
      <c r="B824" t="s">
        <v>573</v>
      </c>
      <c r="C824" s="412" t="s">
        <v>1592</v>
      </c>
      <c r="D824" t="s">
        <v>13</v>
      </c>
      <c r="E824" t="s">
        <v>183</v>
      </c>
      <c r="F824" s="412" t="s">
        <v>1296</v>
      </c>
      <c r="G824">
        <v>16</v>
      </c>
      <c r="H824">
        <v>514</v>
      </c>
    </row>
    <row r="825" spans="1:9" ht="60" x14ac:dyDescent="0.2">
      <c r="A825" t="s">
        <v>574</v>
      </c>
      <c r="B825" t="s">
        <v>573</v>
      </c>
      <c r="C825" s="412" t="s">
        <v>1592</v>
      </c>
      <c r="D825" t="s">
        <v>13</v>
      </c>
      <c r="E825" t="s">
        <v>183</v>
      </c>
      <c r="F825" s="412" t="s">
        <v>1295</v>
      </c>
      <c r="G825">
        <v>7</v>
      </c>
      <c r="H825">
        <v>77</v>
      </c>
      <c r="I825">
        <v>1569</v>
      </c>
    </row>
    <row r="826" spans="1:9" ht="30" x14ac:dyDescent="0.2">
      <c r="A826" t="s">
        <v>574</v>
      </c>
      <c r="B826" t="s">
        <v>573</v>
      </c>
      <c r="C826" s="412" t="s">
        <v>1592</v>
      </c>
      <c r="D826" t="s">
        <v>13</v>
      </c>
      <c r="E826" t="s">
        <v>183</v>
      </c>
      <c r="F826" s="412" t="s">
        <v>1294</v>
      </c>
      <c r="G826">
        <v>4607</v>
      </c>
      <c r="H826">
        <v>1</v>
      </c>
      <c r="I826">
        <v>5</v>
      </c>
    </row>
    <row r="827" spans="1:9" ht="30" x14ac:dyDescent="0.2">
      <c r="A827" t="s">
        <v>453</v>
      </c>
      <c r="B827" t="s">
        <v>452</v>
      </c>
      <c r="C827" s="412" t="s">
        <v>1593</v>
      </c>
      <c r="D827" t="s">
        <v>15</v>
      </c>
      <c r="E827" t="s">
        <v>20</v>
      </c>
      <c r="F827" s="412" t="s">
        <v>1305</v>
      </c>
      <c r="G827">
        <v>2764</v>
      </c>
      <c r="H827">
        <v>181</v>
      </c>
    </row>
    <row r="828" spans="1:9" ht="30" x14ac:dyDescent="0.2">
      <c r="A828" t="s">
        <v>453</v>
      </c>
      <c r="B828" t="s">
        <v>452</v>
      </c>
      <c r="C828" s="412" t="s">
        <v>1593</v>
      </c>
      <c r="D828" t="s">
        <v>15</v>
      </c>
      <c r="E828" t="s">
        <v>20</v>
      </c>
      <c r="F828" s="412" t="s">
        <v>1308</v>
      </c>
      <c r="G828">
        <v>2</v>
      </c>
      <c r="H828">
        <v>1</v>
      </c>
    </row>
    <row r="829" spans="1:9" ht="30" x14ac:dyDescent="0.2">
      <c r="A829" t="s">
        <v>453</v>
      </c>
      <c r="B829" t="s">
        <v>452</v>
      </c>
      <c r="C829" s="412" t="s">
        <v>1593</v>
      </c>
      <c r="D829" t="s">
        <v>15</v>
      </c>
      <c r="E829" t="s">
        <v>20</v>
      </c>
      <c r="F829" s="412" t="s">
        <v>1304</v>
      </c>
      <c r="G829">
        <v>4</v>
      </c>
      <c r="H829">
        <v>1</v>
      </c>
    </row>
    <row r="830" spans="1:9" ht="45" x14ac:dyDescent="0.2">
      <c r="A830" t="s">
        <v>453</v>
      </c>
      <c r="B830" t="s">
        <v>452</v>
      </c>
      <c r="C830" s="412" t="s">
        <v>1593</v>
      </c>
      <c r="D830" t="s">
        <v>15</v>
      </c>
      <c r="E830" t="s">
        <v>20</v>
      </c>
      <c r="F830" s="412" t="s">
        <v>1303</v>
      </c>
      <c r="G830">
        <v>28</v>
      </c>
    </row>
    <row r="831" spans="1:9" ht="30" x14ac:dyDescent="0.2">
      <c r="A831" t="s">
        <v>453</v>
      </c>
      <c r="B831" t="s">
        <v>452</v>
      </c>
      <c r="C831" s="412" t="s">
        <v>1593</v>
      </c>
      <c r="D831" t="s">
        <v>15</v>
      </c>
      <c r="E831" t="s">
        <v>20</v>
      </c>
      <c r="F831" s="412" t="s">
        <v>1169</v>
      </c>
      <c r="G831">
        <v>3420</v>
      </c>
      <c r="H831">
        <v>254</v>
      </c>
    </row>
    <row r="832" spans="1:9" ht="30" x14ac:dyDescent="0.2">
      <c r="A832" t="s">
        <v>453</v>
      </c>
      <c r="B832" t="s">
        <v>452</v>
      </c>
      <c r="C832" s="412" t="s">
        <v>1593</v>
      </c>
      <c r="D832" t="s">
        <v>15</v>
      </c>
      <c r="E832" t="s">
        <v>20</v>
      </c>
      <c r="F832" s="412" t="s">
        <v>1309</v>
      </c>
      <c r="G832">
        <v>1</v>
      </c>
    </row>
    <row r="833" spans="1:9" ht="45" x14ac:dyDescent="0.2">
      <c r="A833" t="s">
        <v>453</v>
      </c>
      <c r="B833" t="s">
        <v>452</v>
      </c>
      <c r="C833" s="412" t="s">
        <v>1593</v>
      </c>
      <c r="D833" t="s">
        <v>15</v>
      </c>
      <c r="E833" t="s">
        <v>20</v>
      </c>
      <c r="F833" s="412" t="s">
        <v>1170</v>
      </c>
      <c r="G833">
        <v>16</v>
      </c>
    </row>
    <row r="834" spans="1:9" ht="30" x14ac:dyDescent="0.2">
      <c r="A834" t="s">
        <v>453</v>
      </c>
      <c r="B834" t="s">
        <v>452</v>
      </c>
      <c r="C834" s="412" t="s">
        <v>1593</v>
      </c>
      <c r="D834" t="s">
        <v>15</v>
      </c>
      <c r="E834" t="s">
        <v>20</v>
      </c>
      <c r="F834" s="412" t="s">
        <v>1307</v>
      </c>
      <c r="G834">
        <v>3</v>
      </c>
    </row>
    <row r="835" spans="1:9" ht="30" x14ac:dyDescent="0.2">
      <c r="A835" t="s">
        <v>453</v>
      </c>
      <c r="B835" t="s">
        <v>452</v>
      </c>
      <c r="C835" s="412" t="s">
        <v>1593</v>
      </c>
      <c r="D835" t="s">
        <v>15</v>
      </c>
      <c r="E835" t="s">
        <v>20</v>
      </c>
      <c r="F835" s="412" t="s">
        <v>1306</v>
      </c>
      <c r="G835">
        <v>16</v>
      </c>
    </row>
    <row r="836" spans="1:9" ht="45" x14ac:dyDescent="0.2">
      <c r="A836" t="s">
        <v>453</v>
      </c>
      <c r="B836" t="s">
        <v>452</v>
      </c>
      <c r="C836" s="412" t="s">
        <v>1593</v>
      </c>
      <c r="D836" t="s">
        <v>15</v>
      </c>
      <c r="E836" t="s">
        <v>20</v>
      </c>
      <c r="F836" s="412" t="s">
        <v>1300</v>
      </c>
      <c r="G836">
        <v>209</v>
      </c>
      <c r="I836">
        <v>719</v>
      </c>
    </row>
    <row r="837" spans="1:9" ht="45" x14ac:dyDescent="0.2">
      <c r="A837" t="s">
        <v>453</v>
      </c>
      <c r="B837" t="s">
        <v>452</v>
      </c>
      <c r="C837" s="412" t="s">
        <v>1593</v>
      </c>
      <c r="D837" t="s">
        <v>15</v>
      </c>
      <c r="E837" t="s">
        <v>20</v>
      </c>
      <c r="F837" s="412" t="s">
        <v>1299</v>
      </c>
      <c r="G837">
        <v>590</v>
      </c>
    </row>
    <row r="838" spans="1:9" ht="30" x14ac:dyDescent="0.2">
      <c r="A838" t="s">
        <v>453</v>
      </c>
      <c r="B838" t="s">
        <v>452</v>
      </c>
      <c r="C838" s="412" t="s">
        <v>1593</v>
      </c>
      <c r="D838" t="s">
        <v>15</v>
      </c>
      <c r="E838" t="s">
        <v>20</v>
      </c>
      <c r="F838" s="412" t="s">
        <v>1171</v>
      </c>
      <c r="G838">
        <v>8</v>
      </c>
    </row>
    <row r="839" spans="1:9" ht="30" x14ac:dyDescent="0.2">
      <c r="A839" t="s">
        <v>453</v>
      </c>
      <c r="B839" t="s">
        <v>452</v>
      </c>
      <c r="C839" s="412" t="s">
        <v>1593</v>
      </c>
      <c r="D839" t="s">
        <v>15</v>
      </c>
      <c r="E839" t="s">
        <v>20</v>
      </c>
      <c r="F839" s="412" t="s">
        <v>1297</v>
      </c>
      <c r="G839">
        <v>157</v>
      </c>
      <c r="H839">
        <v>2</v>
      </c>
      <c r="I839">
        <v>254</v>
      </c>
    </row>
    <row r="840" spans="1:9" ht="30" x14ac:dyDescent="0.2">
      <c r="A840" t="s">
        <v>453</v>
      </c>
      <c r="B840" t="s">
        <v>452</v>
      </c>
      <c r="C840" s="412" t="s">
        <v>1593</v>
      </c>
      <c r="D840" t="s">
        <v>15</v>
      </c>
      <c r="E840" t="s">
        <v>20</v>
      </c>
      <c r="F840" s="412" t="s">
        <v>1296</v>
      </c>
      <c r="G840">
        <v>35</v>
      </c>
      <c r="H840">
        <v>3</v>
      </c>
    </row>
    <row r="841" spans="1:9" ht="60" x14ac:dyDescent="0.2">
      <c r="A841" t="s">
        <v>453</v>
      </c>
      <c r="B841" t="s">
        <v>452</v>
      </c>
      <c r="C841" s="412" t="s">
        <v>1593</v>
      </c>
      <c r="D841" t="s">
        <v>15</v>
      </c>
      <c r="E841" t="s">
        <v>20</v>
      </c>
      <c r="F841" s="412" t="s">
        <v>1295</v>
      </c>
      <c r="G841">
        <v>19</v>
      </c>
      <c r="H841">
        <v>6</v>
      </c>
      <c r="I841">
        <v>34</v>
      </c>
    </row>
    <row r="842" spans="1:9" ht="30" x14ac:dyDescent="0.2">
      <c r="A842" t="s">
        <v>453</v>
      </c>
      <c r="B842" t="s">
        <v>452</v>
      </c>
      <c r="C842" s="412" t="s">
        <v>1593</v>
      </c>
      <c r="D842" t="s">
        <v>15</v>
      </c>
      <c r="E842" t="s">
        <v>20</v>
      </c>
      <c r="F842" s="412" t="s">
        <v>1294</v>
      </c>
      <c r="G842">
        <v>7922</v>
      </c>
      <c r="H842">
        <v>60</v>
      </c>
      <c r="I842">
        <v>1877</v>
      </c>
    </row>
    <row r="843" spans="1:9" ht="30" x14ac:dyDescent="0.2">
      <c r="A843" t="s">
        <v>427</v>
      </c>
      <c r="B843" t="s">
        <v>426</v>
      </c>
      <c r="C843" s="412" t="s">
        <v>1594</v>
      </c>
      <c r="D843" t="s">
        <v>13</v>
      </c>
      <c r="E843" t="s">
        <v>67</v>
      </c>
      <c r="F843" s="412" t="s">
        <v>1308</v>
      </c>
      <c r="G843">
        <v>1</v>
      </c>
    </row>
    <row r="844" spans="1:9" ht="30" x14ac:dyDescent="0.2">
      <c r="A844" t="s">
        <v>427</v>
      </c>
      <c r="B844" t="s">
        <v>426</v>
      </c>
      <c r="C844" s="412" t="s">
        <v>1594</v>
      </c>
      <c r="D844" t="s">
        <v>13</v>
      </c>
      <c r="E844" t="s">
        <v>67</v>
      </c>
      <c r="F844" s="412" t="s">
        <v>1304</v>
      </c>
      <c r="G844">
        <v>1</v>
      </c>
    </row>
    <row r="845" spans="1:9" ht="45" x14ac:dyDescent="0.2">
      <c r="A845" t="s">
        <v>427</v>
      </c>
      <c r="B845" t="s">
        <v>426</v>
      </c>
      <c r="C845" s="412" t="s">
        <v>1594</v>
      </c>
      <c r="D845" t="s">
        <v>13</v>
      </c>
      <c r="E845" t="s">
        <v>67</v>
      </c>
      <c r="F845" s="412" t="s">
        <v>1303</v>
      </c>
      <c r="G845">
        <v>1</v>
      </c>
    </row>
    <row r="846" spans="1:9" ht="30" x14ac:dyDescent="0.2">
      <c r="A846" t="s">
        <v>427</v>
      </c>
      <c r="B846" t="s">
        <v>426</v>
      </c>
      <c r="C846" s="412" t="s">
        <v>1594</v>
      </c>
      <c r="D846" t="s">
        <v>13</v>
      </c>
      <c r="E846" t="s">
        <v>67</v>
      </c>
      <c r="F846" s="412" t="s">
        <v>1169</v>
      </c>
      <c r="G846">
        <v>3</v>
      </c>
    </row>
    <row r="847" spans="1:9" ht="45" x14ac:dyDescent="0.2">
      <c r="A847" t="s">
        <v>427</v>
      </c>
      <c r="B847" t="s">
        <v>426</v>
      </c>
      <c r="C847" s="412" t="s">
        <v>1594</v>
      </c>
      <c r="D847" t="s">
        <v>13</v>
      </c>
      <c r="E847" t="s">
        <v>67</v>
      </c>
      <c r="F847" s="412" t="s">
        <v>1170</v>
      </c>
      <c r="G847">
        <v>1</v>
      </c>
      <c r="H847">
        <v>1</v>
      </c>
    </row>
    <row r="848" spans="1:9" x14ac:dyDescent="0.2">
      <c r="A848" t="s">
        <v>427</v>
      </c>
      <c r="B848" t="s">
        <v>426</v>
      </c>
      <c r="C848" s="412" t="s">
        <v>1594</v>
      </c>
      <c r="D848" t="s">
        <v>13</v>
      </c>
      <c r="E848" t="s">
        <v>67</v>
      </c>
      <c r="F848" s="412" t="s">
        <v>1307</v>
      </c>
      <c r="G848">
        <v>3</v>
      </c>
    </row>
    <row r="849" spans="1:9" x14ac:dyDescent="0.2">
      <c r="A849" t="s">
        <v>427</v>
      </c>
      <c r="B849" t="s">
        <v>426</v>
      </c>
      <c r="C849" s="412" t="s">
        <v>1594</v>
      </c>
      <c r="D849" t="s">
        <v>13</v>
      </c>
      <c r="E849" t="s">
        <v>67</v>
      </c>
      <c r="F849" s="412" t="s">
        <v>1306</v>
      </c>
      <c r="G849">
        <v>1151</v>
      </c>
    </row>
    <row r="850" spans="1:9" ht="45" x14ac:dyDescent="0.2">
      <c r="A850" t="s">
        <v>427</v>
      </c>
      <c r="B850" t="s">
        <v>426</v>
      </c>
      <c r="C850" s="412" t="s">
        <v>1594</v>
      </c>
      <c r="D850" t="s">
        <v>13</v>
      </c>
      <c r="E850" t="s">
        <v>67</v>
      </c>
      <c r="F850" s="412" t="s">
        <v>1300</v>
      </c>
      <c r="G850">
        <v>2</v>
      </c>
    </row>
    <row r="851" spans="1:9" ht="30" x14ac:dyDescent="0.2">
      <c r="A851" t="s">
        <v>427</v>
      </c>
      <c r="B851" t="s">
        <v>426</v>
      </c>
      <c r="C851" s="412" t="s">
        <v>1594</v>
      </c>
      <c r="D851" t="s">
        <v>13</v>
      </c>
      <c r="E851" t="s">
        <v>67</v>
      </c>
      <c r="F851" s="412" t="s">
        <v>1171</v>
      </c>
      <c r="G851">
        <v>2</v>
      </c>
    </row>
    <row r="852" spans="1:9" ht="30" x14ac:dyDescent="0.2">
      <c r="A852" t="s">
        <v>427</v>
      </c>
      <c r="B852" t="s">
        <v>426</v>
      </c>
      <c r="C852" s="412" t="s">
        <v>1594</v>
      </c>
      <c r="D852" t="s">
        <v>13</v>
      </c>
      <c r="E852" t="s">
        <v>67</v>
      </c>
      <c r="F852" s="412" t="s">
        <v>1297</v>
      </c>
      <c r="G852">
        <v>2226</v>
      </c>
      <c r="H852">
        <v>42</v>
      </c>
      <c r="I852">
        <v>168</v>
      </c>
    </row>
    <row r="853" spans="1:9" ht="30" x14ac:dyDescent="0.2">
      <c r="A853" t="s">
        <v>427</v>
      </c>
      <c r="B853" t="s">
        <v>426</v>
      </c>
      <c r="C853" s="412" t="s">
        <v>1594</v>
      </c>
      <c r="D853" t="s">
        <v>13</v>
      </c>
      <c r="E853" t="s">
        <v>67</v>
      </c>
      <c r="F853" s="412" t="s">
        <v>1296</v>
      </c>
      <c r="G853">
        <v>3</v>
      </c>
    </row>
    <row r="854" spans="1:9" ht="60" x14ac:dyDescent="0.2">
      <c r="A854" t="s">
        <v>427</v>
      </c>
      <c r="B854" t="s">
        <v>426</v>
      </c>
      <c r="C854" s="412" t="s">
        <v>1594</v>
      </c>
      <c r="D854" t="s">
        <v>13</v>
      </c>
      <c r="E854" t="s">
        <v>67</v>
      </c>
      <c r="F854" s="412" t="s">
        <v>1295</v>
      </c>
      <c r="G854">
        <v>22</v>
      </c>
    </row>
    <row r="855" spans="1:9" x14ac:dyDescent="0.2">
      <c r="A855" t="s">
        <v>427</v>
      </c>
      <c r="B855" t="s">
        <v>426</v>
      </c>
      <c r="C855" s="412" t="s">
        <v>1594</v>
      </c>
      <c r="D855" t="s">
        <v>13</v>
      </c>
      <c r="E855" t="s">
        <v>67</v>
      </c>
      <c r="F855" s="412" t="s">
        <v>1294</v>
      </c>
      <c r="G855">
        <v>1053</v>
      </c>
      <c r="H855">
        <v>73</v>
      </c>
      <c r="I855">
        <v>147</v>
      </c>
    </row>
    <row r="856" spans="1:9" ht="30" x14ac:dyDescent="0.2">
      <c r="A856" t="s">
        <v>153</v>
      </c>
      <c r="B856" t="s">
        <v>152</v>
      </c>
      <c r="C856" s="412" t="s">
        <v>1595</v>
      </c>
      <c r="D856" t="s">
        <v>15</v>
      </c>
      <c r="E856" t="s">
        <v>18</v>
      </c>
      <c r="F856" s="412" t="s">
        <v>1305</v>
      </c>
      <c r="G856">
        <v>7</v>
      </c>
      <c r="H856">
        <v>1</v>
      </c>
    </row>
    <row r="857" spans="1:9" ht="30" x14ac:dyDescent="0.2">
      <c r="A857" t="s">
        <v>153</v>
      </c>
      <c r="B857" t="s">
        <v>152</v>
      </c>
      <c r="C857" s="412" t="s">
        <v>1595</v>
      </c>
      <c r="D857" t="s">
        <v>15</v>
      </c>
      <c r="E857" t="s">
        <v>18</v>
      </c>
      <c r="F857" s="412" t="s">
        <v>1308</v>
      </c>
      <c r="G857">
        <v>9</v>
      </c>
    </row>
    <row r="858" spans="1:9" ht="30" x14ac:dyDescent="0.2">
      <c r="A858" t="s">
        <v>153</v>
      </c>
      <c r="B858" t="s">
        <v>152</v>
      </c>
      <c r="C858" s="412" t="s">
        <v>1595</v>
      </c>
      <c r="D858" t="s">
        <v>15</v>
      </c>
      <c r="E858" t="s">
        <v>18</v>
      </c>
      <c r="F858" s="412" t="s">
        <v>1304</v>
      </c>
      <c r="G858">
        <v>7</v>
      </c>
    </row>
    <row r="859" spans="1:9" ht="45" x14ac:dyDescent="0.2">
      <c r="A859" t="s">
        <v>153</v>
      </c>
      <c r="B859" t="s">
        <v>152</v>
      </c>
      <c r="C859" s="412" t="s">
        <v>1595</v>
      </c>
      <c r="D859" t="s">
        <v>15</v>
      </c>
      <c r="E859" t="s">
        <v>18</v>
      </c>
      <c r="F859" s="412" t="s">
        <v>1303</v>
      </c>
      <c r="G859">
        <v>13251</v>
      </c>
    </row>
    <row r="860" spans="1:9" ht="30" x14ac:dyDescent="0.2">
      <c r="A860" t="s">
        <v>153</v>
      </c>
      <c r="B860" t="s">
        <v>152</v>
      </c>
      <c r="C860" s="412" t="s">
        <v>1595</v>
      </c>
      <c r="D860" t="s">
        <v>15</v>
      </c>
      <c r="E860" t="s">
        <v>18</v>
      </c>
      <c r="F860" s="412" t="s">
        <v>1169</v>
      </c>
      <c r="G860">
        <v>5</v>
      </c>
    </row>
    <row r="861" spans="1:9" ht="30" x14ac:dyDescent="0.2">
      <c r="A861" t="s">
        <v>153</v>
      </c>
      <c r="B861" t="s">
        <v>152</v>
      </c>
      <c r="C861" s="412" t="s">
        <v>1595</v>
      </c>
      <c r="D861" t="s">
        <v>15</v>
      </c>
      <c r="E861" t="s">
        <v>18</v>
      </c>
      <c r="F861" s="412" t="s">
        <v>1309</v>
      </c>
      <c r="G861">
        <v>5</v>
      </c>
    </row>
    <row r="862" spans="1:9" ht="45" x14ac:dyDescent="0.2">
      <c r="A862" t="s">
        <v>153</v>
      </c>
      <c r="B862" t="s">
        <v>152</v>
      </c>
      <c r="C862" s="412" t="s">
        <v>1595</v>
      </c>
      <c r="D862" t="s">
        <v>15</v>
      </c>
      <c r="E862" t="s">
        <v>18</v>
      </c>
      <c r="F862" s="412" t="s">
        <v>1170</v>
      </c>
      <c r="G862">
        <v>77</v>
      </c>
      <c r="H862">
        <v>2</v>
      </c>
    </row>
    <row r="863" spans="1:9" ht="30" x14ac:dyDescent="0.2">
      <c r="A863" t="s">
        <v>153</v>
      </c>
      <c r="B863" t="s">
        <v>152</v>
      </c>
      <c r="C863" s="412" t="s">
        <v>1595</v>
      </c>
      <c r="D863" t="s">
        <v>15</v>
      </c>
      <c r="E863" t="s">
        <v>18</v>
      </c>
      <c r="F863" s="412" t="s">
        <v>1307</v>
      </c>
      <c r="G863">
        <v>2</v>
      </c>
    </row>
    <row r="864" spans="1:9" ht="30" x14ac:dyDescent="0.2">
      <c r="A864" t="s">
        <v>153</v>
      </c>
      <c r="B864" t="s">
        <v>152</v>
      </c>
      <c r="C864" s="412" t="s">
        <v>1595</v>
      </c>
      <c r="D864" t="s">
        <v>15</v>
      </c>
      <c r="E864" t="s">
        <v>18</v>
      </c>
      <c r="F864" s="412" t="s">
        <v>1306</v>
      </c>
      <c r="G864">
        <v>1</v>
      </c>
    </row>
    <row r="865" spans="1:9" ht="45" x14ac:dyDescent="0.2">
      <c r="A865" t="s">
        <v>153</v>
      </c>
      <c r="B865" t="s">
        <v>152</v>
      </c>
      <c r="C865" s="412" t="s">
        <v>1595</v>
      </c>
      <c r="D865" t="s">
        <v>15</v>
      </c>
      <c r="E865" t="s">
        <v>18</v>
      </c>
      <c r="F865" s="412" t="s">
        <v>1300</v>
      </c>
      <c r="G865">
        <v>666</v>
      </c>
      <c r="I865">
        <v>407</v>
      </c>
    </row>
    <row r="866" spans="1:9" ht="45" x14ac:dyDescent="0.2">
      <c r="A866" t="s">
        <v>153</v>
      </c>
      <c r="B866" t="s">
        <v>152</v>
      </c>
      <c r="C866" s="412" t="s">
        <v>1595</v>
      </c>
      <c r="D866" t="s">
        <v>15</v>
      </c>
      <c r="E866" t="s">
        <v>18</v>
      </c>
      <c r="F866" s="412" t="s">
        <v>1299</v>
      </c>
      <c r="G866">
        <v>11</v>
      </c>
    </row>
    <row r="867" spans="1:9" ht="30" x14ac:dyDescent="0.2">
      <c r="A867" t="s">
        <v>153</v>
      </c>
      <c r="B867" t="s">
        <v>152</v>
      </c>
      <c r="C867" s="412" t="s">
        <v>1595</v>
      </c>
      <c r="D867" t="s">
        <v>15</v>
      </c>
      <c r="E867" t="s">
        <v>18</v>
      </c>
      <c r="F867" s="412" t="s">
        <v>1171</v>
      </c>
      <c r="G867">
        <v>1</v>
      </c>
    </row>
    <row r="868" spans="1:9" ht="30" x14ac:dyDescent="0.2">
      <c r="A868" t="s">
        <v>153</v>
      </c>
      <c r="B868" t="s">
        <v>152</v>
      </c>
      <c r="C868" s="412" t="s">
        <v>1595</v>
      </c>
      <c r="D868" t="s">
        <v>15</v>
      </c>
      <c r="E868" t="s">
        <v>18</v>
      </c>
      <c r="F868" s="412" t="s">
        <v>1297</v>
      </c>
      <c r="G868">
        <v>200</v>
      </c>
      <c r="H868">
        <v>7</v>
      </c>
      <c r="I868">
        <v>28</v>
      </c>
    </row>
    <row r="869" spans="1:9" ht="30" x14ac:dyDescent="0.2">
      <c r="A869" t="s">
        <v>153</v>
      </c>
      <c r="B869" t="s">
        <v>152</v>
      </c>
      <c r="C869" s="412" t="s">
        <v>1595</v>
      </c>
      <c r="D869" t="s">
        <v>15</v>
      </c>
      <c r="E869" t="s">
        <v>18</v>
      </c>
      <c r="F869" s="412" t="s">
        <v>1296</v>
      </c>
      <c r="G869">
        <v>20591</v>
      </c>
      <c r="H869">
        <v>589</v>
      </c>
    </row>
    <row r="870" spans="1:9" ht="60" x14ac:dyDescent="0.2">
      <c r="A870" t="s">
        <v>153</v>
      </c>
      <c r="B870" t="s">
        <v>152</v>
      </c>
      <c r="C870" s="412" t="s">
        <v>1595</v>
      </c>
      <c r="D870" t="s">
        <v>15</v>
      </c>
      <c r="E870" t="s">
        <v>18</v>
      </c>
      <c r="F870" s="412" t="s">
        <v>1295</v>
      </c>
      <c r="G870">
        <v>4307</v>
      </c>
      <c r="H870">
        <v>284</v>
      </c>
      <c r="I870">
        <v>2030</v>
      </c>
    </row>
    <row r="871" spans="1:9" ht="30" x14ac:dyDescent="0.2">
      <c r="A871" t="s">
        <v>153</v>
      </c>
      <c r="B871" t="s">
        <v>152</v>
      </c>
      <c r="C871" s="412" t="s">
        <v>1595</v>
      </c>
      <c r="D871" t="s">
        <v>15</v>
      </c>
      <c r="E871" t="s">
        <v>18</v>
      </c>
      <c r="F871" s="412" t="s">
        <v>1294</v>
      </c>
      <c r="G871">
        <v>3051</v>
      </c>
      <c r="H871">
        <v>189</v>
      </c>
      <c r="I871">
        <v>1068</v>
      </c>
    </row>
    <row r="872" spans="1:9" ht="30" x14ac:dyDescent="0.2">
      <c r="A872" t="s">
        <v>326</v>
      </c>
      <c r="B872" t="s">
        <v>325</v>
      </c>
      <c r="C872" s="412" t="s">
        <v>1396</v>
      </c>
      <c r="D872" t="s">
        <v>16</v>
      </c>
      <c r="E872" t="s">
        <v>18</v>
      </c>
      <c r="F872" s="412" t="s">
        <v>1305</v>
      </c>
      <c r="G872">
        <v>9</v>
      </c>
      <c r="H872">
        <v>29</v>
      </c>
    </row>
    <row r="873" spans="1:9" ht="30" x14ac:dyDescent="0.2">
      <c r="A873" t="s">
        <v>326</v>
      </c>
      <c r="B873" t="s">
        <v>325</v>
      </c>
      <c r="C873" s="412" t="s">
        <v>1396</v>
      </c>
      <c r="D873" t="s">
        <v>16</v>
      </c>
      <c r="E873" t="s">
        <v>18</v>
      </c>
      <c r="F873" s="412" t="s">
        <v>1308</v>
      </c>
      <c r="G873">
        <v>14</v>
      </c>
      <c r="H873">
        <v>2</v>
      </c>
    </row>
    <row r="874" spans="1:9" ht="30" x14ac:dyDescent="0.2">
      <c r="A874" t="s">
        <v>326</v>
      </c>
      <c r="B874" t="s">
        <v>325</v>
      </c>
      <c r="C874" s="412" t="s">
        <v>1396</v>
      </c>
      <c r="D874" t="s">
        <v>16</v>
      </c>
      <c r="E874" t="s">
        <v>18</v>
      </c>
      <c r="F874" s="412" t="s">
        <v>1304</v>
      </c>
      <c r="G874">
        <v>26</v>
      </c>
      <c r="H874">
        <v>9</v>
      </c>
    </row>
    <row r="875" spans="1:9" ht="45" x14ac:dyDescent="0.2">
      <c r="A875" t="s">
        <v>326</v>
      </c>
      <c r="B875" t="s">
        <v>325</v>
      </c>
      <c r="C875" s="412" t="s">
        <v>1396</v>
      </c>
      <c r="D875" t="s">
        <v>16</v>
      </c>
      <c r="E875" t="s">
        <v>18</v>
      </c>
      <c r="F875" s="412" t="s">
        <v>1303</v>
      </c>
      <c r="G875">
        <v>96</v>
      </c>
    </row>
    <row r="876" spans="1:9" ht="30" x14ac:dyDescent="0.2">
      <c r="A876" t="s">
        <v>326</v>
      </c>
      <c r="B876" t="s">
        <v>325</v>
      </c>
      <c r="C876" s="412" t="s">
        <v>1396</v>
      </c>
      <c r="D876" t="s">
        <v>16</v>
      </c>
      <c r="E876" t="s">
        <v>18</v>
      </c>
      <c r="F876" s="412" t="s">
        <v>1169</v>
      </c>
      <c r="G876">
        <v>65</v>
      </c>
      <c r="H876">
        <v>1</v>
      </c>
    </row>
    <row r="877" spans="1:9" ht="45" x14ac:dyDescent="0.2">
      <c r="A877" t="s">
        <v>326</v>
      </c>
      <c r="B877" t="s">
        <v>325</v>
      </c>
      <c r="C877" s="412" t="s">
        <v>1396</v>
      </c>
      <c r="D877" t="s">
        <v>16</v>
      </c>
      <c r="E877" t="s">
        <v>18</v>
      </c>
      <c r="F877" s="412" t="s">
        <v>1170</v>
      </c>
      <c r="G877">
        <v>328</v>
      </c>
      <c r="H877">
        <v>299</v>
      </c>
    </row>
    <row r="878" spans="1:9" ht="30" x14ac:dyDescent="0.2">
      <c r="A878" t="s">
        <v>326</v>
      </c>
      <c r="B878" t="s">
        <v>325</v>
      </c>
      <c r="C878" s="412" t="s">
        <v>1396</v>
      </c>
      <c r="D878" t="s">
        <v>16</v>
      </c>
      <c r="E878" t="s">
        <v>18</v>
      </c>
      <c r="F878" s="412" t="s">
        <v>1307</v>
      </c>
      <c r="G878">
        <v>19</v>
      </c>
    </row>
    <row r="879" spans="1:9" ht="45" x14ac:dyDescent="0.2">
      <c r="A879" t="s">
        <v>326</v>
      </c>
      <c r="B879" t="s">
        <v>325</v>
      </c>
      <c r="C879" s="412" t="s">
        <v>1396</v>
      </c>
      <c r="D879" t="s">
        <v>16</v>
      </c>
      <c r="E879" t="s">
        <v>18</v>
      </c>
      <c r="F879" s="412" t="s">
        <v>1300</v>
      </c>
      <c r="G879">
        <v>57</v>
      </c>
      <c r="I879">
        <v>230</v>
      </c>
    </row>
    <row r="880" spans="1:9" ht="45" x14ac:dyDescent="0.2">
      <c r="A880" t="s">
        <v>326</v>
      </c>
      <c r="B880" t="s">
        <v>325</v>
      </c>
      <c r="C880" s="412" t="s">
        <v>1396</v>
      </c>
      <c r="D880" t="s">
        <v>16</v>
      </c>
      <c r="E880" t="s">
        <v>18</v>
      </c>
      <c r="F880" s="412" t="s">
        <v>1299</v>
      </c>
      <c r="G880">
        <v>1</v>
      </c>
    </row>
    <row r="881" spans="1:9" ht="30" x14ac:dyDescent="0.2">
      <c r="A881" t="s">
        <v>326</v>
      </c>
      <c r="B881" t="s">
        <v>325</v>
      </c>
      <c r="C881" s="412" t="s">
        <v>1396</v>
      </c>
      <c r="D881" t="s">
        <v>16</v>
      </c>
      <c r="E881" t="s">
        <v>18</v>
      </c>
      <c r="F881" s="412" t="s">
        <v>1297</v>
      </c>
      <c r="G881">
        <v>367</v>
      </c>
      <c r="H881">
        <v>253</v>
      </c>
      <c r="I881">
        <v>553</v>
      </c>
    </row>
    <row r="882" spans="1:9" ht="30" x14ac:dyDescent="0.2">
      <c r="A882" t="s">
        <v>326</v>
      </c>
      <c r="B882" t="s">
        <v>325</v>
      </c>
      <c r="C882" s="412" t="s">
        <v>1396</v>
      </c>
      <c r="D882" t="s">
        <v>16</v>
      </c>
      <c r="E882" t="s">
        <v>18</v>
      </c>
      <c r="F882" s="412" t="s">
        <v>1296</v>
      </c>
      <c r="G882">
        <v>4426</v>
      </c>
      <c r="H882">
        <v>1205</v>
      </c>
    </row>
    <row r="883" spans="1:9" ht="60" x14ac:dyDescent="0.2">
      <c r="A883" t="s">
        <v>326</v>
      </c>
      <c r="B883" t="s">
        <v>325</v>
      </c>
      <c r="C883" s="412" t="s">
        <v>1396</v>
      </c>
      <c r="D883" t="s">
        <v>16</v>
      </c>
      <c r="E883" t="s">
        <v>18</v>
      </c>
      <c r="F883" s="412" t="s">
        <v>1295</v>
      </c>
      <c r="G883">
        <v>523</v>
      </c>
      <c r="H883">
        <v>88</v>
      </c>
      <c r="I883">
        <v>5006</v>
      </c>
    </row>
    <row r="884" spans="1:9" ht="30" x14ac:dyDescent="0.2">
      <c r="A884" t="s">
        <v>326</v>
      </c>
      <c r="B884" t="s">
        <v>325</v>
      </c>
      <c r="C884" s="412" t="s">
        <v>1396</v>
      </c>
      <c r="D884" t="s">
        <v>16</v>
      </c>
      <c r="E884" t="s">
        <v>18</v>
      </c>
      <c r="F884" s="412" t="s">
        <v>1294</v>
      </c>
      <c r="G884">
        <v>50</v>
      </c>
      <c r="I884">
        <v>233</v>
      </c>
    </row>
    <row r="885" spans="1:9" ht="45" x14ac:dyDescent="0.2">
      <c r="A885" t="s">
        <v>1049</v>
      </c>
      <c r="B885" t="s">
        <v>1048</v>
      </c>
      <c r="C885" s="412" t="s">
        <v>1397</v>
      </c>
      <c r="D885" t="s">
        <v>15</v>
      </c>
      <c r="E885" t="s">
        <v>18</v>
      </c>
      <c r="F885" s="412" t="s">
        <v>1303</v>
      </c>
      <c r="G885">
        <v>23</v>
      </c>
    </row>
    <row r="886" spans="1:9" ht="45" x14ac:dyDescent="0.2">
      <c r="A886" t="s">
        <v>1049</v>
      </c>
      <c r="B886" t="s">
        <v>1048</v>
      </c>
      <c r="C886" s="412" t="s">
        <v>1397</v>
      </c>
      <c r="D886" t="s">
        <v>15</v>
      </c>
      <c r="E886" t="s">
        <v>18</v>
      </c>
      <c r="F886" s="412" t="s">
        <v>1170</v>
      </c>
      <c r="G886">
        <v>1</v>
      </c>
    </row>
    <row r="887" spans="1:9" ht="45" x14ac:dyDescent="0.2">
      <c r="A887" t="s">
        <v>1049</v>
      </c>
      <c r="B887" t="s">
        <v>1048</v>
      </c>
      <c r="C887" s="412" t="s">
        <v>1397</v>
      </c>
      <c r="D887" t="s">
        <v>15</v>
      </c>
      <c r="E887" t="s">
        <v>18</v>
      </c>
      <c r="F887" s="412" t="s">
        <v>1300</v>
      </c>
      <c r="G887">
        <v>7</v>
      </c>
      <c r="I887">
        <v>1</v>
      </c>
    </row>
    <row r="888" spans="1:9" ht="30" x14ac:dyDescent="0.2">
      <c r="A888" t="s">
        <v>1049</v>
      </c>
      <c r="B888" t="s">
        <v>1048</v>
      </c>
      <c r="C888" s="412" t="s">
        <v>1397</v>
      </c>
      <c r="D888" t="s">
        <v>15</v>
      </c>
      <c r="E888" t="s">
        <v>18</v>
      </c>
      <c r="F888" s="412" t="s">
        <v>1297</v>
      </c>
      <c r="G888">
        <v>2</v>
      </c>
    </row>
    <row r="889" spans="1:9" ht="30" x14ac:dyDescent="0.2">
      <c r="A889" t="s">
        <v>1049</v>
      </c>
      <c r="B889" t="s">
        <v>1048</v>
      </c>
      <c r="C889" s="412" t="s">
        <v>1397</v>
      </c>
      <c r="D889" t="s">
        <v>15</v>
      </c>
      <c r="E889" t="s">
        <v>18</v>
      </c>
      <c r="F889" s="412" t="s">
        <v>1296</v>
      </c>
      <c r="G889">
        <v>22</v>
      </c>
      <c r="H889">
        <v>2</v>
      </c>
    </row>
    <row r="890" spans="1:9" ht="60" x14ac:dyDescent="0.2">
      <c r="A890" t="s">
        <v>1049</v>
      </c>
      <c r="B890" t="s">
        <v>1048</v>
      </c>
      <c r="C890" s="412" t="s">
        <v>1397</v>
      </c>
      <c r="D890" t="s">
        <v>15</v>
      </c>
      <c r="E890" t="s">
        <v>18</v>
      </c>
      <c r="F890" s="412" t="s">
        <v>1295</v>
      </c>
      <c r="G890">
        <v>60</v>
      </c>
      <c r="H890">
        <v>1</v>
      </c>
      <c r="I890">
        <v>36</v>
      </c>
    </row>
    <row r="891" spans="1:9" x14ac:dyDescent="0.2">
      <c r="A891" t="s">
        <v>1049</v>
      </c>
      <c r="B891" t="s">
        <v>1048</v>
      </c>
      <c r="C891" s="412" t="s">
        <v>1397</v>
      </c>
      <c r="D891" t="s">
        <v>15</v>
      </c>
      <c r="E891" t="s">
        <v>18</v>
      </c>
      <c r="F891" s="412" t="s">
        <v>1294</v>
      </c>
      <c r="G891">
        <v>5</v>
      </c>
      <c r="I891">
        <v>15</v>
      </c>
    </row>
    <row r="892" spans="1:9" ht="30" x14ac:dyDescent="0.2">
      <c r="A892" t="s">
        <v>981</v>
      </c>
      <c r="B892" t="s">
        <v>980</v>
      </c>
      <c r="C892" s="412" t="s">
        <v>1596</v>
      </c>
      <c r="D892" t="s">
        <v>13</v>
      </c>
      <c r="E892" t="s">
        <v>183</v>
      </c>
      <c r="F892" s="412" t="s">
        <v>1305</v>
      </c>
      <c r="G892">
        <v>2</v>
      </c>
      <c r="H892">
        <v>2</v>
      </c>
    </row>
    <row r="893" spans="1:9" ht="45" x14ac:dyDescent="0.2">
      <c r="A893" t="s">
        <v>981</v>
      </c>
      <c r="B893" t="s">
        <v>980</v>
      </c>
      <c r="C893" s="412" t="s">
        <v>1596</v>
      </c>
      <c r="D893" t="s">
        <v>13</v>
      </c>
      <c r="E893" t="s">
        <v>183</v>
      </c>
      <c r="F893" s="412" t="s">
        <v>1303</v>
      </c>
      <c r="G893">
        <v>1</v>
      </c>
    </row>
    <row r="894" spans="1:9" ht="30" x14ac:dyDescent="0.2">
      <c r="A894" t="s">
        <v>981</v>
      </c>
      <c r="B894" t="s">
        <v>980</v>
      </c>
      <c r="C894" s="412" t="s">
        <v>1596</v>
      </c>
      <c r="D894" t="s">
        <v>13</v>
      </c>
      <c r="E894" t="s">
        <v>183</v>
      </c>
      <c r="F894" s="412" t="s">
        <v>1169</v>
      </c>
      <c r="G894">
        <v>7</v>
      </c>
    </row>
    <row r="895" spans="1:9" ht="45" x14ac:dyDescent="0.2">
      <c r="A895" t="s">
        <v>981</v>
      </c>
      <c r="B895" t="s">
        <v>980</v>
      </c>
      <c r="C895" s="412" t="s">
        <v>1596</v>
      </c>
      <c r="D895" t="s">
        <v>13</v>
      </c>
      <c r="E895" t="s">
        <v>183</v>
      </c>
      <c r="F895" s="412" t="s">
        <v>1300</v>
      </c>
      <c r="G895">
        <v>3</v>
      </c>
      <c r="I895">
        <v>347</v>
      </c>
    </row>
    <row r="896" spans="1:9" ht="45" x14ac:dyDescent="0.2">
      <c r="A896" t="s">
        <v>981</v>
      </c>
      <c r="B896" t="s">
        <v>980</v>
      </c>
      <c r="C896" s="412" t="s">
        <v>1596</v>
      </c>
      <c r="D896" t="s">
        <v>13</v>
      </c>
      <c r="E896" t="s">
        <v>183</v>
      </c>
      <c r="F896" s="412" t="s">
        <v>1299</v>
      </c>
      <c r="G896">
        <v>9</v>
      </c>
    </row>
    <row r="897" spans="1:9" ht="30" x14ac:dyDescent="0.2">
      <c r="A897" t="s">
        <v>981</v>
      </c>
      <c r="B897" t="s">
        <v>980</v>
      </c>
      <c r="C897" s="412" t="s">
        <v>1596</v>
      </c>
      <c r="D897" t="s">
        <v>13</v>
      </c>
      <c r="E897" t="s">
        <v>183</v>
      </c>
      <c r="F897" s="412" t="s">
        <v>1297</v>
      </c>
      <c r="G897">
        <v>2961</v>
      </c>
      <c r="I897">
        <v>10</v>
      </c>
    </row>
    <row r="898" spans="1:9" ht="30" x14ac:dyDescent="0.2">
      <c r="A898" t="s">
        <v>981</v>
      </c>
      <c r="B898" t="s">
        <v>980</v>
      </c>
      <c r="C898" s="412" t="s">
        <v>1596</v>
      </c>
      <c r="D898" t="s">
        <v>13</v>
      </c>
      <c r="E898" t="s">
        <v>183</v>
      </c>
      <c r="F898" s="412" t="s">
        <v>1296</v>
      </c>
      <c r="G898">
        <v>5</v>
      </c>
      <c r="H898">
        <v>127</v>
      </c>
    </row>
    <row r="899" spans="1:9" ht="60" x14ac:dyDescent="0.2">
      <c r="A899" t="s">
        <v>981</v>
      </c>
      <c r="B899" t="s">
        <v>980</v>
      </c>
      <c r="C899" s="412" t="s">
        <v>1596</v>
      </c>
      <c r="D899" t="s">
        <v>13</v>
      </c>
      <c r="E899" t="s">
        <v>183</v>
      </c>
      <c r="F899" s="412" t="s">
        <v>1295</v>
      </c>
      <c r="G899">
        <v>6</v>
      </c>
      <c r="H899">
        <v>85</v>
      </c>
      <c r="I899">
        <v>790</v>
      </c>
    </row>
    <row r="900" spans="1:9" ht="30" x14ac:dyDescent="0.2">
      <c r="A900" t="s">
        <v>981</v>
      </c>
      <c r="B900" t="s">
        <v>980</v>
      </c>
      <c r="C900" s="412" t="s">
        <v>1596</v>
      </c>
      <c r="D900" t="s">
        <v>13</v>
      </c>
      <c r="E900" t="s">
        <v>183</v>
      </c>
      <c r="F900" s="412" t="s">
        <v>1294</v>
      </c>
      <c r="G900">
        <v>1471</v>
      </c>
      <c r="I900">
        <v>3</v>
      </c>
    </row>
    <row r="901" spans="1:9" ht="30" x14ac:dyDescent="0.2">
      <c r="A901" t="s">
        <v>951</v>
      </c>
      <c r="B901" t="s">
        <v>950</v>
      </c>
      <c r="C901" s="412" t="s">
        <v>1597</v>
      </c>
      <c r="D901" t="s">
        <v>15</v>
      </c>
      <c r="E901" t="s">
        <v>18</v>
      </c>
      <c r="F901" s="412" t="s">
        <v>1305</v>
      </c>
      <c r="G901">
        <v>2</v>
      </c>
    </row>
    <row r="902" spans="1:9" ht="30" x14ac:dyDescent="0.2">
      <c r="A902" t="s">
        <v>951</v>
      </c>
      <c r="B902" t="s">
        <v>950</v>
      </c>
      <c r="C902" s="412" t="s">
        <v>1597</v>
      </c>
      <c r="D902" t="s">
        <v>15</v>
      </c>
      <c r="E902" t="s">
        <v>18</v>
      </c>
      <c r="F902" s="412" t="s">
        <v>1304</v>
      </c>
      <c r="G902">
        <v>2</v>
      </c>
    </row>
    <row r="903" spans="1:9" ht="45" x14ac:dyDescent="0.2">
      <c r="A903" t="s">
        <v>951</v>
      </c>
      <c r="B903" t="s">
        <v>950</v>
      </c>
      <c r="C903" s="412" t="s">
        <v>1597</v>
      </c>
      <c r="D903" t="s">
        <v>15</v>
      </c>
      <c r="E903" t="s">
        <v>18</v>
      </c>
      <c r="F903" s="412" t="s">
        <v>1303</v>
      </c>
      <c r="G903">
        <v>828</v>
      </c>
    </row>
    <row r="904" spans="1:9" ht="30" x14ac:dyDescent="0.2">
      <c r="A904" t="s">
        <v>951</v>
      </c>
      <c r="B904" t="s">
        <v>950</v>
      </c>
      <c r="C904" s="412" t="s">
        <v>1597</v>
      </c>
      <c r="D904" t="s">
        <v>15</v>
      </c>
      <c r="E904" t="s">
        <v>18</v>
      </c>
      <c r="F904" s="412" t="s">
        <v>1169</v>
      </c>
      <c r="G904">
        <v>1</v>
      </c>
    </row>
    <row r="905" spans="1:9" ht="30" x14ac:dyDescent="0.2">
      <c r="A905" t="s">
        <v>951</v>
      </c>
      <c r="B905" t="s">
        <v>950</v>
      </c>
      <c r="C905" s="412" t="s">
        <v>1597</v>
      </c>
      <c r="D905" t="s">
        <v>15</v>
      </c>
      <c r="E905" t="s">
        <v>18</v>
      </c>
      <c r="F905" s="412" t="s">
        <v>1309</v>
      </c>
      <c r="G905">
        <v>2</v>
      </c>
    </row>
    <row r="906" spans="1:9" ht="45" x14ac:dyDescent="0.2">
      <c r="A906" t="s">
        <v>951</v>
      </c>
      <c r="B906" t="s">
        <v>950</v>
      </c>
      <c r="C906" s="412" t="s">
        <v>1597</v>
      </c>
      <c r="D906" t="s">
        <v>15</v>
      </c>
      <c r="E906" t="s">
        <v>18</v>
      </c>
      <c r="F906" s="412" t="s">
        <v>1170</v>
      </c>
      <c r="G906">
        <v>3</v>
      </c>
    </row>
    <row r="907" spans="1:9" ht="30" x14ac:dyDescent="0.2">
      <c r="A907" t="s">
        <v>951</v>
      </c>
      <c r="B907" t="s">
        <v>950</v>
      </c>
      <c r="C907" s="412" t="s">
        <v>1597</v>
      </c>
      <c r="D907" t="s">
        <v>15</v>
      </c>
      <c r="E907" t="s">
        <v>18</v>
      </c>
      <c r="F907" s="412" t="s">
        <v>1306</v>
      </c>
      <c r="G907">
        <v>1</v>
      </c>
    </row>
    <row r="908" spans="1:9" ht="45" x14ac:dyDescent="0.2">
      <c r="A908" t="s">
        <v>951</v>
      </c>
      <c r="B908" t="s">
        <v>950</v>
      </c>
      <c r="C908" s="412" t="s">
        <v>1597</v>
      </c>
      <c r="D908" t="s">
        <v>15</v>
      </c>
      <c r="E908" t="s">
        <v>18</v>
      </c>
      <c r="F908" s="412" t="s">
        <v>1300</v>
      </c>
      <c r="G908">
        <v>65</v>
      </c>
      <c r="I908">
        <v>110</v>
      </c>
    </row>
    <row r="909" spans="1:9" ht="30" x14ac:dyDescent="0.2">
      <c r="A909" t="s">
        <v>951</v>
      </c>
      <c r="B909" t="s">
        <v>950</v>
      </c>
      <c r="C909" s="412" t="s">
        <v>1597</v>
      </c>
      <c r="D909" t="s">
        <v>15</v>
      </c>
      <c r="E909" t="s">
        <v>18</v>
      </c>
      <c r="F909" s="412" t="s">
        <v>1171</v>
      </c>
      <c r="G909">
        <v>1</v>
      </c>
    </row>
    <row r="910" spans="1:9" ht="30" x14ac:dyDescent="0.2">
      <c r="A910" t="s">
        <v>951</v>
      </c>
      <c r="B910" t="s">
        <v>950</v>
      </c>
      <c r="C910" s="412" t="s">
        <v>1597</v>
      </c>
      <c r="D910" t="s">
        <v>15</v>
      </c>
      <c r="E910" t="s">
        <v>18</v>
      </c>
      <c r="F910" s="412" t="s">
        <v>1297</v>
      </c>
      <c r="G910">
        <v>51</v>
      </c>
      <c r="I910">
        <v>4</v>
      </c>
    </row>
    <row r="911" spans="1:9" ht="30" x14ac:dyDescent="0.2">
      <c r="A911" t="s">
        <v>951</v>
      </c>
      <c r="B911" t="s">
        <v>950</v>
      </c>
      <c r="C911" s="412" t="s">
        <v>1597</v>
      </c>
      <c r="D911" t="s">
        <v>15</v>
      </c>
      <c r="E911" t="s">
        <v>18</v>
      </c>
      <c r="F911" s="412" t="s">
        <v>1296</v>
      </c>
      <c r="G911">
        <v>1234</v>
      </c>
      <c r="H911">
        <v>34</v>
      </c>
    </row>
    <row r="912" spans="1:9" ht="60" x14ac:dyDescent="0.2">
      <c r="A912" t="s">
        <v>951</v>
      </c>
      <c r="B912" t="s">
        <v>950</v>
      </c>
      <c r="C912" s="412" t="s">
        <v>1597</v>
      </c>
      <c r="D912" t="s">
        <v>15</v>
      </c>
      <c r="E912" t="s">
        <v>18</v>
      </c>
      <c r="F912" s="412" t="s">
        <v>1295</v>
      </c>
      <c r="G912">
        <v>685</v>
      </c>
      <c r="H912">
        <v>19</v>
      </c>
      <c r="I912">
        <v>492</v>
      </c>
    </row>
    <row r="913" spans="1:9" ht="30" x14ac:dyDescent="0.2">
      <c r="A913" t="s">
        <v>951</v>
      </c>
      <c r="B913" t="s">
        <v>950</v>
      </c>
      <c r="C913" s="412" t="s">
        <v>1597</v>
      </c>
      <c r="D913" t="s">
        <v>15</v>
      </c>
      <c r="E913" t="s">
        <v>18</v>
      </c>
      <c r="F913" s="412" t="s">
        <v>1294</v>
      </c>
      <c r="G913">
        <v>455</v>
      </c>
      <c r="H913">
        <v>18</v>
      </c>
      <c r="I913">
        <v>303</v>
      </c>
    </row>
    <row r="914" spans="1:9" ht="30" x14ac:dyDescent="0.2">
      <c r="A914" t="s">
        <v>1043</v>
      </c>
      <c r="B914" t="s">
        <v>1042</v>
      </c>
      <c r="C914" s="412" t="s">
        <v>1598</v>
      </c>
      <c r="D914" t="s">
        <v>13</v>
      </c>
      <c r="E914" t="s">
        <v>67</v>
      </c>
      <c r="F914" s="412" t="s">
        <v>1305</v>
      </c>
      <c r="G914">
        <v>19</v>
      </c>
    </row>
    <row r="915" spans="1:9" ht="30" x14ac:dyDescent="0.2">
      <c r="A915" t="s">
        <v>1043</v>
      </c>
      <c r="B915" t="s">
        <v>1042</v>
      </c>
      <c r="C915" s="412" t="s">
        <v>1598</v>
      </c>
      <c r="D915" t="s">
        <v>13</v>
      </c>
      <c r="E915" t="s">
        <v>67</v>
      </c>
      <c r="F915" s="412" t="s">
        <v>1308</v>
      </c>
      <c r="G915">
        <v>1</v>
      </c>
      <c r="H915">
        <v>3</v>
      </c>
    </row>
    <row r="916" spans="1:9" ht="45" x14ac:dyDescent="0.2">
      <c r="A916" t="s">
        <v>1043</v>
      </c>
      <c r="B916" t="s">
        <v>1042</v>
      </c>
      <c r="C916" s="412" t="s">
        <v>1598</v>
      </c>
      <c r="D916" t="s">
        <v>13</v>
      </c>
      <c r="E916" t="s">
        <v>67</v>
      </c>
      <c r="F916" s="412" t="s">
        <v>1303</v>
      </c>
      <c r="G916">
        <v>5</v>
      </c>
    </row>
    <row r="917" spans="1:9" ht="30" x14ac:dyDescent="0.2">
      <c r="A917" t="s">
        <v>1043</v>
      </c>
      <c r="B917" t="s">
        <v>1042</v>
      </c>
      <c r="C917" s="412" t="s">
        <v>1598</v>
      </c>
      <c r="D917" t="s">
        <v>13</v>
      </c>
      <c r="E917" t="s">
        <v>67</v>
      </c>
      <c r="F917" s="412" t="s">
        <v>1169</v>
      </c>
      <c r="G917">
        <v>12</v>
      </c>
      <c r="H917">
        <v>4</v>
      </c>
    </row>
    <row r="918" spans="1:9" ht="45" x14ac:dyDescent="0.2">
      <c r="A918" t="s">
        <v>1043</v>
      </c>
      <c r="B918" t="s">
        <v>1042</v>
      </c>
      <c r="C918" s="412" t="s">
        <v>1598</v>
      </c>
      <c r="D918" t="s">
        <v>13</v>
      </c>
      <c r="E918" t="s">
        <v>67</v>
      </c>
      <c r="F918" s="412" t="s">
        <v>1170</v>
      </c>
      <c r="G918">
        <v>9</v>
      </c>
    </row>
    <row r="919" spans="1:9" x14ac:dyDescent="0.2">
      <c r="A919" t="s">
        <v>1043</v>
      </c>
      <c r="B919" t="s">
        <v>1042</v>
      </c>
      <c r="C919" s="412" t="s">
        <v>1598</v>
      </c>
      <c r="D919" t="s">
        <v>13</v>
      </c>
      <c r="E919" t="s">
        <v>67</v>
      </c>
      <c r="F919" s="412" t="s">
        <v>1306</v>
      </c>
      <c r="G919">
        <v>903</v>
      </c>
    </row>
    <row r="920" spans="1:9" ht="45" x14ac:dyDescent="0.2">
      <c r="A920" t="s">
        <v>1043</v>
      </c>
      <c r="B920" t="s">
        <v>1042</v>
      </c>
      <c r="C920" s="412" t="s">
        <v>1598</v>
      </c>
      <c r="D920" t="s">
        <v>13</v>
      </c>
      <c r="E920" t="s">
        <v>67</v>
      </c>
      <c r="F920" s="412" t="s">
        <v>1300</v>
      </c>
      <c r="G920">
        <v>2</v>
      </c>
      <c r="I920">
        <v>1</v>
      </c>
    </row>
    <row r="921" spans="1:9" ht="45" x14ac:dyDescent="0.2">
      <c r="A921" t="s">
        <v>1043</v>
      </c>
      <c r="B921" t="s">
        <v>1042</v>
      </c>
      <c r="C921" s="412" t="s">
        <v>1598</v>
      </c>
      <c r="D921" t="s">
        <v>13</v>
      </c>
      <c r="E921" t="s">
        <v>67</v>
      </c>
      <c r="F921" s="412" t="s">
        <v>1299</v>
      </c>
      <c r="G921">
        <v>9</v>
      </c>
    </row>
    <row r="922" spans="1:9" ht="30" x14ac:dyDescent="0.2">
      <c r="A922" t="s">
        <v>1043</v>
      </c>
      <c r="B922" t="s">
        <v>1042</v>
      </c>
      <c r="C922" s="412" t="s">
        <v>1598</v>
      </c>
      <c r="D922" t="s">
        <v>13</v>
      </c>
      <c r="E922" t="s">
        <v>67</v>
      </c>
      <c r="F922" s="412" t="s">
        <v>1171</v>
      </c>
      <c r="G922">
        <v>27</v>
      </c>
    </row>
    <row r="923" spans="1:9" ht="30" x14ac:dyDescent="0.2">
      <c r="A923" t="s">
        <v>1043</v>
      </c>
      <c r="B923" t="s">
        <v>1042</v>
      </c>
      <c r="C923" s="412" t="s">
        <v>1598</v>
      </c>
      <c r="D923" t="s">
        <v>13</v>
      </c>
      <c r="E923" t="s">
        <v>67</v>
      </c>
      <c r="F923" s="412" t="s">
        <v>1297</v>
      </c>
      <c r="G923">
        <v>4215</v>
      </c>
      <c r="H923">
        <v>132</v>
      </c>
      <c r="I923">
        <v>1218</v>
      </c>
    </row>
    <row r="924" spans="1:9" ht="30" x14ac:dyDescent="0.2">
      <c r="A924" t="s">
        <v>1043</v>
      </c>
      <c r="B924" t="s">
        <v>1042</v>
      </c>
      <c r="C924" s="412" t="s">
        <v>1598</v>
      </c>
      <c r="D924" t="s">
        <v>13</v>
      </c>
      <c r="E924" t="s">
        <v>67</v>
      </c>
      <c r="F924" s="412" t="s">
        <v>1296</v>
      </c>
      <c r="G924">
        <v>29</v>
      </c>
    </row>
    <row r="925" spans="1:9" ht="60" x14ac:dyDescent="0.2">
      <c r="A925" t="s">
        <v>1043</v>
      </c>
      <c r="B925" t="s">
        <v>1042</v>
      </c>
      <c r="C925" s="412" t="s">
        <v>1598</v>
      </c>
      <c r="D925" t="s">
        <v>13</v>
      </c>
      <c r="E925" t="s">
        <v>67</v>
      </c>
      <c r="F925" s="412" t="s">
        <v>1295</v>
      </c>
      <c r="G925">
        <v>11</v>
      </c>
      <c r="H925">
        <v>1</v>
      </c>
      <c r="I925">
        <v>28</v>
      </c>
    </row>
    <row r="926" spans="1:9" x14ac:dyDescent="0.2">
      <c r="A926" t="s">
        <v>1043</v>
      </c>
      <c r="B926" t="s">
        <v>1042</v>
      </c>
      <c r="C926" s="412" t="s">
        <v>1598</v>
      </c>
      <c r="D926" t="s">
        <v>13</v>
      </c>
      <c r="E926" t="s">
        <v>67</v>
      </c>
      <c r="F926" s="412" t="s">
        <v>1294</v>
      </c>
      <c r="G926">
        <v>1979</v>
      </c>
      <c r="H926">
        <v>105</v>
      </c>
      <c r="I926">
        <v>494</v>
      </c>
    </row>
    <row r="927" spans="1:9" ht="30" x14ac:dyDescent="0.2">
      <c r="A927" t="s">
        <v>1030</v>
      </c>
      <c r="B927" t="s">
        <v>1029</v>
      </c>
      <c r="C927" s="412" t="s">
        <v>1599</v>
      </c>
      <c r="D927" t="s">
        <v>15</v>
      </c>
      <c r="E927" t="s">
        <v>20</v>
      </c>
      <c r="F927" s="412" t="s">
        <v>1305</v>
      </c>
      <c r="G927">
        <v>369</v>
      </c>
      <c r="H927">
        <v>52</v>
      </c>
    </row>
    <row r="928" spans="1:9" ht="45" x14ac:dyDescent="0.2">
      <c r="A928" t="s">
        <v>1030</v>
      </c>
      <c r="B928" t="s">
        <v>1029</v>
      </c>
      <c r="C928" s="412" t="s">
        <v>1599</v>
      </c>
      <c r="D928" t="s">
        <v>15</v>
      </c>
      <c r="E928" t="s">
        <v>20</v>
      </c>
      <c r="F928" s="412" t="s">
        <v>1303</v>
      </c>
      <c r="G928">
        <v>2</v>
      </c>
    </row>
    <row r="929" spans="1:9" ht="30" x14ac:dyDescent="0.2">
      <c r="A929" t="s">
        <v>1030</v>
      </c>
      <c r="B929" t="s">
        <v>1029</v>
      </c>
      <c r="C929" s="412" t="s">
        <v>1599</v>
      </c>
      <c r="D929" t="s">
        <v>15</v>
      </c>
      <c r="E929" t="s">
        <v>20</v>
      </c>
      <c r="F929" s="412" t="s">
        <v>1169</v>
      </c>
      <c r="G929">
        <v>284</v>
      </c>
      <c r="H929">
        <v>37</v>
      </c>
    </row>
    <row r="930" spans="1:9" ht="30" x14ac:dyDescent="0.2">
      <c r="A930" t="s">
        <v>1030</v>
      </c>
      <c r="B930" t="s">
        <v>1029</v>
      </c>
      <c r="C930" s="412" t="s">
        <v>1599</v>
      </c>
      <c r="D930" t="s">
        <v>15</v>
      </c>
      <c r="E930" t="s">
        <v>20</v>
      </c>
      <c r="F930" s="412" t="s">
        <v>1309</v>
      </c>
      <c r="G930">
        <v>1</v>
      </c>
    </row>
    <row r="931" spans="1:9" ht="45" x14ac:dyDescent="0.2">
      <c r="A931" t="s">
        <v>1030</v>
      </c>
      <c r="B931" t="s">
        <v>1029</v>
      </c>
      <c r="C931" s="412" t="s">
        <v>1599</v>
      </c>
      <c r="D931" t="s">
        <v>15</v>
      </c>
      <c r="E931" t="s">
        <v>20</v>
      </c>
      <c r="F931" s="412" t="s">
        <v>1170</v>
      </c>
      <c r="G931">
        <v>9</v>
      </c>
    </row>
    <row r="932" spans="1:9" ht="30" x14ac:dyDescent="0.2">
      <c r="A932" t="s">
        <v>1030</v>
      </c>
      <c r="B932" t="s">
        <v>1029</v>
      </c>
      <c r="C932" s="412" t="s">
        <v>1599</v>
      </c>
      <c r="D932" t="s">
        <v>15</v>
      </c>
      <c r="E932" t="s">
        <v>20</v>
      </c>
      <c r="F932" s="412" t="s">
        <v>1306</v>
      </c>
      <c r="G932">
        <v>7</v>
      </c>
    </row>
    <row r="933" spans="1:9" ht="45" x14ac:dyDescent="0.2">
      <c r="A933" t="s">
        <v>1030</v>
      </c>
      <c r="B933" t="s">
        <v>1029</v>
      </c>
      <c r="C933" s="412" t="s">
        <v>1599</v>
      </c>
      <c r="D933" t="s">
        <v>15</v>
      </c>
      <c r="E933" t="s">
        <v>20</v>
      </c>
      <c r="F933" s="412" t="s">
        <v>1300</v>
      </c>
      <c r="G933">
        <v>109</v>
      </c>
      <c r="I933">
        <v>173</v>
      </c>
    </row>
    <row r="934" spans="1:9" ht="45" x14ac:dyDescent="0.2">
      <c r="A934" t="s">
        <v>1030</v>
      </c>
      <c r="B934" t="s">
        <v>1029</v>
      </c>
      <c r="C934" s="412" t="s">
        <v>1599</v>
      </c>
      <c r="D934" t="s">
        <v>15</v>
      </c>
      <c r="E934" t="s">
        <v>20</v>
      </c>
      <c r="F934" s="412" t="s">
        <v>1299</v>
      </c>
      <c r="G934">
        <v>392</v>
      </c>
    </row>
    <row r="935" spans="1:9" ht="30" x14ac:dyDescent="0.2">
      <c r="A935" t="s">
        <v>1030</v>
      </c>
      <c r="B935" t="s">
        <v>1029</v>
      </c>
      <c r="C935" s="412" t="s">
        <v>1599</v>
      </c>
      <c r="D935" t="s">
        <v>15</v>
      </c>
      <c r="E935" t="s">
        <v>20</v>
      </c>
      <c r="F935" s="412" t="s">
        <v>1171</v>
      </c>
      <c r="G935">
        <v>2</v>
      </c>
    </row>
    <row r="936" spans="1:9" ht="30" x14ac:dyDescent="0.2">
      <c r="A936" t="s">
        <v>1030</v>
      </c>
      <c r="B936" t="s">
        <v>1029</v>
      </c>
      <c r="C936" s="412" t="s">
        <v>1599</v>
      </c>
      <c r="D936" t="s">
        <v>15</v>
      </c>
      <c r="E936" t="s">
        <v>20</v>
      </c>
      <c r="F936" s="412" t="s">
        <v>1297</v>
      </c>
      <c r="G936">
        <v>45</v>
      </c>
      <c r="I936">
        <v>144</v>
      </c>
    </row>
    <row r="937" spans="1:9" ht="30" x14ac:dyDescent="0.2">
      <c r="A937" t="s">
        <v>1030</v>
      </c>
      <c r="B937" t="s">
        <v>1029</v>
      </c>
      <c r="C937" s="412" t="s">
        <v>1599</v>
      </c>
      <c r="D937" t="s">
        <v>15</v>
      </c>
      <c r="E937" t="s">
        <v>20</v>
      </c>
      <c r="F937" s="412" t="s">
        <v>1296</v>
      </c>
      <c r="G937">
        <v>4</v>
      </c>
      <c r="H937">
        <v>1</v>
      </c>
    </row>
    <row r="938" spans="1:9" ht="60" x14ac:dyDescent="0.2">
      <c r="A938" t="s">
        <v>1030</v>
      </c>
      <c r="B938" t="s">
        <v>1029</v>
      </c>
      <c r="C938" s="412" t="s">
        <v>1599</v>
      </c>
      <c r="D938" t="s">
        <v>15</v>
      </c>
      <c r="E938" t="s">
        <v>20</v>
      </c>
      <c r="F938" s="412" t="s">
        <v>1295</v>
      </c>
      <c r="G938">
        <v>3</v>
      </c>
      <c r="I938">
        <v>7</v>
      </c>
    </row>
    <row r="939" spans="1:9" ht="30" x14ac:dyDescent="0.2">
      <c r="A939" t="s">
        <v>1030</v>
      </c>
      <c r="B939" t="s">
        <v>1029</v>
      </c>
      <c r="C939" s="412" t="s">
        <v>1599</v>
      </c>
      <c r="D939" t="s">
        <v>15</v>
      </c>
      <c r="E939" t="s">
        <v>20</v>
      </c>
      <c r="F939" s="412" t="s">
        <v>1294</v>
      </c>
      <c r="G939">
        <v>2329</v>
      </c>
      <c r="H939">
        <v>23</v>
      </c>
      <c r="I939">
        <v>191</v>
      </c>
    </row>
    <row r="940" spans="1:9" ht="45" x14ac:dyDescent="0.2">
      <c r="A940" t="s">
        <v>346</v>
      </c>
      <c r="B940" t="s">
        <v>345</v>
      </c>
      <c r="C940" s="412" t="s">
        <v>1600</v>
      </c>
      <c r="D940" t="s">
        <v>13</v>
      </c>
      <c r="E940" t="s">
        <v>67</v>
      </c>
      <c r="F940" s="412" t="s">
        <v>1303</v>
      </c>
      <c r="G940">
        <v>1</v>
      </c>
    </row>
    <row r="941" spans="1:9" ht="30" x14ac:dyDescent="0.2">
      <c r="A941" t="s">
        <v>346</v>
      </c>
      <c r="B941" t="s">
        <v>345</v>
      </c>
      <c r="C941" s="412" t="s">
        <v>1600</v>
      </c>
      <c r="D941" t="s">
        <v>13</v>
      </c>
      <c r="E941" t="s">
        <v>67</v>
      </c>
      <c r="F941" s="412" t="s">
        <v>1306</v>
      </c>
      <c r="G941">
        <v>468</v>
      </c>
    </row>
    <row r="942" spans="1:9" ht="30" x14ac:dyDescent="0.2">
      <c r="A942" t="s">
        <v>346</v>
      </c>
      <c r="B942" t="s">
        <v>345</v>
      </c>
      <c r="C942" s="412" t="s">
        <v>1600</v>
      </c>
      <c r="D942" t="s">
        <v>13</v>
      </c>
      <c r="E942" t="s">
        <v>67</v>
      </c>
      <c r="F942" s="412" t="s">
        <v>1171</v>
      </c>
      <c r="G942">
        <v>1</v>
      </c>
    </row>
    <row r="943" spans="1:9" ht="30" x14ac:dyDescent="0.2">
      <c r="A943" t="s">
        <v>346</v>
      </c>
      <c r="B943" t="s">
        <v>345</v>
      </c>
      <c r="C943" s="412" t="s">
        <v>1600</v>
      </c>
      <c r="D943" t="s">
        <v>13</v>
      </c>
      <c r="E943" t="s">
        <v>67</v>
      </c>
      <c r="F943" s="412" t="s">
        <v>1297</v>
      </c>
      <c r="G943">
        <v>322</v>
      </c>
      <c r="H943">
        <v>24</v>
      </c>
      <c r="I943">
        <v>103</v>
      </c>
    </row>
    <row r="944" spans="1:9" ht="30" x14ac:dyDescent="0.2">
      <c r="A944" t="s">
        <v>346</v>
      </c>
      <c r="B944" t="s">
        <v>345</v>
      </c>
      <c r="C944" s="412" t="s">
        <v>1600</v>
      </c>
      <c r="D944" t="s">
        <v>13</v>
      </c>
      <c r="E944" t="s">
        <v>67</v>
      </c>
      <c r="F944" s="412" t="s">
        <v>1294</v>
      </c>
      <c r="G944">
        <v>264</v>
      </c>
      <c r="H944">
        <v>19</v>
      </c>
      <c r="I944">
        <v>107</v>
      </c>
    </row>
    <row r="945" spans="1:9" ht="30" x14ac:dyDescent="0.2">
      <c r="A945" t="s">
        <v>429</v>
      </c>
      <c r="B945" t="s">
        <v>428</v>
      </c>
      <c r="C945" s="412" t="s">
        <v>1601</v>
      </c>
      <c r="D945" t="s">
        <v>15</v>
      </c>
      <c r="E945" t="s">
        <v>18</v>
      </c>
      <c r="F945" s="412" t="s">
        <v>1305</v>
      </c>
      <c r="G945">
        <v>4</v>
      </c>
    </row>
    <row r="946" spans="1:9" ht="30" x14ac:dyDescent="0.2">
      <c r="A946" t="s">
        <v>429</v>
      </c>
      <c r="B946" t="s">
        <v>428</v>
      </c>
      <c r="C946" s="412" t="s">
        <v>1601</v>
      </c>
      <c r="D946" t="s">
        <v>15</v>
      </c>
      <c r="E946" t="s">
        <v>18</v>
      </c>
      <c r="F946" s="412" t="s">
        <v>1308</v>
      </c>
      <c r="G946">
        <v>4</v>
      </c>
      <c r="H946">
        <v>6</v>
      </c>
    </row>
    <row r="947" spans="1:9" ht="30" x14ac:dyDescent="0.2">
      <c r="A947" t="s">
        <v>429</v>
      </c>
      <c r="B947" t="s">
        <v>428</v>
      </c>
      <c r="C947" s="412" t="s">
        <v>1601</v>
      </c>
      <c r="D947" t="s">
        <v>15</v>
      </c>
      <c r="E947" t="s">
        <v>18</v>
      </c>
      <c r="F947" s="412" t="s">
        <v>1304</v>
      </c>
      <c r="G947">
        <v>1</v>
      </c>
    </row>
    <row r="948" spans="1:9" ht="45" x14ac:dyDescent="0.2">
      <c r="A948" t="s">
        <v>429</v>
      </c>
      <c r="B948" t="s">
        <v>428</v>
      </c>
      <c r="C948" s="412" t="s">
        <v>1601</v>
      </c>
      <c r="D948" t="s">
        <v>15</v>
      </c>
      <c r="E948" t="s">
        <v>18</v>
      </c>
      <c r="F948" s="412" t="s">
        <v>1303</v>
      </c>
      <c r="G948">
        <v>2210</v>
      </c>
    </row>
    <row r="949" spans="1:9" ht="30" x14ac:dyDescent="0.2">
      <c r="A949" t="s">
        <v>429</v>
      </c>
      <c r="B949" t="s">
        <v>428</v>
      </c>
      <c r="C949" s="412" t="s">
        <v>1601</v>
      </c>
      <c r="D949" t="s">
        <v>15</v>
      </c>
      <c r="E949" t="s">
        <v>18</v>
      </c>
      <c r="F949" s="412" t="s">
        <v>1169</v>
      </c>
      <c r="G949">
        <v>2</v>
      </c>
    </row>
    <row r="950" spans="1:9" ht="30" x14ac:dyDescent="0.2">
      <c r="A950" t="s">
        <v>429</v>
      </c>
      <c r="B950" t="s">
        <v>428</v>
      </c>
      <c r="C950" s="412" t="s">
        <v>1601</v>
      </c>
      <c r="D950" t="s">
        <v>15</v>
      </c>
      <c r="E950" t="s">
        <v>18</v>
      </c>
      <c r="F950" s="412" t="s">
        <v>1309</v>
      </c>
      <c r="G950">
        <v>1</v>
      </c>
    </row>
    <row r="951" spans="1:9" ht="45" x14ac:dyDescent="0.2">
      <c r="A951" t="s">
        <v>429</v>
      </c>
      <c r="B951" t="s">
        <v>428</v>
      </c>
      <c r="C951" s="412" t="s">
        <v>1601</v>
      </c>
      <c r="D951" t="s">
        <v>15</v>
      </c>
      <c r="E951" t="s">
        <v>18</v>
      </c>
      <c r="F951" s="412" t="s">
        <v>1170</v>
      </c>
      <c r="G951">
        <v>7</v>
      </c>
      <c r="H951">
        <v>1</v>
      </c>
    </row>
    <row r="952" spans="1:9" ht="30" x14ac:dyDescent="0.2">
      <c r="A952" t="s">
        <v>429</v>
      </c>
      <c r="B952" t="s">
        <v>428</v>
      </c>
      <c r="C952" s="412" t="s">
        <v>1601</v>
      </c>
      <c r="D952" t="s">
        <v>15</v>
      </c>
      <c r="E952" t="s">
        <v>18</v>
      </c>
      <c r="F952" s="412" t="s">
        <v>1307</v>
      </c>
      <c r="G952">
        <v>2</v>
      </c>
    </row>
    <row r="953" spans="1:9" ht="45" x14ac:dyDescent="0.2">
      <c r="A953" t="s">
        <v>429</v>
      </c>
      <c r="B953" t="s">
        <v>428</v>
      </c>
      <c r="C953" s="412" t="s">
        <v>1601</v>
      </c>
      <c r="D953" t="s">
        <v>15</v>
      </c>
      <c r="E953" t="s">
        <v>18</v>
      </c>
      <c r="F953" s="412" t="s">
        <v>1300</v>
      </c>
      <c r="G953">
        <v>54</v>
      </c>
      <c r="I953">
        <v>139</v>
      </c>
    </row>
    <row r="954" spans="1:9" ht="45" x14ac:dyDescent="0.2">
      <c r="A954" t="s">
        <v>429</v>
      </c>
      <c r="B954" t="s">
        <v>428</v>
      </c>
      <c r="C954" s="412" t="s">
        <v>1601</v>
      </c>
      <c r="D954" t="s">
        <v>15</v>
      </c>
      <c r="E954" t="s">
        <v>18</v>
      </c>
      <c r="F954" s="412" t="s">
        <v>1299</v>
      </c>
      <c r="G954">
        <v>5</v>
      </c>
    </row>
    <row r="955" spans="1:9" ht="30" x14ac:dyDescent="0.2">
      <c r="A955" t="s">
        <v>429</v>
      </c>
      <c r="B955" t="s">
        <v>428</v>
      </c>
      <c r="C955" s="412" t="s">
        <v>1601</v>
      </c>
      <c r="D955" t="s">
        <v>15</v>
      </c>
      <c r="E955" t="s">
        <v>18</v>
      </c>
      <c r="F955" s="412" t="s">
        <v>1171</v>
      </c>
      <c r="G955">
        <v>4</v>
      </c>
    </row>
    <row r="956" spans="1:9" ht="30" x14ac:dyDescent="0.2">
      <c r="A956" t="s">
        <v>429</v>
      </c>
      <c r="B956" t="s">
        <v>428</v>
      </c>
      <c r="C956" s="412" t="s">
        <v>1601</v>
      </c>
      <c r="D956" t="s">
        <v>15</v>
      </c>
      <c r="E956" t="s">
        <v>18</v>
      </c>
      <c r="F956" s="412" t="s">
        <v>1297</v>
      </c>
      <c r="G956">
        <v>60</v>
      </c>
      <c r="H956">
        <v>1</v>
      </c>
      <c r="I956">
        <v>76</v>
      </c>
    </row>
    <row r="957" spans="1:9" ht="30" x14ac:dyDescent="0.2">
      <c r="A957" t="s">
        <v>429</v>
      </c>
      <c r="B957" t="s">
        <v>428</v>
      </c>
      <c r="C957" s="412" t="s">
        <v>1601</v>
      </c>
      <c r="D957" t="s">
        <v>15</v>
      </c>
      <c r="E957" t="s">
        <v>18</v>
      </c>
      <c r="F957" s="412" t="s">
        <v>1296</v>
      </c>
      <c r="G957">
        <v>2934</v>
      </c>
      <c r="H957">
        <v>287</v>
      </c>
    </row>
    <row r="958" spans="1:9" ht="60" x14ac:dyDescent="0.2">
      <c r="A958" t="s">
        <v>429</v>
      </c>
      <c r="B958" t="s">
        <v>428</v>
      </c>
      <c r="C958" s="412" t="s">
        <v>1601</v>
      </c>
      <c r="D958" t="s">
        <v>15</v>
      </c>
      <c r="E958" t="s">
        <v>18</v>
      </c>
      <c r="F958" s="412" t="s">
        <v>1295</v>
      </c>
      <c r="G958">
        <v>1201</v>
      </c>
      <c r="H958">
        <v>124</v>
      </c>
      <c r="I958">
        <v>6431</v>
      </c>
    </row>
    <row r="959" spans="1:9" ht="30" x14ac:dyDescent="0.2">
      <c r="A959" t="s">
        <v>429</v>
      </c>
      <c r="B959" t="s">
        <v>428</v>
      </c>
      <c r="C959" s="412" t="s">
        <v>1601</v>
      </c>
      <c r="D959" t="s">
        <v>15</v>
      </c>
      <c r="E959" t="s">
        <v>18</v>
      </c>
      <c r="F959" s="412" t="s">
        <v>1294</v>
      </c>
      <c r="G959">
        <v>876</v>
      </c>
      <c r="H959">
        <v>65</v>
      </c>
      <c r="I959">
        <v>775</v>
      </c>
    </row>
    <row r="960" spans="1:9" ht="30" x14ac:dyDescent="0.2">
      <c r="A960" t="s">
        <v>518</v>
      </c>
      <c r="B960" t="s">
        <v>517</v>
      </c>
      <c r="C960" s="412" t="s">
        <v>1602</v>
      </c>
      <c r="D960" t="s">
        <v>13</v>
      </c>
      <c r="E960" t="s">
        <v>67</v>
      </c>
      <c r="F960" s="412" t="s">
        <v>1169</v>
      </c>
      <c r="G960">
        <v>3</v>
      </c>
    </row>
    <row r="961" spans="1:9" ht="45" x14ac:dyDescent="0.2">
      <c r="A961" t="s">
        <v>518</v>
      </c>
      <c r="B961" t="s">
        <v>517</v>
      </c>
      <c r="C961" s="412" t="s">
        <v>1602</v>
      </c>
      <c r="D961" t="s">
        <v>13</v>
      </c>
      <c r="E961" t="s">
        <v>67</v>
      </c>
      <c r="F961" s="412" t="s">
        <v>1170</v>
      </c>
      <c r="G961">
        <v>2</v>
      </c>
    </row>
    <row r="962" spans="1:9" ht="30" x14ac:dyDescent="0.2">
      <c r="A962" t="s">
        <v>518</v>
      </c>
      <c r="B962" t="s">
        <v>517</v>
      </c>
      <c r="C962" s="412" t="s">
        <v>1602</v>
      </c>
      <c r="D962" t="s">
        <v>13</v>
      </c>
      <c r="E962" t="s">
        <v>67</v>
      </c>
      <c r="F962" s="412" t="s">
        <v>1306</v>
      </c>
      <c r="G962">
        <v>363</v>
      </c>
    </row>
    <row r="963" spans="1:9" ht="45" x14ac:dyDescent="0.2">
      <c r="A963" t="s">
        <v>518</v>
      </c>
      <c r="B963" t="s">
        <v>517</v>
      </c>
      <c r="C963" s="412" t="s">
        <v>1602</v>
      </c>
      <c r="D963" t="s">
        <v>13</v>
      </c>
      <c r="E963" t="s">
        <v>67</v>
      </c>
      <c r="F963" s="412" t="s">
        <v>1300</v>
      </c>
      <c r="G963">
        <v>2</v>
      </c>
    </row>
    <row r="964" spans="1:9" ht="30" x14ac:dyDescent="0.2">
      <c r="A964" t="s">
        <v>518</v>
      </c>
      <c r="B964" t="s">
        <v>517</v>
      </c>
      <c r="C964" s="412" t="s">
        <v>1602</v>
      </c>
      <c r="D964" t="s">
        <v>13</v>
      </c>
      <c r="E964" t="s">
        <v>67</v>
      </c>
      <c r="F964" s="412" t="s">
        <v>1171</v>
      </c>
      <c r="G964">
        <v>1</v>
      </c>
    </row>
    <row r="965" spans="1:9" ht="30" x14ac:dyDescent="0.2">
      <c r="A965" t="s">
        <v>518</v>
      </c>
      <c r="B965" t="s">
        <v>517</v>
      </c>
      <c r="C965" s="412" t="s">
        <v>1602</v>
      </c>
      <c r="D965" t="s">
        <v>13</v>
      </c>
      <c r="E965" t="s">
        <v>67</v>
      </c>
      <c r="F965" s="412" t="s">
        <v>1297</v>
      </c>
      <c r="G965">
        <v>434</v>
      </c>
      <c r="H965">
        <v>12</v>
      </c>
      <c r="I965">
        <v>173</v>
      </c>
    </row>
    <row r="966" spans="1:9" ht="30" x14ac:dyDescent="0.2">
      <c r="A966" t="s">
        <v>518</v>
      </c>
      <c r="B966" t="s">
        <v>517</v>
      </c>
      <c r="C966" s="412" t="s">
        <v>1602</v>
      </c>
      <c r="D966" t="s">
        <v>13</v>
      </c>
      <c r="E966" t="s">
        <v>67</v>
      </c>
      <c r="F966" s="412" t="s">
        <v>1296</v>
      </c>
      <c r="G966">
        <v>1</v>
      </c>
    </row>
    <row r="967" spans="1:9" ht="30" x14ac:dyDescent="0.2">
      <c r="A967" t="s">
        <v>518</v>
      </c>
      <c r="B967" t="s">
        <v>517</v>
      </c>
      <c r="C967" s="412" t="s">
        <v>1602</v>
      </c>
      <c r="D967" t="s">
        <v>13</v>
      </c>
      <c r="E967" t="s">
        <v>67</v>
      </c>
      <c r="F967" s="412" t="s">
        <v>1294</v>
      </c>
      <c r="G967">
        <v>218</v>
      </c>
      <c r="H967">
        <v>17</v>
      </c>
      <c r="I967">
        <v>82</v>
      </c>
    </row>
    <row r="968" spans="1:9" ht="30" x14ac:dyDescent="0.2">
      <c r="A968" t="s">
        <v>749</v>
      </c>
      <c r="B968" t="s">
        <v>748</v>
      </c>
      <c r="C968" s="412" t="s">
        <v>1603</v>
      </c>
      <c r="D968" t="s">
        <v>15</v>
      </c>
      <c r="E968" t="s">
        <v>18</v>
      </c>
      <c r="F968" s="412" t="s">
        <v>1305</v>
      </c>
      <c r="G968">
        <v>4</v>
      </c>
    </row>
    <row r="969" spans="1:9" ht="45" x14ac:dyDescent="0.2">
      <c r="A969" t="s">
        <v>749</v>
      </c>
      <c r="B969" t="s">
        <v>748</v>
      </c>
      <c r="C969" s="412" t="s">
        <v>1603</v>
      </c>
      <c r="D969" t="s">
        <v>15</v>
      </c>
      <c r="E969" t="s">
        <v>18</v>
      </c>
      <c r="F969" s="412" t="s">
        <v>1303</v>
      </c>
      <c r="G969">
        <v>233</v>
      </c>
    </row>
    <row r="970" spans="1:9" ht="45" x14ac:dyDescent="0.2">
      <c r="A970" t="s">
        <v>749</v>
      </c>
      <c r="B970" t="s">
        <v>748</v>
      </c>
      <c r="C970" s="412" t="s">
        <v>1603</v>
      </c>
      <c r="D970" t="s">
        <v>15</v>
      </c>
      <c r="E970" t="s">
        <v>18</v>
      </c>
      <c r="F970" s="412" t="s">
        <v>1170</v>
      </c>
      <c r="G970">
        <v>1</v>
      </c>
    </row>
    <row r="971" spans="1:9" ht="45" x14ac:dyDescent="0.2">
      <c r="A971" t="s">
        <v>749</v>
      </c>
      <c r="B971" t="s">
        <v>748</v>
      </c>
      <c r="C971" s="412" t="s">
        <v>1603</v>
      </c>
      <c r="D971" t="s">
        <v>15</v>
      </c>
      <c r="E971" t="s">
        <v>18</v>
      </c>
      <c r="F971" s="412" t="s">
        <v>1300</v>
      </c>
      <c r="G971">
        <v>9</v>
      </c>
      <c r="I971">
        <v>5</v>
      </c>
    </row>
    <row r="972" spans="1:9" ht="45" x14ac:dyDescent="0.2">
      <c r="A972" t="s">
        <v>749</v>
      </c>
      <c r="B972" t="s">
        <v>748</v>
      </c>
      <c r="C972" s="412" t="s">
        <v>1603</v>
      </c>
      <c r="D972" t="s">
        <v>15</v>
      </c>
      <c r="E972" t="s">
        <v>18</v>
      </c>
      <c r="F972" s="412" t="s">
        <v>1299</v>
      </c>
      <c r="G972">
        <v>1</v>
      </c>
    </row>
    <row r="973" spans="1:9" ht="30" x14ac:dyDescent="0.2">
      <c r="A973" t="s">
        <v>749</v>
      </c>
      <c r="B973" t="s">
        <v>748</v>
      </c>
      <c r="C973" s="412" t="s">
        <v>1603</v>
      </c>
      <c r="D973" t="s">
        <v>15</v>
      </c>
      <c r="E973" t="s">
        <v>18</v>
      </c>
      <c r="F973" s="412" t="s">
        <v>1171</v>
      </c>
      <c r="G973">
        <v>1</v>
      </c>
    </row>
    <row r="974" spans="1:9" ht="30" x14ac:dyDescent="0.2">
      <c r="A974" t="s">
        <v>749</v>
      </c>
      <c r="B974" t="s">
        <v>748</v>
      </c>
      <c r="C974" s="412" t="s">
        <v>1603</v>
      </c>
      <c r="D974" t="s">
        <v>15</v>
      </c>
      <c r="E974" t="s">
        <v>18</v>
      </c>
      <c r="F974" s="412" t="s">
        <v>1297</v>
      </c>
      <c r="G974">
        <v>9</v>
      </c>
      <c r="I974">
        <v>1</v>
      </c>
    </row>
    <row r="975" spans="1:9" ht="30" x14ac:dyDescent="0.2">
      <c r="A975" t="s">
        <v>749</v>
      </c>
      <c r="B975" t="s">
        <v>748</v>
      </c>
      <c r="C975" s="412" t="s">
        <v>1603</v>
      </c>
      <c r="D975" t="s">
        <v>15</v>
      </c>
      <c r="E975" t="s">
        <v>18</v>
      </c>
      <c r="F975" s="412" t="s">
        <v>1296</v>
      </c>
      <c r="G975">
        <v>417</v>
      </c>
      <c r="H975">
        <v>12</v>
      </c>
    </row>
    <row r="976" spans="1:9" ht="60" x14ac:dyDescent="0.2">
      <c r="A976" t="s">
        <v>749</v>
      </c>
      <c r="B976" t="s">
        <v>748</v>
      </c>
      <c r="C976" s="412" t="s">
        <v>1603</v>
      </c>
      <c r="D976" t="s">
        <v>15</v>
      </c>
      <c r="E976" t="s">
        <v>18</v>
      </c>
      <c r="F976" s="412" t="s">
        <v>1295</v>
      </c>
      <c r="G976">
        <v>235</v>
      </c>
      <c r="H976">
        <v>8</v>
      </c>
      <c r="I976">
        <v>271</v>
      </c>
    </row>
    <row r="977" spans="1:9" x14ac:dyDescent="0.2">
      <c r="A977" t="s">
        <v>749</v>
      </c>
      <c r="B977" t="s">
        <v>748</v>
      </c>
      <c r="C977" s="412" t="s">
        <v>1603</v>
      </c>
      <c r="D977" t="s">
        <v>15</v>
      </c>
      <c r="E977" t="s">
        <v>18</v>
      </c>
      <c r="F977" s="412" t="s">
        <v>1294</v>
      </c>
      <c r="G977">
        <v>62</v>
      </c>
      <c r="H977">
        <v>2</v>
      </c>
      <c r="I977">
        <v>23</v>
      </c>
    </row>
    <row r="978" spans="1:9" ht="45" x14ac:dyDescent="0.2">
      <c r="A978" t="s">
        <v>805</v>
      </c>
      <c r="B978" t="s">
        <v>804</v>
      </c>
      <c r="C978" s="412" t="s">
        <v>1604</v>
      </c>
      <c r="D978" t="s">
        <v>15</v>
      </c>
      <c r="E978" t="s">
        <v>19</v>
      </c>
      <c r="F978" s="412" t="s">
        <v>1305</v>
      </c>
      <c r="G978">
        <v>7</v>
      </c>
    </row>
    <row r="979" spans="1:9" ht="45" x14ac:dyDescent="0.2">
      <c r="A979" t="s">
        <v>805</v>
      </c>
      <c r="B979" t="s">
        <v>804</v>
      </c>
      <c r="C979" s="412" t="s">
        <v>1604</v>
      </c>
      <c r="D979" t="s">
        <v>15</v>
      </c>
      <c r="E979" t="s">
        <v>19</v>
      </c>
      <c r="F979" s="412" t="s">
        <v>1308</v>
      </c>
      <c r="G979">
        <v>1</v>
      </c>
    </row>
    <row r="980" spans="1:9" ht="45" x14ac:dyDescent="0.2">
      <c r="A980" t="s">
        <v>805</v>
      </c>
      <c r="B980" t="s">
        <v>804</v>
      </c>
      <c r="C980" s="412" t="s">
        <v>1604</v>
      </c>
      <c r="D980" t="s">
        <v>15</v>
      </c>
      <c r="E980" t="s">
        <v>19</v>
      </c>
      <c r="F980" s="412" t="s">
        <v>1304</v>
      </c>
      <c r="G980">
        <v>1</v>
      </c>
    </row>
    <row r="981" spans="1:9" ht="45" x14ac:dyDescent="0.2">
      <c r="A981" t="s">
        <v>805</v>
      </c>
      <c r="B981" t="s">
        <v>804</v>
      </c>
      <c r="C981" s="412" t="s">
        <v>1604</v>
      </c>
      <c r="D981" t="s">
        <v>15</v>
      </c>
      <c r="E981" t="s">
        <v>19</v>
      </c>
      <c r="F981" s="412" t="s">
        <v>1303</v>
      </c>
      <c r="G981">
        <v>24</v>
      </c>
    </row>
    <row r="982" spans="1:9" ht="45" x14ac:dyDescent="0.2">
      <c r="A982" t="s">
        <v>805</v>
      </c>
      <c r="B982" t="s">
        <v>804</v>
      </c>
      <c r="C982" s="412" t="s">
        <v>1604</v>
      </c>
      <c r="D982" t="s">
        <v>15</v>
      </c>
      <c r="E982" t="s">
        <v>19</v>
      </c>
      <c r="F982" s="412" t="s">
        <v>1169</v>
      </c>
      <c r="G982">
        <v>1</v>
      </c>
    </row>
    <row r="983" spans="1:9" ht="45" x14ac:dyDescent="0.2">
      <c r="A983" t="s">
        <v>805</v>
      </c>
      <c r="B983" t="s">
        <v>804</v>
      </c>
      <c r="C983" s="412" t="s">
        <v>1604</v>
      </c>
      <c r="D983" t="s">
        <v>15</v>
      </c>
      <c r="E983" t="s">
        <v>19</v>
      </c>
      <c r="F983" s="412" t="s">
        <v>1309</v>
      </c>
      <c r="G983">
        <v>7</v>
      </c>
    </row>
    <row r="984" spans="1:9" ht="45" x14ac:dyDescent="0.2">
      <c r="A984" t="s">
        <v>805</v>
      </c>
      <c r="B984" t="s">
        <v>804</v>
      </c>
      <c r="C984" s="412" t="s">
        <v>1604</v>
      </c>
      <c r="D984" t="s">
        <v>15</v>
      </c>
      <c r="E984" t="s">
        <v>19</v>
      </c>
      <c r="F984" s="412" t="s">
        <v>1170</v>
      </c>
      <c r="G984">
        <v>6174</v>
      </c>
      <c r="H984">
        <v>385</v>
      </c>
    </row>
    <row r="985" spans="1:9" ht="45" x14ac:dyDescent="0.2">
      <c r="A985" t="s">
        <v>805</v>
      </c>
      <c r="B985" t="s">
        <v>804</v>
      </c>
      <c r="C985" s="412" t="s">
        <v>1604</v>
      </c>
      <c r="D985" t="s">
        <v>15</v>
      </c>
      <c r="E985" t="s">
        <v>19</v>
      </c>
      <c r="F985" s="412" t="s">
        <v>1300</v>
      </c>
      <c r="G985">
        <v>1800</v>
      </c>
      <c r="I985">
        <v>1334</v>
      </c>
    </row>
    <row r="986" spans="1:9" ht="45" x14ac:dyDescent="0.2">
      <c r="A986" t="s">
        <v>805</v>
      </c>
      <c r="B986" t="s">
        <v>804</v>
      </c>
      <c r="C986" s="412" t="s">
        <v>1604</v>
      </c>
      <c r="D986" t="s">
        <v>15</v>
      </c>
      <c r="E986" t="s">
        <v>19</v>
      </c>
      <c r="F986" s="412" t="s">
        <v>1299</v>
      </c>
      <c r="G986">
        <v>4</v>
      </c>
    </row>
    <row r="987" spans="1:9" ht="45" x14ac:dyDescent="0.2">
      <c r="A987" t="s">
        <v>805</v>
      </c>
      <c r="B987" t="s">
        <v>804</v>
      </c>
      <c r="C987" s="412" t="s">
        <v>1604</v>
      </c>
      <c r="D987" t="s">
        <v>15</v>
      </c>
      <c r="E987" t="s">
        <v>19</v>
      </c>
      <c r="F987" s="412" t="s">
        <v>1297</v>
      </c>
      <c r="G987">
        <v>6703</v>
      </c>
      <c r="H987">
        <v>341</v>
      </c>
      <c r="I987">
        <v>2054</v>
      </c>
    </row>
    <row r="988" spans="1:9" ht="45" x14ac:dyDescent="0.2">
      <c r="A988" t="s">
        <v>805</v>
      </c>
      <c r="B988" t="s">
        <v>804</v>
      </c>
      <c r="C988" s="412" t="s">
        <v>1604</v>
      </c>
      <c r="D988" t="s">
        <v>15</v>
      </c>
      <c r="E988" t="s">
        <v>19</v>
      </c>
      <c r="F988" s="412" t="s">
        <v>1296</v>
      </c>
      <c r="G988">
        <v>39</v>
      </c>
      <c r="H988">
        <v>3</v>
      </c>
    </row>
    <row r="989" spans="1:9" ht="60" x14ac:dyDescent="0.2">
      <c r="A989" t="s">
        <v>805</v>
      </c>
      <c r="B989" t="s">
        <v>804</v>
      </c>
      <c r="C989" s="412" t="s">
        <v>1604</v>
      </c>
      <c r="D989" t="s">
        <v>15</v>
      </c>
      <c r="E989" t="s">
        <v>19</v>
      </c>
      <c r="F989" s="412" t="s">
        <v>1295</v>
      </c>
      <c r="G989">
        <v>2612</v>
      </c>
      <c r="H989">
        <v>230</v>
      </c>
      <c r="I989">
        <v>15</v>
      </c>
    </row>
    <row r="990" spans="1:9" ht="45" x14ac:dyDescent="0.2">
      <c r="A990" t="s">
        <v>805</v>
      </c>
      <c r="B990" t="s">
        <v>804</v>
      </c>
      <c r="C990" s="412" t="s">
        <v>1604</v>
      </c>
      <c r="D990" t="s">
        <v>15</v>
      </c>
      <c r="E990" t="s">
        <v>19</v>
      </c>
      <c r="F990" s="412" t="s">
        <v>1294</v>
      </c>
      <c r="G990">
        <v>23</v>
      </c>
      <c r="H990">
        <v>2</v>
      </c>
      <c r="I990">
        <v>12</v>
      </c>
    </row>
    <row r="991" spans="1:9" ht="30" x14ac:dyDescent="0.2">
      <c r="A991" t="s">
        <v>570</v>
      </c>
      <c r="B991" t="s">
        <v>569</v>
      </c>
      <c r="C991" s="412" t="s">
        <v>1605</v>
      </c>
      <c r="D991" t="s">
        <v>160</v>
      </c>
      <c r="E991" t="s">
        <v>17</v>
      </c>
      <c r="F991" s="412" t="s">
        <v>1305</v>
      </c>
      <c r="G991">
        <v>3153</v>
      </c>
      <c r="H991">
        <v>16086</v>
      </c>
    </row>
    <row r="992" spans="1:9" ht="30" x14ac:dyDescent="0.2">
      <c r="A992" t="s">
        <v>570</v>
      </c>
      <c r="B992" t="s">
        <v>569</v>
      </c>
      <c r="C992" s="412" t="s">
        <v>1605</v>
      </c>
      <c r="D992" t="s">
        <v>160</v>
      </c>
      <c r="E992" t="s">
        <v>17</v>
      </c>
      <c r="F992" s="412" t="s">
        <v>1308</v>
      </c>
      <c r="G992">
        <v>72</v>
      </c>
      <c r="H992">
        <v>261</v>
      </c>
    </row>
    <row r="993" spans="1:9" ht="30" x14ac:dyDescent="0.2">
      <c r="A993" t="s">
        <v>570</v>
      </c>
      <c r="B993" t="s">
        <v>569</v>
      </c>
      <c r="C993" s="412" t="s">
        <v>1605</v>
      </c>
      <c r="D993" t="s">
        <v>160</v>
      </c>
      <c r="E993" t="s">
        <v>17</v>
      </c>
      <c r="F993" s="412" t="s">
        <v>1304</v>
      </c>
      <c r="G993">
        <v>16</v>
      </c>
      <c r="H993">
        <v>11</v>
      </c>
    </row>
    <row r="994" spans="1:9" ht="45" x14ac:dyDescent="0.2">
      <c r="A994" t="s">
        <v>570</v>
      </c>
      <c r="B994" t="s">
        <v>569</v>
      </c>
      <c r="C994" s="412" t="s">
        <v>1605</v>
      </c>
      <c r="D994" t="s">
        <v>160</v>
      </c>
      <c r="E994" t="s">
        <v>17</v>
      </c>
      <c r="F994" s="412" t="s">
        <v>1303</v>
      </c>
      <c r="G994">
        <v>25</v>
      </c>
    </row>
    <row r="995" spans="1:9" ht="30" x14ac:dyDescent="0.2">
      <c r="A995" t="s">
        <v>570</v>
      </c>
      <c r="B995" t="s">
        <v>569</v>
      </c>
      <c r="C995" s="412" t="s">
        <v>1605</v>
      </c>
      <c r="D995" t="s">
        <v>160</v>
      </c>
      <c r="E995" t="s">
        <v>17</v>
      </c>
      <c r="F995" s="412" t="s">
        <v>1169</v>
      </c>
      <c r="G995">
        <v>1789</v>
      </c>
      <c r="H995">
        <v>1971</v>
      </c>
    </row>
    <row r="996" spans="1:9" ht="30" x14ac:dyDescent="0.2">
      <c r="A996" t="s">
        <v>570</v>
      </c>
      <c r="B996" t="s">
        <v>569</v>
      </c>
      <c r="C996" s="412" t="s">
        <v>1605</v>
      </c>
      <c r="D996" t="s">
        <v>160</v>
      </c>
      <c r="E996" t="s">
        <v>17</v>
      </c>
      <c r="F996" s="412" t="s">
        <v>1309</v>
      </c>
      <c r="G996">
        <v>8</v>
      </c>
    </row>
    <row r="997" spans="1:9" ht="45" x14ac:dyDescent="0.2">
      <c r="A997" t="s">
        <v>570</v>
      </c>
      <c r="B997" t="s">
        <v>569</v>
      </c>
      <c r="C997" s="412" t="s">
        <v>1605</v>
      </c>
      <c r="D997" t="s">
        <v>160</v>
      </c>
      <c r="E997" t="s">
        <v>17</v>
      </c>
      <c r="F997" s="412" t="s">
        <v>1170</v>
      </c>
      <c r="G997">
        <v>39</v>
      </c>
      <c r="H997">
        <v>5</v>
      </c>
    </row>
    <row r="998" spans="1:9" ht="30" x14ac:dyDescent="0.2">
      <c r="A998" t="s">
        <v>570</v>
      </c>
      <c r="B998" t="s">
        <v>569</v>
      </c>
      <c r="C998" s="412" t="s">
        <v>1605</v>
      </c>
      <c r="D998" t="s">
        <v>160</v>
      </c>
      <c r="E998" t="s">
        <v>17</v>
      </c>
      <c r="F998" s="412" t="s">
        <v>1307</v>
      </c>
      <c r="G998">
        <v>10</v>
      </c>
    </row>
    <row r="999" spans="1:9" ht="30" x14ac:dyDescent="0.2">
      <c r="A999" t="s">
        <v>570</v>
      </c>
      <c r="B999" t="s">
        <v>569</v>
      </c>
      <c r="C999" s="412" t="s">
        <v>1605</v>
      </c>
      <c r="D999" t="s">
        <v>160</v>
      </c>
      <c r="E999" t="s">
        <v>17</v>
      </c>
      <c r="F999" s="412" t="s">
        <v>1306</v>
      </c>
      <c r="G999">
        <v>127</v>
      </c>
    </row>
    <row r="1000" spans="1:9" ht="45" x14ac:dyDescent="0.2">
      <c r="A1000" t="s">
        <v>570</v>
      </c>
      <c r="B1000" t="s">
        <v>569</v>
      </c>
      <c r="C1000" s="412" t="s">
        <v>1605</v>
      </c>
      <c r="D1000" t="s">
        <v>160</v>
      </c>
      <c r="E1000" t="s">
        <v>17</v>
      </c>
      <c r="F1000" s="412" t="s">
        <v>1300</v>
      </c>
      <c r="G1000">
        <v>13674</v>
      </c>
      <c r="I1000">
        <v>225</v>
      </c>
    </row>
    <row r="1001" spans="1:9" ht="45" x14ac:dyDescent="0.2">
      <c r="A1001" t="s">
        <v>570</v>
      </c>
      <c r="B1001" t="s">
        <v>569</v>
      </c>
      <c r="C1001" s="412" t="s">
        <v>1605</v>
      </c>
      <c r="D1001" t="s">
        <v>160</v>
      </c>
      <c r="E1001" t="s">
        <v>17</v>
      </c>
      <c r="F1001" s="412" t="s">
        <v>1299</v>
      </c>
      <c r="G1001">
        <v>82801</v>
      </c>
    </row>
    <row r="1002" spans="1:9" ht="30" x14ac:dyDescent="0.2">
      <c r="A1002" t="s">
        <v>570</v>
      </c>
      <c r="B1002" t="s">
        <v>569</v>
      </c>
      <c r="C1002" s="412" t="s">
        <v>1605</v>
      </c>
      <c r="D1002" t="s">
        <v>160</v>
      </c>
      <c r="E1002" t="s">
        <v>17</v>
      </c>
      <c r="F1002" s="412" t="s">
        <v>1171</v>
      </c>
      <c r="G1002">
        <v>46</v>
      </c>
    </row>
    <row r="1003" spans="1:9" ht="30" x14ac:dyDescent="0.2">
      <c r="A1003" t="s">
        <v>570</v>
      </c>
      <c r="B1003" t="s">
        <v>569</v>
      </c>
      <c r="C1003" s="412" t="s">
        <v>1605</v>
      </c>
      <c r="D1003" t="s">
        <v>160</v>
      </c>
      <c r="E1003" t="s">
        <v>17</v>
      </c>
      <c r="F1003" s="412" t="s">
        <v>1297</v>
      </c>
      <c r="G1003">
        <v>992</v>
      </c>
      <c r="H1003">
        <v>19</v>
      </c>
      <c r="I1003">
        <v>29</v>
      </c>
    </row>
    <row r="1004" spans="1:9" ht="30" x14ac:dyDescent="0.2">
      <c r="A1004" t="s">
        <v>570</v>
      </c>
      <c r="B1004" t="s">
        <v>569</v>
      </c>
      <c r="C1004" s="412" t="s">
        <v>1605</v>
      </c>
      <c r="D1004" t="s">
        <v>160</v>
      </c>
      <c r="E1004" t="s">
        <v>17</v>
      </c>
      <c r="F1004" s="412" t="s">
        <v>1296</v>
      </c>
      <c r="G1004">
        <v>145</v>
      </c>
      <c r="H1004">
        <v>4316</v>
      </c>
    </row>
    <row r="1005" spans="1:9" ht="60" x14ac:dyDescent="0.2">
      <c r="A1005" t="s">
        <v>570</v>
      </c>
      <c r="B1005" t="s">
        <v>569</v>
      </c>
      <c r="C1005" s="412" t="s">
        <v>1605</v>
      </c>
      <c r="D1005" t="s">
        <v>160</v>
      </c>
      <c r="E1005" t="s">
        <v>17</v>
      </c>
      <c r="F1005" s="412" t="s">
        <v>1295</v>
      </c>
      <c r="G1005">
        <v>35</v>
      </c>
      <c r="H1005">
        <v>89</v>
      </c>
      <c r="I1005">
        <v>8</v>
      </c>
    </row>
    <row r="1006" spans="1:9" ht="30" x14ac:dyDescent="0.2">
      <c r="A1006" t="s">
        <v>570</v>
      </c>
      <c r="B1006" t="s">
        <v>569</v>
      </c>
      <c r="C1006" s="412" t="s">
        <v>1605</v>
      </c>
      <c r="D1006" t="s">
        <v>160</v>
      </c>
      <c r="E1006" t="s">
        <v>17</v>
      </c>
      <c r="F1006" s="412" t="s">
        <v>1294</v>
      </c>
      <c r="G1006">
        <v>116289</v>
      </c>
      <c r="H1006">
        <v>26547</v>
      </c>
      <c r="I1006">
        <v>89</v>
      </c>
    </row>
    <row r="1007" spans="1:9" ht="45" x14ac:dyDescent="0.2">
      <c r="A1007" t="s">
        <v>859</v>
      </c>
      <c r="B1007" t="s">
        <v>858</v>
      </c>
      <c r="C1007" s="412" t="s">
        <v>1606</v>
      </c>
      <c r="D1007" t="s">
        <v>15</v>
      </c>
      <c r="E1007" t="s">
        <v>20</v>
      </c>
      <c r="F1007" s="412" t="s">
        <v>1305</v>
      </c>
      <c r="G1007">
        <v>10</v>
      </c>
    </row>
    <row r="1008" spans="1:9" ht="45" x14ac:dyDescent="0.2">
      <c r="A1008" t="s">
        <v>859</v>
      </c>
      <c r="B1008" t="s">
        <v>858</v>
      </c>
      <c r="C1008" s="412" t="s">
        <v>1606</v>
      </c>
      <c r="D1008" t="s">
        <v>15</v>
      </c>
      <c r="E1008" t="s">
        <v>20</v>
      </c>
      <c r="F1008" s="412" t="s">
        <v>1169</v>
      </c>
      <c r="G1008">
        <v>7</v>
      </c>
      <c r="H1008">
        <v>3</v>
      </c>
    </row>
    <row r="1009" spans="1:9" ht="45" x14ac:dyDescent="0.2">
      <c r="A1009" t="s">
        <v>859</v>
      </c>
      <c r="B1009" t="s">
        <v>858</v>
      </c>
      <c r="C1009" s="412" t="s">
        <v>1606</v>
      </c>
      <c r="D1009" t="s">
        <v>15</v>
      </c>
      <c r="E1009" t="s">
        <v>20</v>
      </c>
      <c r="F1009" s="412" t="s">
        <v>1300</v>
      </c>
      <c r="I1009">
        <v>8</v>
      </c>
    </row>
    <row r="1010" spans="1:9" ht="45" x14ac:dyDescent="0.2">
      <c r="A1010" t="s">
        <v>859</v>
      </c>
      <c r="B1010" t="s">
        <v>858</v>
      </c>
      <c r="C1010" s="412" t="s">
        <v>1606</v>
      </c>
      <c r="D1010" t="s">
        <v>15</v>
      </c>
      <c r="E1010" t="s">
        <v>20</v>
      </c>
      <c r="F1010" s="412" t="s">
        <v>1299</v>
      </c>
      <c r="G1010">
        <v>1</v>
      </c>
    </row>
    <row r="1011" spans="1:9" ht="45" x14ac:dyDescent="0.2">
      <c r="A1011" t="s">
        <v>859</v>
      </c>
      <c r="B1011" t="s">
        <v>858</v>
      </c>
      <c r="C1011" s="412" t="s">
        <v>1606</v>
      </c>
      <c r="D1011" t="s">
        <v>15</v>
      </c>
      <c r="E1011" t="s">
        <v>20</v>
      </c>
      <c r="F1011" s="412" t="s">
        <v>1297</v>
      </c>
      <c r="G1011">
        <v>1</v>
      </c>
    </row>
    <row r="1012" spans="1:9" ht="45" x14ac:dyDescent="0.2">
      <c r="A1012" t="s">
        <v>859</v>
      </c>
      <c r="B1012" t="s">
        <v>858</v>
      </c>
      <c r="C1012" s="412" t="s">
        <v>1606</v>
      </c>
      <c r="D1012" t="s">
        <v>15</v>
      </c>
      <c r="E1012" t="s">
        <v>20</v>
      </c>
      <c r="F1012" s="412" t="s">
        <v>1296</v>
      </c>
      <c r="G1012">
        <v>2</v>
      </c>
    </row>
    <row r="1013" spans="1:9" ht="45" x14ac:dyDescent="0.2">
      <c r="A1013" t="s">
        <v>859</v>
      </c>
      <c r="B1013" t="s">
        <v>858</v>
      </c>
      <c r="C1013" s="412" t="s">
        <v>1606</v>
      </c>
      <c r="D1013" t="s">
        <v>15</v>
      </c>
      <c r="E1013" t="s">
        <v>20</v>
      </c>
      <c r="F1013" s="412" t="s">
        <v>1294</v>
      </c>
      <c r="G1013">
        <v>14</v>
      </c>
      <c r="I1013">
        <v>17</v>
      </c>
    </row>
    <row r="1014" spans="1:9" ht="45" x14ac:dyDescent="0.2">
      <c r="A1014" t="s">
        <v>162</v>
      </c>
      <c r="B1014" t="s">
        <v>161</v>
      </c>
      <c r="C1014" s="412" t="s">
        <v>1607</v>
      </c>
      <c r="D1014" t="s">
        <v>15</v>
      </c>
      <c r="E1014" t="s">
        <v>35</v>
      </c>
      <c r="F1014" s="412" t="s">
        <v>1305</v>
      </c>
      <c r="G1014">
        <v>2149</v>
      </c>
      <c r="H1014">
        <v>3</v>
      </c>
    </row>
    <row r="1015" spans="1:9" ht="45" x14ac:dyDescent="0.2">
      <c r="A1015" t="s">
        <v>162</v>
      </c>
      <c r="B1015" t="s">
        <v>161</v>
      </c>
      <c r="C1015" s="412" t="s">
        <v>1607</v>
      </c>
      <c r="D1015" t="s">
        <v>15</v>
      </c>
      <c r="E1015" t="s">
        <v>35</v>
      </c>
      <c r="F1015" s="412" t="s">
        <v>1308</v>
      </c>
      <c r="G1015">
        <v>62</v>
      </c>
      <c r="H1015">
        <v>3</v>
      </c>
    </row>
    <row r="1016" spans="1:9" ht="45" x14ac:dyDescent="0.2">
      <c r="A1016" t="s">
        <v>162</v>
      </c>
      <c r="B1016" t="s">
        <v>161</v>
      </c>
      <c r="C1016" s="412" t="s">
        <v>1607</v>
      </c>
      <c r="D1016" t="s">
        <v>15</v>
      </c>
      <c r="E1016" t="s">
        <v>35</v>
      </c>
      <c r="F1016" s="412" t="s">
        <v>1304</v>
      </c>
      <c r="G1016">
        <v>10795</v>
      </c>
      <c r="H1016">
        <v>391</v>
      </c>
    </row>
    <row r="1017" spans="1:9" ht="45" x14ac:dyDescent="0.2">
      <c r="A1017" t="s">
        <v>162</v>
      </c>
      <c r="B1017" t="s">
        <v>161</v>
      </c>
      <c r="C1017" s="412" t="s">
        <v>1607</v>
      </c>
      <c r="D1017" t="s">
        <v>15</v>
      </c>
      <c r="E1017" t="s">
        <v>35</v>
      </c>
      <c r="F1017" s="412" t="s">
        <v>1303</v>
      </c>
      <c r="G1017">
        <v>36</v>
      </c>
    </row>
    <row r="1018" spans="1:9" ht="45" x14ac:dyDescent="0.2">
      <c r="A1018" t="s">
        <v>162</v>
      </c>
      <c r="B1018" t="s">
        <v>161</v>
      </c>
      <c r="C1018" s="412" t="s">
        <v>1607</v>
      </c>
      <c r="D1018" t="s">
        <v>15</v>
      </c>
      <c r="E1018" t="s">
        <v>35</v>
      </c>
      <c r="F1018" s="412" t="s">
        <v>1169</v>
      </c>
      <c r="G1018">
        <v>9</v>
      </c>
    </row>
    <row r="1019" spans="1:9" ht="45" x14ac:dyDescent="0.2">
      <c r="A1019" t="s">
        <v>162</v>
      </c>
      <c r="B1019" t="s">
        <v>161</v>
      </c>
      <c r="C1019" s="412" t="s">
        <v>1607</v>
      </c>
      <c r="D1019" t="s">
        <v>15</v>
      </c>
      <c r="E1019" t="s">
        <v>35</v>
      </c>
      <c r="F1019" s="412" t="s">
        <v>1309</v>
      </c>
      <c r="G1019">
        <v>12</v>
      </c>
    </row>
    <row r="1020" spans="1:9" ht="45" x14ac:dyDescent="0.2">
      <c r="A1020" t="s">
        <v>162</v>
      </c>
      <c r="B1020" t="s">
        <v>161</v>
      </c>
      <c r="C1020" s="412" t="s">
        <v>1607</v>
      </c>
      <c r="D1020" t="s">
        <v>15</v>
      </c>
      <c r="E1020" t="s">
        <v>35</v>
      </c>
      <c r="F1020" s="412" t="s">
        <v>1170</v>
      </c>
      <c r="G1020">
        <v>107</v>
      </c>
      <c r="H1020">
        <v>2</v>
      </c>
    </row>
    <row r="1021" spans="1:9" ht="45" x14ac:dyDescent="0.2">
      <c r="A1021" t="s">
        <v>162</v>
      </c>
      <c r="B1021" t="s">
        <v>161</v>
      </c>
      <c r="C1021" s="412" t="s">
        <v>1607</v>
      </c>
      <c r="D1021" t="s">
        <v>15</v>
      </c>
      <c r="E1021" t="s">
        <v>35</v>
      </c>
      <c r="F1021" s="412" t="s">
        <v>1307</v>
      </c>
      <c r="G1021">
        <v>94</v>
      </c>
    </row>
    <row r="1022" spans="1:9" ht="45" x14ac:dyDescent="0.2">
      <c r="A1022" t="s">
        <v>162</v>
      </c>
      <c r="B1022" t="s">
        <v>161</v>
      </c>
      <c r="C1022" s="412" t="s">
        <v>1607</v>
      </c>
      <c r="D1022" t="s">
        <v>15</v>
      </c>
      <c r="E1022" t="s">
        <v>35</v>
      </c>
      <c r="F1022" s="412" t="s">
        <v>1306</v>
      </c>
      <c r="G1022">
        <v>12</v>
      </c>
    </row>
    <row r="1023" spans="1:9" ht="45" x14ac:dyDescent="0.2">
      <c r="A1023" t="s">
        <v>162</v>
      </c>
      <c r="B1023" t="s">
        <v>161</v>
      </c>
      <c r="C1023" s="412" t="s">
        <v>1607</v>
      </c>
      <c r="D1023" t="s">
        <v>15</v>
      </c>
      <c r="E1023" t="s">
        <v>35</v>
      </c>
      <c r="F1023" s="412" t="s">
        <v>1300</v>
      </c>
      <c r="G1023">
        <v>27</v>
      </c>
      <c r="I1023">
        <v>520</v>
      </c>
    </row>
    <row r="1024" spans="1:9" ht="45" x14ac:dyDescent="0.2">
      <c r="A1024" t="s">
        <v>162</v>
      </c>
      <c r="B1024" t="s">
        <v>161</v>
      </c>
      <c r="C1024" s="412" t="s">
        <v>1607</v>
      </c>
      <c r="D1024" t="s">
        <v>15</v>
      </c>
      <c r="E1024" t="s">
        <v>35</v>
      </c>
      <c r="F1024" s="412" t="s">
        <v>1299</v>
      </c>
      <c r="G1024">
        <v>10</v>
      </c>
    </row>
    <row r="1025" spans="1:9" ht="45" x14ac:dyDescent="0.2">
      <c r="A1025" t="s">
        <v>162</v>
      </c>
      <c r="B1025" t="s">
        <v>161</v>
      </c>
      <c r="C1025" s="412" t="s">
        <v>1607</v>
      </c>
      <c r="D1025" t="s">
        <v>15</v>
      </c>
      <c r="E1025" t="s">
        <v>35</v>
      </c>
      <c r="F1025" s="412" t="s">
        <v>1171</v>
      </c>
      <c r="G1025">
        <v>12</v>
      </c>
    </row>
    <row r="1026" spans="1:9" ht="45" x14ac:dyDescent="0.2">
      <c r="A1026" t="s">
        <v>162</v>
      </c>
      <c r="B1026" t="s">
        <v>161</v>
      </c>
      <c r="C1026" s="412" t="s">
        <v>1607</v>
      </c>
      <c r="D1026" t="s">
        <v>15</v>
      </c>
      <c r="E1026" t="s">
        <v>35</v>
      </c>
      <c r="F1026" s="412" t="s">
        <v>1297</v>
      </c>
      <c r="G1026">
        <v>11541</v>
      </c>
      <c r="H1026">
        <v>372</v>
      </c>
      <c r="I1026">
        <v>3396</v>
      </c>
    </row>
    <row r="1027" spans="1:9" ht="45" x14ac:dyDescent="0.2">
      <c r="A1027" t="s">
        <v>162</v>
      </c>
      <c r="B1027" t="s">
        <v>161</v>
      </c>
      <c r="C1027" s="412" t="s">
        <v>1607</v>
      </c>
      <c r="D1027" t="s">
        <v>15</v>
      </c>
      <c r="E1027" t="s">
        <v>35</v>
      </c>
      <c r="F1027" s="412" t="s">
        <v>1296</v>
      </c>
      <c r="G1027">
        <v>56</v>
      </c>
      <c r="H1027">
        <v>1</v>
      </c>
    </row>
    <row r="1028" spans="1:9" ht="60" x14ac:dyDescent="0.2">
      <c r="A1028" t="s">
        <v>162</v>
      </c>
      <c r="B1028" t="s">
        <v>161</v>
      </c>
      <c r="C1028" s="412" t="s">
        <v>1607</v>
      </c>
      <c r="D1028" t="s">
        <v>15</v>
      </c>
      <c r="E1028" t="s">
        <v>35</v>
      </c>
      <c r="F1028" s="412" t="s">
        <v>1295</v>
      </c>
      <c r="G1028">
        <v>76</v>
      </c>
      <c r="H1028">
        <v>6</v>
      </c>
      <c r="I1028">
        <v>156</v>
      </c>
    </row>
    <row r="1029" spans="1:9" ht="45" x14ac:dyDescent="0.2">
      <c r="A1029" t="s">
        <v>162</v>
      </c>
      <c r="B1029" t="s">
        <v>161</v>
      </c>
      <c r="C1029" s="412" t="s">
        <v>1607</v>
      </c>
      <c r="D1029" t="s">
        <v>15</v>
      </c>
      <c r="E1029" t="s">
        <v>35</v>
      </c>
      <c r="F1029" s="412" t="s">
        <v>1294</v>
      </c>
      <c r="G1029">
        <v>902</v>
      </c>
      <c r="H1029">
        <v>6</v>
      </c>
      <c r="I1029">
        <v>895</v>
      </c>
    </row>
    <row r="1030" spans="1:9" ht="30" x14ac:dyDescent="0.2">
      <c r="A1030" t="s">
        <v>564</v>
      </c>
      <c r="B1030" t="s">
        <v>563</v>
      </c>
      <c r="C1030" s="412" t="s">
        <v>1608</v>
      </c>
      <c r="D1030" t="s">
        <v>13</v>
      </c>
      <c r="E1030" t="s">
        <v>67</v>
      </c>
      <c r="F1030" s="412" t="s">
        <v>1305</v>
      </c>
      <c r="G1030">
        <v>2</v>
      </c>
    </row>
    <row r="1031" spans="1:9" ht="30" x14ac:dyDescent="0.2">
      <c r="A1031" t="s">
        <v>564</v>
      </c>
      <c r="B1031" t="s">
        <v>563</v>
      </c>
      <c r="C1031" s="412" t="s">
        <v>1608</v>
      </c>
      <c r="D1031" t="s">
        <v>13</v>
      </c>
      <c r="E1031" t="s">
        <v>67</v>
      </c>
      <c r="F1031" s="412" t="s">
        <v>1308</v>
      </c>
      <c r="G1031">
        <v>1</v>
      </c>
    </row>
    <row r="1032" spans="1:9" ht="30" x14ac:dyDescent="0.2">
      <c r="A1032" t="s">
        <v>564</v>
      </c>
      <c r="B1032" t="s">
        <v>563</v>
      </c>
      <c r="C1032" s="412" t="s">
        <v>1608</v>
      </c>
      <c r="D1032" t="s">
        <v>13</v>
      </c>
      <c r="E1032" t="s">
        <v>67</v>
      </c>
      <c r="F1032" s="412" t="s">
        <v>1304</v>
      </c>
      <c r="G1032">
        <v>1</v>
      </c>
    </row>
    <row r="1033" spans="1:9" ht="45" x14ac:dyDescent="0.2">
      <c r="A1033" t="s">
        <v>564</v>
      </c>
      <c r="B1033" t="s">
        <v>563</v>
      </c>
      <c r="C1033" s="412" t="s">
        <v>1608</v>
      </c>
      <c r="D1033" t="s">
        <v>13</v>
      </c>
      <c r="E1033" t="s">
        <v>67</v>
      </c>
      <c r="F1033" s="412" t="s">
        <v>1303</v>
      </c>
      <c r="G1033">
        <v>4</v>
      </c>
    </row>
    <row r="1034" spans="1:9" ht="30" x14ac:dyDescent="0.2">
      <c r="A1034" t="s">
        <v>564</v>
      </c>
      <c r="B1034" t="s">
        <v>563</v>
      </c>
      <c r="C1034" s="412" t="s">
        <v>1608</v>
      </c>
      <c r="D1034" t="s">
        <v>13</v>
      </c>
      <c r="E1034" t="s">
        <v>67</v>
      </c>
      <c r="F1034" s="412" t="s">
        <v>1169</v>
      </c>
      <c r="G1034">
        <v>3</v>
      </c>
    </row>
    <row r="1035" spans="1:9" ht="30" x14ac:dyDescent="0.2">
      <c r="A1035" t="s">
        <v>564</v>
      </c>
      <c r="B1035" t="s">
        <v>563</v>
      </c>
      <c r="C1035" s="412" t="s">
        <v>1608</v>
      </c>
      <c r="D1035" t="s">
        <v>13</v>
      </c>
      <c r="E1035" t="s">
        <v>67</v>
      </c>
      <c r="F1035" s="412" t="s">
        <v>1306</v>
      </c>
      <c r="G1035">
        <v>421</v>
      </c>
    </row>
    <row r="1036" spans="1:9" ht="30" x14ac:dyDescent="0.2">
      <c r="A1036" t="s">
        <v>564</v>
      </c>
      <c r="B1036" t="s">
        <v>563</v>
      </c>
      <c r="C1036" s="412" t="s">
        <v>1608</v>
      </c>
      <c r="D1036" t="s">
        <v>13</v>
      </c>
      <c r="E1036" t="s">
        <v>67</v>
      </c>
      <c r="F1036" s="412" t="s">
        <v>1297</v>
      </c>
      <c r="G1036">
        <v>401</v>
      </c>
      <c r="H1036">
        <v>2</v>
      </c>
      <c r="I1036">
        <v>128</v>
      </c>
    </row>
    <row r="1037" spans="1:9" ht="60" x14ac:dyDescent="0.2">
      <c r="A1037" t="s">
        <v>564</v>
      </c>
      <c r="B1037" t="s">
        <v>563</v>
      </c>
      <c r="C1037" s="412" t="s">
        <v>1608</v>
      </c>
      <c r="D1037" t="s">
        <v>13</v>
      </c>
      <c r="E1037" t="s">
        <v>67</v>
      </c>
      <c r="F1037" s="412" t="s">
        <v>1295</v>
      </c>
      <c r="G1037">
        <v>2</v>
      </c>
      <c r="I1037">
        <v>3</v>
      </c>
    </row>
    <row r="1038" spans="1:9" ht="30" x14ac:dyDescent="0.2">
      <c r="A1038" t="s">
        <v>564</v>
      </c>
      <c r="B1038" t="s">
        <v>563</v>
      </c>
      <c r="C1038" s="412" t="s">
        <v>1608</v>
      </c>
      <c r="D1038" t="s">
        <v>13</v>
      </c>
      <c r="E1038" t="s">
        <v>67</v>
      </c>
      <c r="F1038" s="412" t="s">
        <v>1294</v>
      </c>
      <c r="G1038">
        <v>257</v>
      </c>
      <c r="H1038">
        <v>27</v>
      </c>
      <c r="I1038">
        <v>108</v>
      </c>
    </row>
    <row r="1039" spans="1:9" ht="45" x14ac:dyDescent="0.2">
      <c r="A1039" t="s">
        <v>176</v>
      </c>
      <c r="B1039" t="s">
        <v>175</v>
      </c>
      <c r="C1039" s="412" t="s">
        <v>1609</v>
      </c>
      <c r="D1039" t="s">
        <v>15</v>
      </c>
      <c r="E1039" t="s">
        <v>17</v>
      </c>
      <c r="F1039" s="412" t="s">
        <v>1305</v>
      </c>
      <c r="G1039">
        <v>69</v>
      </c>
      <c r="H1039">
        <v>147</v>
      </c>
    </row>
    <row r="1040" spans="1:9" ht="45" x14ac:dyDescent="0.2">
      <c r="A1040" t="s">
        <v>176</v>
      </c>
      <c r="B1040" t="s">
        <v>175</v>
      </c>
      <c r="C1040" s="412" t="s">
        <v>1609</v>
      </c>
      <c r="D1040" t="s">
        <v>15</v>
      </c>
      <c r="E1040" t="s">
        <v>17</v>
      </c>
      <c r="F1040" s="412" t="s">
        <v>1308</v>
      </c>
      <c r="G1040">
        <v>9</v>
      </c>
    </row>
    <row r="1041" spans="1:9" ht="45" x14ac:dyDescent="0.2">
      <c r="A1041" t="s">
        <v>176</v>
      </c>
      <c r="B1041" t="s">
        <v>175</v>
      </c>
      <c r="C1041" s="412" t="s">
        <v>1609</v>
      </c>
      <c r="D1041" t="s">
        <v>15</v>
      </c>
      <c r="E1041" t="s">
        <v>17</v>
      </c>
      <c r="F1041" s="412" t="s">
        <v>1304</v>
      </c>
      <c r="G1041">
        <v>2</v>
      </c>
    </row>
    <row r="1042" spans="1:9" ht="45" x14ac:dyDescent="0.2">
      <c r="A1042" t="s">
        <v>176</v>
      </c>
      <c r="B1042" t="s">
        <v>175</v>
      </c>
      <c r="C1042" s="412" t="s">
        <v>1609</v>
      </c>
      <c r="D1042" t="s">
        <v>15</v>
      </c>
      <c r="E1042" t="s">
        <v>17</v>
      </c>
      <c r="F1042" s="412" t="s">
        <v>1303</v>
      </c>
      <c r="G1042">
        <v>14</v>
      </c>
    </row>
    <row r="1043" spans="1:9" ht="45" x14ac:dyDescent="0.2">
      <c r="A1043" t="s">
        <v>176</v>
      </c>
      <c r="B1043" t="s">
        <v>175</v>
      </c>
      <c r="C1043" s="412" t="s">
        <v>1609</v>
      </c>
      <c r="D1043" t="s">
        <v>15</v>
      </c>
      <c r="E1043" t="s">
        <v>17</v>
      </c>
      <c r="F1043" s="412" t="s">
        <v>1169</v>
      </c>
      <c r="G1043">
        <v>43</v>
      </c>
      <c r="H1043">
        <v>1</v>
      </c>
    </row>
    <row r="1044" spans="1:9" ht="45" x14ac:dyDescent="0.2">
      <c r="A1044" t="s">
        <v>176</v>
      </c>
      <c r="B1044" t="s">
        <v>175</v>
      </c>
      <c r="C1044" s="412" t="s">
        <v>1609</v>
      </c>
      <c r="D1044" t="s">
        <v>15</v>
      </c>
      <c r="E1044" t="s">
        <v>17</v>
      </c>
      <c r="F1044" s="412" t="s">
        <v>1309</v>
      </c>
      <c r="G1044">
        <v>3</v>
      </c>
    </row>
    <row r="1045" spans="1:9" ht="45" x14ac:dyDescent="0.2">
      <c r="A1045" t="s">
        <v>176</v>
      </c>
      <c r="B1045" t="s">
        <v>175</v>
      </c>
      <c r="C1045" s="412" t="s">
        <v>1609</v>
      </c>
      <c r="D1045" t="s">
        <v>15</v>
      </c>
      <c r="E1045" t="s">
        <v>17</v>
      </c>
      <c r="F1045" s="412" t="s">
        <v>1170</v>
      </c>
      <c r="G1045">
        <v>11</v>
      </c>
    </row>
    <row r="1046" spans="1:9" ht="45" x14ac:dyDescent="0.2">
      <c r="A1046" t="s">
        <v>176</v>
      </c>
      <c r="B1046" t="s">
        <v>175</v>
      </c>
      <c r="C1046" s="412" t="s">
        <v>1609</v>
      </c>
      <c r="D1046" t="s">
        <v>15</v>
      </c>
      <c r="E1046" t="s">
        <v>17</v>
      </c>
      <c r="F1046" s="412" t="s">
        <v>1307</v>
      </c>
      <c r="G1046">
        <v>1</v>
      </c>
    </row>
    <row r="1047" spans="1:9" ht="45" x14ac:dyDescent="0.2">
      <c r="A1047" t="s">
        <v>176</v>
      </c>
      <c r="B1047" t="s">
        <v>175</v>
      </c>
      <c r="C1047" s="412" t="s">
        <v>1609</v>
      </c>
      <c r="D1047" t="s">
        <v>15</v>
      </c>
      <c r="E1047" t="s">
        <v>17</v>
      </c>
      <c r="F1047" s="412" t="s">
        <v>1306</v>
      </c>
      <c r="G1047">
        <v>8</v>
      </c>
    </row>
    <row r="1048" spans="1:9" ht="45" x14ac:dyDescent="0.2">
      <c r="A1048" t="s">
        <v>176</v>
      </c>
      <c r="B1048" t="s">
        <v>175</v>
      </c>
      <c r="C1048" s="412" t="s">
        <v>1609</v>
      </c>
      <c r="D1048" t="s">
        <v>15</v>
      </c>
      <c r="E1048" t="s">
        <v>17</v>
      </c>
      <c r="F1048" s="412" t="s">
        <v>1300</v>
      </c>
      <c r="G1048">
        <v>1465</v>
      </c>
      <c r="I1048">
        <v>878</v>
      </c>
    </row>
    <row r="1049" spans="1:9" ht="45" x14ac:dyDescent="0.2">
      <c r="A1049" t="s">
        <v>176</v>
      </c>
      <c r="B1049" t="s">
        <v>175</v>
      </c>
      <c r="C1049" s="412" t="s">
        <v>1609</v>
      </c>
      <c r="D1049" t="s">
        <v>15</v>
      </c>
      <c r="E1049" t="s">
        <v>17</v>
      </c>
      <c r="F1049" s="412" t="s">
        <v>1299</v>
      </c>
      <c r="G1049">
        <v>4601</v>
      </c>
    </row>
    <row r="1050" spans="1:9" ht="45" x14ac:dyDescent="0.2">
      <c r="A1050" t="s">
        <v>176</v>
      </c>
      <c r="B1050" t="s">
        <v>175</v>
      </c>
      <c r="C1050" s="412" t="s">
        <v>1609</v>
      </c>
      <c r="D1050" t="s">
        <v>15</v>
      </c>
      <c r="E1050" t="s">
        <v>17</v>
      </c>
      <c r="F1050" s="412" t="s">
        <v>1171</v>
      </c>
      <c r="G1050">
        <v>31</v>
      </c>
    </row>
    <row r="1051" spans="1:9" ht="45" x14ac:dyDescent="0.2">
      <c r="A1051" t="s">
        <v>176</v>
      </c>
      <c r="B1051" t="s">
        <v>175</v>
      </c>
      <c r="C1051" s="412" t="s">
        <v>1609</v>
      </c>
      <c r="D1051" t="s">
        <v>15</v>
      </c>
      <c r="E1051" t="s">
        <v>17</v>
      </c>
      <c r="F1051" s="412" t="s">
        <v>1297</v>
      </c>
      <c r="G1051">
        <v>155</v>
      </c>
      <c r="I1051">
        <v>716</v>
      </c>
    </row>
    <row r="1052" spans="1:9" ht="45" x14ac:dyDescent="0.2">
      <c r="A1052" t="s">
        <v>176</v>
      </c>
      <c r="B1052" t="s">
        <v>175</v>
      </c>
      <c r="C1052" s="412" t="s">
        <v>1609</v>
      </c>
      <c r="D1052" t="s">
        <v>15</v>
      </c>
      <c r="E1052" t="s">
        <v>17</v>
      </c>
      <c r="F1052" s="412" t="s">
        <v>1296</v>
      </c>
      <c r="G1052">
        <v>14</v>
      </c>
      <c r="H1052">
        <v>3</v>
      </c>
    </row>
    <row r="1053" spans="1:9" ht="60" x14ac:dyDescent="0.2">
      <c r="A1053" t="s">
        <v>176</v>
      </c>
      <c r="B1053" t="s">
        <v>175</v>
      </c>
      <c r="C1053" s="412" t="s">
        <v>1609</v>
      </c>
      <c r="D1053" t="s">
        <v>15</v>
      </c>
      <c r="E1053" t="s">
        <v>17</v>
      </c>
      <c r="F1053" s="412" t="s">
        <v>1295</v>
      </c>
      <c r="G1053">
        <v>8</v>
      </c>
      <c r="H1053">
        <v>4</v>
      </c>
      <c r="I1053">
        <v>21</v>
      </c>
    </row>
    <row r="1054" spans="1:9" ht="45" x14ac:dyDescent="0.2">
      <c r="A1054" t="s">
        <v>176</v>
      </c>
      <c r="B1054" t="s">
        <v>175</v>
      </c>
      <c r="C1054" s="412" t="s">
        <v>1609</v>
      </c>
      <c r="D1054" t="s">
        <v>15</v>
      </c>
      <c r="E1054" t="s">
        <v>17</v>
      </c>
      <c r="F1054" s="412" t="s">
        <v>1294</v>
      </c>
      <c r="G1054">
        <v>10688</v>
      </c>
      <c r="H1054">
        <v>500</v>
      </c>
      <c r="I1054">
        <v>33</v>
      </c>
    </row>
    <row r="1055" spans="1:9" ht="30" x14ac:dyDescent="0.2">
      <c r="A1055" t="s">
        <v>751</v>
      </c>
      <c r="B1055" t="s">
        <v>750</v>
      </c>
      <c r="C1055" s="412" t="s">
        <v>1610</v>
      </c>
      <c r="D1055" t="s">
        <v>13</v>
      </c>
      <c r="E1055" t="s">
        <v>66</v>
      </c>
      <c r="F1055" s="412" t="s">
        <v>1305</v>
      </c>
      <c r="G1055">
        <v>1</v>
      </c>
    </row>
    <row r="1056" spans="1:9" ht="30" x14ac:dyDescent="0.2">
      <c r="A1056" t="s">
        <v>751</v>
      </c>
      <c r="B1056" t="s">
        <v>750</v>
      </c>
      <c r="C1056" s="412" t="s">
        <v>1610</v>
      </c>
      <c r="D1056" t="s">
        <v>13</v>
      </c>
      <c r="E1056" t="s">
        <v>66</v>
      </c>
      <c r="F1056" s="412" t="s">
        <v>1308</v>
      </c>
      <c r="G1056">
        <v>1</v>
      </c>
      <c r="H1056">
        <v>11</v>
      </c>
    </row>
    <row r="1057" spans="1:9" ht="45" x14ac:dyDescent="0.2">
      <c r="A1057" t="s">
        <v>751</v>
      </c>
      <c r="B1057" t="s">
        <v>750</v>
      </c>
      <c r="C1057" s="412" t="s">
        <v>1610</v>
      </c>
      <c r="D1057" t="s">
        <v>13</v>
      </c>
      <c r="E1057" t="s">
        <v>66</v>
      </c>
      <c r="F1057" s="412" t="s">
        <v>1303</v>
      </c>
      <c r="G1057">
        <v>85</v>
      </c>
    </row>
    <row r="1058" spans="1:9" ht="30" x14ac:dyDescent="0.2">
      <c r="A1058" t="s">
        <v>751</v>
      </c>
      <c r="B1058" t="s">
        <v>750</v>
      </c>
      <c r="C1058" s="412" t="s">
        <v>1610</v>
      </c>
      <c r="D1058" t="s">
        <v>13</v>
      </c>
      <c r="E1058" t="s">
        <v>66</v>
      </c>
      <c r="F1058" s="412" t="s">
        <v>1169</v>
      </c>
      <c r="G1058">
        <v>2</v>
      </c>
    </row>
    <row r="1059" spans="1:9" ht="45" x14ac:dyDescent="0.2">
      <c r="A1059" t="s">
        <v>751</v>
      </c>
      <c r="B1059" t="s">
        <v>750</v>
      </c>
      <c r="C1059" s="412" t="s">
        <v>1610</v>
      </c>
      <c r="D1059" t="s">
        <v>13</v>
      </c>
      <c r="E1059" t="s">
        <v>66</v>
      </c>
      <c r="F1059" s="412" t="s">
        <v>1170</v>
      </c>
      <c r="G1059">
        <v>2</v>
      </c>
    </row>
    <row r="1060" spans="1:9" ht="45" x14ac:dyDescent="0.2">
      <c r="A1060" t="s">
        <v>751</v>
      </c>
      <c r="B1060" t="s">
        <v>750</v>
      </c>
      <c r="C1060" s="412" t="s">
        <v>1610</v>
      </c>
      <c r="D1060" t="s">
        <v>13</v>
      </c>
      <c r="E1060" t="s">
        <v>66</v>
      </c>
      <c r="F1060" s="412" t="s">
        <v>1300</v>
      </c>
      <c r="G1060">
        <v>1</v>
      </c>
      <c r="I1060">
        <v>2</v>
      </c>
    </row>
    <row r="1061" spans="1:9" ht="30" x14ac:dyDescent="0.2">
      <c r="A1061" t="s">
        <v>751</v>
      </c>
      <c r="B1061" t="s">
        <v>750</v>
      </c>
      <c r="C1061" s="412" t="s">
        <v>1610</v>
      </c>
      <c r="D1061" t="s">
        <v>13</v>
      </c>
      <c r="E1061" t="s">
        <v>66</v>
      </c>
      <c r="F1061" s="412" t="s">
        <v>1171</v>
      </c>
      <c r="G1061">
        <v>63</v>
      </c>
    </row>
    <row r="1062" spans="1:9" ht="30" x14ac:dyDescent="0.2">
      <c r="A1062" t="s">
        <v>751</v>
      </c>
      <c r="B1062" t="s">
        <v>750</v>
      </c>
      <c r="C1062" s="412" t="s">
        <v>1610</v>
      </c>
      <c r="D1062" t="s">
        <v>13</v>
      </c>
      <c r="E1062" t="s">
        <v>66</v>
      </c>
      <c r="F1062" s="412" t="s">
        <v>1297</v>
      </c>
      <c r="G1062">
        <v>473</v>
      </c>
      <c r="H1062">
        <v>1</v>
      </c>
      <c r="I1062">
        <v>62</v>
      </c>
    </row>
    <row r="1063" spans="1:9" ht="30" x14ac:dyDescent="0.2">
      <c r="A1063" t="s">
        <v>751</v>
      </c>
      <c r="B1063" t="s">
        <v>750</v>
      </c>
      <c r="C1063" s="412" t="s">
        <v>1610</v>
      </c>
      <c r="D1063" t="s">
        <v>13</v>
      </c>
      <c r="E1063" t="s">
        <v>66</v>
      </c>
      <c r="F1063" s="412" t="s">
        <v>1296</v>
      </c>
      <c r="G1063">
        <v>139</v>
      </c>
      <c r="H1063">
        <v>3</v>
      </c>
    </row>
    <row r="1064" spans="1:9" ht="60" x14ac:dyDescent="0.2">
      <c r="A1064" t="s">
        <v>751</v>
      </c>
      <c r="B1064" t="s">
        <v>750</v>
      </c>
      <c r="C1064" s="412" t="s">
        <v>1610</v>
      </c>
      <c r="D1064" t="s">
        <v>13</v>
      </c>
      <c r="E1064" t="s">
        <v>66</v>
      </c>
      <c r="F1064" s="412" t="s">
        <v>1295</v>
      </c>
      <c r="G1064">
        <v>62</v>
      </c>
      <c r="H1064">
        <v>22</v>
      </c>
      <c r="I1064">
        <v>189</v>
      </c>
    </row>
    <row r="1065" spans="1:9" x14ac:dyDescent="0.2">
      <c r="A1065" t="s">
        <v>751</v>
      </c>
      <c r="B1065" t="s">
        <v>750</v>
      </c>
      <c r="C1065" s="412" t="s">
        <v>1610</v>
      </c>
      <c r="D1065" t="s">
        <v>13</v>
      </c>
      <c r="E1065" t="s">
        <v>66</v>
      </c>
      <c r="F1065" s="412" t="s">
        <v>1294</v>
      </c>
      <c r="G1065">
        <v>352</v>
      </c>
      <c r="H1065">
        <v>3</v>
      </c>
      <c r="I1065">
        <v>24</v>
      </c>
    </row>
    <row r="1066" spans="1:9" ht="30" x14ac:dyDescent="0.2">
      <c r="A1066" t="s">
        <v>1064</v>
      </c>
      <c r="B1066" t="s">
        <v>1063</v>
      </c>
      <c r="C1066" s="412" t="s">
        <v>1611</v>
      </c>
      <c r="D1066" t="s">
        <v>15</v>
      </c>
      <c r="E1066" t="s">
        <v>66</v>
      </c>
      <c r="F1066" s="412" t="s">
        <v>1297</v>
      </c>
      <c r="G1066">
        <v>3</v>
      </c>
      <c r="I1066">
        <v>2</v>
      </c>
    </row>
    <row r="1067" spans="1:9" ht="30" x14ac:dyDescent="0.2">
      <c r="A1067" t="s">
        <v>332</v>
      </c>
      <c r="B1067" t="s">
        <v>331</v>
      </c>
      <c r="C1067" s="412" t="s">
        <v>1612</v>
      </c>
      <c r="D1067" t="s">
        <v>15</v>
      </c>
      <c r="E1067" t="s">
        <v>19</v>
      </c>
      <c r="F1067" s="412" t="s">
        <v>1305</v>
      </c>
      <c r="G1067">
        <v>2</v>
      </c>
    </row>
    <row r="1068" spans="1:9" ht="30" x14ac:dyDescent="0.2">
      <c r="A1068" t="s">
        <v>332</v>
      </c>
      <c r="B1068" t="s">
        <v>331</v>
      </c>
      <c r="C1068" s="412" t="s">
        <v>1612</v>
      </c>
      <c r="D1068" t="s">
        <v>15</v>
      </c>
      <c r="E1068" t="s">
        <v>19</v>
      </c>
      <c r="F1068" s="412" t="s">
        <v>1308</v>
      </c>
      <c r="G1068">
        <v>1</v>
      </c>
    </row>
    <row r="1069" spans="1:9" ht="30" x14ac:dyDescent="0.2">
      <c r="A1069" t="s">
        <v>332</v>
      </c>
      <c r="B1069" t="s">
        <v>331</v>
      </c>
      <c r="C1069" s="412" t="s">
        <v>1612</v>
      </c>
      <c r="D1069" t="s">
        <v>15</v>
      </c>
      <c r="E1069" t="s">
        <v>19</v>
      </c>
      <c r="F1069" s="412" t="s">
        <v>1304</v>
      </c>
      <c r="G1069">
        <v>8</v>
      </c>
    </row>
    <row r="1070" spans="1:9" ht="45" x14ac:dyDescent="0.2">
      <c r="A1070" t="s">
        <v>332</v>
      </c>
      <c r="B1070" t="s">
        <v>331</v>
      </c>
      <c r="C1070" s="412" t="s">
        <v>1612</v>
      </c>
      <c r="D1070" t="s">
        <v>15</v>
      </c>
      <c r="E1070" t="s">
        <v>19</v>
      </c>
      <c r="F1070" s="412" t="s">
        <v>1303</v>
      </c>
      <c r="G1070">
        <v>14</v>
      </c>
    </row>
    <row r="1071" spans="1:9" ht="30" x14ac:dyDescent="0.2">
      <c r="A1071" t="s">
        <v>332</v>
      </c>
      <c r="B1071" t="s">
        <v>331</v>
      </c>
      <c r="C1071" s="412" t="s">
        <v>1612</v>
      </c>
      <c r="D1071" t="s">
        <v>15</v>
      </c>
      <c r="E1071" t="s">
        <v>19</v>
      </c>
      <c r="F1071" s="412" t="s">
        <v>1169</v>
      </c>
      <c r="G1071">
        <v>4</v>
      </c>
    </row>
    <row r="1072" spans="1:9" ht="45" x14ac:dyDescent="0.2">
      <c r="A1072" t="s">
        <v>332</v>
      </c>
      <c r="B1072" t="s">
        <v>331</v>
      </c>
      <c r="C1072" s="412" t="s">
        <v>1612</v>
      </c>
      <c r="D1072" t="s">
        <v>15</v>
      </c>
      <c r="E1072" t="s">
        <v>19</v>
      </c>
      <c r="F1072" s="412" t="s">
        <v>1170</v>
      </c>
      <c r="G1072">
        <v>3611</v>
      </c>
      <c r="H1072">
        <v>133</v>
      </c>
    </row>
    <row r="1073" spans="1:9" ht="30" x14ac:dyDescent="0.2">
      <c r="A1073" t="s">
        <v>332</v>
      </c>
      <c r="B1073" t="s">
        <v>331</v>
      </c>
      <c r="C1073" s="412" t="s">
        <v>1612</v>
      </c>
      <c r="D1073" t="s">
        <v>15</v>
      </c>
      <c r="E1073" t="s">
        <v>19</v>
      </c>
      <c r="F1073" s="412" t="s">
        <v>1307</v>
      </c>
      <c r="G1073">
        <v>1</v>
      </c>
    </row>
    <row r="1074" spans="1:9" ht="30" x14ac:dyDescent="0.2">
      <c r="A1074" t="s">
        <v>332</v>
      </c>
      <c r="B1074" t="s">
        <v>331</v>
      </c>
      <c r="C1074" s="412" t="s">
        <v>1612</v>
      </c>
      <c r="D1074" t="s">
        <v>15</v>
      </c>
      <c r="E1074" t="s">
        <v>19</v>
      </c>
      <c r="F1074" s="412" t="s">
        <v>1306</v>
      </c>
      <c r="G1074">
        <v>1</v>
      </c>
    </row>
    <row r="1075" spans="1:9" ht="45" x14ac:dyDescent="0.2">
      <c r="A1075" t="s">
        <v>332</v>
      </c>
      <c r="B1075" t="s">
        <v>331</v>
      </c>
      <c r="C1075" s="412" t="s">
        <v>1612</v>
      </c>
      <c r="D1075" t="s">
        <v>15</v>
      </c>
      <c r="E1075" t="s">
        <v>19</v>
      </c>
      <c r="F1075" s="412" t="s">
        <v>1300</v>
      </c>
      <c r="G1075">
        <v>1170</v>
      </c>
      <c r="I1075">
        <v>428</v>
      </c>
    </row>
    <row r="1076" spans="1:9" ht="45" x14ac:dyDescent="0.2">
      <c r="A1076" t="s">
        <v>332</v>
      </c>
      <c r="B1076" t="s">
        <v>331</v>
      </c>
      <c r="C1076" s="412" t="s">
        <v>1612</v>
      </c>
      <c r="D1076" t="s">
        <v>15</v>
      </c>
      <c r="E1076" t="s">
        <v>19</v>
      </c>
      <c r="F1076" s="412" t="s">
        <v>1299</v>
      </c>
      <c r="G1076">
        <v>7</v>
      </c>
    </row>
    <row r="1077" spans="1:9" ht="30" x14ac:dyDescent="0.2">
      <c r="A1077" t="s">
        <v>332</v>
      </c>
      <c r="B1077" t="s">
        <v>331</v>
      </c>
      <c r="C1077" s="412" t="s">
        <v>1612</v>
      </c>
      <c r="D1077" t="s">
        <v>15</v>
      </c>
      <c r="E1077" t="s">
        <v>19</v>
      </c>
      <c r="F1077" s="412" t="s">
        <v>1297</v>
      </c>
      <c r="G1077">
        <v>6133</v>
      </c>
      <c r="H1077">
        <v>399</v>
      </c>
      <c r="I1077">
        <v>912</v>
      </c>
    </row>
    <row r="1078" spans="1:9" ht="30" x14ac:dyDescent="0.2">
      <c r="A1078" t="s">
        <v>332</v>
      </c>
      <c r="B1078" t="s">
        <v>331</v>
      </c>
      <c r="C1078" s="412" t="s">
        <v>1612</v>
      </c>
      <c r="D1078" t="s">
        <v>15</v>
      </c>
      <c r="E1078" t="s">
        <v>19</v>
      </c>
      <c r="F1078" s="412" t="s">
        <v>1296</v>
      </c>
      <c r="G1078">
        <v>4</v>
      </c>
      <c r="H1078">
        <v>1</v>
      </c>
    </row>
    <row r="1079" spans="1:9" ht="60" x14ac:dyDescent="0.2">
      <c r="A1079" t="s">
        <v>332</v>
      </c>
      <c r="B1079" t="s">
        <v>331</v>
      </c>
      <c r="C1079" s="412" t="s">
        <v>1612</v>
      </c>
      <c r="D1079" t="s">
        <v>15</v>
      </c>
      <c r="E1079" t="s">
        <v>19</v>
      </c>
      <c r="F1079" s="412" t="s">
        <v>1295</v>
      </c>
      <c r="G1079">
        <v>2195</v>
      </c>
      <c r="H1079">
        <v>256</v>
      </c>
      <c r="I1079">
        <v>6</v>
      </c>
    </row>
    <row r="1080" spans="1:9" ht="30" x14ac:dyDescent="0.2">
      <c r="A1080" t="s">
        <v>332</v>
      </c>
      <c r="B1080" t="s">
        <v>331</v>
      </c>
      <c r="C1080" s="412" t="s">
        <v>1612</v>
      </c>
      <c r="D1080" t="s">
        <v>15</v>
      </c>
      <c r="E1080" t="s">
        <v>19</v>
      </c>
      <c r="F1080" s="412" t="s">
        <v>1294</v>
      </c>
      <c r="G1080">
        <v>12</v>
      </c>
      <c r="I1080">
        <v>4</v>
      </c>
    </row>
    <row r="1081" spans="1:9" ht="45" x14ac:dyDescent="0.2">
      <c r="A1081" t="s">
        <v>195</v>
      </c>
      <c r="B1081" t="s">
        <v>194</v>
      </c>
      <c r="C1081" s="412" t="s">
        <v>1613</v>
      </c>
      <c r="D1081" t="s">
        <v>13</v>
      </c>
      <c r="E1081" t="s">
        <v>67</v>
      </c>
      <c r="F1081" s="412" t="s">
        <v>1170</v>
      </c>
      <c r="G1081">
        <v>1</v>
      </c>
    </row>
    <row r="1082" spans="1:9" x14ac:dyDescent="0.2">
      <c r="A1082" t="s">
        <v>195</v>
      </c>
      <c r="B1082" t="s">
        <v>194</v>
      </c>
      <c r="C1082" s="412" t="s">
        <v>1613</v>
      </c>
      <c r="D1082" t="s">
        <v>13</v>
      </c>
      <c r="E1082" t="s">
        <v>67</v>
      </c>
      <c r="F1082" s="412" t="s">
        <v>1306</v>
      </c>
      <c r="G1082">
        <v>124</v>
      </c>
    </row>
    <row r="1083" spans="1:9" ht="30" x14ac:dyDescent="0.2">
      <c r="A1083" t="s">
        <v>195</v>
      </c>
      <c r="B1083" t="s">
        <v>194</v>
      </c>
      <c r="C1083" s="412" t="s">
        <v>1613</v>
      </c>
      <c r="D1083" t="s">
        <v>13</v>
      </c>
      <c r="E1083" t="s">
        <v>67</v>
      </c>
      <c r="F1083" s="412" t="s">
        <v>1297</v>
      </c>
      <c r="G1083">
        <v>149</v>
      </c>
      <c r="H1083">
        <v>10</v>
      </c>
      <c r="I1083">
        <v>61</v>
      </c>
    </row>
    <row r="1084" spans="1:9" x14ac:dyDescent="0.2">
      <c r="A1084" t="s">
        <v>195</v>
      </c>
      <c r="B1084" t="s">
        <v>194</v>
      </c>
      <c r="C1084" s="412" t="s">
        <v>1613</v>
      </c>
      <c r="D1084" t="s">
        <v>13</v>
      </c>
      <c r="E1084" t="s">
        <v>67</v>
      </c>
      <c r="F1084" s="412" t="s">
        <v>1294</v>
      </c>
      <c r="G1084">
        <v>78</v>
      </c>
      <c r="H1084">
        <v>4</v>
      </c>
      <c r="I1084">
        <v>29</v>
      </c>
    </row>
    <row r="1085" spans="1:9" ht="30" x14ac:dyDescent="0.2">
      <c r="A1085" t="s">
        <v>481</v>
      </c>
      <c r="B1085" t="s">
        <v>480</v>
      </c>
      <c r="C1085" s="412" t="s">
        <v>1614</v>
      </c>
      <c r="D1085" t="s">
        <v>15</v>
      </c>
      <c r="E1085" t="s">
        <v>18</v>
      </c>
      <c r="F1085" s="412" t="s">
        <v>1305</v>
      </c>
      <c r="G1085">
        <v>13</v>
      </c>
    </row>
    <row r="1086" spans="1:9" ht="30" x14ac:dyDescent="0.2">
      <c r="A1086" t="s">
        <v>481</v>
      </c>
      <c r="B1086" t="s">
        <v>480</v>
      </c>
      <c r="C1086" s="412" t="s">
        <v>1614</v>
      </c>
      <c r="D1086" t="s">
        <v>15</v>
      </c>
      <c r="E1086" t="s">
        <v>18</v>
      </c>
      <c r="F1086" s="412" t="s">
        <v>1308</v>
      </c>
      <c r="G1086">
        <v>7</v>
      </c>
      <c r="H1086">
        <v>6</v>
      </c>
    </row>
    <row r="1087" spans="1:9" ht="45" x14ac:dyDescent="0.2">
      <c r="A1087" t="s">
        <v>481</v>
      </c>
      <c r="B1087" t="s">
        <v>480</v>
      </c>
      <c r="C1087" s="412" t="s">
        <v>1614</v>
      </c>
      <c r="D1087" t="s">
        <v>15</v>
      </c>
      <c r="E1087" t="s">
        <v>18</v>
      </c>
      <c r="F1087" s="412" t="s">
        <v>1303</v>
      </c>
      <c r="G1087">
        <v>27028</v>
      </c>
    </row>
    <row r="1088" spans="1:9" ht="30" x14ac:dyDescent="0.2">
      <c r="A1088" t="s">
        <v>481</v>
      </c>
      <c r="B1088" t="s">
        <v>480</v>
      </c>
      <c r="C1088" s="412" t="s">
        <v>1614</v>
      </c>
      <c r="D1088" t="s">
        <v>15</v>
      </c>
      <c r="E1088" t="s">
        <v>18</v>
      </c>
      <c r="F1088" s="412" t="s">
        <v>1169</v>
      </c>
      <c r="G1088">
        <v>14</v>
      </c>
    </row>
    <row r="1089" spans="1:9" ht="45" x14ac:dyDescent="0.2">
      <c r="A1089" t="s">
        <v>481</v>
      </c>
      <c r="B1089" t="s">
        <v>480</v>
      </c>
      <c r="C1089" s="412" t="s">
        <v>1614</v>
      </c>
      <c r="D1089" t="s">
        <v>15</v>
      </c>
      <c r="E1089" t="s">
        <v>18</v>
      </c>
      <c r="F1089" s="412" t="s">
        <v>1170</v>
      </c>
      <c r="G1089">
        <v>13</v>
      </c>
      <c r="H1089">
        <v>1</v>
      </c>
    </row>
    <row r="1090" spans="1:9" x14ac:dyDescent="0.2">
      <c r="A1090" t="s">
        <v>481</v>
      </c>
      <c r="B1090" t="s">
        <v>480</v>
      </c>
      <c r="C1090" s="412" t="s">
        <v>1614</v>
      </c>
      <c r="D1090" t="s">
        <v>15</v>
      </c>
      <c r="E1090" t="s">
        <v>18</v>
      </c>
      <c r="F1090" s="412" t="s">
        <v>1306</v>
      </c>
      <c r="G1090">
        <v>2</v>
      </c>
    </row>
    <row r="1091" spans="1:9" ht="45" x14ac:dyDescent="0.2">
      <c r="A1091" t="s">
        <v>481</v>
      </c>
      <c r="B1091" t="s">
        <v>480</v>
      </c>
      <c r="C1091" s="412" t="s">
        <v>1614</v>
      </c>
      <c r="D1091" t="s">
        <v>15</v>
      </c>
      <c r="E1091" t="s">
        <v>18</v>
      </c>
      <c r="F1091" s="412" t="s">
        <v>1300</v>
      </c>
      <c r="G1091">
        <v>3134</v>
      </c>
      <c r="I1091">
        <v>13155</v>
      </c>
    </row>
    <row r="1092" spans="1:9" ht="45" x14ac:dyDescent="0.2">
      <c r="A1092" t="s">
        <v>481</v>
      </c>
      <c r="B1092" t="s">
        <v>480</v>
      </c>
      <c r="C1092" s="412" t="s">
        <v>1614</v>
      </c>
      <c r="D1092" t="s">
        <v>15</v>
      </c>
      <c r="E1092" t="s">
        <v>18</v>
      </c>
      <c r="F1092" s="412" t="s">
        <v>1299</v>
      </c>
      <c r="G1092">
        <v>19</v>
      </c>
    </row>
    <row r="1093" spans="1:9" ht="30" x14ac:dyDescent="0.2">
      <c r="A1093" t="s">
        <v>481</v>
      </c>
      <c r="B1093" t="s">
        <v>480</v>
      </c>
      <c r="C1093" s="412" t="s">
        <v>1614</v>
      </c>
      <c r="D1093" t="s">
        <v>15</v>
      </c>
      <c r="E1093" t="s">
        <v>18</v>
      </c>
      <c r="F1093" s="412" t="s">
        <v>1171</v>
      </c>
      <c r="G1093">
        <v>6</v>
      </c>
    </row>
    <row r="1094" spans="1:9" ht="30" x14ac:dyDescent="0.2">
      <c r="A1094" t="s">
        <v>481</v>
      </c>
      <c r="B1094" t="s">
        <v>480</v>
      </c>
      <c r="C1094" s="412" t="s">
        <v>1614</v>
      </c>
      <c r="D1094" t="s">
        <v>15</v>
      </c>
      <c r="E1094" t="s">
        <v>18</v>
      </c>
      <c r="F1094" s="412" t="s">
        <v>1297</v>
      </c>
      <c r="G1094">
        <v>400</v>
      </c>
      <c r="H1094">
        <v>8</v>
      </c>
      <c r="I1094">
        <v>131</v>
      </c>
    </row>
    <row r="1095" spans="1:9" ht="30" x14ac:dyDescent="0.2">
      <c r="A1095" t="s">
        <v>481</v>
      </c>
      <c r="B1095" t="s">
        <v>480</v>
      </c>
      <c r="C1095" s="412" t="s">
        <v>1614</v>
      </c>
      <c r="D1095" t="s">
        <v>15</v>
      </c>
      <c r="E1095" t="s">
        <v>18</v>
      </c>
      <c r="F1095" s="412" t="s">
        <v>1296</v>
      </c>
      <c r="G1095">
        <v>36388</v>
      </c>
      <c r="H1095">
        <v>1681</v>
      </c>
    </row>
    <row r="1096" spans="1:9" ht="60" x14ac:dyDescent="0.2">
      <c r="A1096" t="s">
        <v>481</v>
      </c>
      <c r="B1096" t="s">
        <v>480</v>
      </c>
      <c r="C1096" s="412" t="s">
        <v>1614</v>
      </c>
      <c r="D1096" t="s">
        <v>15</v>
      </c>
      <c r="E1096" t="s">
        <v>18</v>
      </c>
      <c r="F1096" s="412" t="s">
        <v>1295</v>
      </c>
      <c r="G1096">
        <v>2044</v>
      </c>
      <c r="H1096">
        <v>104</v>
      </c>
      <c r="I1096">
        <v>6380</v>
      </c>
    </row>
    <row r="1097" spans="1:9" x14ac:dyDescent="0.2">
      <c r="A1097" t="s">
        <v>481</v>
      </c>
      <c r="B1097" t="s">
        <v>480</v>
      </c>
      <c r="C1097" s="412" t="s">
        <v>1614</v>
      </c>
      <c r="D1097" t="s">
        <v>15</v>
      </c>
      <c r="E1097" t="s">
        <v>18</v>
      </c>
      <c r="F1097" s="412" t="s">
        <v>1294</v>
      </c>
      <c r="G1097">
        <v>1430</v>
      </c>
      <c r="H1097">
        <v>122</v>
      </c>
      <c r="I1097">
        <v>2235</v>
      </c>
    </row>
    <row r="1098" spans="1:9" ht="30" x14ac:dyDescent="0.2">
      <c r="A1098" t="s">
        <v>839</v>
      </c>
      <c r="B1098" t="s">
        <v>838</v>
      </c>
      <c r="C1098" s="412" t="s">
        <v>1615</v>
      </c>
      <c r="D1098" t="s">
        <v>15</v>
      </c>
      <c r="E1098" t="s">
        <v>20</v>
      </c>
      <c r="F1098" s="412" t="s">
        <v>1305</v>
      </c>
      <c r="G1098">
        <v>1575</v>
      </c>
      <c r="H1098">
        <v>75</v>
      </c>
    </row>
    <row r="1099" spans="1:9" ht="30" x14ac:dyDescent="0.2">
      <c r="A1099" t="s">
        <v>839</v>
      </c>
      <c r="B1099" t="s">
        <v>838</v>
      </c>
      <c r="C1099" s="412" t="s">
        <v>1615</v>
      </c>
      <c r="D1099" t="s">
        <v>15</v>
      </c>
      <c r="E1099" t="s">
        <v>20</v>
      </c>
      <c r="F1099" s="412" t="s">
        <v>1304</v>
      </c>
      <c r="G1099">
        <v>1</v>
      </c>
    </row>
    <row r="1100" spans="1:9" ht="45" x14ac:dyDescent="0.2">
      <c r="A1100" t="s">
        <v>839</v>
      </c>
      <c r="B1100" t="s">
        <v>838</v>
      </c>
      <c r="C1100" s="412" t="s">
        <v>1615</v>
      </c>
      <c r="D1100" t="s">
        <v>15</v>
      </c>
      <c r="E1100" t="s">
        <v>20</v>
      </c>
      <c r="F1100" s="412" t="s">
        <v>1303</v>
      </c>
      <c r="G1100">
        <v>5</v>
      </c>
    </row>
    <row r="1101" spans="1:9" ht="30" x14ac:dyDescent="0.2">
      <c r="A1101" t="s">
        <v>839</v>
      </c>
      <c r="B1101" t="s">
        <v>838</v>
      </c>
      <c r="C1101" s="412" t="s">
        <v>1615</v>
      </c>
      <c r="D1101" t="s">
        <v>15</v>
      </c>
      <c r="E1101" t="s">
        <v>20</v>
      </c>
      <c r="F1101" s="412" t="s">
        <v>1169</v>
      </c>
      <c r="G1101">
        <v>1460</v>
      </c>
      <c r="H1101">
        <v>82</v>
      </c>
    </row>
    <row r="1102" spans="1:9" ht="45" x14ac:dyDescent="0.2">
      <c r="A1102" t="s">
        <v>839</v>
      </c>
      <c r="B1102" t="s">
        <v>838</v>
      </c>
      <c r="C1102" s="412" t="s">
        <v>1615</v>
      </c>
      <c r="D1102" t="s">
        <v>15</v>
      </c>
      <c r="E1102" t="s">
        <v>20</v>
      </c>
      <c r="F1102" s="412" t="s">
        <v>1170</v>
      </c>
      <c r="G1102">
        <v>5</v>
      </c>
    </row>
    <row r="1103" spans="1:9" ht="30" x14ac:dyDescent="0.2">
      <c r="A1103" t="s">
        <v>839</v>
      </c>
      <c r="B1103" t="s">
        <v>838</v>
      </c>
      <c r="C1103" s="412" t="s">
        <v>1615</v>
      </c>
      <c r="D1103" t="s">
        <v>15</v>
      </c>
      <c r="E1103" t="s">
        <v>20</v>
      </c>
      <c r="F1103" s="412" t="s">
        <v>1307</v>
      </c>
      <c r="G1103">
        <v>1</v>
      </c>
    </row>
    <row r="1104" spans="1:9" ht="30" x14ac:dyDescent="0.2">
      <c r="A1104" t="s">
        <v>839</v>
      </c>
      <c r="B1104" t="s">
        <v>838</v>
      </c>
      <c r="C1104" s="412" t="s">
        <v>1615</v>
      </c>
      <c r="D1104" t="s">
        <v>15</v>
      </c>
      <c r="E1104" t="s">
        <v>20</v>
      </c>
      <c r="F1104" s="412" t="s">
        <v>1306</v>
      </c>
      <c r="G1104">
        <v>7</v>
      </c>
    </row>
    <row r="1105" spans="1:9" ht="45" x14ac:dyDescent="0.2">
      <c r="A1105" t="s">
        <v>839</v>
      </c>
      <c r="B1105" t="s">
        <v>838</v>
      </c>
      <c r="C1105" s="412" t="s">
        <v>1615</v>
      </c>
      <c r="D1105" t="s">
        <v>15</v>
      </c>
      <c r="E1105" t="s">
        <v>20</v>
      </c>
      <c r="F1105" s="412" t="s">
        <v>1300</v>
      </c>
      <c r="G1105">
        <v>25</v>
      </c>
      <c r="I1105">
        <v>117</v>
      </c>
    </row>
    <row r="1106" spans="1:9" ht="45" x14ac:dyDescent="0.2">
      <c r="A1106" t="s">
        <v>839</v>
      </c>
      <c r="B1106" t="s">
        <v>838</v>
      </c>
      <c r="C1106" s="412" t="s">
        <v>1615</v>
      </c>
      <c r="D1106" t="s">
        <v>15</v>
      </c>
      <c r="E1106" t="s">
        <v>20</v>
      </c>
      <c r="F1106" s="412" t="s">
        <v>1299</v>
      </c>
      <c r="G1106">
        <v>42</v>
      </c>
    </row>
    <row r="1107" spans="1:9" ht="30" x14ac:dyDescent="0.2">
      <c r="A1107" t="s">
        <v>839</v>
      </c>
      <c r="B1107" t="s">
        <v>838</v>
      </c>
      <c r="C1107" s="412" t="s">
        <v>1615</v>
      </c>
      <c r="D1107" t="s">
        <v>15</v>
      </c>
      <c r="E1107" t="s">
        <v>20</v>
      </c>
      <c r="F1107" s="412" t="s">
        <v>1171</v>
      </c>
      <c r="G1107">
        <v>2</v>
      </c>
    </row>
    <row r="1108" spans="1:9" ht="30" x14ac:dyDescent="0.2">
      <c r="A1108" t="s">
        <v>839</v>
      </c>
      <c r="B1108" t="s">
        <v>838</v>
      </c>
      <c r="C1108" s="412" t="s">
        <v>1615</v>
      </c>
      <c r="D1108" t="s">
        <v>15</v>
      </c>
      <c r="E1108" t="s">
        <v>20</v>
      </c>
      <c r="F1108" s="412" t="s">
        <v>1297</v>
      </c>
      <c r="G1108">
        <v>48</v>
      </c>
      <c r="I1108">
        <v>8</v>
      </c>
    </row>
    <row r="1109" spans="1:9" ht="30" x14ac:dyDescent="0.2">
      <c r="A1109" t="s">
        <v>839</v>
      </c>
      <c r="B1109" t="s">
        <v>838</v>
      </c>
      <c r="C1109" s="412" t="s">
        <v>1615</v>
      </c>
      <c r="D1109" t="s">
        <v>15</v>
      </c>
      <c r="E1109" t="s">
        <v>20</v>
      </c>
      <c r="F1109" s="412" t="s">
        <v>1296</v>
      </c>
      <c r="G1109">
        <v>14</v>
      </c>
      <c r="H1109">
        <v>2</v>
      </c>
    </row>
    <row r="1110" spans="1:9" ht="60" x14ac:dyDescent="0.2">
      <c r="A1110" t="s">
        <v>839</v>
      </c>
      <c r="B1110" t="s">
        <v>838</v>
      </c>
      <c r="C1110" s="412" t="s">
        <v>1615</v>
      </c>
      <c r="D1110" t="s">
        <v>15</v>
      </c>
      <c r="E1110" t="s">
        <v>20</v>
      </c>
      <c r="F1110" s="412" t="s">
        <v>1295</v>
      </c>
      <c r="G1110">
        <v>2</v>
      </c>
      <c r="H1110">
        <v>1</v>
      </c>
      <c r="I1110">
        <v>2</v>
      </c>
    </row>
    <row r="1111" spans="1:9" ht="30" x14ac:dyDescent="0.2">
      <c r="A1111" t="s">
        <v>839</v>
      </c>
      <c r="B1111" t="s">
        <v>838</v>
      </c>
      <c r="C1111" s="412" t="s">
        <v>1615</v>
      </c>
      <c r="D1111" t="s">
        <v>15</v>
      </c>
      <c r="E1111" t="s">
        <v>20</v>
      </c>
      <c r="F1111" s="412" t="s">
        <v>1294</v>
      </c>
      <c r="G1111">
        <v>2269</v>
      </c>
      <c r="H1111">
        <v>3</v>
      </c>
      <c r="I1111">
        <v>358</v>
      </c>
    </row>
    <row r="1112" spans="1:9" ht="30" x14ac:dyDescent="0.2">
      <c r="A1112" t="s">
        <v>1079</v>
      </c>
      <c r="B1112" t="s">
        <v>1078</v>
      </c>
      <c r="C1112" s="412" t="s">
        <v>1616</v>
      </c>
      <c r="D1112" t="s">
        <v>160</v>
      </c>
      <c r="E1112" t="s">
        <v>17</v>
      </c>
      <c r="F1112" s="412" t="s">
        <v>1305</v>
      </c>
      <c r="G1112">
        <v>84</v>
      </c>
      <c r="H1112">
        <v>17</v>
      </c>
    </row>
    <row r="1113" spans="1:9" ht="30" x14ac:dyDescent="0.2">
      <c r="A1113" t="s">
        <v>1079</v>
      </c>
      <c r="B1113" t="s">
        <v>1078</v>
      </c>
      <c r="C1113" s="412" t="s">
        <v>1616</v>
      </c>
      <c r="D1113" t="s">
        <v>160</v>
      </c>
      <c r="E1113" t="s">
        <v>17</v>
      </c>
      <c r="F1113" s="412" t="s">
        <v>1308</v>
      </c>
      <c r="H1113">
        <v>4</v>
      </c>
    </row>
    <row r="1114" spans="1:9" ht="45" x14ac:dyDescent="0.2">
      <c r="A1114" t="s">
        <v>1079</v>
      </c>
      <c r="B1114" t="s">
        <v>1078</v>
      </c>
      <c r="C1114" s="412" t="s">
        <v>1616</v>
      </c>
      <c r="D1114" t="s">
        <v>160</v>
      </c>
      <c r="E1114" t="s">
        <v>17</v>
      </c>
      <c r="F1114" s="412" t="s">
        <v>1303</v>
      </c>
      <c r="G1114">
        <v>9</v>
      </c>
    </row>
    <row r="1115" spans="1:9" ht="30" x14ac:dyDescent="0.2">
      <c r="A1115" t="s">
        <v>1079</v>
      </c>
      <c r="B1115" t="s">
        <v>1078</v>
      </c>
      <c r="C1115" s="412" t="s">
        <v>1616</v>
      </c>
      <c r="D1115" t="s">
        <v>160</v>
      </c>
      <c r="E1115" t="s">
        <v>17</v>
      </c>
      <c r="F1115" s="412" t="s">
        <v>1169</v>
      </c>
      <c r="G1115">
        <v>311</v>
      </c>
      <c r="H1115">
        <v>47</v>
      </c>
    </row>
    <row r="1116" spans="1:9" ht="30" x14ac:dyDescent="0.2">
      <c r="A1116" t="s">
        <v>1079</v>
      </c>
      <c r="B1116" t="s">
        <v>1078</v>
      </c>
      <c r="C1116" s="412" t="s">
        <v>1616</v>
      </c>
      <c r="D1116" t="s">
        <v>160</v>
      </c>
      <c r="E1116" t="s">
        <v>17</v>
      </c>
      <c r="F1116" s="412" t="s">
        <v>1306</v>
      </c>
      <c r="G1116">
        <v>1</v>
      </c>
    </row>
    <row r="1117" spans="1:9" ht="45" x14ac:dyDescent="0.2">
      <c r="A1117" t="s">
        <v>1079</v>
      </c>
      <c r="B1117" t="s">
        <v>1078</v>
      </c>
      <c r="C1117" s="412" t="s">
        <v>1616</v>
      </c>
      <c r="D1117" t="s">
        <v>160</v>
      </c>
      <c r="E1117" t="s">
        <v>17</v>
      </c>
      <c r="F1117" s="412" t="s">
        <v>1299</v>
      </c>
      <c r="G1117">
        <v>25</v>
      </c>
    </row>
    <row r="1118" spans="1:9" ht="30" x14ac:dyDescent="0.2">
      <c r="A1118" t="s">
        <v>1079</v>
      </c>
      <c r="B1118" t="s">
        <v>1078</v>
      </c>
      <c r="C1118" s="412" t="s">
        <v>1616</v>
      </c>
      <c r="D1118" t="s">
        <v>160</v>
      </c>
      <c r="E1118" t="s">
        <v>17</v>
      </c>
      <c r="F1118" s="412" t="s">
        <v>1297</v>
      </c>
      <c r="G1118">
        <v>23</v>
      </c>
    </row>
    <row r="1119" spans="1:9" ht="30" x14ac:dyDescent="0.2">
      <c r="A1119" t="s">
        <v>1079</v>
      </c>
      <c r="B1119" t="s">
        <v>1078</v>
      </c>
      <c r="C1119" s="412" t="s">
        <v>1616</v>
      </c>
      <c r="D1119" t="s">
        <v>160</v>
      </c>
      <c r="E1119" t="s">
        <v>17</v>
      </c>
      <c r="F1119" s="412" t="s">
        <v>1296</v>
      </c>
      <c r="G1119">
        <v>4</v>
      </c>
      <c r="H1119">
        <v>9</v>
      </c>
    </row>
    <row r="1120" spans="1:9" ht="60" x14ac:dyDescent="0.2">
      <c r="A1120" t="s">
        <v>1079</v>
      </c>
      <c r="B1120" t="s">
        <v>1078</v>
      </c>
      <c r="C1120" s="412" t="s">
        <v>1616</v>
      </c>
      <c r="D1120" t="s">
        <v>160</v>
      </c>
      <c r="E1120" t="s">
        <v>17</v>
      </c>
      <c r="F1120" s="412" t="s">
        <v>1295</v>
      </c>
      <c r="G1120">
        <v>1</v>
      </c>
      <c r="H1120">
        <v>1</v>
      </c>
    </row>
    <row r="1121" spans="1:9" ht="30" x14ac:dyDescent="0.2">
      <c r="A1121" t="s">
        <v>1079</v>
      </c>
      <c r="B1121" t="s">
        <v>1078</v>
      </c>
      <c r="C1121" s="412" t="s">
        <v>1616</v>
      </c>
      <c r="D1121" t="s">
        <v>160</v>
      </c>
      <c r="E1121" t="s">
        <v>17</v>
      </c>
      <c r="F1121" s="412" t="s">
        <v>1294</v>
      </c>
      <c r="G1121">
        <v>317</v>
      </c>
      <c r="H1121">
        <v>9</v>
      </c>
    </row>
    <row r="1122" spans="1:9" ht="30" x14ac:dyDescent="0.2">
      <c r="A1122" t="s">
        <v>472</v>
      </c>
      <c r="B1122" t="s">
        <v>471</v>
      </c>
      <c r="C1122" s="412" t="s">
        <v>1617</v>
      </c>
      <c r="D1122" t="s">
        <v>15</v>
      </c>
      <c r="E1122" t="s">
        <v>49</v>
      </c>
      <c r="F1122" s="412" t="s">
        <v>1305</v>
      </c>
      <c r="G1122">
        <v>1</v>
      </c>
    </row>
    <row r="1123" spans="1:9" ht="30" x14ac:dyDescent="0.2">
      <c r="A1123" t="s">
        <v>472</v>
      </c>
      <c r="B1123" t="s">
        <v>471</v>
      </c>
      <c r="C1123" s="412" t="s">
        <v>1617</v>
      </c>
      <c r="D1123" t="s">
        <v>15</v>
      </c>
      <c r="E1123" t="s">
        <v>49</v>
      </c>
      <c r="F1123" s="412" t="s">
        <v>1304</v>
      </c>
      <c r="G1123">
        <v>1</v>
      </c>
    </row>
    <row r="1124" spans="1:9" ht="45" x14ac:dyDescent="0.2">
      <c r="A1124" t="s">
        <v>472</v>
      </c>
      <c r="B1124" t="s">
        <v>471</v>
      </c>
      <c r="C1124" s="412" t="s">
        <v>1617</v>
      </c>
      <c r="D1124" t="s">
        <v>15</v>
      </c>
      <c r="E1124" t="s">
        <v>49</v>
      </c>
      <c r="F1124" s="412" t="s">
        <v>1303</v>
      </c>
      <c r="G1124">
        <v>1</v>
      </c>
    </row>
    <row r="1125" spans="1:9" ht="30" x14ac:dyDescent="0.2">
      <c r="A1125" t="s">
        <v>472</v>
      </c>
      <c r="B1125" t="s">
        <v>471</v>
      </c>
      <c r="C1125" s="412" t="s">
        <v>1617</v>
      </c>
      <c r="D1125" t="s">
        <v>15</v>
      </c>
      <c r="E1125" t="s">
        <v>49</v>
      </c>
      <c r="F1125" s="412" t="s">
        <v>1307</v>
      </c>
      <c r="G1125">
        <v>1123</v>
      </c>
    </row>
    <row r="1126" spans="1:9" ht="45" x14ac:dyDescent="0.2">
      <c r="A1126" t="s">
        <v>472</v>
      </c>
      <c r="B1126" t="s">
        <v>471</v>
      </c>
      <c r="C1126" s="412" t="s">
        <v>1617</v>
      </c>
      <c r="D1126" t="s">
        <v>15</v>
      </c>
      <c r="E1126" t="s">
        <v>49</v>
      </c>
      <c r="F1126" s="412" t="s">
        <v>1300</v>
      </c>
      <c r="G1126">
        <v>110</v>
      </c>
      <c r="I1126">
        <v>399</v>
      </c>
    </row>
    <row r="1127" spans="1:9" ht="45" x14ac:dyDescent="0.2">
      <c r="A1127" t="s">
        <v>472</v>
      </c>
      <c r="B1127" t="s">
        <v>471</v>
      </c>
      <c r="C1127" s="412" t="s">
        <v>1617</v>
      </c>
      <c r="D1127" t="s">
        <v>15</v>
      </c>
      <c r="E1127" t="s">
        <v>49</v>
      </c>
      <c r="F1127" s="412" t="s">
        <v>1299</v>
      </c>
      <c r="G1127">
        <v>1</v>
      </c>
    </row>
    <row r="1128" spans="1:9" ht="30" x14ac:dyDescent="0.2">
      <c r="A1128" t="s">
        <v>472</v>
      </c>
      <c r="B1128" t="s">
        <v>471</v>
      </c>
      <c r="C1128" s="412" t="s">
        <v>1617</v>
      </c>
      <c r="D1128" t="s">
        <v>15</v>
      </c>
      <c r="E1128" t="s">
        <v>49</v>
      </c>
      <c r="F1128" s="412" t="s">
        <v>1297</v>
      </c>
      <c r="G1128">
        <v>796</v>
      </c>
      <c r="H1128">
        <v>92</v>
      </c>
      <c r="I1128">
        <v>7</v>
      </c>
    </row>
    <row r="1129" spans="1:9" ht="30" x14ac:dyDescent="0.2">
      <c r="A1129" t="s">
        <v>472</v>
      </c>
      <c r="B1129" t="s">
        <v>471</v>
      </c>
      <c r="C1129" s="412" t="s">
        <v>1617</v>
      </c>
      <c r="D1129" t="s">
        <v>15</v>
      </c>
      <c r="E1129" t="s">
        <v>49</v>
      </c>
      <c r="F1129" s="412" t="s">
        <v>1296</v>
      </c>
      <c r="G1129">
        <v>1</v>
      </c>
    </row>
    <row r="1130" spans="1:9" ht="60" x14ac:dyDescent="0.2">
      <c r="A1130" t="s">
        <v>472</v>
      </c>
      <c r="B1130" t="s">
        <v>471</v>
      </c>
      <c r="C1130" s="412" t="s">
        <v>1617</v>
      </c>
      <c r="D1130" t="s">
        <v>15</v>
      </c>
      <c r="E1130" t="s">
        <v>49</v>
      </c>
      <c r="F1130" s="412" t="s">
        <v>1295</v>
      </c>
      <c r="I1130">
        <v>1</v>
      </c>
    </row>
    <row r="1131" spans="1:9" ht="30" x14ac:dyDescent="0.2">
      <c r="A1131" t="s">
        <v>472</v>
      </c>
      <c r="B1131" t="s">
        <v>471</v>
      </c>
      <c r="C1131" s="412" t="s">
        <v>1617</v>
      </c>
      <c r="D1131" t="s">
        <v>15</v>
      </c>
      <c r="E1131" t="s">
        <v>49</v>
      </c>
      <c r="F1131" s="412" t="s">
        <v>1294</v>
      </c>
      <c r="G1131">
        <v>4</v>
      </c>
      <c r="H1131">
        <v>27</v>
      </c>
      <c r="I1131">
        <v>702</v>
      </c>
    </row>
    <row r="1132" spans="1:9" ht="30" x14ac:dyDescent="0.2">
      <c r="A1132" t="s">
        <v>445</v>
      </c>
      <c r="B1132" t="s">
        <v>444</v>
      </c>
      <c r="C1132" s="412" t="s">
        <v>1618</v>
      </c>
      <c r="D1132" t="s">
        <v>13</v>
      </c>
      <c r="E1132" t="s">
        <v>67</v>
      </c>
      <c r="F1132" s="412" t="s">
        <v>1169</v>
      </c>
      <c r="G1132">
        <v>1</v>
      </c>
    </row>
    <row r="1133" spans="1:9" ht="30" x14ac:dyDescent="0.2">
      <c r="A1133" t="s">
        <v>445</v>
      </c>
      <c r="B1133" t="s">
        <v>444</v>
      </c>
      <c r="C1133" s="412" t="s">
        <v>1618</v>
      </c>
      <c r="D1133" t="s">
        <v>13</v>
      </c>
      <c r="E1133" t="s">
        <v>67</v>
      </c>
      <c r="F1133" s="412" t="s">
        <v>1306</v>
      </c>
      <c r="G1133">
        <v>234</v>
      </c>
    </row>
    <row r="1134" spans="1:9" ht="30" x14ac:dyDescent="0.2">
      <c r="A1134" t="s">
        <v>445</v>
      </c>
      <c r="B1134" t="s">
        <v>444</v>
      </c>
      <c r="C1134" s="412" t="s">
        <v>1618</v>
      </c>
      <c r="D1134" t="s">
        <v>13</v>
      </c>
      <c r="E1134" t="s">
        <v>67</v>
      </c>
      <c r="F1134" s="412" t="s">
        <v>1297</v>
      </c>
      <c r="G1134">
        <v>288</v>
      </c>
      <c r="H1134">
        <v>4</v>
      </c>
      <c r="I1134">
        <v>121</v>
      </c>
    </row>
    <row r="1135" spans="1:9" ht="60" x14ac:dyDescent="0.2">
      <c r="A1135" t="s">
        <v>445</v>
      </c>
      <c r="B1135" t="s">
        <v>444</v>
      </c>
      <c r="C1135" s="412" t="s">
        <v>1618</v>
      </c>
      <c r="D1135" t="s">
        <v>13</v>
      </c>
      <c r="E1135" t="s">
        <v>67</v>
      </c>
      <c r="F1135" s="412" t="s">
        <v>1295</v>
      </c>
      <c r="H1135">
        <v>1</v>
      </c>
    </row>
    <row r="1136" spans="1:9" ht="30" x14ac:dyDescent="0.2">
      <c r="A1136" t="s">
        <v>445</v>
      </c>
      <c r="B1136" t="s">
        <v>444</v>
      </c>
      <c r="C1136" s="412" t="s">
        <v>1618</v>
      </c>
      <c r="D1136" t="s">
        <v>13</v>
      </c>
      <c r="E1136" t="s">
        <v>67</v>
      </c>
      <c r="F1136" s="412" t="s">
        <v>1294</v>
      </c>
      <c r="G1136">
        <v>158</v>
      </c>
      <c r="H1136">
        <v>23</v>
      </c>
      <c r="I1136">
        <v>55</v>
      </c>
    </row>
    <row r="1137" spans="1:9" ht="30" x14ac:dyDescent="0.2">
      <c r="A1137" t="s">
        <v>479</v>
      </c>
      <c r="B1137" t="s">
        <v>478</v>
      </c>
      <c r="C1137" s="412" t="s">
        <v>1619</v>
      </c>
      <c r="D1137" t="s">
        <v>13</v>
      </c>
      <c r="E1137" t="s">
        <v>63</v>
      </c>
      <c r="F1137" s="412" t="s">
        <v>1305</v>
      </c>
      <c r="G1137">
        <v>2</v>
      </c>
    </row>
    <row r="1138" spans="1:9" ht="30" x14ac:dyDescent="0.2">
      <c r="A1138" t="s">
        <v>479</v>
      </c>
      <c r="B1138" t="s">
        <v>478</v>
      </c>
      <c r="C1138" s="412" t="s">
        <v>1619</v>
      </c>
      <c r="D1138" t="s">
        <v>13</v>
      </c>
      <c r="E1138" t="s">
        <v>63</v>
      </c>
      <c r="F1138" s="412" t="s">
        <v>1308</v>
      </c>
      <c r="G1138">
        <v>4</v>
      </c>
    </row>
    <row r="1139" spans="1:9" ht="30" x14ac:dyDescent="0.2">
      <c r="A1139" t="s">
        <v>479</v>
      </c>
      <c r="B1139" t="s">
        <v>478</v>
      </c>
      <c r="C1139" s="412" t="s">
        <v>1619</v>
      </c>
      <c r="D1139" t="s">
        <v>13</v>
      </c>
      <c r="E1139" t="s">
        <v>63</v>
      </c>
      <c r="F1139" s="412" t="s">
        <v>1304</v>
      </c>
      <c r="G1139">
        <v>1</v>
      </c>
    </row>
    <row r="1140" spans="1:9" ht="30" x14ac:dyDescent="0.2">
      <c r="A1140" t="s">
        <v>479</v>
      </c>
      <c r="B1140" t="s">
        <v>478</v>
      </c>
      <c r="C1140" s="412" t="s">
        <v>1619</v>
      </c>
      <c r="D1140" t="s">
        <v>13</v>
      </c>
      <c r="E1140" t="s">
        <v>63</v>
      </c>
      <c r="F1140" s="412" t="s">
        <v>1169</v>
      </c>
      <c r="G1140">
        <v>1</v>
      </c>
    </row>
    <row r="1141" spans="1:9" ht="45" x14ac:dyDescent="0.2">
      <c r="A1141" t="s">
        <v>479</v>
      </c>
      <c r="B1141" t="s">
        <v>478</v>
      </c>
      <c r="C1141" s="412" t="s">
        <v>1619</v>
      </c>
      <c r="D1141" t="s">
        <v>13</v>
      </c>
      <c r="E1141" t="s">
        <v>63</v>
      </c>
      <c r="F1141" s="412" t="s">
        <v>1170</v>
      </c>
      <c r="G1141">
        <v>1</v>
      </c>
    </row>
    <row r="1142" spans="1:9" ht="30" x14ac:dyDescent="0.2">
      <c r="A1142" t="s">
        <v>479</v>
      </c>
      <c r="B1142" t="s">
        <v>478</v>
      </c>
      <c r="C1142" s="412" t="s">
        <v>1619</v>
      </c>
      <c r="D1142" t="s">
        <v>13</v>
      </c>
      <c r="E1142" t="s">
        <v>63</v>
      </c>
      <c r="F1142" s="412" t="s">
        <v>1306</v>
      </c>
      <c r="G1142">
        <v>4326</v>
      </c>
    </row>
    <row r="1143" spans="1:9" ht="45" x14ac:dyDescent="0.2">
      <c r="A1143" t="s">
        <v>479</v>
      </c>
      <c r="B1143" t="s">
        <v>478</v>
      </c>
      <c r="C1143" s="412" t="s">
        <v>1619</v>
      </c>
      <c r="D1143" t="s">
        <v>13</v>
      </c>
      <c r="E1143" t="s">
        <v>63</v>
      </c>
      <c r="F1143" s="412" t="s">
        <v>1299</v>
      </c>
      <c r="G1143">
        <v>4</v>
      </c>
    </row>
    <row r="1144" spans="1:9" ht="30" x14ac:dyDescent="0.2">
      <c r="A1144" t="s">
        <v>479</v>
      </c>
      <c r="B1144" t="s">
        <v>478</v>
      </c>
      <c r="C1144" s="412" t="s">
        <v>1619</v>
      </c>
      <c r="D1144" t="s">
        <v>13</v>
      </c>
      <c r="E1144" t="s">
        <v>63</v>
      </c>
      <c r="F1144" s="412" t="s">
        <v>1297</v>
      </c>
      <c r="G1144">
        <v>2858</v>
      </c>
      <c r="H1144">
        <v>57</v>
      </c>
      <c r="I1144">
        <v>297</v>
      </c>
    </row>
    <row r="1145" spans="1:9" ht="60" x14ac:dyDescent="0.2">
      <c r="A1145" t="s">
        <v>479</v>
      </c>
      <c r="B1145" t="s">
        <v>478</v>
      </c>
      <c r="C1145" s="412" t="s">
        <v>1619</v>
      </c>
      <c r="D1145" t="s">
        <v>13</v>
      </c>
      <c r="E1145" t="s">
        <v>63</v>
      </c>
      <c r="F1145" s="412" t="s">
        <v>1295</v>
      </c>
      <c r="G1145">
        <v>1</v>
      </c>
      <c r="I1145">
        <v>1</v>
      </c>
    </row>
    <row r="1146" spans="1:9" ht="30" x14ac:dyDescent="0.2">
      <c r="A1146" t="s">
        <v>479</v>
      </c>
      <c r="B1146" t="s">
        <v>478</v>
      </c>
      <c r="C1146" s="412" t="s">
        <v>1619</v>
      </c>
      <c r="D1146" t="s">
        <v>13</v>
      </c>
      <c r="E1146" t="s">
        <v>63</v>
      </c>
      <c r="F1146" s="412" t="s">
        <v>1294</v>
      </c>
      <c r="G1146">
        <v>802</v>
      </c>
      <c r="H1146">
        <v>37</v>
      </c>
      <c r="I1146">
        <v>296</v>
      </c>
    </row>
    <row r="1147" spans="1:9" ht="30" x14ac:dyDescent="0.2">
      <c r="A1147" t="s">
        <v>781</v>
      </c>
      <c r="B1147" t="s">
        <v>780</v>
      </c>
      <c r="C1147" s="412" t="s">
        <v>1399</v>
      </c>
      <c r="D1147" t="s">
        <v>15</v>
      </c>
      <c r="E1147" t="s">
        <v>63</v>
      </c>
      <c r="F1147" s="412" t="s">
        <v>1304</v>
      </c>
      <c r="G1147">
        <v>2</v>
      </c>
    </row>
    <row r="1148" spans="1:9" ht="30" x14ac:dyDescent="0.2">
      <c r="A1148" t="s">
        <v>781</v>
      </c>
      <c r="B1148" t="s">
        <v>780</v>
      </c>
      <c r="C1148" s="412" t="s">
        <v>1399</v>
      </c>
      <c r="D1148" t="s">
        <v>15</v>
      </c>
      <c r="E1148" t="s">
        <v>63</v>
      </c>
      <c r="F1148" s="412" t="s">
        <v>1169</v>
      </c>
      <c r="G1148">
        <v>1</v>
      </c>
    </row>
    <row r="1149" spans="1:9" ht="30" x14ac:dyDescent="0.2">
      <c r="A1149" t="s">
        <v>781</v>
      </c>
      <c r="B1149" t="s">
        <v>780</v>
      </c>
      <c r="C1149" s="412" t="s">
        <v>1399</v>
      </c>
      <c r="D1149" t="s">
        <v>15</v>
      </c>
      <c r="E1149" t="s">
        <v>63</v>
      </c>
      <c r="F1149" s="412" t="s">
        <v>1306</v>
      </c>
      <c r="G1149">
        <v>826</v>
      </c>
    </row>
    <row r="1150" spans="1:9" ht="45" x14ac:dyDescent="0.2">
      <c r="A1150" t="s">
        <v>781</v>
      </c>
      <c r="B1150" t="s">
        <v>780</v>
      </c>
      <c r="C1150" s="412" t="s">
        <v>1399</v>
      </c>
      <c r="D1150" t="s">
        <v>15</v>
      </c>
      <c r="E1150" t="s">
        <v>63</v>
      </c>
      <c r="F1150" s="412" t="s">
        <v>1299</v>
      </c>
      <c r="G1150">
        <v>2</v>
      </c>
    </row>
    <row r="1151" spans="1:9" ht="30" x14ac:dyDescent="0.2">
      <c r="A1151" t="s">
        <v>781</v>
      </c>
      <c r="B1151" t="s">
        <v>780</v>
      </c>
      <c r="C1151" s="412" t="s">
        <v>1399</v>
      </c>
      <c r="D1151" t="s">
        <v>15</v>
      </c>
      <c r="E1151" t="s">
        <v>63</v>
      </c>
      <c r="F1151" s="412" t="s">
        <v>1297</v>
      </c>
      <c r="G1151">
        <v>766</v>
      </c>
      <c r="H1151">
        <v>23</v>
      </c>
      <c r="I1151">
        <v>159</v>
      </c>
    </row>
    <row r="1152" spans="1:9" ht="60" x14ac:dyDescent="0.2">
      <c r="A1152" t="s">
        <v>781</v>
      </c>
      <c r="B1152" t="s">
        <v>780</v>
      </c>
      <c r="C1152" s="412" t="s">
        <v>1399</v>
      </c>
      <c r="D1152" t="s">
        <v>15</v>
      </c>
      <c r="E1152" t="s">
        <v>63</v>
      </c>
      <c r="F1152" s="412" t="s">
        <v>1295</v>
      </c>
      <c r="G1152">
        <v>1</v>
      </c>
    </row>
    <row r="1153" spans="1:9" ht="30" x14ac:dyDescent="0.2">
      <c r="A1153" t="s">
        <v>781</v>
      </c>
      <c r="B1153" t="s">
        <v>780</v>
      </c>
      <c r="C1153" s="412" t="s">
        <v>1399</v>
      </c>
      <c r="D1153" t="s">
        <v>15</v>
      </c>
      <c r="E1153" t="s">
        <v>63</v>
      </c>
      <c r="F1153" s="412" t="s">
        <v>1294</v>
      </c>
      <c r="G1153">
        <v>323</v>
      </c>
      <c r="H1153">
        <v>15</v>
      </c>
      <c r="I1153">
        <v>230</v>
      </c>
    </row>
    <row r="1154" spans="1:9" ht="45" x14ac:dyDescent="0.2">
      <c r="A1154" t="s">
        <v>825</v>
      </c>
      <c r="B1154" t="s">
        <v>824</v>
      </c>
      <c r="C1154" s="412" t="s">
        <v>1401</v>
      </c>
      <c r="D1154" t="s">
        <v>15</v>
      </c>
      <c r="E1154" t="s">
        <v>20</v>
      </c>
      <c r="F1154" s="412" t="s">
        <v>1300</v>
      </c>
      <c r="I1154">
        <v>1</v>
      </c>
    </row>
    <row r="1155" spans="1:9" ht="45" x14ac:dyDescent="0.2">
      <c r="A1155" t="s">
        <v>926</v>
      </c>
      <c r="B1155" t="s">
        <v>925</v>
      </c>
      <c r="C1155" s="412" t="s">
        <v>1402</v>
      </c>
      <c r="D1155" t="s">
        <v>15</v>
      </c>
      <c r="E1155" t="s">
        <v>183</v>
      </c>
      <c r="F1155" s="412" t="s">
        <v>1306</v>
      </c>
      <c r="G1155">
        <v>1</v>
      </c>
    </row>
    <row r="1156" spans="1:9" ht="45" x14ac:dyDescent="0.2">
      <c r="A1156" t="s">
        <v>926</v>
      </c>
      <c r="B1156" t="s">
        <v>925</v>
      </c>
      <c r="C1156" s="412" t="s">
        <v>1402</v>
      </c>
      <c r="D1156" t="s">
        <v>15</v>
      </c>
      <c r="E1156" t="s">
        <v>183</v>
      </c>
      <c r="F1156" s="412" t="s">
        <v>1300</v>
      </c>
      <c r="I1156">
        <v>6</v>
      </c>
    </row>
    <row r="1157" spans="1:9" ht="45" x14ac:dyDescent="0.2">
      <c r="A1157" t="s">
        <v>926</v>
      </c>
      <c r="B1157" t="s">
        <v>925</v>
      </c>
      <c r="C1157" s="412" t="s">
        <v>1402</v>
      </c>
      <c r="D1157" t="s">
        <v>15</v>
      </c>
      <c r="E1157" t="s">
        <v>183</v>
      </c>
      <c r="F1157" s="412" t="s">
        <v>1299</v>
      </c>
      <c r="G1157">
        <v>1</v>
      </c>
    </row>
    <row r="1158" spans="1:9" ht="45" x14ac:dyDescent="0.2">
      <c r="A1158" t="s">
        <v>926</v>
      </c>
      <c r="B1158" t="s">
        <v>925</v>
      </c>
      <c r="C1158" s="412" t="s">
        <v>1402</v>
      </c>
      <c r="D1158" t="s">
        <v>15</v>
      </c>
      <c r="E1158" t="s">
        <v>183</v>
      </c>
      <c r="F1158" s="412" t="s">
        <v>1297</v>
      </c>
      <c r="G1158">
        <v>310</v>
      </c>
      <c r="I1158">
        <v>2</v>
      </c>
    </row>
    <row r="1159" spans="1:9" ht="45" x14ac:dyDescent="0.2">
      <c r="A1159" t="s">
        <v>926</v>
      </c>
      <c r="B1159" t="s">
        <v>925</v>
      </c>
      <c r="C1159" s="412" t="s">
        <v>1402</v>
      </c>
      <c r="D1159" t="s">
        <v>15</v>
      </c>
      <c r="E1159" t="s">
        <v>183</v>
      </c>
      <c r="F1159" s="412" t="s">
        <v>1296</v>
      </c>
      <c r="H1159">
        <v>1</v>
      </c>
    </row>
    <row r="1160" spans="1:9" ht="60" x14ac:dyDescent="0.2">
      <c r="A1160" t="s">
        <v>926</v>
      </c>
      <c r="B1160" t="s">
        <v>925</v>
      </c>
      <c r="C1160" s="412" t="s">
        <v>1402</v>
      </c>
      <c r="D1160" t="s">
        <v>15</v>
      </c>
      <c r="E1160" t="s">
        <v>183</v>
      </c>
      <c r="F1160" s="412" t="s">
        <v>1295</v>
      </c>
      <c r="H1160">
        <v>15</v>
      </c>
      <c r="I1160">
        <v>39</v>
      </c>
    </row>
    <row r="1161" spans="1:9" ht="45" x14ac:dyDescent="0.2">
      <c r="A1161" t="s">
        <v>926</v>
      </c>
      <c r="B1161" t="s">
        <v>925</v>
      </c>
      <c r="C1161" s="412" t="s">
        <v>1402</v>
      </c>
      <c r="D1161" t="s">
        <v>15</v>
      </c>
      <c r="E1161" t="s">
        <v>183</v>
      </c>
      <c r="F1161" s="412" t="s">
        <v>1294</v>
      </c>
      <c r="G1161">
        <v>209</v>
      </c>
    </row>
    <row r="1162" spans="1:9" ht="30" x14ac:dyDescent="0.2">
      <c r="A1162" t="s">
        <v>949</v>
      </c>
      <c r="B1162" t="s">
        <v>948</v>
      </c>
      <c r="C1162" s="412" t="s">
        <v>1620</v>
      </c>
      <c r="D1162" t="s">
        <v>13</v>
      </c>
      <c r="E1162" t="s">
        <v>66</v>
      </c>
      <c r="F1162" s="412" t="s">
        <v>1305</v>
      </c>
      <c r="G1162">
        <v>4</v>
      </c>
    </row>
    <row r="1163" spans="1:9" ht="30" x14ac:dyDescent="0.2">
      <c r="A1163" t="s">
        <v>949</v>
      </c>
      <c r="B1163" t="s">
        <v>948</v>
      </c>
      <c r="C1163" s="412" t="s">
        <v>1620</v>
      </c>
      <c r="D1163" t="s">
        <v>13</v>
      </c>
      <c r="E1163" t="s">
        <v>66</v>
      </c>
      <c r="F1163" s="412" t="s">
        <v>1308</v>
      </c>
      <c r="G1163">
        <v>4</v>
      </c>
      <c r="H1163">
        <v>24</v>
      </c>
    </row>
    <row r="1164" spans="1:9" ht="45" x14ac:dyDescent="0.2">
      <c r="A1164" t="s">
        <v>949</v>
      </c>
      <c r="B1164" t="s">
        <v>948</v>
      </c>
      <c r="C1164" s="412" t="s">
        <v>1620</v>
      </c>
      <c r="D1164" t="s">
        <v>13</v>
      </c>
      <c r="E1164" t="s">
        <v>66</v>
      </c>
      <c r="F1164" s="412" t="s">
        <v>1303</v>
      </c>
      <c r="G1164">
        <v>14</v>
      </c>
    </row>
    <row r="1165" spans="1:9" ht="30" x14ac:dyDescent="0.2">
      <c r="A1165" t="s">
        <v>949</v>
      </c>
      <c r="B1165" t="s">
        <v>948</v>
      </c>
      <c r="C1165" s="412" t="s">
        <v>1620</v>
      </c>
      <c r="D1165" t="s">
        <v>13</v>
      </c>
      <c r="E1165" t="s">
        <v>66</v>
      </c>
      <c r="F1165" s="412" t="s">
        <v>1169</v>
      </c>
      <c r="G1165">
        <v>3</v>
      </c>
      <c r="H1165">
        <v>1</v>
      </c>
    </row>
    <row r="1166" spans="1:9" ht="45" x14ac:dyDescent="0.2">
      <c r="A1166" t="s">
        <v>949</v>
      </c>
      <c r="B1166" t="s">
        <v>948</v>
      </c>
      <c r="C1166" s="412" t="s">
        <v>1620</v>
      </c>
      <c r="D1166" t="s">
        <v>13</v>
      </c>
      <c r="E1166" t="s">
        <v>66</v>
      </c>
      <c r="F1166" s="412" t="s">
        <v>1170</v>
      </c>
      <c r="G1166">
        <v>6</v>
      </c>
    </row>
    <row r="1167" spans="1:9" ht="30" x14ac:dyDescent="0.2">
      <c r="A1167" t="s">
        <v>949</v>
      </c>
      <c r="B1167" t="s">
        <v>948</v>
      </c>
      <c r="C1167" s="412" t="s">
        <v>1620</v>
      </c>
      <c r="D1167" t="s">
        <v>13</v>
      </c>
      <c r="E1167" t="s">
        <v>66</v>
      </c>
      <c r="F1167" s="412" t="s">
        <v>1306</v>
      </c>
      <c r="G1167">
        <v>8</v>
      </c>
    </row>
    <row r="1168" spans="1:9" ht="45" x14ac:dyDescent="0.2">
      <c r="A1168" t="s">
        <v>949</v>
      </c>
      <c r="B1168" t="s">
        <v>948</v>
      </c>
      <c r="C1168" s="412" t="s">
        <v>1620</v>
      </c>
      <c r="D1168" t="s">
        <v>13</v>
      </c>
      <c r="E1168" t="s">
        <v>66</v>
      </c>
      <c r="F1168" s="412" t="s">
        <v>1300</v>
      </c>
      <c r="G1168">
        <v>11</v>
      </c>
      <c r="I1168">
        <v>17</v>
      </c>
    </row>
    <row r="1169" spans="1:9" ht="45" x14ac:dyDescent="0.2">
      <c r="A1169" t="s">
        <v>949</v>
      </c>
      <c r="B1169" t="s">
        <v>948</v>
      </c>
      <c r="C1169" s="412" t="s">
        <v>1620</v>
      </c>
      <c r="D1169" t="s">
        <v>13</v>
      </c>
      <c r="E1169" t="s">
        <v>66</v>
      </c>
      <c r="F1169" s="412" t="s">
        <v>1299</v>
      </c>
      <c r="G1169">
        <v>12</v>
      </c>
    </row>
    <row r="1170" spans="1:9" ht="30" x14ac:dyDescent="0.2">
      <c r="A1170" t="s">
        <v>949</v>
      </c>
      <c r="B1170" t="s">
        <v>948</v>
      </c>
      <c r="C1170" s="412" t="s">
        <v>1620</v>
      </c>
      <c r="D1170" t="s">
        <v>13</v>
      </c>
      <c r="E1170" t="s">
        <v>66</v>
      </c>
      <c r="F1170" s="412" t="s">
        <v>1171</v>
      </c>
      <c r="G1170">
        <v>289</v>
      </c>
    </row>
    <row r="1171" spans="1:9" ht="30" x14ac:dyDescent="0.2">
      <c r="A1171" t="s">
        <v>949</v>
      </c>
      <c r="B1171" t="s">
        <v>948</v>
      </c>
      <c r="C1171" s="412" t="s">
        <v>1620</v>
      </c>
      <c r="D1171" t="s">
        <v>13</v>
      </c>
      <c r="E1171" t="s">
        <v>66</v>
      </c>
      <c r="F1171" s="412" t="s">
        <v>1297</v>
      </c>
      <c r="G1171">
        <v>1206</v>
      </c>
      <c r="I1171">
        <v>220</v>
      </c>
    </row>
    <row r="1172" spans="1:9" ht="30" x14ac:dyDescent="0.2">
      <c r="A1172" t="s">
        <v>949</v>
      </c>
      <c r="B1172" t="s">
        <v>948</v>
      </c>
      <c r="C1172" s="412" t="s">
        <v>1620</v>
      </c>
      <c r="D1172" t="s">
        <v>13</v>
      </c>
      <c r="E1172" t="s">
        <v>66</v>
      </c>
      <c r="F1172" s="412" t="s">
        <v>1296</v>
      </c>
      <c r="G1172">
        <v>21</v>
      </c>
      <c r="H1172">
        <v>1</v>
      </c>
    </row>
    <row r="1173" spans="1:9" ht="60" x14ac:dyDescent="0.2">
      <c r="A1173" t="s">
        <v>949</v>
      </c>
      <c r="B1173" t="s">
        <v>948</v>
      </c>
      <c r="C1173" s="412" t="s">
        <v>1620</v>
      </c>
      <c r="D1173" t="s">
        <v>13</v>
      </c>
      <c r="E1173" t="s">
        <v>66</v>
      </c>
      <c r="F1173" s="412" t="s">
        <v>1295</v>
      </c>
      <c r="G1173">
        <v>18</v>
      </c>
      <c r="H1173">
        <v>50</v>
      </c>
      <c r="I1173">
        <v>283</v>
      </c>
    </row>
    <row r="1174" spans="1:9" ht="30" x14ac:dyDescent="0.2">
      <c r="A1174" t="s">
        <v>949</v>
      </c>
      <c r="B1174" t="s">
        <v>948</v>
      </c>
      <c r="C1174" s="412" t="s">
        <v>1620</v>
      </c>
      <c r="D1174" t="s">
        <v>13</v>
      </c>
      <c r="E1174" t="s">
        <v>66</v>
      </c>
      <c r="F1174" s="412" t="s">
        <v>1294</v>
      </c>
      <c r="G1174">
        <v>832</v>
      </c>
      <c r="I1174">
        <v>43</v>
      </c>
    </row>
    <row r="1175" spans="1:9" ht="45" x14ac:dyDescent="0.2">
      <c r="A1175" t="s">
        <v>657</v>
      </c>
      <c r="B1175" t="s">
        <v>656</v>
      </c>
      <c r="C1175" s="412" t="s">
        <v>658</v>
      </c>
      <c r="D1175" t="s">
        <v>15</v>
      </c>
      <c r="E1175" t="s">
        <v>17</v>
      </c>
      <c r="F1175" s="412" t="s">
        <v>1300</v>
      </c>
      <c r="I1175">
        <v>2</v>
      </c>
    </row>
    <row r="1176" spans="1:9" ht="45" x14ac:dyDescent="0.2">
      <c r="A1176" t="s">
        <v>657</v>
      </c>
      <c r="B1176" t="s">
        <v>656</v>
      </c>
      <c r="C1176" s="412" t="s">
        <v>658</v>
      </c>
      <c r="D1176" t="s">
        <v>15</v>
      </c>
      <c r="E1176" t="s">
        <v>17</v>
      </c>
      <c r="F1176" s="412" t="s">
        <v>1299</v>
      </c>
      <c r="G1176">
        <v>4</v>
      </c>
    </row>
    <row r="1177" spans="1:9" ht="45" x14ac:dyDescent="0.2">
      <c r="A1177" t="s">
        <v>657</v>
      </c>
      <c r="B1177" t="s">
        <v>656</v>
      </c>
      <c r="C1177" s="412" t="s">
        <v>658</v>
      </c>
      <c r="D1177" t="s">
        <v>15</v>
      </c>
      <c r="E1177" t="s">
        <v>17</v>
      </c>
      <c r="F1177" s="412" t="s">
        <v>1297</v>
      </c>
      <c r="I1177">
        <v>1</v>
      </c>
    </row>
    <row r="1178" spans="1:9" ht="45" x14ac:dyDescent="0.2">
      <c r="A1178" t="s">
        <v>657</v>
      </c>
      <c r="B1178" t="s">
        <v>656</v>
      </c>
      <c r="C1178" s="412" t="s">
        <v>658</v>
      </c>
      <c r="D1178" t="s">
        <v>15</v>
      </c>
      <c r="E1178" t="s">
        <v>17</v>
      </c>
      <c r="F1178" s="412" t="s">
        <v>1294</v>
      </c>
      <c r="G1178">
        <v>13</v>
      </c>
      <c r="H1178">
        <v>2</v>
      </c>
      <c r="I1178">
        <v>1</v>
      </c>
    </row>
    <row r="1179" spans="1:9" ht="30" x14ac:dyDescent="0.2">
      <c r="A1179" t="s">
        <v>348</v>
      </c>
      <c r="B1179" t="s">
        <v>347</v>
      </c>
      <c r="C1179" s="412" t="s">
        <v>1621</v>
      </c>
      <c r="D1179" t="s">
        <v>13</v>
      </c>
      <c r="E1179" t="s">
        <v>67</v>
      </c>
      <c r="F1179" s="412" t="s">
        <v>1304</v>
      </c>
      <c r="G1179">
        <v>1</v>
      </c>
    </row>
    <row r="1180" spans="1:9" ht="30" x14ac:dyDescent="0.2">
      <c r="A1180" t="s">
        <v>348</v>
      </c>
      <c r="B1180" t="s">
        <v>347</v>
      </c>
      <c r="C1180" s="412" t="s">
        <v>1621</v>
      </c>
      <c r="D1180" t="s">
        <v>13</v>
      </c>
      <c r="E1180" t="s">
        <v>67</v>
      </c>
      <c r="F1180" s="412" t="s">
        <v>1169</v>
      </c>
      <c r="G1180">
        <v>2</v>
      </c>
    </row>
    <row r="1181" spans="1:9" ht="45" x14ac:dyDescent="0.2">
      <c r="A1181" t="s">
        <v>348</v>
      </c>
      <c r="B1181" t="s">
        <v>347</v>
      </c>
      <c r="C1181" s="412" t="s">
        <v>1621</v>
      </c>
      <c r="D1181" t="s">
        <v>13</v>
      </c>
      <c r="E1181" t="s">
        <v>67</v>
      </c>
      <c r="F1181" s="412" t="s">
        <v>1170</v>
      </c>
      <c r="G1181">
        <v>2</v>
      </c>
    </row>
    <row r="1182" spans="1:9" ht="30" x14ac:dyDescent="0.2">
      <c r="A1182" t="s">
        <v>348</v>
      </c>
      <c r="B1182" t="s">
        <v>347</v>
      </c>
      <c r="C1182" s="412" t="s">
        <v>1621</v>
      </c>
      <c r="D1182" t="s">
        <v>13</v>
      </c>
      <c r="E1182" t="s">
        <v>67</v>
      </c>
      <c r="F1182" s="412" t="s">
        <v>1306</v>
      </c>
      <c r="G1182">
        <v>693</v>
      </c>
    </row>
    <row r="1183" spans="1:9" ht="45" x14ac:dyDescent="0.2">
      <c r="A1183" t="s">
        <v>348</v>
      </c>
      <c r="B1183" t="s">
        <v>347</v>
      </c>
      <c r="C1183" s="412" t="s">
        <v>1621</v>
      </c>
      <c r="D1183" t="s">
        <v>13</v>
      </c>
      <c r="E1183" t="s">
        <v>67</v>
      </c>
      <c r="F1183" s="412" t="s">
        <v>1299</v>
      </c>
      <c r="G1183">
        <v>7</v>
      </c>
    </row>
    <row r="1184" spans="1:9" ht="30" x14ac:dyDescent="0.2">
      <c r="A1184" t="s">
        <v>348</v>
      </c>
      <c r="B1184" t="s">
        <v>347</v>
      </c>
      <c r="C1184" s="412" t="s">
        <v>1621</v>
      </c>
      <c r="D1184" t="s">
        <v>13</v>
      </c>
      <c r="E1184" t="s">
        <v>67</v>
      </c>
      <c r="F1184" s="412" t="s">
        <v>1297</v>
      </c>
      <c r="G1184">
        <v>788</v>
      </c>
      <c r="H1184">
        <v>10</v>
      </c>
      <c r="I1184">
        <v>134</v>
      </c>
    </row>
    <row r="1185" spans="1:9" ht="30" x14ac:dyDescent="0.2">
      <c r="A1185" t="s">
        <v>348</v>
      </c>
      <c r="B1185" t="s">
        <v>347</v>
      </c>
      <c r="C1185" s="412" t="s">
        <v>1621</v>
      </c>
      <c r="D1185" t="s">
        <v>13</v>
      </c>
      <c r="E1185" t="s">
        <v>67</v>
      </c>
      <c r="F1185" s="412" t="s">
        <v>1296</v>
      </c>
      <c r="G1185">
        <v>1</v>
      </c>
    </row>
    <row r="1186" spans="1:9" ht="30" x14ac:dyDescent="0.2">
      <c r="A1186" t="s">
        <v>348</v>
      </c>
      <c r="B1186" t="s">
        <v>347</v>
      </c>
      <c r="C1186" s="412" t="s">
        <v>1621</v>
      </c>
      <c r="D1186" t="s">
        <v>13</v>
      </c>
      <c r="E1186" t="s">
        <v>67</v>
      </c>
      <c r="F1186" s="412" t="s">
        <v>1294</v>
      </c>
      <c r="G1186">
        <v>289</v>
      </c>
      <c r="H1186">
        <v>10</v>
      </c>
      <c r="I1186">
        <v>48</v>
      </c>
    </row>
    <row r="1187" spans="1:9" ht="30" x14ac:dyDescent="0.2">
      <c r="A1187" t="s">
        <v>289</v>
      </c>
      <c r="B1187" t="s">
        <v>288</v>
      </c>
      <c r="C1187" s="412" t="s">
        <v>1403</v>
      </c>
      <c r="D1187" t="s">
        <v>15</v>
      </c>
      <c r="E1187" t="s">
        <v>65</v>
      </c>
      <c r="F1187" s="412" t="s">
        <v>1308</v>
      </c>
      <c r="G1187">
        <v>5</v>
      </c>
    </row>
    <row r="1188" spans="1:9" ht="30" x14ac:dyDescent="0.2">
      <c r="A1188" t="s">
        <v>289</v>
      </c>
      <c r="B1188" t="s">
        <v>288</v>
      </c>
      <c r="C1188" s="412" t="s">
        <v>1403</v>
      </c>
      <c r="D1188" t="s">
        <v>15</v>
      </c>
      <c r="E1188" t="s">
        <v>65</v>
      </c>
      <c r="F1188" s="412" t="s">
        <v>1309</v>
      </c>
      <c r="G1188">
        <v>10</v>
      </c>
    </row>
    <row r="1189" spans="1:9" ht="30" x14ac:dyDescent="0.2">
      <c r="A1189" t="s">
        <v>289</v>
      </c>
      <c r="B1189" t="s">
        <v>288</v>
      </c>
      <c r="C1189" s="412" t="s">
        <v>1403</v>
      </c>
      <c r="D1189" t="s">
        <v>15</v>
      </c>
      <c r="E1189" t="s">
        <v>65</v>
      </c>
      <c r="F1189" s="412" t="s">
        <v>1297</v>
      </c>
      <c r="G1189">
        <v>33</v>
      </c>
    </row>
    <row r="1190" spans="1:9" ht="60" x14ac:dyDescent="0.2">
      <c r="A1190" t="s">
        <v>289</v>
      </c>
      <c r="B1190" t="s">
        <v>288</v>
      </c>
      <c r="C1190" s="412" t="s">
        <v>1403</v>
      </c>
      <c r="D1190" t="s">
        <v>15</v>
      </c>
      <c r="E1190" t="s">
        <v>65</v>
      </c>
      <c r="F1190" s="412" t="s">
        <v>1295</v>
      </c>
      <c r="I1190">
        <v>8</v>
      </c>
    </row>
    <row r="1191" spans="1:9" ht="30" x14ac:dyDescent="0.2">
      <c r="A1191" t="s">
        <v>289</v>
      </c>
      <c r="B1191" t="s">
        <v>288</v>
      </c>
      <c r="C1191" s="412" t="s">
        <v>1403</v>
      </c>
      <c r="D1191" t="s">
        <v>15</v>
      </c>
      <c r="E1191" t="s">
        <v>65</v>
      </c>
      <c r="F1191" s="412" t="s">
        <v>1294</v>
      </c>
      <c r="I1191">
        <v>4</v>
      </c>
    </row>
    <row r="1192" spans="1:9" ht="30" x14ac:dyDescent="0.2">
      <c r="A1192" t="s">
        <v>743</v>
      </c>
      <c r="B1192" t="s">
        <v>742</v>
      </c>
      <c r="C1192" s="412" t="s">
        <v>1622</v>
      </c>
      <c r="D1192" t="s">
        <v>15</v>
      </c>
      <c r="E1192" t="s">
        <v>65</v>
      </c>
      <c r="F1192" s="412" t="s">
        <v>1297</v>
      </c>
      <c r="G1192">
        <v>12</v>
      </c>
      <c r="I1192">
        <v>14</v>
      </c>
    </row>
    <row r="1193" spans="1:9" ht="30" x14ac:dyDescent="0.2">
      <c r="A1193" t="s">
        <v>743</v>
      </c>
      <c r="B1193" t="s">
        <v>742</v>
      </c>
      <c r="C1193" s="412" t="s">
        <v>1622</v>
      </c>
      <c r="D1193" t="s">
        <v>15</v>
      </c>
      <c r="E1193" t="s">
        <v>65</v>
      </c>
      <c r="F1193" s="412" t="s">
        <v>1294</v>
      </c>
      <c r="I1193">
        <v>1</v>
      </c>
    </row>
    <row r="1194" spans="1:9" ht="30" x14ac:dyDescent="0.2">
      <c r="A1194" t="s">
        <v>1028</v>
      </c>
      <c r="B1194" t="s">
        <v>1027</v>
      </c>
      <c r="C1194" s="412" t="s">
        <v>1623</v>
      </c>
      <c r="D1194" t="s">
        <v>15</v>
      </c>
      <c r="E1194" t="s">
        <v>61</v>
      </c>
      <c r="F1194" s="412" t="s">
        <v>1305</v>
      </c>
      <c r="G1194">
        <v>11</v>
      </c>
      <c r="H1194">
        <v>1</v>
      </c>
    </row>
    <row r="1195" spans="1:9" ht="30" x14ac:dyDescent="0.2">
      <c r="A1195" t="s">
        <v>1028</v>
      </c>
      <c r="B1195" t="s">
        <v>1027</v>
      </c>
      <c r="C1195" s="412" t="s">
        <v>1623</v>
      </c>
      <c r="D1195" t="s">
        <v>15</v>
      </c>
      <c r="E1195" t="s">
        <v>61</v>
      </c>
      <c r="F1195" s="412" t="s">
        <v>1308</v>
      </c>
      <c r="G1195">
        <v>2</v>
      </c>
      <c r="H1195">
        <v>9</v>
      </c>
    </row>
    <row r="1196" spans="1:9" ht="30" x14ac:dyDescent="0.2">
      <c r="A1196" t="s">
        <v>1028</v>
      </c>
      <c r="B1196" t="s">
        <v>1027</v>
      </c>
      <c r="C1196" s="412" t="s">
        <v>1623</v>
      </c>
      <c r="D1196" t="s">
        <v>15</v>
      </c>
      <c r="E1196" t="s">
        <v>61</v>
      </c>
      <c r="F1196" s="412" t="s">
        <v>1304</v>
      </c>
      <c r="G1196">
        <v>7</v>
      </c>
    </row>
    <row r="1197" spans="1:9" ht="45" x14ac:dyDescent="0.2">
      <c r="A1197" t="s">
        <v>1028</v>
      </c>
      <c r="B1197" t="s">
        <v>1027</v>
      </c>
      <c r="C1197" s="412" t="s">
        <v>1623</v>
      </c>
      <c r="D1197" t="s">
        <v>15</v>
      </c>
      <c r="E1197" t="s">
        <v>61</v>
      </c>
      <c r="F1197" s="412" t="s">
        <v>1303</v>
      </c>
      <c r="G1197">
        <v>1199</v>
      </c>
    </row>
    <row r="1198" spans="1:9" ht="30" x14ac:dyDescent="0.2">
      <c r="A1198" t="s">
        <v>1028</v>
      </c>
      <c r="B1198" t="s">
        <v>1027</v>
      </c>
      <c r="C1198" s="412" t="s">
        <v>1623</v>
      </c>
      <c r="D1198" t="s">
        <v>15</v>
      </c>
      <c r="E1198" t="s">
        <v>61</v>
      </c>
      <c r="F1198" s="412" t="s">
        <v>1169</v>
      </c>
      <c r="G1198">
        <v>5</v>
      </c>
      <c r="H1198">
        <v>1</v>
      </c>
    </row>
    <row r="1199" spans="1:9" ht="30" x14ac:dyDescent="0.2">
      <c r="A1199" t="s">
        <v>1028</v>
      </c>
      <c r="B1199" t="s">
        <v>1027</v>
      </c>
      <c r="C1199" s="412" t="s">
        <v>1623</v>
      </c>
      <c r="D1199" t="s">
        <v>15</v>
      </c>
      <c r="E1199" t="s">
        <v>61</v>
      </c>
      <c r="F1199" s="412" t="s">
        <v>1309</v>
      </c>
      <c r="G1199">
        <v>1</v>
      </c>
    </row>
    <row r="1200" spans="1:9" ht="45" x14ac:dyDescent="0.2">
      <c r="A1200" t="s">
        <v>1028</v>
      </c>
      <c r="B1200" t="s">
        <v>1027</v>
      </c>
      <c r="C1200" s="412" t="s">
        <v>1623</v>
      </c>
      <c r="D1200" t="s">
        <v>15</v>
      </c>
      <c r="E1200" t="s">
        <v>61</v>
      </c>
      <c r="F1200" s="412" t="s">
        <v>1170</v>
      </c>
      <c r="G1200">
        <v>5</v>
      </c>
    </row>
    <row r="1201" spans="1:9" ht="30" x14ac:dyDescent="0.2">
      <c r="A1201" t="s">
        <v>1028</v>
      </c>
      <c r="B1201" t="s">
        <v>1027</v>
      </c>
      <c r="C1201" s="412" t="s">
        <v>1623</v>
      </c>
      <c r="D1201" t="s">
        <v>15</v>
      </c>
      <c r="E1201" t="s">
        <v>61</v>
      </c>
      <c r="F1201" s="412" t="s">
        <v>1306</v>
      </c>
      <c r="G1201">
        <v>6</v>
      </c>
    </row>
    <row r="1202" spans="1:9" ht="45" x14ac:dyDescent="0.2">
      <c r="A1202" t="s">
        <v>1028</v>
      </c>
      <c r="B1202" t="s">
        <v>1027</v>
      </c>
      <c r="C1202" s="412" t="s">
        <v>1623</v>
      </c>
      <c r="D1202" t="s">
        <v>15</v>
      </c>
      <c r="E1202" t="s">
        <v>61</v>
      </c>
      <c r="F1202" s="412" t="s">
        <v>1300</v>
      </c>
      <c r="G1202">
        <v>142</v>
      </c>
      <c r="I1202">
        <v>213</v>
      </c>
    </row>
    <row r="1203" spans="1:9" ht="45" x14ac:dyDescent="0.2">
      <c r="A1203" t="s">
        <v>1028</v>
      </c>
      <c r="B1203" t="s">
        <v>1027</v>
      </c>
      <c r="C1203" s="412" t="s">
        <v>1623</v>
      </c>
      <c r="D1203" t="s">
        <v>15</v>
      </c>
      <c r="E1203" t="s">
        <v>61</v>
      </c>
      <c r="F1203" s="412" t="s">
        <v>1299</v>
      </c>
      <c r="G1203">
        <v>10</v>
      </c>
    </row>
    <row r="1204" spans="1:9" ht="30" x14ac:dyDescent="0.2">
      <c r="A1204" t="s">
        <v>1028</v>
      </c>
      <c r="B1204" t="s">
        <v>1027</v>
      </c>
      <c r="C1204" s="412" t="s">
        <v>1623</v>
      </c>
      <c r="D1204" t="s">
        <v>15</v>
      </c>
      <c r="E1204" t="s">
        <v>61</v>
      </c>
      <c r="F1204" s="412" t="s">
        <v>1171</v>
      </c>
      <c r="G1204">
        <v>36</v>
      </c>
    </row>
    <row r="1205" spans="1:9" ht="30" x14ac:dyDescent="0.2">
      <c r="A1205" t="s">
        <v>1028</v>
      </c>
      <c r="B1205" t="s">
        <v>1027</v>
      </c>
      <c r="C1205" s="412" t="s">
        <v>1623</v>
      </c>
      <c r="D1205" t="s">
        <v>15</v>
      </c>
      <c r="E1205" t="s">
        <v>61</v>
      </c>
      <c r="F1205" s="412" t="s">
        <v>1297</v>
      </c>
      <c r="G1205">
        <v>741</v>
      </c>
      <c r="H1205">
        <v>3</v>
      </c>
      <c r="I1205">
        <v>88</v>
      </c>
    </row>
    <row r="1206" spans="1:9" ht="30" x14ac:dyDescent="0.2">
      <c r="A1206" t="s">
        <v>1028</v>
      </c>
      <c r="B1206" t="s">
        <v>1027</v>
      </c>
      <c r="C1206" s="412" t="s">
        <v>1623</v>
      </c>
      <c r="D1206" t="s">
        <v>15</v>
      </c>
      <c r="E1206" t="s">
        <v>61</v>
      </c>
      <c r="F1206" s="412" t="s">
        <v>1296</v>
      </c>
      <c r="G1206">
        <v>1215</v>
      </c>
      <c r="H1206">
        <v>85</v>
      </c>
    </row>
    <row r="1207" spans="1:9" ht="60" x14ac:dyDescent="0.2">
      <c r="A1207" t="s">
        <v>1028</v>
      </c>
      <c r="B1207" t="s">
        <v>1027</v>
      </c>
      <c r="C1207" s="412" t="s">
        <v>1623</v>
      </c>
      <c r="D1207" t="s">
        <v>15</v>
      </c>
      <c r="E1207" t="s">
        <v>61</v>
      </c>
      <c r="F1207" s="412" t="s">
        <v>1295</v>
      </c>
      <c r="G1207">
        <v>1611</v>
      </c>
      <c r="H1207">
        <v>106</v>
      </c>
      <c r="I1207">
        <v>1141</v>
      </c>
    </row>
    <row r="1208" spans="1:9" ht="30" x14ac:dyDescent="0.2">
      <c r="A1208" t="s">
        <v>1028</v>
      </c>
      <c r="B1208" t="s">
        <v>1027</v>
      </c>
      <c r="C1208" s="412" t="s">
        <v>1623</v>
      </c>
      <c r="D1208" t="s">
        <v>15</v>
      </c>
      <c r="E1208" t="s">
        <v>61</v>
      </c>
      <c r="F1208" s="412" t="s">
        <v>1294</v>
      </c>
      <c r="G1208">
        <v>986</v>
      </c>
      <c r="H1208">
        <v>7</v>
      </c>
      <c r="I1208">
        <v>347</v>
      </c>
    </row>
    <row r="1209" spans="1:9" ht="30" x14ac:dyDescent="0.2">
      <c r="A1209" t="s">
        <v>514</v>
      </c>
      <c r="B1209" t="s">
        <v>513</v>
      </c>
      <c r="C1209" s="412" t="s">
        <v>1624</v>
      </c>
      <c r="D1209" t="s">
        <v>15</v>
      </c>
      <c r="E1209" t="s">
        <v>67</v>
      </c>
      <c r="F1209" s="412" t="s">
        <v>1305</v>
      </c>
      <c r="G1209">
        <v>28</v>
      </c>
    </row>
    <row r="1210" spans="1:9" ht="30" x14ac:dyDescent="0.2">
      <c r="A1210" t="s">
        <v>514</v>
      </c>
      <c r="B1210" t="s">
        <v>513</v>
      </c>
      <c r="C1210" s="412" t="s">
        <v>1624</v>
      </c>
      <c r="D1210" t="s">
        <v>15</v>
      </c>
      <c r="E1210" t="s">
        <v>67</v>
      </c>
      <c r="F1210" s="412" t="s">
        <v>1308</v>
      </c>
      <c r="G1210">
        <v>8</v>
      </c>
    </row>
    <row r="1211" spans="1:9" ht="30" x14ac:dyDescent="0.2">
      <c r="A1211" t="s">
        <v>514</v>
      </c>
      <c r="B1211" t="s">
        <v>513</v>
      </c>
      <c r="C1211" s="412" t="s">
        <v>1624</v>
      </c>
      <c r="D1211" t="s">
        <v>15</v>
      </c>
      <c r="E1211" t="s">
        <v>67</v>
      </c>
      <c r="F1211" s="412" t="s">
        <v>1304</v>
      </c>
      <c r="G1211">
        <v>2</v>
      </c>
    </row>
    <row r="1212" spans="1:9" ht="45" x14ac:dyDescent="0.2">
      <c r="A1212" t="s">
        <v>514</v>
      </c>
      <c r="B1212" t="s">
        <v>513</v>
      </c>
      <c r="C1212" s="412" t="s">
        <v>1624</v>
      </c>
      <c r="D1212" t="s">
        <v>15</v>
      </c>
      <c r="E1212" t="s">
        <v>67</v>
      </c>
      <c r="F1212" s="412" t="s">
        <v>1303</v>
      </c>
      <c r="G1212">
        <v>34</v>
      </c>
    </row>
    <row r="1213" spans="1:9" ht="30" x14ac:dyDescent="0.2">
      <c r="A1213" t="s">
        <v>514</v>
      </c>
      <c r="B1213" t="s">
        <v>513</v>
      </c>
      <c r="C1213" s="412" t="s">
        <v>1624</v>
      </c>
      <c r="D1213" t="s">
        <v>15</v>
      </c>
      <c r="E1213" t="s">
        <v>67</v>
      </c>
      <c r="F1213" s="412" t="s">
        <v>1169</v>
      </c>
      <c r="G1213">
        <v>48</v>
      </c>
      <c r="H1213">
        <v>1</v>
      </c>
    </row>
    <row r="1214" spans="1:9" ht="30" x14ac:dyDescent="0.2">
      <c r="A1214" t="s">
        <v>514</v>
      </c>
      <c r="B1214" t="s">
        <v>513</v>
      </c>
      <c r="C1214" s="412" t="s">
        <v>1624</v>
      </c>
      <c r="D1214" t="s">
        <v>15</v>
      </c>
      <c r="E1214" t="s">
        <v>67</v>
      </c>
      <c r="F1214" s="412" t="s">
        <v>1309</v>
      </c>
      <c r="G1214">
        <v>3</v>
      </c>
    </row>
    <row r="1215" spans="1:9" ht="45" x14ac:dyDescent="0.2">
      <c r="A1215" t="s">
        <v>514</v>
      </c>
      <c r="B1215" t="s">
        <v>513</v>
      </c>
      <c r="C1215" s="412" t="s">
        <v>1624</v>
      </c>
      <c r="D1215" t="s">
        <v>15</v>
      </c>
      <c r="E1215" t="s">
        <v>67</v>
      </c>
      <c r="F1215" s="412" t="s">
        <v>1170</v>
      </c>
      <c r="G1215">
        <v>57</v>
      </c>
      <c r="H1215">
        <v>1</v>
      </c>
    </row>
    <row r="1216" spans="1:9" ht="30" x14ac:dyDescent="0.2">
      <c r="A1216" t="s">
        <v>514</v>
      </c>
      <c r="B1216" t="s">
        <v>513</v>
      </c>
      <c r="C1216" s="412" t="s">
        <v>1624</v>
      </c>
      <c r="D1216" t="s">
        <v>15</v>
      </c>
      <c r="E1216" t="s">
        <v>67</v>
      </c>
      <c r="F1216" s="412" t="s">
        <v>1307</v>
      </c>
      <c r="G1216">
        <v>76</v>
      </c>
    </row>
    <row r="1217" spans="1:9" ht="30" x14ac:dyDescent="0.2">
      <c r="A1217" t="s">
        <v>514</v>
      </c>
      <c r="B1217" t="s">
        <v>513</v>
      </c>
      <c r="C1217" s="412" t="s">
        <v>1624</v>
      </c>
      <c r="D1217" t="s">
        <v>15</v>
      </c>
      <c r="E1217" t="s">
        <v>67</v>
      </c>
      <c r="F1217" s="412" t="s">
        <v>1306</v>
      </c>
      <c r="G1217">
        <v>7609</v>
      </c>
    </row>
    <row r="1218" spans="1:9" ht="45" x14ac:dyDescent="0.2">
      <c r="A1218" t="s">
        <v>514</v>
      </c>
      <c r="B1218" t="s">
        <v>513</v>
      </c>
      <c r="C1218" s="412" t="s">
        <v>1624</v>
      </c>
      <c r="D1218" t="s">
        <v>15</v>
      </c>
      <c r="E1218" t="s">
        <v>67</v>
      </c>
      <c r="F1218" s="412" t="s">
        <v>1300</v>
      </c>
      <c r="G1218">
        <v>27</v>
      </c>
      <c r="I1218">
        <v>17</v>
      </c>
    </row>
    <row r="1219" spans="1:9" ht="45" x14ac:dyDescent="0.2">
      <c r="A1219" t="s">
        <v>514</v>
      </c>
      <c r="B1219" t="s">
        <v>513</v>
      </c>
      <c r="C1219" s="412" t="s">
        <v>1624</v>
      </c>
      <c r="D1219" t="s">
        <v>15</v>
      </c>
      <c r="E1219" t="s">
        <v>67</v>
      </c>
      <c r="F1219" s="412" t="s">
        <v>1299</v>
      </c>
      <c r="G1219">
        <v>24</v>
      </c>
    </row>
    <row r="1220" spans="1:9" ht="30" x14ac:dyDescent="0.2">
      <c r="A1220" t="s">
        <v>514</v>
      </c>
      <c r="B1220" t="s">
        <v>513</v>
      </c>
      <c r="C1220" s="412" t="s">
        <v>1624</v>
      </c>
      <c r="D1220" t="s">
        <v>15</v>
      </c>
      <c r="E1220" t="s">
        <v>67</v>
      </c>
      <c r="F1220" s="412" t="s">
        <v>1171</v>
      </c>
      <c r="G1220">
        <v>16</v>
      </c>
    </row>
    <row r="1221" spans="1:9" ht="30" x14ac:dyDescent="0.2">
      <c r="A1221" t="s">
        <v>514</v>
      </c>
      <c r="B1221" t="s">
        <v>513</v>
      </c>
      <c r="C1221" s="412" t="s">
        <v>1624</v>
      </c>
      <c r="D1221" t="s">
        <v>15</v>
      </c>
      <c r="E1221" t="s">
        <v>67</v>
      </c>
      <c r="F1221" s="412" t="s">
        <v>1297</v>
      </c>
      <c r="G1221">
        <v>13099</v>
      </c>
      <c r="H1221">
        <v>359</v>
      </c>
      <c r="I1221">
        <v>1507</v>
      </c>
    </row>
    <row r="1222" spans="1:9" ht="30" x14ac:dyDescent="0.2">
      <c r="A1222" t="s">
        <v>514</v>
      </c>
      <c r="B1222" t="s">
        <v>513</v>
      </c>
      <c r="C1222" s="412" t="s">
        <v>1624</v>
      </c>
      <c r="D1222" t="s">
        <v>15</v>
      </c>
      <c r="E1222" t="s">
        <v>67</v>
      </c>
      <c r="F1222" s="412" t="s">
        <v>1296</v>
      </c>
      <c r="G1222">
        <v>34</v>
      </c>
    </row>
    <row r="1223" spans="1:9" ht="60" x14ac:dyDescent="0.2">
      <c r="A1223" t="s">
        <v>514</v>
      </c>
      <c r="B1223" t="s">
        <v>513</v>
      </c>
      <c r="C1223" s="412" t="s">
        <v>1624</v>
      </c>
      <c r="D1223" t="s">
        <v>15</v>
      </c>
      <c r="E1223" t="s">
        <v>67</v>
      </c>
      <c r="F1223" s="412" t="s">
        <v>1295</v>
      </c>
      <c r="G1223">
        <v>50</v>
      </c>
      <c r="H1223">
        <v>10</v>
      </c>
      <c r="I1223">
        <v>13</v>
      </c>
    </row>
    <row r="1224" spans="1:9" ht="30" x14ac:dyDescent="0.2">
      <c r="A1224" t="s">
        <v>514</v>
      </c>
      <c r="B1224" t="s">
        <v>513</v>
      </c>
      <c r="C1224" s="412" t="s">
        <v>1624</v>
      </c>
      <c r="D1224" t="s">
        <v>15</v>
      </c>
      <c r="E1224" t="s">
        <v>67</v>
      </c>
      <c r="F1224" s="412" t="s">
        <v>1294</v>
      </c>
      <c r="G1224">
        <v>4609</v>
      </c>
      <c r="H1224">
        <v>262</v>
      </c>
      <c r="I1224">
        <v>1638</v>
      </c>
    </row>
    <row r="1225" spans="1:9" ht="30" x14ac:dyDescent="0.2">
      <c r="A1225" t="s">
        <v>279</v>
      </c>
      <c r="B1225" t="s">
        <v>278</v>
      </c>
      <c r="C1225" s="412" t="s">
        <v>1625</v>
      </c>
      <c r="D1225" t="s">
        <v>15</v>
      </c>
      <c r="E1225" t="s">
        <v>20</v>
      </c>
      <c r="F1225" s="412" t="s">
        <v>1305</v>
      </c>
      <c r="G1225">
        <v>2415</v>
      </c>
      <c r="H1225">
        <v>116</v>
      </c>
    </row>
    <row r="1226" spans="1:9" ht="30" x14ac:dyDescent="0.2">
      <c r="A1226" t="s">
        <v>279</v>
      </c>
      <c r="B1226" t="s">
        <v>278</v>
      </c>
      <c r="C1226" s="412" t="s">
        <v>1625</v>
      </c>
      <c r="D1226" t="s">
        <v>15</v>
      </c>
      <c r="E1226" t="s">
        <v>20</v>
      </c>
      <c r="F1226" s="412" t="s">
        <v>1308</v>
      </c>
      <c r="G1226">
        <v>3</v>
      </c>
    </row>
    <row r="1227" spans="1:9" ht="30" x14ac:dyDescent="0.2">
      <c r="A1227" t="s">
        <v>279</v>
      </c>
      <c r="B1227" t="s">
        <v>278</v>
      </c>
      <c r="C1227" s="412" t="s">
        <v>1625</v>
      </c>
      <c r="D1227" t="s">
        <v>15</v>
      </c>
      <c r="E1227" t="s">
        <v>20</v>
      </c>
      <c r="F1227" s="412" t="s">
        <v>1304</v>
      </c>
      <c r="G1227">
        <v>10</v>
      </c>
    </row>
    <row r="1228" spans="1:9" ht="45" x14ac:dyDescent="0.2">
      <c r="A1228" t="s">
        <v>279</v>
      </c>
      <c r="B1228" t="s">
        <v>278</v>
      </c>
      <c r="C1228" s="412" t="s">
        <v>1625</v>
      </c>
      <c r="D1228" t="s">
        <v>15</v>
      </c>
      <c r="E1228" t="s">
        <v>20</v>
      </c>
      <c r="F1228" s="412" t="s">
        <v>1303</v>
      </c>
      <c r="G1228">
        <v>6</v>
      </c>
    </row>
    <row r="1229" spans="1:9" ht="30" x14ac:dyDescent="0.2">
      <c r="A1229" t="s">
        <v>279</v>
      </c>
      <c r="B1229" t="s">
        <v>278</v>
      </c>
      <c r="C1229" s="412" t="s">
        <v>1625</v>
      </c>
      <c r="D1229" t="s">
        <v>15</v>
      </c>
      <c r="E1229" t="s">
        <v>20</v>
      </c>
      <c r="F1229" s="412" t="s">
        <v>1169</v>
      </c>
      <c r="G1229">
        <v>2072</v>
      </c>
      <c r="H1229">
        <v>90</v>
      </c>
    </row>
    <row r="1230" spans="1:9" ht="30" x14ac:dyDescent="0.2">
      <c r="A1230" t="s">
        <v>279</v>
      </c>
      <c r="B1230" t="s">
        <v>278</v>
      </c>
      <c r="C1230" s="412" t="s">
        <v>1625</v>
      </c>
      <c r="D1230" t="s">
        <v>15</v>
      </c>
      <c r="E1230" t="s">
        <v>20</v>
      </c>
      <c r="F1230" s="412" t="s">
        <v>1309</v>
      </c>
      <c r="G1230">
        <v>2</v>
      </c>
    </row>
    <row r="1231" spans="1:9" ht="45" x14ac:dyDescent="0.2">
      <c r="A1231" t="s">
        <v>279</v>
      </c>
      <c r="B1231" t="s">
        <v>278</v>
      </c>
      <c r="C1231" s="412" t="s">
        <v>1625</v>
      </c>
      <c r="D1231" t="s">
        <v>15</v>
      </c>
      <c r="E1231" t="s">
        <v>20</v>
      </c>
      <c r="F1231" s="412" t="s">
        <v>1170</v>
      </c>
      <c r="G1231">
        <v>5</v>
      </c>
    </row>
    <row r="1232" spans="1:9" ht="30" x14ac:dyDescent="0.2">
      <c r="A1232" t="s">
        <v>279</v>
      </c>
      <c r="B1232" t="s">
        <v>278</v>
      </c>
      <c r="C1232" s="412" t="s">
        <v>1625</v>
      </c>
      <c r="D1232" t="s">
        <v>15</v>
      </c>
      <c r="E1232" t="s">
        <v>20</v>
      </c>
      <c r="F1232" s="412" t="s">
        <v>1307</v>
      </c>
      <c r="G1232">
        <v>10</v>
      </c>
    </row>
    <row r="1233" spans="1:9" ht="30" x14ac:dyDescent="0.2">
      <c r="A1233" t="s">
        <v>279</v>
      </c>
      <c r="B1233" t="s">
        <v>278</v>
      </c>
      <c r="C1233" s="412" t="s">
        <v>1625</v>
      </c>
      <c r="D1233" t="s">
        <v>15</v>
      </c>
      <c r="E1233" t="s">
        <v>20</v>
      </c>
      <c r="F1233" s="412" t="s">
        <v>1306</v>
      </c>
      <c r="G1233">
        <v>6</v>
      </c>
    </row>
    <row r="1234" spans="1:9" ht="45" x14ac:dyDescent="0.2">
      <c r="A1234" t="s">
        <v>279</v>
      </c>
      <c r="B1234" t="s">
        <v>278</v>
      </c>
      <c r="C1234" s="412" t="s">
        <v>1625</v>
      </c>
      <c r="D1234" t="s">
        <v>15</v>
      </c>
      <c r="E1234" t="s">
        <v>20</v>
      </c>
      <c r="F1234" s="412" t="s">
        <v>1300</v>
      </c>
      <c r="G1234">
        <v>153</v>
      </c>
      <c r="I1234">
        <v>285</v>
      </c>
    </row>
    <row r="1235" spans="1:9" ht="45" x14ac:dyDescent="0.2">
      <c r="A1235" t="s">
        <v>279</v>
      </c>
      <c r="B1235" t="s">
        <v>278</v>
      </c>
      <c r="C1235" s="412" t="s">
        <v>1625</v>
      </c>
      <c r="D1235" t="s">
        <v>15</v>
      </c>
      <c r="E1235" t="s">
        <v>20</v>
      </c>
      <c r="F1235" s="412" t="s">
        <v>1299</v>
      </c>
      <c r="G1235">
        <v>283</v>
      </c>
    </row>
    <row r="1236" spans="1:9" ht="30" x14ac:dyDescent="0.2">
      <c r="A1236" t="s">
        <v>279</v>
      </c>
      <c r="B1236" t="s">
        <v>278</v>
      </c>
      <c r="C1236" s="412" t="s">
        <v>1625</v>
      </c>
      <c r="D1236" t="s">
        <v>15</v>
      </c>
      <c r="E1236" t="s">
        <v>20</v>
      </c>
      <c r="F1236" s="412" t="s">
        <v>1171</v>
      </c>
      <c r="G1236">
        <v>4</v>
      </c>
    </row>
    <row r="1237" spans="1:9" ht="30" x14ac:dyDescent="0.2">
      <c r="A1237" t="s">
        <v>279</v>
      </c>
      <c r="B1237" t="s">
        <v>278</v>
      </c>
      <c r="C1237" s="412" t="s">
        <v>1625</v>
      </c>
      <c r="D1237" t="s">
        <v>15</v>
      </c>
      <c r="E1237" t="s">
        <v>20</v>
      </c>
      <c r="F1237" s="412" t="s">
        <v>1297</v>
      </c>
      <c r="G1237">
        <v>102</v>
      </c>
      <c r="I1237">
        <v>96</v>
      </c>
    </row>
    <row r="1238" spans="1:9" ht="30" x14ac:dyDescent="0.2">
      <c r="A1238" t="s">
        <v>279</v>
      </c>
      <c r="B1238" t="s">
        <v>278</v>
      </c>
      <c r="C1238" s="412" t="s">
        <v>1625</v>
      </c>
      <c r="D1238" t="s">
        <v>15</v>
      </c>
      <c r="E1238" t="s">
        <v>20</v>
      </c>
      <c r="F1238" s="412" t="s">
        <v>1296</v>
      </c>
      <c r="G1238">
        <v>7</v>
      </c>
      <c r="H1238">
        <v>3</v>
      </c>
    </row>
    <row r="1239" spans="1:9" ht="60" x14ac:dyDescent="0.2">
      <c r="A1239" t="s">
        <v>279</v>
      </c>
      <c r="B1239" t="s">
        <v>278</v>
      </c>
      <c r="C1239" s="412" t="s">
        <v>1625</v>
      </c>
      <c r="D1239" t="s">
        <v>15</v>
      </c>
      <c r="E1239" t="s">
        <v>20</v>
      </c>
      <c r="F1239" s="412" t="s">
        <v>1295</v>
      </c>
      <c r="G1239">
        <v>14</v>
      </c>
      <c r="I1239">
        <v>14</v>
      </c>
    </row>
    <row r="1240" spans="1:9" ht="30" x14ac:dyDescent="0.2">
      <c r="A1240" t="s">
        <v>279</v>
      </c>
      <c r="B1240" t="s">
        <v>278</v>
      </c>
      <c r="C1240" s="412" t="s">
        <v>1625</v>
      </c>
      <c r="D1240" t="s">
        <v>15</v>
      </c>
      <c r="E1240" t="s">
        <v>20</v>
      </c>
      <c r="F1240" s="412" t="s">
        <v>1294</v>
      </c>
      <c r="G1240">
        <v>7313</v>
      </c>
      <c r="H1240">
        <v>15</v>
      </c>
      <c r="I1240">
        <v>698</v>
      </c>
    </row>
    <row r="1241" spans="1:9" ht="45" x14ac:dyDescent="0.2">
      <c r="A1241" t="s">
        <v>747</v>
      </c>
      <c r="B1241" t="s">
        <v>746</v>
      </c>
      <c r="C1241" s="412" t="s">
        <v>1404</v>
      </c>
      <c r="D1241" t="s">
        <v>15</v>
      </c>
      <c r="E1241" t="s">
        <v>17</v>
      </c>
      <c r="F1241" s="412" t="s">
        <v>1305</v>
      </c>
      <c r="G1241">
        <v>21</v>
      </c>
      <c r="H1241">
        <v>80</v>
      </c>
    </row>
    <row r="1242" spans="1:9" ht="45" x14ac:dyDescent="0.2">
      <c r="A1242" t="s">
        <v>747</v>
      </c>
      <c r="B1242" t="s">
        <v>746</v>
      </c>
      <c r="C1242" s="412" t="s">
        <v>1404</v>
      </c>
      <c r="D1242" t="s">
        <v>15</v>
      </c>
      <c r="E1242" t="s">
        <v>17</v>
      </c>
      <c r="F1242" s="412" t="s">
        <v>1308</v>
      </c>
      <c r="G1242">
        <v>2</v>
      </c>
    </row>
    <row r="1243" spans="1:9" ht="45" x14ac:dyDescent="0.2">
      <c r="A1243" t="s">
        <v>747</v>
      </c>
      <c r="B1243" t="s">
        <v>746</v>
      </c>
      <c r="C1243" s="412" t="s">
        <v>1404</v>
      </c>
      <c r="D1243" t="s">
        <v>15</v>
      </c>
      <c r="E1243" t="s">
        <v>17</v>
      </c>
      <c r="F1243" s="412" t="s">
        <v>1304</v>
      </c>
      <c r="G1243">
        <v>4</v>
      </c>
    </row>
    <row r="1244" spans="1:9" ht="45" x14ac:dyDescent="0.2">
      <c r="A1244" t="s">
        <v>747</v>
      </c>
      <c r="B1244" t="s">
        <v>746</v>
      </c>
      <c r="C1244" s="412" t="s">
        <v>1404</v>
      </c>
      <c r="D1244" t="s">
        <v>15</v>
      </c>
      <c r="E1244" t="s">
        <v>17</v>
      </c>
      <c r="F1244" s="412" t="s">
        <v>1303</v>
      </c>
      <c r="G1244">
        <v>12</v>
      </c>
    </row>
    <row r="1245" spans="1:9" ht="45" x14ac:dyDescent="0.2">
      <c r="A1245" t="s">
        <v>747</v>
      </c>
      <c r="B1245" t="s">
        <v>746</v>
      </c>
      <c r="C1245" s="412" t="s">
        <v>1404</v>
      </c>
      <c r="D1245" t="s">
        <v>15</v>
      </c>
      <c r="E1245" t="s">
        <v>17</v>
      </c>
      <c r="F1245" s="412" t="s">
        <v>1169</v>
      </c>
      <c r="G1245">
        <v>33</v>
      </c>
      <c r="H1245">
        <v>3</v>
      </c>
    </row>
    <row r="1246" spans="1:9" ht="45" x14ac:dyDescent="0.2">
      <c r="A1246" t="s">
        <v>747</v>
      </c>
      <c r="B1246" t="s">
        <v>746</v>
      </c>
      <c r="C1246" s="412" t="s">
        <v>1404</v>
      </c>
      <c r="D1246" t="s">
        <v>15</v>
      </c>
      <c r="E1246" t="s">
        <v>17</v>
      </c>
      <c r="F1246" s="412" t="s">
        <v>1170</v>
      </c>
      <c r="G1246">
        <v>6</v>
      </c>
    </row>
    <row r="1247" spans="1:9" ht="45" x14ac:dyDescent="0.2">
      <c r="A1247" t="s">
        <v>747</v>
      </c>
      <c r="B1247" t="s">
        <v>746</v>
      </c>
      <c r="C1247" s="412" t="s">
        <v>1404</v>
      </c>
      <c r="D1247" t="s">
        <v>15</v>
      </c>
      <c r="E1247" t="s">
        <v>17</v>
      </c>
      <c r="F1247" s="412" t="s">
        <v>1307</v>
      </c>
      <c r="G1247">
        <v>1</v>
      </c>
    </row>
    <row r="1248" spans="1:9" ht="45" x14ac:dyDescent="0.2">
      <c r="A1248" t="s">
        <v>747</v>
      </c>
      <c r="B1248" t="s">
        <v>746</v>
      </c>
      <c r="C1248" s="412" t="s">
        <v>1404</v>
      </c>
      <c r="D1248" t="s">
        <v>15</v>
      </c>
      <c r="E1248" t="s">
        <v>17</v>
      </c>
      <c r="F1248" s="412" t="s">
        <v>1306</v>
      </c>
      <c r="G1248">
        <v>4</v>
      </c>
    </row>
    <row r="1249" spans="1:9" ht="45" x14ac:dyDescent="0.2">
      <c r="A1249" t="s">
        <v>747</v>
      </c>
      <c r="B1249" t="s">
        <v>746</v>
      </c>
      <c r="C1249" s="412" t="s">
        <v>1404</v>
      </c>
      <c r="D1249" t="s">
        <v>15</v>
      </c>
      <c r="E1249" t="s">
        <v>17</v>
      </c>
      <c r="F1249" s="412" t="s">
        <v>1300</v>
      </c>
      <c r="G1249">
        <v>483</v>
      </c>
      <c r="I1249">
        <v>680</v>
      </c>
    </row>
    <row r="1250" spans="1:9" ht="45" x14ac:dyDescent="0.2">
      <c r="A1250" t="s">
        <v>747</v>
      </c>
      <c r="B1250" t="s">
        <v>746</v>
      </c>
      <c r="C1250" s="412" t="s">
        <v>1404</v>
      </c>
      <c r="D1250" t="s">
        <v>15</v>
      </c>
      <c r="E1250" t="s">
        <v>17</v>
      </c>
      <c r="F1250" s="412" t="s">
        <v>1299</v>
      </c>
      <c r="G1250">
        <v>2577</v>
      </c>
    </row>
    <row r="1251" spans="1:9" ht="45" x14ac:dyDescent="0.2">
      <c r="A1251" t="s">
        <v>747</v>
      </c>
      <c r="B1251" t="s">
        <v>746</v>
      </c>
      <c r="C1251" s="412" t="s">
        <v>1404</v>
      </c>
      <c r="D1251" t="s">
        <v>15</v>
      </c>
      <c r="E1251" t="s">
        <v>17</v>
      </c>
      <c r="F1251" s="412" t="s">
        <v>1171</v>
      </c>
      <c r="G1251">
        <v>7</v>
      </c>
    </row>
    <row r="1252" spans="1:9" ht="45" x14ac:dyDescent="0.2">
      <c r="A1252" t="s">
        <v>747</v>
      </c>
      <c r="B1252" t="s">
        <v>746</v>
      </c>
      <c r="C1252" s="412" t="s">
        <v>1404</v>
      </c>
      <c r="D1252" t="s">
        <v>15</v>
      </c>
      <c r="E1252" t="s">
        <v>17</v>
      </c>
      <c r="F1252" s="412" t="s">
        <v>1297</v>
      </c>
      <c r="G1252">
        <v>66</v>
      </c>
      <c r="I1252">
        <v>514</v>
      </c>
    </row>
    <row r="1253" spans="1:9" ht="45" x14ac:dyDescent="0.2">
      <c r="A1253" t="s">
        <v>747</v>
      </c>
      <c r="B1253" t="s">
        <v>746</v>
      </c>
      <c r="C1253" s="412" t="s">
        <v>1404</v>
      </c>
      <c r="D1253" t="s">
        <v>15</v>
      </c>
      <c r="E1253" t="s">
        <v>17</v>
      </c>
      <c r="F1253" s="412" t="s">
        <v>1296</v>
      </c>
      <c r="G1253">
        <v>10</v>
      </c>
      <c r="H1253">
        <v>4</v>
      </c>
    </row>
    <row r="1254" spans="1:9" ht="60" x14ac:dyDescent="0.2">
      <c r="A1254" t="s">
        <v>747</v>
      </c>
      <c r="B1254" t="s">
        <v>746</v>
      </c>
      <c r="C1254" s="412" t="s">
        <v>1404</v>
      </c>
      <c r="D1254" t="s">
        <v>15</v>
      </c>
      <c r="E1254" t="s">
        <v>17</v>
      </c>
      <c r="F1254" s="412" t="s">
        <v>1295</v>
      </c>
      <c r="G1254">
        <v>5</v>
      </c>
      <c r="I1254">
        <v>23</v>
      </c>
    </row>
    <row r="1255" spans="1:9" ht="45" x14ac:dyDescent="0.2">
      <c r="A1255" t="s">
        <v>747</v>
      </c>
      <c r="B1255" t="s">
        <v>746</v>
      </c>
      <c r="C1255" s="412" t="s">
        <v>1404</v>
      </c>
      <c r="D1255" t="s">
        <v>15</v>
      </c>
      <c r="E1255" t="s">
        <v>17</v>
      </c>
      <c r="F1255" s="412" t="s">
        <v>1294</v>
      </c>
      <c r="G1255">
        <v>3135</v>
      </c>
      <c r="H1255">
        <v>219</v>
      </c>
      <c r="I1255">
        <v>16</v>
      </c>
    </row>
    <row r="1256" spans="1:9" ht="30" x14ac:dyDescent="0.2">
      <c r="A1256" t="s">
        <v>499</v>
      </c>
      <c r="B1256" t="s">
        <v>498</v>
      </c>
      <c r="C1256" s="412" t="s">
        <v>1626</v>
      </c>
      <c r="D1256" t="s">
        <v>15</v>
      </c>
      <c r="E1256" t="s">
        <v>17</v>
      </c>
      <c r="F1256" s="412" t="s">
        <v>1305</v>
      </c>
      <c r="G1256">
        <v>81</v>
      </c>
      <c r="H1256">
        <v>61</v>
      </c>
    </row>
    <row r="1257" spans="1:9" ht="30" x14ac:dyDescent="0.2">
      <c r="A1257" t="s">
        <v>499</v>
      </c>
      <c r="B1257" t="s">
        <v>498</v>
      </c>
      <c r="C1257" s="412" t="s">
        <v>1626</v>
      </c>
      <c r="D1257" t="s">
        <v>15</v>
      </c>
      <c r="E1257" t="s">
        <v>17</v>
      </c>
      <c r="F1257" s="412" t="s">
        <v>1308</v>
      </c>
      <c r="G1257">
        <v>5</v>
      </c>
      <c r="H1257">
        <v>3</v>
      </c>
    </row>
    <row r="1258" spans="1:9" ht="30" x14ac:dyDescent="0.2">
      <c r="A1258" t="s">
        <v>499</v>
      </c>
      <c r="B1258" t="s">
        <v>498</v>
      </c>
      <c r="C1258" s="412" t="s">
        <v>1626</v>
      </c>
      <c r="D1258" t="s">
        <v>15</v>
      </c>
      <c r="E1258" t="s">
        <v>17</v>
      </c>
      <c r="F1258" s="412" t="s">
        <v>1304</v>
      </c>
      <c r="G1258">
        <v>2</v>
      </c>
    </row>
    <row r="1259" spans="1:9" ht="45" x14ac:dyDescent="0.2">
      <c r="A1259" t="s">
        <v>499</v>
      </c>
      <c r="B1259" t="s">
        <v>498</v>
      </c>
      <c r="C1259" s="412" t="s">
        <v>1626</v>
      </c>
      <c r="D1259" t="s">
        <v>15</v>
      </c>
      <c r="E1259" t="s">
        <v>17</v>
      </c>
      <c r="F1259" s="412" t="s">
        <v>1303</v>
      </c>
      <c r="G1259">
        <v>8</v>
      </c>
    </row>
    <row r="1260" spans="1:9" ht="30" x14ac:dyDescent="0.2">
      <c r="A1260" t="s">
        <v>499</v>
      </c>
      <c r="B1260" t="s">
        <v>498</v>
      </c>
      <c r="C1260" s="412" t="s">
        <v>1626</v>
      </c>
      <c r="D1260" t="s">
        <v>15</v>
      </c>
      <c r="E1260" t="s">
        <v>17</v>
      </c>
      <c r="F1260" s="412" t="s">
        <v>1169</v>
      </c>
      <c r="G1260">
        <v>67</v>
      </c>
      <c r="H1260">
        <v>1</v>
      </c>
    </row>
    <row r="1261" spans="1:9" ht="30" x14ac:dyDescent="0.2">
      <c r="A1261" t="s">
        <v>499</v>
      </c>
      <c r="B1261" t="s">
        <v>498</v>
      </c>
      <c r="C1261" s="412" t="s">
        <v>1626</v>
      </c>
      <c r="D1261" t="s">
        <v>15</v>
      </c>
      <c r="E1261" t="s">
        <v>17</v>
      </c>
      <c r="F1261" s="412" t="s">
        <v>1309</v>
      </c>
      <c r="G1261">
        <v>4</v>
      </c>
    </row>
    <row r="1262" spans="1:9" ht="45" x14ac:dyDescent="0.2">
      <c r="A1262" t="s">
        <v>499</v>
      </c>
      <c r="B1262" t="s">
        <v>498</v>
      </c>
      <c r="C1262" s="412" t="s">
        <v>1626</v>
      </c>
      <c r="D1262" t="s">
        <v>15</v>
      </c>
      <c r="E1262" t="s">
        <v>17</v>
      </c>
      <c r="F1262" s="412" t="s">
        <v>1170</v>
      </c>
      <c r="G1262">
        <v>12</v>
      </c>
    </row>
    <row r="1263" spans="1:9" ht="30" x14ac:dyDescent="0.2">
      <c r="A1263" t="s">
        <v>499</v>
      </c>
      <c r="B1263" t="s">
        <v>498</v>
      </c>
      <c r="C1263" s="412" t="s">
        <v>1626</v>
      </c>
      <c r="D1263" t="s">
        <v>15</v>
      </c>
      <c r="E1263" t="s">
        <v>17</v>
      </c>
      <c r="F1263" s="412" t="s">
        <v>1307</v>
      </c>
      <c r="G1263">
        <v>2</v>
      </c>
    </row>
    <row r="1264" spans="1:9" ht="30" x14ac:dyDescent="0.2">
      <c r="A1264" t="s">
        <v>499</v>
      </c>
      <c r="B1264" t="s">
        <v>498</v>
      </c>
      <c r="C1264" s="412" t="s">
        <v>1626</v>
      </c>
      <c r="D1264" t="s">
        <v>15</v>
      </c>
      <c r="E1264" t="s">
        <v>17</v>
      </c>
      <c r="F1264" s="412" t="s">
        <v>1306</v>
      </c>
      <c r="G1264">
        <v>18</v>
      </c>
    </row>
    <row r="1265" spans="1:9" ht="45" x14ac:dyDescent="0.2">
      <c r="A1265" t="s">
        <v>499</v>
      </c>
      <c r="B1265" t="s">
        <v>498</v>
      </c>
      <c r="C1265" s="412" t="s">
        <v>1626</v>
      </c>
      <c r="D1265" t="s">
        <v>15</v>
      </c>
      <c r="E1265" t="s">
        <v>17</v>
      </c>
      <c r="F1265" s="412" t="s">
        <v>1300</v>
      </c>
      <c r="G1265">
        <v>466</v>
      </c>
      <c r="I1265">
        <v>472</v>
      </c>
    </row>
    <row r="1266" spans="1:9" ht="45" x14ac:dyDescent="0.2">
      <c r="A1266" t="s">
        <v>499</v>
      </c>
      <c r="B1266" t="s">
        <v>498</v>
      </c>
      <c r="C1266" s="412" t="s">
        <v>1626</v>
      </c>
      <c r="D1266" t="s">
        <v>15</v>
      </c>
      <c r="E1266" t="s">
        <v>17</v>
      </c>
      <c r="F1266" s="412" t="s">
        <v>1299</v>
      </c>
      <c r="G1266">
        <v>3250</v>
      </c>
    </row>
    <row r="1267" spans="1:9" ht="30" x14ac:dyDescent="0.2">
      <c r="A1267" t="s">
        <v>499</v>
      </c>
      <c r="B1267" t="s">
        <v>498</v>
      </c>
      <c r="C1267" s="412" t="s">
        <v>1626</v>
      </c>
      <c r="D1267" t="s">
        <v>15</v>
      </c>
      <c r="E1267" t="s">
        <v>17</v>
      </c>
      <c r="F1267" s="412" t="s">
        <v>1171</v>
      </c>
      <c r="G1267">
        <v>20</v>
      </c>
    </row>
    <row r="1268" spans="1:9" ht="30" x14ac:dyDescent="0.2">
      <c r="A1268" t="s">
        <v>499</v>
      </c>
      <c r="B1268" t="s">
        <v>498</v>
      </c>
      <c r="C1268" s="412" t="s">
        <v>1626</v>
      </c>
      <c r="D1268" t="s">
        <v>15</v>
      </c>
      <c r="E1268" t="s">
        <v>17</v>
      </c>
      <c r="F1268" s="412" t="s">
        <v>1297</v>
      </c>
      <c r="G1268">
        <v>131</v>
      </c>
      <c r="I1268">
        <v>739</v>
      </c>
    </row>
    <row r="1269" spans="1:9" ht="30" x14ac:dyDescent="0.2">
      <c r="A1269" t="s">
        <v>499</v>
      </c>
      <c r="B1269" t="s">
        <v>498</v>
      </c>
      <c r="C1269" s="412" t="s">
        <v>1626</v>
      </c>
      <c r="D1269" t="s">
        <v>15</v>
      </c>
      <c r="E1269" t="s">
        <v>17</v>
      </c>
      <c r="F1269" s="412" t="s">
        <v>1296</v>
      </c>
      <c r="G1269">
        <v>12</v>
      </c>
      <c r="H1269">
        <v>2</v>
      </c>
    </row>
    <row r="1270" spans="1:9" ht="60" x14ac:dyDescent="0.2">
      <c r="A1270" t="s">
        <v>499</v>
      </c>
      <c r="B1270" t="s">
        <v>498</v>
      </c>
      <c r="C1270" s="412" t="s">
        <v>1626</v>
      </c>
      <c r="D1270" t="s">
        <v>15</v>
      </c>
      <c r="E1270" t="s">
        <v>17</v>
      </c>
      <c r="F1270" s="412" t="s">
        <v>1295</v>
      </c>
      <c r="G1270">
        <v>10</v>
      </c>
      <c r="I1270">
        <v>27</v>
      </c>
    </row>
    <row r="1271" spans="1:9" ht="30" x14ac:dyDescent="0.2">
      <c r="A1271" t="s">
        <v>499</v>
      </c>
      <c r="B1271" t="s">
        <v>498</v>
      </c>
      <c r="C1271" s="412" t="s">
        <v>1626</v>
      </c>
      <c r="D1271" t="s">
        <v>15</v>
      </c>
      <c r="E1271" t="s">
        <v>17</v>
      </c>
      <c r="F1271" s="412" t="s">
        <v>1294</v>
      </c>
      <c r="G1271">
        <v>3386</v>
      </c>
      <c r="H1271">
        <v>185</v>
      </c>
      <c r="I1271">
        <v>39</v>
      </c>
    </row>
    <row r="1272" spans="1:9" ht="45" x14ac:dyDescent="0.2">
      <c r="A1272" t="s">
        <v>690</v>
      </c>
      <c r="B1272" t="s">
        <v>689</v>
      </c>
      <c r="C1272" s="412" t="s">
        <v>1627</v>
      </c>
      <c r="D1272" t="s">
        <v>15</v>
      </c>
      <c r="E1272" t="s">
        <v>65</v>
      </c>
      <c r="F1272" s="412" t="s">
        <v>1305</v>
      </c>
      <c r="G1272">
        <v>5</v>
      </c>
      <c r="H1272">
        <v>1</v>
      </c>
    </row>
    <row r="1273" spans="1:9" ht="45" x14ac:dyDescent="0.2">
      <c r="A1273" t="s">
        <v>690</v>
      </c>
      <c r="B1273" t="s">
        <v>689</v>
      </c>
      <c r="C1273" s="412" t="s">
        <v>1627</v>
      </c>
      <c r="D1273" t="s">
        <v>15</v>
      </c>
      <c r="E1273" t="s">
        <v>65</v>
      </c>
      <c r="F1273" s="412" t="s">
        <v>1308</v>
      </c>
      <c r="G1273">
        <v>749</v>
      </c>
      <c r="H1273">
        <v>348</v>
      </c>
    </row>
    <row r="1274" spans="1:9" ht="45" x14ac:dyDescent="0.2">
      <c r="A1274" t="s">
        <v>690</v>
      </c>
      <c r="B1274" t="s">
        <v>689</v>
      </c>
      <c r="C1274" s="412" t="s">
        <v>1627</v>
      </c>
      <c r="D1274" t="s">
        <v>15</v>
      </c>
      <c r="E1274" t="s">
        <v>65</v>
      </c>
      <c r="F1274" s="412" t="s">
        <v>1304</v>
      </c>
      <c r="G1274">
        <v>2</v>
      </c>
    </row>
    <row r="1275" spans="1:9" ht="45" x14ac:dyDescent="0.2">
      <c r="A1275" t="s">
        <v>690</v>
      </c>
      <c r="B1275" t="s">
        <v>689</v>
      </c>
      <c r="C1275" s="412" t="s">
        <v>1627</v>
      </c>
      <c r="D1275" t="s">
        <v>15</v>
      </c>
      <c r="E1275" t="s">
        <v>65</v>
      </c>
      <c r="F1275" s="412" t="s">
        <v>1303</v>
      </c>
      <c r="G1275">
        <v>13</v>
      </c>
    </row>
    <row r="1276" spans="1:9" ht="45" x14ac:dyDescent="0.2">
      <c r="A1276" t="s">
        <v>690</v>
      </c>
      <c r="B1276" t="s">
        <v>689</v>
      </c>
      <c r="C1276" s="412" t="s">
        <v>1627</v>
      </c>
      <c r="D1276" t="s">
        <v>15</v>
      </c>
      <c r="E1276" t="s">
        <v>65</v>
      </c>
      <c r="F1276" s="412" t="s">
        <v>1169</v>
      </c>
      <c r="G1276">
        <v>4</v>
      </c>
      <c r="H1276">
        <v>6</v>
      </c>
    </row>
    <row r="1277" spans="1:9" ht="45" x14ac:dyDescent="0.2">
      <c r="A1277" t="s">
        <v>690</v>
      </c>
      <c r="B1277" t="s">
        <v>689</v>
      </c>
      <c r="C1277" s="412" t="s">
        <v>1627</v>
      </c>
      <c r="D1277" t="s">
        <v>15</v>
      </c>
      <c r="E1277" t="s">
        <v>65</v>
      </c>
      <c r="F1277" s="412" t="s">
        <v>1309</v>
      </c>
      <c r="G1277">
        <v>483</v>
      </c>
    </row>
    <row r="1278" spans="1:9" ht="45" x14ac:dyDescent="0.2">
      <c r="A1278" t="s">
        <v>690</v>
      </c>
      <c r="B1278" t="s">
        <v>689</v>
      </c>
      <c r="C1278" s="412" t="s">
        <v>1627</v>
      </c>
      <c r="D1278" t="s">
        <v>15</v>
      </c>
      <c r="E1278" t="s">
        <v>65</v>
      </c>
      <c r="F1278" s="412" t="s">
        <v>1170</v>
      </c>
      <c r="G1278">
        <v>14</v>
      </c>
    </row>
    <row r="1279" spans="1:9" ht="45" x14ac:dyDescent="0.2">
      <c r="A1279" t="s">
        <v>690</v>
      </c>
      <c r="B1279" t="s">
        <v>689</v>
      </c>
      <c r="C1279" s="412" t="s">
        <v>1627</v>
      </c>
      <c r="D1279" t="s">
        <v>15</v>
      </c>
      <c r="E1279" t="s">
        <v>65</v>
      </c>
      <c r="F1279" s="412" t="s">
        <v>1307</v>
      </c>
      <c r="G1279">
        <v>2</v>
      </c>
    </row>
    <row r="1280" spans="1:9" ht="45" x14ac:dyDescent="0.2">
      <c r="A1280" t="s">
        <v>690</v>
      </c>
      <c r="B1280" t="s">
        <v>689</v>
      </c>
      <c r="C1280" s="412" t="s">
        <v>1627</v>
      </c>
      <c r="D1280" t="s">
        <v>15</v>
      </c>
      <c r="E1280" t="s">
        <v>65</v>
      </c>
      <c r="F1280" s="412" t="s">
        <v>1306</v>
      </c>
      <c r="G1280">
        <v>8</v>
      </c>
    </row>
    <row r="1281" spans="1:9" ht="45" x14ac:dyDescent="0.2">
      <c r="A1281" t="s">
        <v>690</v>
      </c>
      <c r="B1281" t="s">
        <v>689</v>
      </c>
      <c r="C1281" s="412" t="s">
        <v>1627</v>
      </c>
      <c r="D1281" t="s">
        <v>15</v>
      </c>
      <c r="E1281" t="s">
        <v>65</v>
      </c>
      <c r="F1281" s="412" t="s">
        <v>1300</v>
      </c>
      <c r="G1281">
        <v>5</v>
      </c>
    </row>
    <row r="1282" spans="1:9" ht="45" x14ac:dyDescent="0.2">
      <c r="A1282" t="s">
        <v>690</v>
      </c>
      <c r="B1282" t="s">
        <v>689</v>
      </c>
      <c r="C1282" s="412" t="s">
        <v>1627</v>
      </c>
      <c r="D1282" t="s">
        <v>15</v>
      </c>
      <c r="E1282" t="s">
        <v>65</v>
      </c>
      <c r="F1282" s="412" t="s">
        <v>1299</v>
      </c>
      <c r="G1282">
        <v>7</v>
      </c>
    </row>
    <row r="1283" spans="1:9" ht="45" x14ac:dyDescent="0.2">
      <c r="A1283" t="s">
        <v>690</v>
      </c>
      <c r="B1283" t="s">
        <v>689</v>
      </c>
      <c r="C1283" s="412" t="s">
        <v>1627</v>
      </c>
      <c r="D1283" t="s">
        <v>15</v>
      </c>
      <c r="E1283" t="s">
        <v>65</v>
      </c>
      <c r="F1283" s="412" t="s">
        <v>1171</v>
      </c>
      <c r="G1283">
        <v>1082</v>
      </c>
    </row>
    <row r="1284" spans="1:9" ht="45" x14ac:dyDescent="0.2">
      <c r="A1284" t="s">
        <v>690</v>
      </c>
      <c r="B1284" t="s">
        <v>689</v>
      </c>
      <c r="C1284" s="412" t="s">
        <v>1627</v>
      </c>
      <c r="D1284" t="s">
        <v>15</v>
      </c>
      <c r="E1284" t="s">
        <v>65</v>
      </c>
      <c r="F1284" s="412" t="s">
        <v>1297</v>
      </c>
      <c r="G1284">
        <v>12574</v>
      </c>
      <c r="H1284">
        <v>53</v>
      </c>
      <c r="I1284">
        <v>321</v>
      </c>
    </row>
    <row r="1285" spans="1:9" ht="45" x14ac:dyDescent="0.2">
      <c r="A1285" t="s">
        <v>690</v>
      </c>
      <c r="B1285" t="s">
        <v>689</v>
      </c>
      <c r="C1285" s="412" t="s">
        <v>1627</v>
      </c>
      <c r="D1285" t="s">
        <v>15</v>
      </c>
      <c r="E1285" t="s">
        <v>65</v>
      </c>
      <c r="F1285" s="412" t="s">
        <v>1296</v>
      </c>
      <c r="G1285">
        <v>13</v>
      </c>
      <c r="H1285">
        <v>1</v>
      </c>
    </row>
    <row r="1286" spans="1:9" ht="60" x14ac:dyDescent="0.2">
      <c r="A1286" t="s">
        <v>690</v>
      </c>
      <c r="B1286" t="s">
        <v>689</v>
      </c>
      <c r="C1286" s="412" t="s">
        <v>1627</v>
      </c>
      <c r="D1286" t="s">
        <v>15</v>
      </c>
      <c r="E1286" t="s">
        <v>65</v>
      </c>
      <c r="F1286" s="412" t="s">
        <v>1295</v>
      </c>
      <c r="G1286">
        <v>46</v>
      </c>
      <c r="H1286">
        <v>22</v>
      </c>
      <c r="I1286">
        <v>3598</v>
      </c>
    </row>
    <row r="1287" spans="1:9" ht="45" x14ac:dyDescent="0.2">
      <c r="A1287" t="s">
        <v>690</v>
      </c>
      <c r="B1287" t="s">
        <v>689</v>
      </c>
      <c r="C1287" s="412" t="s">
        <v>1627</v>
      </c>
      <c r="D1287" t="s">
        <v>15</v>
      </c>
      <c r="E1287" t="s">
        <v>65</v>
      </c>
      <c r="F1287" s="412" t="s">
        <v>1294</v>
      </c>
      <c r="G1287">
        <v>50</v>
      </c>
      <c r="H1287">
        <v>1</v>
      </c>
      <c r="I1287">
        <v>222</v>
      </c>
    </row>
    <row r="1288" spans="1:9" ht="45" x14ac:dyDescent="0.2">
      <c r="A1288" t="s">
        <v>855</v>
      </c>
      <c r="B1288" t="s">
        <v>854</v>
      </c>
      <c r="C1288" s="412" t="s">
        <v>1628</v>
      </c>
      <c r="D1288" t="s">
        <v>15</v>
      </c>
      <c r="E1288" t="s">
        <v>66</v>
      </c>
      <c r="F1288" s="412" t="s">
        <v>1305</v>
      </c>
      <c r="G1288">
        <v>8</v>
      </c>
      <c r="H1288">
        <v>1</v>
      </c>
    </row>
    <row r="1289" spans="1:9" ht="45" x14ac:dyDescent="0.2">
      <c r="A1289" t="s">
        <v>855</v>
      </c>
      <c r="B1289" t="s">
        <v>854</v>
      </c>
      <c r="C1289" s="412" t="s">
        <v>1628</v>
      </c>
      <c r="D1289" t="s">
        <v>15</v>
      </c>
      <c r="E1289" t="s">
        <v>66</v>
      </c>
      <c r="F1289" s="412" t="s">
        <v>1308</v>
      </c>
      <c r="G1289">
        <v>13</v>
      </c>
      <c r="H1289">
        <v>516</v>
      </c>
    </row>
    <row r="1290" spans="1:9" ht="45" x14ac:dyDescent="0.2">
      <c r="A1290" t="s">
        <v>855</v>
      </c>
      <c r="B1290" t="s">
        <v>854</v>
      </c>
      <c r="C1290" s="412" t="s">
        <v>1628</v>
      </c>
      <c r="D1290" t="s">
        <v>15</v>
      </c>
      <c r="E1290" t="s">
        <v>66</v>
      </c>
      <c r="F1290" s="412" t="s">
        <v>1304</v>
      </c>
      <c r="G1290">
        <v>10</v>
      </c>
    </row>
    <row r="1291" spans="1:9" ht="45" x14ac:dyDescent="0.2">
      <c r="A1291" t="s">
        <v>855</v>
      </c>
      <c r="B1291" t="s">
        <v>854</v>
      </c>
      <c r="C1291" s="412" t="s">
        <v>1628</v>
      </c>
      <c r="D1291" t="s">
        <v>15</v>
      </c>
      <c r="E1291" t="s">
        <v>66</v>
      </c>
      <c r="F1291" s="412" t="s">
        <v>1303</v>
      </c>
      <c r="G1291">
        <v>40</v>
      </c>
    </row>
    <row r="1292" spans="1:9" ht="45" x14ac:dyDescent="0.2">
      <c r="A1292" t="s">
        <v>855</v>
      </c>
      <c r="B1292" t="s">
        <v>854</v>
      </c>
      <c r="C1292" s="412" t="s">
        <v>1628</v>
      </c>
      <c r="D1292" t="s">
        <v>15</v>
      </c>
      <c r="E1292" t="s">
        <v>66</v>
      </c>
      <c r="F1292" s="412" t="s">
        <v>1169</v>
      </c>
      <c r="G1292">
        <v>6</v>
      </c>
    </row>
    <row r="1293" spans="1:9" ht="45" x14ac:dyDescent="0.2">
      <c r="A1293" t="s">
        <v>855</v>
      </c>
      <c r="B1293" t="s">
        <v>854</v>
      </c>
      <c r="C1293" s="412" t="s">
        <v>1628</v>
      </c>
      <c r="D1293" t="s">
        <v>15</v>
      </c>
      <c r="E1293" t="s">
        <v>66</v>
      </c>
      <c r="F1293" s="412" t="s">
        <v>1309</v>
      </c>
      <c r="G1293">
        <v>5</v>
      </c>
    </row>
    <row r="1294" spans="1:9" ht="45" x14ac:dyDescent="0.2">
      <c r="A1294" t="s">
        <v>855</v>
      </c>
      <c r="B1294" t="s">
        <v>854</v>
      </c>
      <c r="C1294" s="412" t="s">
        <v>1628</v>
      </c>
      <c r="D1294" t="s">
        <v>15</v>
      </c>
      <c r="E1294" t="s">
        <v>66</v>
      </c>
      <c r="F1294" s="412" t="s">
        <v>1170</v>
      </c>
      <c r="G1294">
        <v>13</v>
      </c>
    </row>
    <row r="1295" spans="1:9" ht="45" x14ac:dyDescent="0.2">
      <c r="A1295" t="s">
        <v>855</v>
      </c>
      <c r="B1295" t="s">
        <v>854</v>
      </c>
      <c r="C1295" s="412" t="s">
        <v>1628</v>
      </c>
      <c r="D1295" t="s">
        <v>15</v>
      </c>
      <c r="E1295" t="s">
        <v>66</v>
      </c>
      <c r="F1295" s="412" t="s">
        <v>1307</v>
      </c>
      <c r="G1295">
        <v>3</v>
      </c>
    </row>
    <row r="1296" spans="1:9" ht="45" x14ac:dyDescent="0.2">
      <c r="A1296" t="s">
        <v>855</v>
      </c>
      <c r="B1296" t="s">
        <v>854</v>
      </c>
      <c r="C1296" s="412" t="s">
        <v>1628</v>
      </c>
      <c r="D1296" t="s">
        <v>15</v>
      </c>
      <c r="E1296" t="s">
        <v>66</v>
      </c>
      <c r="F1296" s="412" t="s">
        <v>1306</v>
      </c>
      <c r="G1296">
        <v>6</v>
      </c>
    </row>
    <row r="1297" spans="1:9" ht="45" x14ac:dyDescent="0.2">
      <c r="A1297" t="s">
        <v>855</v>
      </c>
      <c r="B1297" t="s">
        <v>854</v>
      </c>
      <c r="C1297" s="412" t="s">
        <v>1628</v>
      </c>
      <c r="D1297" t="s">
        <v>15</v>
      </c>
      <c r="E1297" t="s">
        <v>66</v>
      </c>
      <c r="F1297" s="412" t="s">
        <v>1300</v>
      </c>
      <c r="G1297">
        <v>9</v>
      </c>
      <c r="I1297">
        <v>13</v>
      </c>
    </row>
    <row r="1298" spans="1:9" ht="45" x14ac:dyDescent="0.2">
      <c r="A1298" t="s">
        <v>855</v>
      </c>
      <c r="B1298" t="s">
        <v>854</v>
      </c>
      <c r="C1298" s="412" t="s">
        <v>1628</v>
      </c>
      <c r="D1298" t="s">
        <v>15</v>
      </c>
      <c r="E1298" t="s">
        <v>66</v>
      </c>
      <c r="F1298" s="412" t="s">
        <v>1299</v>
      </c>
      <c r="G1298">
        <v>13</v>
      </c>
    </row>
    <row r="1299" spans="1:9" ht="45" x14ac:dyDescent="0.2">
      <c r="A1299" t="s">
        <v>855</v>
      </c>
      <c r="B1299" t="s">
        <v>854</v>
      </c>
      <c r="C1299" s="412" t="s">
        <v>1628</v>
      </c>
      <c r="D1299" t="s">
        <v>15</v>
      </c>
      <c r="E1299" t="s">
        <v>66</v>
      </c>
      <c r="F1299" s="412" t="s">
        <v>1171</v>
      </c>
      <c r="G1299">
        <v>27304</v>
      </c>
    </row>
    <row r="1300" spans="1:9" ht="45" x14ac:dyDescent="0.2">
      <c r="A1300" t="s">
        <v>855</v>
      </c>
      <c r="B1300" t="s">
        <v>854</v>
      </c>
      <c r="C1300" s="412" t="s">
        <v>1628</v>
      </c>
      <c r="D1300" t="s">
        <v>15</v>
      </c>
      <c r="E1300" t="s">
        <v>66</v>
      </c>
      <c r="F1300" s="412" t="s">
        <v>1297</v>
      </c>
      <c r="G1300">
        <v>7005</v>
      </c>
      <c r="H1300">
        <v>1</v>
      </c>
      <c r="I1300">
        <v>1484</v>
      </c>
    </row>
    <row r="1301" spans="1:9" ht="45" x14ac:dyDescent="0.2">
      <c r="A1301" t="s">
        <v>855</v>
      </c>
      <c r="B1301" t="s">
        <v>854</v>
      </c>
      <c r="C1301" s="412" t="s">
        <v>1628</v>
      </c>
      <c r="D1301" t="s">
        <v>15</v>
      </c>
      <c r="E1301" t="s">
        <v>66</v>
      </c>
      <c r="F1301" s="412" t="s">
        <v>1296</v>
      </c>
      <c r="G1301">
        <v>93</v>
      </c>
      <c r="H1301">
        <v>1</v>
      </c>
    </row>
    <row r="1302" spans="1:9" ht="60" x14ac:dyDescent="0.2">
      <c r="A1302" t="s">
        <v>855</v>
      </c>
      <c r="B1302" t="s">
        <v>854</v>
      </c>
      <c r="C1302" s="412" t="s">
        <v>1628</v>
      </c>
      <c r="D1302" t="s">
        <v>15</v>
      </c>
      <c r="E1302" t="s">
        <v>66</v>
      </c>
      <c r="F1302" s="412" t="s">
        <v>1295</v>
      </c>
      <c r="G1302">
        <v>336</v>
      </c>
      <c r="H1302">
        <v>338</v>
      </c>
      <c r="I1302">
        <v>1806</v>
      </c>
    </row>
    <row r="1303" spans="1:9" ht="45" x14ac:dyDescent="0.2">
      <c r="A1303" t="s">
        <v>855</v>
      </c>
      <c r="B1303" t="s">
        <v>854</v>
      </c>
      <c r="C1303" s="412" t="s">
        <v>1628</v>
      </c>
      <c r="D1303" t="s">
        <v>15</v>
      </c>
      <c r="E1303" t="s">
        <v>66</v>
      </c>
      <c r="F1303" s="412" t="s">
        <v>1294</v>
      </c>
      <c r="G1303">
        <v>523</v>
      </c>
      <c r="H1303">
        <v>1</v>
      </c>
      <c r="I1303">
        <v>28</v>
      </c>
    </row>
    <row r="1304" spans="1:9" ht="30" x14ac:dyDescent="0.2">
      <c r="A1304" t="s">
        <v>277</v>
      </c>
      <c r="B1304" t="s">
        <v>276</v>
      </c>
      <c r="C1304" s="412" t="s">
        <v>1629</v>
      </c>
      <c r="D1304" t="s">
        <v>15</v>
      </c>
      <c r="E1304" t="s">
        <v>18</v>
      </c>
      <c r="F1304" s="412" t="s">
        <v>1305</v>
      </c>
      <c r="G1304">
        <v>10</v>
      </c>
      <c r="H1304">
        <v>1</v>
      </c>
    </row>
    <row r="1305" spans="1:9" ht="30" x14ac:dyDescent="0.2">
      <c r="A1305" t="s">
        <v>277</v>
      </c>
      <c r="B1305" t="s">
        <v>276</v>
      </c>
      <c r="C1305" s="412" t="s">
        <v>1629</v>
      </c>
      <c r="D1305" t="s">
        <v>15</v>
      </c>
      <c r="E1305" t="s">
        <v>18</v>
      </c>
      <c r="F1305" s="412" t="s">
        <v>1308</v>
      </c>
      <c r="G1305">
        <v>10</v>
      </c>
      <c r="H1305">
        <v>6</v>
      </c>
    </row>
    <row r="1306" spans="1:9" ht="30" x14ac:dyDescent="0.2">
      <c r="A1306" t="s">
        <v>277</v>
      </c>
      <c r="B1306" t="s">
        <v>276</v>
      </c>
      <c r="C1306" s="412" t="s">
        <v>1629</v>
      </c>
      <c r="D1306" t="s">
        <v>15</v>
      </c>
      <c r="E1306" t="s">
        <v>18</v>
      </c>
      <c r="F1306" s="412" t="s">
        <v>1304</v>
      </c>
      <c r="G1306">
        <v>3</v>
      </c>
    </row>
    <row r="1307" spans="1:9" ht="45" x14ac:dyDescent="0.2">
      <c r="A1307" t="s">
        <v>277</v>
      </c>
      <c r="B1307" t="s">
        <v>276</v>
      </c>
      <c r="C1307" s="412" t="s">
        <v>1629</v>
      </c>
      <c r="D1307" t="s">
        <v>15</v>
      </c>
      <c r="E1307" t="s">
        <v>18</v>
      </c>
      <c r="F1307" s="412" t="s">
        <v>1303</v>
      </c>
      <c r="G1307">
        <v>4538</v>
      </c>
    </row>
    <row r="1308" spans="1:9" ht="30" x14ac:dyDescent="0.2">
      <c r="A1308" t="s">
        <v>277</v>
      </c>
      <c r="B1308" t="s">
        <v>276</v>
      </c>
      <c r="C1308" s="412" t="s">
        <v>1629</v>
      </c>
      <c r="D1308" t="s">
        <v>15</v>
      </c>
      <c r="E1308" t="s">
        <v>18</v>
      </c>
      <c r="F1308" s="412" t="s">
        <v>1169</v>
      </c>
      <c r="G1308">
        <v>6</v>
      </c>
      <c r="H1308">
        <v>1</v>
      </c>
    </row>
    <row r="1309" spans="1:9" ht="30" x14ac:dyDescent="0.2">
      <c r="A1309" t="s">
        <v>277</v>
      </c>
      <c r="B1309" t="s">
        <v>276</v>
      </c>
      <c r="C1309" s="412" t="s">
        <v>1629</v>
      </c>
      <c r="D1309" t="s">
        <v>15</v>
      </c>
      <c r="E1309" t="s">
        <v>18</v>
      </c>
      <c r="F1309" s="412" t="s">
        <v>1309</v>
      </c>
      <c r="G1309">
        <v>2</v>
      </c>
    </row>
    <row r="1310" spans="1:9" ht="45" x14ac:dyDescent="0.2">
      <c r="A1310" t="s">
        <v>277</v>
      </c>
      <c r="B1310" t="s">
        <v>276</v>
      </c>
      <c r="C1310" s="412" t="s">
        <v>1629</v>
      </c>
      <c r="D1310" t="s">
        <v>15</v>
      </c>
      <c r="E1310" t="s">
        <v>18</v>
      </c>
      <c r="F1310" s="412" t="s">
        <v>1170</v>
      </c>
      <c r="G1310">
        <v>7</v>
      </c>
    </row>
    <row r="1311" spans="1:9" ht="30" x14ac:dyDescent="0.2">
      <c r="A1311" t="s">
        <v>277</v>
      </c>
      <c r="B1311" t="s">
        <v>276</v>
      </c>
      <c r="C1311" s="412" t="s">
        <v>1629</v>
      </c>
      <c r="D1311" t="s">
        <v>15</v>
      </c>
      <c r="E1311" t="s">
        <v>18</v>
      </c>
      <c r="F1311" s="412" t="s">
        <v>1307</v>
      </c>
      <c r="G1311">
        <v>8</v>
      </c>
    </row>
    <row r="1312" spans="1:9" ht="45" x14ac:dyDescent="0.2">
      <c r="A1312" t="s">
        <v>277</v>
      </c>
      <c r="B1312" t="s">
        <v>276</v>
      </c>
      <c r="C1312" s="412" t="s">
        <v>1629</v>
      </c>
      <c r="D1312" t="s">
        <v>15</v>
      </c>
      <c r="E1312" t="s">
        <v>18</v>
      </c>
      <c r="F1312" s="412" t="s">
        <v>1300</v>
      </c>
      <c r="G1312">
        <v>362</v>
      </c>
      <c r="I1312">
        <v>329</v>
      </c>
    </row>
    <row r="1313" spans="1:9" ht="45" x14ac:dyDescent="0.2">
      <c r="A1313" t="s">
        <v>277</v>
      </c>
      <c r="B1313" t="s">
        <v>276</v>
      </c>
      <c r="C1313" s="412" t="s">
        <v>1629</v>
      </c>
      <c r="D1313" t="s">
        <v>15</v>
      </c>
      <c r="E1313" t="s">
        <v>18</v>
      </c>
      <c r="F1313" s="412" t="s">
        <v>1299</v>
      </c>
      <c r="G1313">
        <v>11</v>
      </c>
    </row>
    <row r="1314" spans="1:9" ht="30" x14ac:dyDescent="0.2">
      <c r="A1314" t="s">
        <v>277</v>
      </c>
      <c r="B1314" t="s">
        <v>276</v>
      </c>
      <c r="C1314" s="412" t="s">
        <v>1629</v>
      </c>
      <c r="D1314" t="s">
        <v>15</v>
      </c>
      <c r="E1314" t="s">
        <v>18</v>
      </c>
      <c r="F1314" s="412" t="s">
        <v>1171</v>
      </c>
      <c r="G1314">
        <v>3</v>
      </c>
    </row>
    <row r="1315" spans="1:9" ht="30" x14ac:dyDescent="0.2">
      <c r="A1315" t="s">
        <v>277</v>
      </c>
      <c r="B1315" t="s">
        <v>276</v>
      </c>
      <c r="C1315" s="412" t="s">
        <v>1629</v>
      </c>
      <c r="D1315" t="s">
        <v>15</v>
      </c>
      <c r="E1315" t="s">
        <v>18</v>
      </c>
      <c r="F1315" s="412" t="s">
        <v>1297</v>
      </c>
      <c r="G1315">
        <v>60</v>
      </c>
      <c r="H1315">
        <v>5</v>
      </c>
      <c r="I1315">
        <v>21</v>
      </c>
    </row>
    <row r="1316" spans="1:9" ht="30" x14ac:dyDescent="0.2">
      <c r="A1316" t="s">
        <v>277</v>
      </c>
      <c r="B1316" t="s">
        <v>276</v>
      </c>
      <c r="C1316" s="412" t="s">
        <v>1629</v>
      </c>
      <c r="D1316" t="s">
        <v>15</v>
      </c>
      <c r="E1316" t="s">
        <v>18</v>
      </c>
      <c r="F1316" s="412" t="s">
        <v>1296</v>
      </c>
      <c r="G1316">
        <v>5102</v>
      </c>
      <c r="H1316">
        <v>213</v>
      </c>
    </row>
    <row r="1317" spans="1:9" ht="60" x14ac:dyDescent="0.2">
      <c r="A1317" t="s">
        <v>277</v>
      </c>
      <c r="B1317" t="s">
        <v>276</v>
      </c>
      <c r="C1317" s="412" t="s">
        <v>1629</v>
      </c>
      <c r="D1317" t="s">
        <v>15</v>
      </c>
      <c r="E1317" t="s">
        <v>18</v>
      </c>
      <c r="F1317" s="412" t="s">
        <v>1295</v>
      </c>
      <c r="G1317">
        <v>2091</v>
      </c>
      <c r="H1317">
        <v>169</v>
      </c>
      <c r="I1317">
        <v>1444</v>
      </c>
    </row>
    <row r="1318" spans="1:9" ht="30" x14ac:dyDescent="0.2">
      <c r="A1318" t="s">
        <v>277</v>
      </c>
      <c r="B1318" t="s">
        <v>276</v>
      </c>
      <c r="C1318" s="412" t="s">
        <v>1629</v>
      </c>
      <c r="D1318" t="s">
        <v>15</v>
      </c>
      <c r="E1318" t="s">
        <v>18</v>
      </c>
      <c r="F1318" s="412" t="s">
        <v>1294</v>
      </c>
      <c r="G1318">
        <v>2158</v>
      </c>
      <c r="H1318">
        <v>135</v>
      </c>
      <c r="I1318">
        <v>1011</v>
      </c>
    </row>
    <row r="1319" spans="1:9" ht="30" x14ac:dyDescent="0.2">
      <c r="A1319" t="s">
        <v>470</v>
      </c>
      <c r="B1319" t="s">
        <v>469</v>
      </c>
      <c r="C1319" s="412" t="s">
        <v>1630</v>
      </c>
      <c r="D1319" t="s">
        <v>13</v>
      </c>
      <c r="E1319" t="s">
        <v>67</v>
      </c>
      <c r="F1319" s="412" t="s">
        <v>1305</v>
      </c>
      <c r="G1319">
        <v>1</v>
      </c>
    </row>
    <row r="1320" spans="1:9" ht="30" x14ac:dyDescent="0.2">
      <c r="A1320" t="s">
        <v>470</v>
      </c>
      <c r="B1320" t="s">
        <v>469</v>
      </c>
      <c r="C1320" s="412" t="s">
        <v>1630</v>
      </c>
      <c r="D1320" t="s">
        <v>13</v>
      </c>
      <c r="E1320" t="s">
        <v>67</v>
      </c>
      <c r="F1320" s="412" t="s">
        <v>1308</v>
      </c>
      <c r="G1320">
        <v>1</v>
      </c>
    </row>
    <row r="1321" spans="1:9" ht="45" x14ac:dyDescent="0.2">
      <c r="A1321" t="s">
        <v>470</v>
      </c>
      <c r="B1321" t="s">
        <v>469</v>
      </c>
      <c r="C1321" s="412" t="s">
        <v>1630</v>
      </c>
      <c r="D1321" t="s">
        <v>13</v>
      </c>
      <c r="E1321" t="s">
        <v>67</v>
      </c>
      <c r="F1321" s="412" t="s">
        <v>1303</v>
      </c>
      <c r="G1321">
        <v>1</v>
      </c>
    </row>
    <row r="1322" spans="1:9" ht="30" x14ac:dyDescent="0.2">
      <c r="A1322" t="s">
        <v>470</v>
      </c>
      <c r="B1322" t="s">
        <v>469</v>
      </c>
      <c r="C1322" s="412" t="s">
        <v>1630</v>
      </c>
      <c r="D1322" t="s">
        <v>13</v>
      </c>
      <c r="E1322" t="s">
        <v>67</v>
      </c>
      <c r="F1322" s="412" t="s">
        <v>1169</v>
      </c>
      <c r="G1322">
        <v>3</v>
      </c>
    </row>
    <row r="1323" spans="1:9" ht="30" x14ac:dyDescent="0.2">
      <c r="A1323" t="s">
        <v>470</v>
      </c>
      <c r="B1323" t="s">
        <v>469</v>
      </c>
      <c r="C1323" s="412" t="s">
        <v>1630</v>
      </c>
      <c r="D1323" t="s">
        <v>13</v>
      </c>
      <c r="E1323" t="s">
        <v>67</v>
      </c>
      <c r="F1323" s="412" t="s">
        <v>1309</v>
      </c>
      <c r="G1323">
        <v>1</v>
      </c>
    </row>
    <row r="1324" spans="1:9" ht="45" x14ac:dyDescent="0.2">
      <c r="A1324" t="s">
        <v>470</v>
      </c>
      <c r="B1324" t="s">
        <v>469</v>
      </c>
      <c r="C1324" s="412" t="s">
        <v>1630</v>
      </c>
      <c r="D1324" t="s">
        <v>13</v>
      </c>
      <c r="E1324" t="s">
        <v>67</v>
      </c>
      <c r="F1324" s="412" t="s">
        <v>1170</v>
      </c>
      <c r="G1324">
        <v>1</v>
      </c>
    </row>
    <row r="1325" spans="1:9" x14ac:dyDescent="0.2">
      <c r="A1325" t="s">
        <v>470</v>
      </c>
      <c r="B1325" t="s">
        <v>469</v>
      </c>
      <c r="C1325" s="412" t="s">
        <v>1630</v>
      </c>
      <c r="D1325" t="s">
        <v>13</v>
      </c>
      <c r="E1325" t="s">
        <v>67</v>
      </c>
      <c r="F1325" s="412" t="s">
        <v>1307</v>
      </c>
      <c r="G1325">
        <v>1</v>
      </c>
    </row>
    <row r="1326" spans="1:9" x14ac:dyDescent="0.2">
      <c r="A1326" t="s">
        <v>470</v>
      </c>
      <c r="B1326" t="s">
        <v>469</v>
      </c>
      <c r="C1326" s="412" t="s">
        <v>1630</v>
      </c>
      <c r="D1326" t="s">
        <v>13</v>
      </c>
      <c r="E1326" t="s">
        <v>67</v>
      </c>
      <c r="F1326" s="412" t="s">
        <v>1306</v>
      </c>
      <c r="G1326">
        <v>1943</v>
      </c>
    </row>
    <row r="1327" spans="1:9" ht="45" x14ac:dyDescent="0.2">
      <c r="A1327" t="s">
        <v>470</v>
      </c>
      <c r="B1327" t="s">
        <v>469</v>
      </c>
      <c r="C1327" s="412" t="s">
        <v>1630</v>
      </c>
      <c r="D1327" t="s">
        <v>13</v>
      </c>
      <c r="E1327" t="s">
        <v>67</v>
      </c>
      <c r="F1327" s="412" t="s">
        <v>1300</v>
      </c>
      <c r="G1327">
        <v>2</v>
      </c>
      <c r="I1327">
        <v>1</v>
      </c>
    </row>
    <row r="1328" spans="1:9" ht="45" x14ac:dyDescent="0.2">
      <c r="A1328" t="s">
        <v>470</v>
      </c>
      <c r="B1328" t="s">
        <v>469</v>
      </c>
      <c r="C1328" s="412" t="s">
        <v>1630</v>
      </c>
      <c r="D1328" t="s">
        <v>13</v>
      </c>
      <c r="E1328" t="s">
        <v>67</v>
      </c>
      <c r="F1328" s="412" t="s">
        <v>1299</v>
      </c>
      <c r="G1328">
        <v>3</v>
      </c>
    </row>
    <row r="1329" spans="1:9" ht="30" x14ac:dyDescent="0.2">
      <c r="A1329" t="s">
        <v>470</v>
      </c>
      <c r="B1329" t="s">
        <v>469</v>
      </c>
      <c r="C1329" s="412" t="s">
        <v>1630</v>
      </c>
      <c r="D1329" t="s">
        <v>13</v>
      </c>
      <c r="E1329" t="s">
        <v>67</v>
      </c>
      <c r="F1329" s="412" t="s">
        <v>1171</v>
      </c>
      <c r="G1329">
        <v>1</v>
      </c>
    </row>
    <row r="1330" spans="1:9" ht="30" x14ac:dyDescent="0.2">
      <c r="A1330" t="s">
        <v>470</v>
      </c>
      <c r="B1330" t="s">
        <v>469</v>
      </c>
      <c r="C1330" s="412" t="s">
        <v>1630</v>
      </c>
      <c r="D1330" t="s">
        <v>13</v>
      </c>
      <c r="E1330" t="s">
        <v>67</v>
      </c>
      <c r="F1330" s="412" t="s">
        <v>1297</v>
      </c>
      <c r="G1330">
        <v>2196</v>
      </c>
      <c r="H1330">
        <v>88</v>
      </c>
      <c r="I1330">
        <v>606</v>
      </c>
    </row>
    <row r="1331" spans="1:9" ht="60" x14ac:dyDescent="0.2">
      <c r="A1331" t="s">
        <v>470</v>
      </c>
      <c r="B1331" t="s">
        <v>469</v>
      </c>
      <c r="C1331" s="412" t="s">
        <v>1630</v>
      </c>
      <c r="D1331" t="s">
        <v>13</v>
      </c>
      <c r="E1331" t="s">
        <v>67</v>
      </c>
      <c r="F1331" s="412" t="s">
        <v>1295</v>
      </c>
      <c r="I1331">
        <v>3</v>
      </c>
    </row>
    <row r="1332" spans="1:9" x14ac:dyDescent="0.2">
      <c r="A1332" t="s">
        <v>470</v>
      </c>
      <c r="B1332" t="s">
        <v>469</v>
      </c>
      <c r="C1332" s="412" t="s">
        <v>1630</v>
      </c>
      <c r="D1332" t="s">
        <v>13</v>
      </c>
      <c r="E1332" t="s">
        <v>67</v>
      </c>
      <c r="F1332" s="412" t="s">
        <v>1294</v>
      </c>
      <c r="G1332">
        <v>1602</v>
      </c>
      <c r="H1332">
        <v>99</v>
      </c>
      <c r="I1332">
        <v>263</v>
      </c>
    </row>
    <row r="1333" spans="1:9" ht="30" x14ac:dyDescent="0.2">
      <c r="A1333" t="s">
        <v>411</v>
      </c>
      <c r="B1333" t="s">
        <v>410</v>
      </c>
      <c r="C1333" s="412" t="s">
        <v>1631</v>
      </c>
      <c r="D1333" t="s">
        <v>15</v>
      </c>
      <c r="E1333" t="s">
        <v>17</v>
      </c>
      <c r="F1333" s="412" t="s">
        <v>1305</v>
      </c>
      <c r="G1333">
        <v>108</v>
      </c>
      <c r="H1333">
        <v>238</v>
      </c>
    </row>
    <row r="1334" spans="1:9" ht="30" x14ac:dyDescent="0.2">
      <c r="A1334" t="s">
        <v>411</v>
      </c>
      <c r="B1334" t="s">
        <v>410</v>
      </c>
      <c r="C1334" s="412" t="s">
        <v>1631</v>
      </c>
      <c r="D1334" t="s">
        <v>15</v>
      </c>
      <c r="E1334" t="s">
        <v>17</v>
      </c>
      <c r="F1334" s="412" t="s">
        <v>1308</v>
      </c>
      <c r="G1334">
        <v>3</v>
      </c>
    </row>
    <row r="1335" spans="1:9" ht="30" x14ac:dyDescent="0.2">
      <c r="A1335" t="s">
        <v>411</v>
      </c>
      <c r="B1335" t="s">
        <v>410</v>
      </c>
      <c r="C1335" s="412" t="s">
        <v>1631</v>
      </c>
      <c r="D1335" t="s">
        <v>15</v>
      </c>
      <c r="E1335" t="s">
        <v>17</v>
      </c>
      <c r="F1335" s="412" t="s">
        <v>1304</v>
      </c>
      <c r="G1335">
        <v>5</v>
      </c>
    </row>
    <row r="1336" spans="1:9" ht="45" x14ac:dyDescent="0.2">
      <c r="A1336" t="s">
        <v>411</v>
      </c>
      <c r="B1336" t="s">
        <v>410</v>
      </c>
      <c r="C1336" s="412" t="s">
        <v>1631</v>
      </c>
      <c r="D1336" t="s">
        <v>15</v>
      </c>
      <c r="E1336" t="s">
        <v>17</v>
      </c>
      <c r="F1336" s="412" t="s">
        <v>1303</v>
      </c>
      <c r="G1336">
        <v>4</v>
      </c>
    </row>
    <row r="1337" spans="1:9" ht="30" x14ac:dyDescent="0.2">
      <c r="A1337" t="s">
        <v>411</v>
      </c>
      <c r="B1337" t="s">
        <v>410</v>
      </c>
      <c r="C1337" s="412" t="s">
        <v>1631</v>
      </c>
      <c r="D1337" t="s">
        <v>15</v>
      </c>
      <c r="E1337" t="s">
        <v>17</v>
      </c>
      <c r="F1337" s="412" t="s">
        <v>1169</v>
      </c>
      <c r="G1337">
        <v>85</v>
      </c>
      <c r="H1337">
        <v>8</v>
      </c>
    </row>
    <row r="1338" spans="1:9" ht="30" x14ac:dyDescent="0.2">
      <c r="A1338" t="s">
        <v>411</v>
      </c>
      <c r="B1338" t="s">
        <v>410</v>
      </c>
      <c r="C1338" s="412" t="s">
        <v>1631</v>
      </c>
      <c r="D1338" t="s">
        <v>15</v>
      </c>
      <c r="E1338" t="s">
        <v>17</v>
      </c>
      <c r="F1338" s="412" t="s">
        <v>1309</v>
      </c>
      <c r="G1338">
        <v>2</v>
      </c>
    </row>
    <row r="1339" spans="1:9" ht="45" x14ac:dyDescent="0.2">
      <c r="A1339" t="s">
        <v>411</v>
      </c>
      <c r="B1339" t="s">
        <v>410</v>
      </c>
      <c r="C1339" s="412" t="s">
        <v>1631</v>
      </c>
      <c r="D1339" t="s">
        <v>15</v>
      </c>
      <c r="E1339" t="s">
        <v>17</v>
      </c>
      <c r="F1339" s="412" t="s">
        <v>1170</v>
      </c>
      <c r="G1339">
        <v>7</v>
      </c>
    </row>
    <row r="1340" spans="1:9" ht="30" x14ac:dyDescent="0.2">
      <c r="A1340" t="s">
        <v>411</v>
      </c>
      <c r="B1340" t="s">
        <v>410</v>
      </c>
      <c r="C1340" s="412" t="s">
        <v>1631</v>
      </c>
      <c r="D1340" t="s">
        <v>15</v>
      </c>
      <c r="E1340" t="s">
        <v>17</v>
      </c>
      <c r="F1340" s="412" t="s">
        <v>1307</v>
      </c>
      <c r="G1340">
        <v>3</v>
      </c>
    </row>
    <row r="1341" spans="1:9" ht="30" x14ac:dyDescent="0.2">
      <c r="A1341" t="s">
        <v>411</v>
      </c>
      <c r="B1341" t="s">
        <v>410</v>
      </c>
      <c r="C1341" s="412" t="s">
        <v>1631</v>
      </c>
      <c r="D1341" t="s">
        <v>15</v>
      </c>
      <c r="E1341" t="s">
        <v>17</v>
      </c>
      <c r="F1341" s="412" t="s">
        <v>1306</v>
      </c>
      <c r="G1341">
        <v>10</v>
      </c>
    </row>
    <row r="1342" spans="1:9" ht="45" x14ac:dyDescent="0.2">
      <c r="A1342" t="s">
        <v>411</v>
      </c>
      <c r="B1342" t="s">
        <v>410</v>
      </c>
      <c r="C1342" s="412" t="s">
        <v>1631</v>
      </c>
      <c r="D1342" t="s">
        <v>15</v>
      </c>
      <c r="E1342" t="s">
        <v>17</v>
      </c>
      <c r="F1342" s="412" t="s">
        <v>1300</v>
      </c>
      <c r="G1342">
        <v>1268</v>
      </c>
      <c r="I1342">
        <v>2524</v>
      </c>
    </row>
    <row r="1343" spans="1:9" ht="45" x14ac:dyDescent="0.2">
      <c r="A1343" t="s">
        <v>411</v>
      </c>
      <c r="B1343" t="s">
        <v>410</v>
      </c>
      <c r="C1343" s="412" t="s">
        <v>1631</v>
      </c>
      <c r="D1343" t="s">
        <v>15</v>
      </c>
      <c r="E1343" t="s">
        <v>17</v>
      </c>
      <c r="F1343" s="412" t="s">
        <v>1299</v>
      </c>
      <c r="G1343">
        <v>4736</v>
      </c>
    </row>
    <row r="1344" spans="1:9" ht="30" x14ac:dyDescent="0.2">
      <c r="A1344" t="s">
        <v>411</v>
      </c>
      <c r="B1344" t="s">
        <v>410</v>
      </c>
      <c r="C1344" s="412" t="s">
        <v>1631</v>
      </c>
      <c r="D1344" t="s">
        <v>15</v>
      </c>
      <c r="E1344" t="s">
        <v>17</v>
      </c>
      <c r="F1344" s="412" t="s">
        <v>1171</v>
      </c>
      <c r="G1344">
        <v>14</v>
      </c>
    </row>
    <row r="1345" spans="1:9" ht="30" x14ac:dyDescent="0.2">
      <c r="A1345" t="s">
        <v>411</v>
      </c>
      <c r="B1345" t="s">
        <v>410</v>
      </c>
      <c r="C1345" s="412" t="s">
        <v>1631</v>
      </c>
      <c r="D1345" t="s">
        <v>15</v>
      </c>
      <c r="E1345" t="s">
        <v>17</v>
      </c>
      <c r="F1345" s="412" t="s">
        <v>1297</v>
      </c>
      <c r="G1345">
        <v>121</v>
      </c>
      <c r="H1345">
        <v>1</v>
      </c>
      <c r="I1345">
        <v>3526</v>
      </c>
    </row>
    <row r="1346" spans="1:9" ht="30" x14ac:dyDescent="0.2">
      <c r="A1346" t="s">
        <v>411</v>
      </c>
      <c r="B1346" t="s">
        <v>410</v>
      </c>
      <c r="C1346" s="412" t="s">
        <v>1631</v>
      </c>
      <c r="D1346" t="s">
        <v>15</v>
      </c>
      <c r="E1346" t="s">
        <v>17</v>
      </c>
      <c r="F1346" s="412" t="s">
        <v>1296</v>
      </c>
      <c r="G1346">
        <v>15</v>
      </c>
      <c r="H1346">
        <v>2</v>
      </c>
    </row>
    <row r="1347" spans="1:9" ht="60" x14ac:dyDescent="0.2">
      <c r="A1347" t="s">
        <v>411</v>
      </c>
      <c r="B1347" t="s">
        <v>410</v>
      </c>
      <c r="C1347" s="412" t="s">
        <v>1631</v>
      </c>
      <c r="D1347" t="s">
        <v>15</v>
      </c>
      <c r="E1347" t="s">
        <v>17</v>
      </c>
      <c r="F1347" s="412" t="s">
        <v>1295</v>
      </c>
      <c r="G1347">
        <v>26</v>
      </c>
      <c r="H1347">
        <v>3</v>
      </c>
      <c r="I1347">
        <v>53</v>
      </c>
    </row>
    <row r="1348" spans="1:9" ht="30" x14ac:dyDescent="0.2">
      <c r="A1348" t="s">
        <v>411</v>
      </c>
      <c r="B1348" t="s">
        <v>410</v>
      </c>
      <c r="C1348" s="412" t="s">
        <v>1631</v>
      </c>
      <c r="D1348" t="s">
        <v>15</v>
      </c>
      <c r="E1348" t="s">
        <v>17</v>
      </c>
      <c r="F1348" s="412" t="s">
        <v>1294</v>
      </c>
      <c r="G1348">
        <v>10163</v>
      </c>
      <c r="H1348">
        <v>502</v>
      </c>
      <c r="I1348">
        <v>154</v>
      </c>
    </row>
    <row r="1349" spans="1:9" ht="30" x14ac:dyDescent="0.2">
      <c r="A1349" t="s">
        <v>873</v>
      </c>
      <c r="B1349" t="s">
        <v>872</v>
      </c>
      <c r="C1349" s="412" t="s">
        <v>1632</v>
      </c>
      <c r="D1349" t="s">
        <v>13</v>
      </c>
      <c r="E1349" t="s">
        <v>67</v>
      </c>
      <c r="F1349" s="412" t="s">
        <v>1305</v>
      </c>
      <c r="G1349">
        <v>4</v>
      </c>
    </row>
    <row r="1350" spans="1:9" ht="30" x14ac:dyDescent="0.2">
      <c r="A1350" t="s">
        <v>873</v>
      </c>
      <c r="B1350" t="s">
        <v>872</v>
      </c>
      <c r="C1350" s="412" t="s">
        <v>1632</v>
      </c>
      <c r="D1350" t="s">
        <v>13</v>
      </c>
      <c r="E1350" t="s">
        <v>67</v>
      </c>
      <c r="F1350" s="412" t="s">
        <v>1308</v>
      </c>
      <c r="H1350">
        <v>1</v>
      </c>
    </row>
    <row r="1351" spans="1:9" ht="30" x14ac:dyDescent="0.2">
      <c r="A1351" t="s">
        <v>873</v>
      </c>
      <c r="B1351" t="s">
        <v>872</v>
      </c>
      <c r="C1351" s="412" t="s">
        <v>1632</v>
      </c>
      <c r="D1351" t="s">
        <v>13</v>
      </c>
      <c r="E1351" t="s">
        <v>67</v>
      </c>
      <c r="F1351" s="412" t="s">
        <v>1169</v>
      </c>
      <c r="G1351">
        <v>10</v>
      </c>
    </row>
    <row r="1352" spans="1:9" ht="30" x14ac:dyDescent="0.2">
      <c r="A1352" t="s">
        <v>873</v>
      </c>
      <c r="B1352" t="s">
        <v>872</v>
      </c>
      <c r="C1352" s="412" t="s">
        <v>1632</v>
      </c>
      <c r="D1352" t="s">
        <v>13</v>
      </c>
      <c r="E1352" t="s">
        <v>67</v>
      </c>
      <c r="F1352" s="412" t="s">
        <v>1306</v>
      </c>
      <c r="G1352">
        <v>338</v>
      </c>
    </row>
    <row r="1353" spans="1:9" ht="30" x14ac:dyDescent="0.2">
      <c r="A1353" t="s">
        <v>873</v>
      </c>
      <c r="B1353" t="s">
        <v>872</v>
      </c>
      <c r="C1353" s="412" t="s">
        <v>1632</v>
      </c>
      <c r="D1353" t="s">
        <v>13</v>
      </c>
      <c r="E1353" t="s">
        <v>67</v>
      </c>
      <c r="F1353" s="412" t="s">
        <v>1297</v>
      </c>
      <c r="G1353">
        <v>601</v>
      </c>
      <c r="H1353">
        <v>20</v>
      </c>
      <c r="I1353">
        <v>172</v>
      </c>
    </row>
    <row r="1354" spans="1:9" ht="30" x14ac:dyDescent="0.2">
      <c r="A1354" t="s">
        <v>873</v>
      </c>
      <c r="B1354" t="s">
        <v>872</v>
      </c>
      <c r="C1354" s="412" t="s">
        <v>1632</v>
      </c>
      <c r="D1354" t="s">
        <v>13</v>
      </c>
      <c r="E1354" t="s">
        <v>67</v>
      </c>
      <c r="F1354" s="412" t="s">
        <v>1296</v>
      </c>
      <c r="G1354">
        <v>2</v>
      </c>
    </row>
    <row r="1355" spans="1:9" ht="60" x14ac:dyDescent="0.2">
      <c r="A1355" t="s">
        <v>873</v>
      </c>
      <c r="B1355" t="s">
        <v>872</v>
      </c>
      <c r="C1355" s="412" t="s">
        <v>1632</v>
      </c>
      <c r="D1355" t="s">
        <v>13</v>
      </c>
      <c r="E1355" t="s">
        <v>67</v>
      </c>
      <c r="F1355" s="412" t="s">
        <v>1295</v>
      </c>
      <c r="I1355">
        <v>1</v>
      </c>
    </row>
    <row r="1356" spans="1:9" ht="30" x14ac:dyDescent="0.2">
      <c r="A1356" t="s">
        <v>873</v>
      </c>
      <c r="B1356" t="s">
        <v>872</v>
      </c>
      <c r="C1356" s="412" t="s">
        <v>1632</v>
      </c>
      <c r="D1356" t="s">
        <v>13</v>
      </c>
      <c r="E1356" t="s">
        <v>67</v>
      </c>
      <c r="F1356" s="412" t="s">
        <v>1294</v>
      </c>
      <c r="G1356">
        <v>315</v>
      </c>
      <c r="H1356">
        <v>19</v>
      </c>
      <c r="I1356">
        <v>108</v>
      </c>
    </row>
    <row r="1357" spans="1:9" ht="45" x14ac:dyDescent="0.2">
      <c r="A1357" t="s">
        <v>1009</v>
      </c>
      <c r="B1357" t="s">
        <v>1008</v>
      </c>
      <c r="C1357" s="412" t="s">
        <v>1633</v>
      </c>
      <c r="D1357" t="s">
        <v>13</v>
      </c>
      <c r="E1357" t="s">
        <v>67</v>
      </c>
      <c r="F1357" s="412" t="s">
        <v>1305</v>
      </c>
      <c r="G1357">
        <v>12</v>
      </c>
    </row>
    <row r="1358" spans="1:9" ht="45" x14ac:dyDescent="0.2">
      <c r="A1358" t="s">
        <v>1009</v>
      </c>
      <c r="B1358" t="s">
        <v>1008</v>
      </c>
      <c r="C1358" s="412" t="s">
        <v>1633</v>
      </c>
      <c r="D1358" t="s">
        <v>13</v>
      </c>
      <c r="E1358" t="s">
        <v>67</v>
      </c>
      <c r="F1358" s="412" t="s">
        <v>1308</v>
      </c>
      <c r="G1358">
        <v>1</v>
      </c>
    </row>
    <row r="1359" spans="1:9" ht="45" x14ac:dyDescent="0.2">
      <c r="A1359" t="s">
        <v>1009</v>
      </c>
      <c r="B1359" t="s">
        <v>1008</v>
      </c>
      <c r="C1359" s="412" t="s">
        <v>1633</v>
      </c>
      <c r="D1359" t="s">
        <v>13</v>
      </c>
      <c r="E1359" t="s">
        <v>67</v>
      </c>
      <c r="F1359" s="412" t="s">
        <v>1303</v>
      </c>
      <c r="G1359">
        <v>1</v>
      </c>
    </row>
    <row r="1360" spans="1:9" ht="45" x14ac:dyDescent="0.2">
      <c r="A1360" t="s">
        <v>1009</v>
      </c>
      <c r="B1360" t="s">
        <v>1008</v>
      </c>
      <c r="C1360" s="412" t="s">
        <v>1633</v>
      </c>
      <c r="D1360" t="s">
        <v>13</v>
      </c>
      <c r="E1360" t="s">
        <v>67</v>
      </c>
      <c r="F1360" s="412" t="s">
        <v>1169</v>
      </c>
      <c r="G1360">
        <v>8</v>
      </c>
    </row>
    <row r="1361" spans="1:9" ht="45" x14ac:dyDescent="0.2">
      <c r="A1361" t="s">
        <v>1009</v>
      </c>
      <c r="B1361" t="s">
        <v>1008</v>
      </c>
      <c r="C1361" s="412" t="s">
        <v>1633</v>
      </c>
      <c r="D1361" t="s">
        <v>13</v>
      </c>
      <c r="E1361" t="s">
        <v>67</v>
      </c>
      <c r="F1361" s="412" t="s">
        <v>1170</v>
      </c>
      <c r="G1361">
        <v>15</v>
      </c>
    </row>
    <row r="1362" spans="1:9" ht="45" x14ac:dyDescent="0.2">
      <c r="A1362" t="s">
        <v>1009</v>
      </c>
      <c r="B1362" t="s">
        <v>1008</v>
      </c>
      <c r="C1362" s="412" t="s">
        <v>1633</v>
      </c>
      <c r="D1362" t="s">
        <v>13</v>
      </c>
      <c r="E1362" t="s">
        <v>67</v>
      </c>
      <c r="F1362" s="412" t="s">
        <v>1306</v>
      </c>
      <c r="G1362">
        <v>1318</v>
      </c>
    </row>
    <row r="1363" spans="1:9" ht="45" x14ac:dyDescent="0.2">
      <c r="A1363" t="s">
        <v>1009</v>
      </c>
      <c r="B1363" t="s">
        <v>1008</v>
      </c>
      <c r="C1363" s="412" t="s">
        <v>1633</v>
      </c>
      <c r="D1363" t="s">
        <v>13</v>
      </c>
      <c r="E1363" t="s">
        <v>67</v>
      </c>
      <c r="F1363" s="412" t="s">
        <v>1300</v>
      </c>
      <c r="G1363">
        <v>2</v>
      </c>
    </row>
    <row r="1364" spans="1:9" ht="45" x14ac:dyDescent="0.2">
      <c r="A1364" t="s">
        <v>1009</v>
      </c>
      <c r="B1364" t="s">
        <v>1008</v>
      </c>
      <c r="C1364" s="412" t="s">
        <v>1633</v>
      </c>
      <c r="D1364" t="s">
        <v>13</v>
      </c>
      <c r="E1364" t="s">
        <v>67</v>
      </c>
      <c r="F1364" s="412" t="s">
        <v>1299</v>
      </c>
      <c r="G1364">
        <v>1</v>
      </c>
    </row>
    <row r="1365" spans="1:9" ht="45" x14ac:dyDescent="0.2">
      <c r="A1365" t="s">
        <v>1009</v>
      </c>
      <c r="B1365" t="s">
        <v>1008</v>
      </c>
      <c r="C1365" s="412" t="s">
        <v>1633</v>
      </c>
      <c r="D1365" t="s">
        <v>13</v>
      </c>
      <c r="E1365" t="s">
        <v>67</v>
      </c>
      <c r="F1365" s="412" t="s">
        <v>1171</v>
      </c>
      <c r="G1365">
        <v>1</v>
      </c>
    </row>
    <row r="1366" spans="1:9" ht="45" x14ac:dyDescent="0.2">
      <c r="A1366" t="s">
        <v>1009</v>
      </c>
      <c r="B1366" t="s">
        <v>1008</v>
      </c>
      <c r="C1366" s="412" t="s">
        <v>1633</v>
      </c>
      <c r="D1366" t="s">
        <v>13</v>
      </c>
      <c r="E1366" t="s">
        <v>67</v>
      </c>
      <c r="F1366" s="412" t="s">
        <v>1297</v>
      </c>
      <c r="G1366">
        <v>1811</v>
      </c>
      <c r="H1366">
        <v>74</v>
      </c>
      <c r="I1366">
        <v>364</v>
      </c>
    </row>
    <row r="1367" spans="1:9" ht="45" x14ac:dyDescent="0.2">
      <c r="A1367" t="s">
        <v>1009</v>
      </c>
      <c r="B1367" t="s">
        <v>1008</v>
      </c>
      <c r="C1367" s="412" t="s">
        <v>1633</v>
      </c>
      <c r="D1367" t="s">
        <v>13</v>
      </c>
      <c r="E1367" t="s">
        <v>67</v>
      </c>
      <c r="F1367" s="412" t="s">
        <v>1296</v>
      </c>
      <c r="G1367">
        <v>4</v>
      </c>
    </row>
    <row r="1368" spans="1:9" ht="60" x14ac:dyDescent="0.2">
      <c r="A1368" t="s">
        <v>1009</v>
      </c>
      <c r="B1368" t="s">
        <v>1008</v>
      </c>
      <c r="C1368" s="412" t="s">
        <v>1633</v>
      </c>
      <c r="D1368" t="s">
        <v>13</v>
      </c>
      <c r="E1368" t="s">
        <v>67</v>
      </c>
      <c r="F1368" s="412" t="s">
        <v>1295</v>
      </c>
      <c r="G1368">
        <v>4</v>
      </c>
      <c r="H1368">
        <v>2</v>
      </c>
      <c r="I1368">
        <v>4</v>
      </c>
    </row>
    <row r="1369" spans="1:9" ht="45" x14ac:dyDescent="0.2">
      <c r="A1369" t="s">
        <v>1009</v>
      </c>
      <c r="B1369" t="s">
        <v>1008</v>
      </c>
      <c r="C1369" s="412" t="s">
        <v>1633</v>
      </c>
      <c r="D1369" t="s">
        <v>13</v>
      </c>
      <c r="E1369" t="s">
        <v>67</v>
      </c>
      <c r="F1369" s="412" t="s">
        <v>1294</v>
      </c>
      <c r="G1369">
        <v>967</v>
      </c>
      <c r="H1369">
        <v>71</v>
      </c>
      <c r="I1369">
        <v>304</v>
      </c>
    </row>
    <row r="1370" spans="1:9" ht="45" x14ac:dyDescent="0.2">
      <c r="A1370" t="s">
        <v>999</v>
      </c>
      <c r="B1370" t="s">
        <v>998</v>
      </c>
      <c r="C1370" s="412" t="s">
        <v>1406</v>
      </c>
      <c r="D1370" t="s">
        <v>15</v>
      </c>
      <c r="E1370" t="s">
        <v>18</v>
      </c>
      <c r="F1370" s="412" t="s">
        <v>1303</v>
      </c>
      <c r="G1370">
        <v>8</v>
      </c>
    </row>
    <row r="1371" spans="1:9" ht="30" x14ac:dyDescent="0.2">
      <c r="A1371" t="s">
        <v>999</v>
      </c>
      <c r="B1371" t="s">
        <v>998</v>
      </c>
      <c r="C1371" s="412" t="s">
        <v>1406</v>
      </c>
      <c r="D1371" t="s">
        <v>15</v>
      </c>
      <c r="E1371" t="s">
        <v>18</v>
      </c>
      <c r="F1371" s="412" t="s">
        <v>1297</v>
      </c>
      <c r="G1371">
        <v>1</v>
      </c>
    </row>
    <row r="1372" spans="1:9" ht="30" x14ac:dyDescent="0.2">
      <c r="A1372" t="s">
        <v>999</v>
      </c>
      <c r="B1372" t="s">
        <v>998</v>
      </c>
      <c r="C1372" s="412" t="s">
        <v>1406</v>
      </c>
      <c r="D1372" t="s">
        <v>15</v>
      </c>
      <c r="E1372" t="s">
        <v>18</v>
      </c>
      <c r="F1372" s="412" t="s">
        <v>1296</v>
      </c>
      <c r="G1372">
        <v>47</v>
      </c>
      <c r="H1372">
        <v>26</v>
      </c>
    </row>
    <row r="1373" spans="1:9" ht="60" x14ac:dyDescent="0.2">
      <c r="A1373" t="s">
        <v>999</v>
      </c>
      <c r="B1373" t="s">
        <v>998</v>
      </c>
      <c r="C1373" s="412" t="s">
        <v>1406</v>
      </c>
      <c r="D1373" t="s">
        <v>15</v>
      </c>
      <c r="E1373" t="s">
        <v>18</v>
      </c>
      <c r="F1373" s="412" t="s">
        <v>1295</v>
      </c>
      <c r="G1373">
        <v>8</v>
      </c>
      <c r="I1373">
        <v>17</v>
      </c>
    </row>
    <row r="1374" spans="1:9" ht="30" x14ac:dyDescent="0.2">
      <c r="A1374" t="s">
        <v>999</v>
      </c>
      <c r="B1374" t="s">
        <v>998</v>
      </c>
      <c r="C1374" s="412" t="s">
        <v>1406</v>
      </c>
      <c r="D1374" t="s">
        <v>15</v>
      </c>
      <c r="E1374" t="s">
        <v>18</v>
      </c>
      <c r="F1374" s="412" t="s">
        <v>1294</v>
      </c>
      <c r="G1374">
        <v>3</v>
      </c>
      <c r="I1374">
        <v>6</v>
      </c>
    </row>
    <row r="1375" spans="1:9" ht="45" x14ac:dyDescent="0.2">
      <c r="A1375" t="s">
        <v>467</v>
      </c>
      <c r="B1375" t="s">
        <v>1407</v>
      </c>
      <c r="C1375" s="412" t="s">
        <v>1408</v>
      </c>
      <c r="D1375" t="s">
        <v>16</v>
      </c>
      <c r="E1375" t="s">
        <v>17</v>
      </c>
      <c r="F1375" s="412" t="s">
        <v>1305</v>
      </c>
      <c r="G1375">
        <v>126</v>
      </c>
      <c r="H1375">
        <v>78</v>
      </c>
    </row>
    <row r="1376" spans="1:9" ht="45" x14ac:dyDescent="0.2">
      <c r="A1376" t="s">
        <v>467</v>
      </c>
      <c r="B1376" t="s">
        <v>1407</v>
      </c>
      <c r="C1376" s="412" t="s">
        <v>1408</v>
      </c>
      <c r="D1376" t="s">
        <v>16</v>
      </c>
      <c r="E1376" t="s">
        <v>17</v>
      </c>
      <c r="F1376" s="412" t="s">
        <v>1308</v>
      </c>
      <c r="G1376">
        <v>1</v>
      </c>
      <c r="H1376">
        <v>1</v>
      </c>
    </row>
    <row r="1377" spans="1:9" ht="45" x14ac:dyDescent="0.2">
      <c r="A1377" t="s">
        <v>467</v>
      </c>
      <c r="B1377" t="s">
        <v>1407</v>
      </c>
      <c r="C1377" s="412" t="s">
        <v>1408</v>
      </c>
      <c r="D1377" t="s">
        <v>16</v>
      </c>
      <c r="E1377" t="s">
        <v>17</v>
      </c>
      <c r="F1377" s="412" t="s">
        <v>1303</v>
      </c>
      <c r="G1377">
        <v>2</v>
      </c>
    </row>
    <row r="1378" spans="1:9" ht="45" x14ac:dyDescent="0.2">
      <c r="A1378" t="s">
        <v>467</v>
      </c>
      <c r="B1378" t="s">
        <v>1407</v>
      </c>
      <c r="C1378" s="412" t="s">
        <v>1408</v>
      </c>
      <c r="D1378" t="s">
        <v>16</v>
      </c>
      <c r="E1378" t="s">
        <v>17</v>
      </c>
      <c r="F1378" s="412" t="s">
        <v>1169</v>
      </c>
      <c r="G1378">
        <v>56</v>
      </c>
      <c r="H1378">
        <v>19</v>
      </c>
    </row>
    <row r="1379" spans="1:9" ht="45" x14ac:dyDescent="0.2">
      <c r="A1379" t="s">
        <v>467</v>
      </c>
      <c r="B1379" t="s">
        <v>1407</v>
      </c>
      <c r="C1379" s="412" t="s">
        <v>1408</v>
      </c>
      <c r="D1379" t="s">
        <v>16</v>
      </c>
      <c r="E1379" t="s">
        <v>17</v>
      </c>
      <c r="F1379" s="412" t="s">
        <v>1307</v>
      </c>
      <c r="G1379">
        <v>1</v>
      </c>
    </row>
    <row r="1380" spans="1:9" ht="45" x14ac:dyDescent="0.2">
      <c r="A1380" t="s">
        <v>467</v>
      </c>
      <c r="B1380" t="s">
        <v>1407</v>
      </c>
      <c r="C1380" s="412" t="s">
        <v>1408</v>
      </c>
      <c r="D1380" t="s">
        <v>16</v>
      </c>
      <c r="E1380" t="s">
        <v>17</v>
      </c>
      <c r="F1380" s="412" t="s">
        <v>1306</v>
      </c>
      <c r="G1380">
        <v>2</v>
      </c>
    </row>
    <row r="1381" spans="1:9" ht="45" x14ac:dyDescent="0.2">
      <c r="A1381" t="s">
        <v>467</v>
      </c>
      <c r="B1381" t="s">
        <v>1407</v>
      </c>
      <c r="C1381" s="412" t="s">
        <v>1408</v>
      </c>
      <c r="D1381" t="s">
        <v>16</v>
      </c>
      <c r="E1381" t="s">
        <v>17</v>
      </c>
      <c r="F1381" s="412" t="s">
        <v>1300</v>
      </c>
      <c r="G1381">
        <v>595</v>
      </c>
      <c r="I1381">
        <v>4492</v>
      </c>
    </row>
    <row r="1382" spans="1:9" ht="45" x14ac:dyDescent="0.2">
      <c r="A1382" t="s">
        <v>467</v>
      </c>
      <c r="B1382" t="s">
        <v>1407</v>
      </c>
      <c r="C1382" s="412" t="s">
        <v>1408</v>
      </c>
      <c r="D1382" t="s">
        <v>16</v>
      </c>
      <c r="E1382" t="s">
        <v>17</v>
      </c>
      <c r="F1382" s="412" t="s">
        <v>1299</v>
      </c>
      <c r="G1382">
        <v>5107</v>
      </c>
    </row>
    <row r="1383" spans="1:9" ht="45" x14ac:dyDescent="0.2">
      <c r="A1383" t="s">
        <v>467</v>
      </c>
      <c r="B1383" t="s">
        <v>1407</v>
      </c>
      <c r="C1383" s="412" t="s">
        <v>1408</v>
      </c>
      <c r="D1383" t="s">
        <v>16</v>
      </c>
      <c r="E1383" t="s">
        <v>17</v>
      </c>
      <c r="F1383" s="412" t="s">
        <v>1297</v>
      </c>
      <c r="G1383">
        <v>238</v>
      </c>
      <c r="H1383">
        <v>6</v>
      </c>
      <c r="I1383">
        <v>3097</v>
      </c>
    </row>
    <row r="1384" spans="1:9" ht="45" x14ac:dyDescent="0.2">
      <c r="A1384" t="s">
        <v>467</v>
      </c>
      <c r="B1384" t="s">
        <v>1407</v>
      </c>
      <c r="C1384" s="412" t="s">
        <v>1408</v>
      </c>
      <c r="D1384" t="s">
        <v>16</v>
      </c>
      <c r="E1384" t="s">
        <v>17</v>
      </c>
      <c r="F1384" s="412" t="s">
        <v>1296</v>
      </c>
      <c r="G1384">
        <v>5</v>
      </c>
      <c r="H1384">
        <v>12</v>
      </c>
    </row>
    <row r="1385" spans="1:9" ht="60" x14ac:dyDescent="0.2">
      <c r="A1385" t="s">
        <v>467</v>
      </c>
      <c r="B1385" t="s">
        <v>1407</v>
      </c>
      <c r="C1385" s="412" t="s">
        <v>1408</v>
      </c>
      <c r="D1385" t="s">
        <v>16</v>
      </c>
      <c r="E1385" t="s">
        <v>17</v>
      </c>
      <c r="F1385" s="412" t="s">
        <v>1295</v>
      </c>
      <c r="G1385">
        <v>3</v>
      </c>
      <c r="H1385">
        <v>4</v>
      </c>
      <c r="I1385">
        <v>149</v>
      </c>
    </row>
    <row r="1386" spans="1:9" ht="45" x14ac:dyDescent="0.2">
      <c r="A1386" t="s">
        <v>467</v>
      </c>
      <c r="B1386" t="s">
        <v>1407</v>
      </c>
      <c r="C1386" s="412" t="s">
        <v>1408</v>
      </c>
      <c r="D1386" t="s">
        <v>16</v>
      </c>
      <c r="E1386" t="s">
        <v>17</v>
      </c>
      <c r="F1386" s="412" t="s">
        <v>1294</v>
      </c>
      <c r="G1386">
        <v>3175</v>
      </c>
      <c r="H1386">
        <v>194</v>
      </c>
      <c r="I1386">
        <v>1623</v>
      </c>
    </row>
    <row r="1387" spans="1:9" x14ac:dyDescent="0.2">
      <c r="A1387" t="s">
        <v>864</v>
      </c>
      <c r="B1387" t="s">
        <v>1410</v>
      </c>
      <c r="C1387" s="412" t="s">
        <v>1411</v>
      </c>
      <c r="D1387" t="s">
        <v>15</v>
      </c>
      <c r="E1387" t="s">
        <v>65</v>
      </c>
      <c r="F1387" s="412" t="s">
        <v>1294</v>
      </c>
      <c r="I1387">
        <v>1</v>
      </c>
    </row>
    <row r="1388" spans="1:9" ht="30" x14ac:dyDescent="0.2">
      <c r="A1388" t="s">
        <v>182</v>
      </c>
      <c r="B1388" t="s">
        <v>181</v>
      </c>
      <c r="C1388" s="412" t="s">
        <v>1634</v>
      </c>
      <c r="D1388" t="s">
        <v>15</v>
      </c>
      <c r="E1388" t="s">
        <v>183</v>
      </c>
      <c r="F1388" s="412" t="s">
        <v>1305</v>
      </c>
      <c r="G1388">
        <v>13</v>
      </c>
      <c r="H1388">
        <v>4</v>
      </c>
    </row>
    <row r="1389" spans="1:9" ht="30" x14ac:dyDescent="0.2">
      <c r="A1389" t="s">
        <v>182</v>
      </c>
      <c r="B1389" t="s">
        <v>181</v>
      </c>
      <c r="C1389" s="412" t="s">
        <v>1634</v>
      </c>
      <c r="D1389" t="s">
        <v>15</v>
      </c>
      <c r="E1389" t="s">
        <v>183</v>
      </c>
      <c r="F1389" s="412" t="s">
        <v>1308</v>
      </c>
      <c r="G1389">
        <v>2</v>
      </c>
    </row>
    <row r="1390" spans="1:9" ht="30" x14ac:dyDescent="0.2">
      <c r="A1390" t="s">
        <v>182</v>
      </c>
      <c r="B1390" t="s">
        <v>181</v>
      </c>
      <c r="C1390" s="412" t="s">
        <v>1634</v>
      </c>
      <c r="D1390" t="s">
        <v>15</v>
      </c>
      <c r="E1390" t="s">
        <v>183</v>
      </c>
      <c r="F1390" s="412" t="s">
        <v>1304</v>
      </c>
      <c r="G1390">
        <v>1</v>
      </c>
    </row>
    <row r="1391" spans="1:9" ht="45" x14ac:dyDescent="0.2">
      <c r="A1391" t="s">
        <v>182</v>
      </c>
      <c r="B1391" t="s">
        <v>181</v>
      </c>
      <c r="C1391" s="412" t="s">
        <v>1634</v>
      </c>
      <c r="D1391" t="s">
        <v>15</v>
      </c>
      <c r="E1391" t="s">
        <v>183</v>
      </c>
      <c r="F1391" s="412" t="s">
        <v>1303</v>
      </c>
      <c r="G1391">
        <v>7</v>
      </c>
    </row>
    <row r="1392" spans="1:9" ht="30" x14ac:dyDescent="0.2">
      <c r="A1392" t="s">
        <v>182</v>
      </c>
      <c r="B1392" t="s">
        <v>181</v>
      </c>
      <c r="C1392" s="412" t="s">
        <v>1634</v>
      </c>
      <c r="D1392" t="s">
        <v>15</v>
      </c>
      <c r="E1392" t="s">
        <v>183</v>
      </c>
      <c r="F1392" s="412" t="s">
        <v>1169</v>
      </c>
      <c r="G1392">
        <v>10</v>
      </c>
    </row>
    <row r="1393" spans="1:9" ht="30" x14ac:dyDescent="0.2">
      <c r="A1393" t="s">
        <v>182</v>
      </c>
      <c r="B1393" t="s">
        <v>181</v>
      </c>
      <c r="C1393" s="412" t="s">
        <v>1634</v>
      </c>
      <c r="D1393" t="s">
        <v>15</v>
      </c>
      <c r="E1393" t="s">
        <v>183</v>
      </c>
      <c r="F1393" s="412" t="s">
        <v>1309</v>
      </c>
      <c r="G1393">
        <v>3</v>
      </c>
    </row>
    <row r="1394" spans="1:9" ht="45" x14ac:dyDescent="0.2">
      <c r="A1394" t="s">
        <v>182</v>
      </c>
      <c r="B1394" t="s">
        <v>181</v>
      </c>
      <c r="C1394" s="412" t="s">
        <v>1634</v>
      </c>
      <c r="D1394" t="s">
        <v>15</v>
      </c>
      <c r="E1394" t="s">
        <v>183</v>
      </c>
      <c r="F1394" s="412" t="s">
        <v>1170</v>
      </c>
      <c r="G1394">
        <v>11</v>
      </c>
    </row>
    <row r="1395" spans="1:9" ht="45" x14ac:dyDescent="0.2">
      <c r="A1395" t="s">
        <v>182</v>
      </c>
      <c r="B1395" t="s">
        <v>181</v>
      </c>
      <c r="C1395" s="412" t="s">
        <v>1634</v>
      </c>
      <c r="D1395" t="s">
        <v>15</v>
      </c>
      <c r="E1395" t="s">
        <v>183</v>
      </c>
      <c r="F1395" s="412" t="s">
        <v>1300</v>
      </c>
      <c r="G1395">
        <v>22</v>
      </c>
      <c r="I1395">
        <v>1499</v>
      </c>
    </row>
    <row r="1396" spans="1:9" ht="45" x14ac:dyDescent="0.2">
      <c r="A1396" t="s">
        <v>182</v>
      </c>
      <c r="B1396" t="s">
        <v>181</v>
      </c>
      <c r="C1396" s="412" t="s">
        <v>1634</v>
      </c>
      <c r="D1396" t="s">
        <v>15</v>
      </c>
      <c r="E1396" t="s">
        <v>183</v>
      </c>
      <c r="F1396" s="412" t="s">
        <v>1299</v>
      </c>
      <c r="G1396">
        <v>35</v>
      </c>
    </row>
    <row r="1397" spans="1:9" ht="30" x14ac:dyDescent="0.2">
      <c r="A1397" t="s">
        <v>182</v>
      </c>
      <c r="B1397" t="s">
        <v>181</v>
      </c>
      <c r="C1397" s="412" t="s">
        <v>1634</v>
      </c>
      <c r="D1397" t="s">
        <v>15</v>
      </c>
      <c r="E1397" t="s">
        <v>183</v>
      </c>
      <c r="F1397" s="412" t="s">
        <v>1171</v>
      </c>
      <c r="G1397">
        <v>4</v>
      </c>
    </row>
    <row r="1398" spans="1:9" ht="30" x14ac:dyDescent="0.2">
      <c r="A1398" t="s">
        <v>182</v>
      </c>
      <c r="B1398" t="s">
        <v>181</v>
      </c>
      <c r="C1398" s="412" t="s">
        <v>1634</v>
      </c>
      <c r="D1398" t="s">
        <v>15</v>
      </c>
      <c r="E1398" t="s">
        <v>183</v>
      </c>
      <c r="F1398" s="412" t="s">
        <v>1297</v>
      </c>
      <c r="G1398">
        <v>9194</v>
      </c>
      <c r="H1398">
        <v>3</v>
      </c>
      <c r="I1398">
        <v>25</v>
      </c>
    </row>
    <row r="1399" spans="1:9" ht="30" x14ac:dyDescent="0.2">
      <c r="A1399" t="s">
        <v>182</v>
      </c>
      <c r="B1399" t="s">
        <v>181</v>
      </c>
      <c r="C1399" s="412" t="s">
        <v>1634</v>
      </c>
      <c r="D1399" t="s">
        <v>15</v>
      </c>
      <c r="E1399" t="s">
        <v>183</v>
      </c>
      <c r="F1399" s="412" t="s">
        <v>1296</v>
      </c>
      <c r="G1399">
        <v>46</v>
      </c>
      <c r="H1399">
        <v>386</v>
      </c>
    </row>
    <row r="1400" spans="1:9" ht="60" x14ac:dyDescent="0.2">
      <c r="A1400" t="s">
        <v>182</v>
      </c>
      <c r="B1400" t="s">
        <v>181</v>
      </c>
      <c r="C1400" s="412" t="s">
        <v>1634</v>
      </c>
      <c r="D1400" t="s">
        <v>15</v>
      </c>
      <c r="E1400" t="s">
        <v>183</v>
      </c>
      <c r="F1400" s="412" t="s">
        <v>1295</v>
      </c>
      <c r="G1400">
        <v>30</v>
      </c>
      <c r="H1400">
        <v>389</v>
      </c>
      <c r="I1400">
        <v>3007</v>
      </c>
    </row>
    <row r="1401" spans="1:9" x14ac:dyDescent="0.2">
      <c r="A1401" t="s">
        <v>182</v>
      </c>
      <c r="B1401" t="s">
        <v>181</v>
      </c>
      <c r="C1401" s="412" t="s">
        <v>1634</v>
      </c>
      <c r="D1401" t="s">
        <v>15</v>
      </c>
      <c r="E1401" t="s">
        <v>183</v>
      </c>
      <c r="F1401" s="412" t="s">
        <v>1294</v>
      </c>
      <c r="G1401">
        <v>4895</v>
      </c>
      <c r="H1401">
        <v>5</v>
      </c>
      <c r="I1401">
        <v>5</v>
      </c>
    </row>
    <row r="1402" spans="1:9" ht="45" x14ac:dyDescent="0.2">
      <c r="A1402" t="s">
        <v>395</v>
      </c>
      <c r="B1402" t="s">
        <v>394</v>
      </c>
      <c r="C1402" s="412" t="s">
        <v>1412</v>
      </c>
      <c r="D1402" t="s">
        <v>13</v>
      </c>
      <c r="E1402" t="s">
        <v>67</v>
      </c>
      <c r="F1402" s="412" t="s">
        <v>1303</v>
      </c>
      <c r="G1402">
        <v>1</v>
      </c>
    </row>
    <row r="1403" spans="1:9" ht="30" x14ac:dyDescent="0.2">
      <c r="A1403" t="s">
        <v>395</v>
      </c>
      <c r="B1403" t="s">
        <v>394</v>
      </c>
      <c r="C1403" s="412" t="s">
        <v>1412</v>
      </c>
      <c r="D1403" t="s">
        <v>13</v>
      </c>
      <c r="E1403" t="s">
        <v>67</v>
      </c>
      <c r="F1403" s="412" t="s">
        <v>1169</v>
      </c>
      <c r="G1403">
        <v>1</v>
      </c>
    </row>
    <row r="1404" spans="1:9" ht="45" x14ac:dyDescent="0.2">
      <c r="A1404" t="s">
        <v>395</v>
      </c>
      <c r="B1404" t="s">
        <v>394</v>
      </c>
      <c r="C1404" s="412" t="s">
        <v>1412</v>
      </c>
      <c r="D1404" t="s">
        <v>13</v>
      </c>
      <c r="E1404" t="s">
        <v>67</v>
      </c>
      <c r="F1404" s="412" t="s">
        <v>1170</v>
      </c>
      <c r="G1404">
        <v>1</v>
      </c>
    </row>
    <row r="1405" spans="1:9" x14ac:dyDescent="0.2">
      <c r="A1405" t="s">
        <v>395</v>
      </c>
      <c r="B1405" t="s">
        <v>394</v>
      </c>
      <c r="C1405" s="412" t="s">
        <v>1412</v>
      </c>
      <c r="D1405" t="s">
        <v>13</v>
      </c>
      <c r="E1405" t="s">
        <v>67</v>
      </c>
      <c r="F1405" s="412" t="s">
        <v>1306</v>
      </c>
      <c r="G1405">
        <v>66</v>
      </c>
    </row>
    <row r="1406" spans="1:9" ht="30" x14ac:dyDescent="0.2">
      <c r="A1406" t="s">
        <v>395</v>
      </c>
      <c r="B1406" t="s">
        <v>394</v>
      </c>
      <c r="C1406" s="412" t="s">
        <v>1412</v>
      </c>
      <c r="D1406" t="s">
        <v>13</v>
      </c>
      <c r="E1406" t="s">
        <v>67</v>
      </c>
      <c r="F1406" s="412" t="s">
        <v>1297</v>
      </c>
      <c r="G1406">
        <v>169</v>
      </c>
      <c r="H1406">
        <v>5</v>
      </c>
      <c r="I1406">
        <v>14</v>
      </c>
    </row>
    <row r="1407" spans="1:9" ht="60" x14ac:dyDescent="0.2">
      <c r="A1407" t="s">
        <v>395</v>
      </c>
      <c r="B1407" t="s">
        <v>394</v>
      </c>
      <c r="C1407" s="412" t="s">
        <v>1412</v>
      </c>
      <c r="D1407" t="s">
        <v>13</v>
      </c>
      <c r="E1407" t="s">
        <v>67</v>
      </c>
      <c r="F1407" s="412" t="s">
        <v>1295</v>
      </c>
      <c r="G1407">
        <v>1</v>
      </c>
    </row>
    <row r="1408" spans="1:9" x14ac:dyDescent="0.2">
      <c r="A1408" t="s">
        <v>395</v>
      </c>
      <c r="B1408" t="s">
        <v>394</v>
      </c>
      <c r="C1408" s="412" t="s">
        <v>1412</v>
      </c>
      <c r="D1408" t="s">
        <v>13</v>
      </c>
      <c r="E1408" t="s">
        <v>67</v>
      </c>
      <c r="F1408" s="412" t="s">
        <v>1294</v>
      </c>
      <c r="G1408">
        <v>146</v>
      </c>
      <c r="H1408">
        <v>2</v>
      </c>
      <c r="I1408">
        <v>6</v>
      </c>
    </row>
    <row r="1409" spans="1:9" ht="30" x14ac:dyDescent="0.2">
      <c r="A1409" t="s">
        <v>670</v>
      </c>
      <c r="B1409" t="s">
        <v>669</v>
      </c>
      <c r="C1409" s="412" t="s">
        <v>1413</v>
      </c>
      <c r="D1409" t="s">
        <v>13</v>
      </c>
      <c r="E1409" t="s">
        <v>67</v>
      </c>
      <c r="F1409" s="412" t="s">
        <v>1305</v>
      </c>
      <c r="G1409">
        <v>1</v>
      </c>
    </row>
    <row r="1410" spans="1:9" ht="30" x14ac:dyDescent="0.2">
      <c r="A1410" t="s">
        <v>670</v>
      </c>
      <c r="B1410" t="s">
        <v>669</v>
      </c>
      <c r="C1410" s="412" t="s">
        <v>1413</v>
      </c>
      <c r="D1410" t="s">
        <v>13</v>
      </c>
      <c r="E1410" t="s">
        <v>67</v>
      </c>
      <c r="F1410" s="412" t="s">
        <v>1169</v>
      </c>
      <c r="G1410">
        <v>1</v>
      </c>
    </row>
    <row r="1411" spans="1:9" ht="30" x14ac:dyDescent="0.2">
      <c r="A1411" t="s">
        <v>670</v>
      </c>
      <c r="B1411" t="s">
        <v>669</v>
      </c>
      <c r="C1411" s="412" t="s">
        <v>1413</v>
      </c>
      <c r="D1411" t="s">
        <v>13</v>
      </c>
      <c r="E1411" t="s">
        <v>67</v>
      </c>
      <c r="F1411" s="412" t="s">
        <v>1309</v>
      </c>
      <c r="G1411">
        <v>2</v>
      </c>
    </row>
    <row r="1412" spans="1:9" ht="30" x14ac:dyDescent="0.2">
      <c r="A1412" t="s">
        <v>670</v>
      </c>
      <c r="B1412" t="s">
        <v>669</v>
      </c>
      <c r="C1412" s="412" t="s">
        <v>1413</v>
      </c>
      <c r="D1412" t="s">
        <v>13</v>
      </c>
      <c r="E1412" t="s">
        <v>67</v>
      </c>
      <c r="F1412" s="412" t="s">
        <v>1306</v>
      </c>
      <c r="G1412">
        <v>96</v>
      </c>
    </row>
    <row r="1413" spans="1:9" ht="30" x14ac:dyDescent="0.2">
      <c r="A1413" t="s">
        <v>670</v>
      </c>
      <c r="B1413" t="s">
        <v>669</v>
      </c>
      <c r="C1413" s="412" t="s">
        <v>1413</v>
      </c>
      <c r="D1413" t="s">
        <v>13</v>
      </c>
      <c r="E1413" t="s">
        <v>67</v>
      </c>
      <c r="F1413" s="412" t="s">
        <v>1297</v>
      </c>
      <c r="G1413">
        <v>259</v>
      </c>
      <c r="H1413">
        <v>3</v>
      </c>
      <c r="I1413">
        <v>23</v>
      </c>
    </row>
    <row r="1414" spans="1:9" ht="30" x14ac:dyDescent="0.2">
      <c r="A1414" t="s">
        <v>670</v>
      </c>
      <c r="B1414" t="s">
        <v>669</v>
      </c>
      <c r="C1414" s="412" t="s">
        <v>1413</v>
      </c>
      <c r="D1414" t="s">
        <v>13</v>
      </c>
      <c r="E1414" t="s">
        <v>67</v>
      </c>
      <c r="F1414" s="412" t="s">
        <v>1294</v>
      </c>
      <c r="G1414">
        <v>53</v>
      </c>
      <c r="H1414">
        <v>2</v>
      </c>
      <c r="I1414">
        <v>6</v>
      </c>
    </row>
    <row r="1415" spans="1:9" ht="30" x14ac:dyDescent="0.2">
      <c r="A1415" t="s">
        <v>602</v>
      </c>
      <c r="B1415" t="s">
        <v>601</v>
      </c>
      <c r="C1415" s="412" t="s">
        <v>1414</v>
      </c>
      <c r="D1415" t="s">
        <v>13</v>
      </c>
      <c r="E1415" t="s">
        <v>61</v>
      </c>
      <c r="F1415" s="412" t="s">
        <v>1305</v>
      </c>
      <c r="G1415">
        <v>1</v>
      </c>
    </row>
    <row r="1416" spans="1:9" ht="30" x14ac:dyDescent="0.2">
      <c r="A1416" t="s">
        <v>602</v>
      </c>
      <c r="B1416" t="s">
        <v>601</v>
      </c>
      <c r="C1416" s="412" t="s">
        <v>1414</v>
      </c>
      <c r="D1416" t="s">
        <v>13</v>
      </c>
      <c r="E1416" t="s">
        <v>61</v>
      </c>
      <c r="F1416" s="412" t="s">
        <v>1308</v>
      </c>
      <c r="H1416">
        <v>1</v>
      </c>
    </row>
    <row r="1417" spans="1:9" ht="45" x14ac:dyDescent="0.2">
      <c r="A1417" t="s">
        <v>602</v>
      </c>
      <c r="B1417" t="s">
        <v>601</v>
      </c>
      <c r="C1417" s="412" t="s">
        <v>1414</v>
      </c>
      <c r="D1417" t="s">
        <v>13</v>
      </c>
      <c r="E1417" t="s">
        <v>61</v>
      </c>
      <c r="F1417" s="412" t="s">
        <v>1303</v>
      </c>
      <c r="G1417">
        <v>955</v>
      </c>
    </row>
    <row r="1418" spans="1:9" ht="45" x14ac:dyDescent="0.2">
      <c r="A1418" t="s">
        <v>602</v>
      </c>
      <c r="B1418" t="s">
        <v>601</v>
      </c>
      <c r="C1418" s="412" t="s">
        <v>1414</v>
      </c>
      <c r="D1418" t="s">
        <v>13</v>
      </c>
      <c r="E1418" t="s">
        <v>61</v>
      </c>
      <c r="F1418" s="412" t="s">
        <v>1300</v>
      </c>
      <c r="G1418">
        <v>95</v>
      </c>
      <c r="I1418">
        <v>237</v>
      </c>
    </row>
    <row r="1419" spans="1:9" ht="45" x14ac:dyDescent="0.2">
      <c r="A1419" t="s">
        <v>602</v>
      </c>
      <c r="B1419" t="s">
        <v>601</v>
      </c>
      <c r="C1419" s="412" t="s">
        <v>1414</v>
      </c>
      <c r="D1419" t="s">
        <v>13</v>
      </c>
      <c r="E1419" t="s">
        <v>61</v>
      </c>
      <c r="F1419" s="412" t="s">
        <v>1299</v>
      </c>
      <c r="G1419">
        <v>4</v>
      </c>
    </row>
    <row r="1420" spans="1:9" ht="30" x14ac:dyDescent="0.2">
      <c r="A1420" t="s">
        <v>602</v>
      </c>
      <c r="B1420" t="s">
        <v>601</v>
      </c>
      <c r="C1420" s="412" t="s">
        <v>1414</v>
      </c>
      <c r="D1420" t="s">
        <v>13</v>
      </c>
      <c r="E1420" t="s">
        <v>61</v>
      </c>
      <c r="F1420" s="412" t="s">
        <v>1171</v>
      </c>
      <c r="G1420">
        <v>1</v>
      </c>
    </row>
    <row r="1421" spans="1:9" ht="30" x14ac:dyDescent="0.2">
      <c r="A1421" t="s">
        <v>602</v>
      </c>
      <c r="B1421" t="s">
        <v>601</v>
      </c>
      <c r="C1421" s="412" t="s">
        <v>1414</v>
      </c>
      <c r="D1421" t="s">
        <v>13</v>
      </c>
      <c r="E1421" t="s">
        <v>61</v>
      </c>
      <c r="F1421" s="412" t="s">
        <v>1297</v>
      </c>
      <c r="G1421">
        <v>33</v>
      </c>
      <c r="H1421">
        <v>2</v>
      </c>
      <c r="I1421">
        <v>12</v>
      </c>
    </row>
    <row r="1422" spans="1:9" ht="30" x14ac:dyDescent="0.2">
      <c r="A1422" t="s">
        <v>602</v>
      </c>
      <c r="B1422" t="s">
        <v>601</v>
      </c>
      <c r="C1422" s="412" t="s">
        <v>1414</v>
      </c>
      <c r="D1422" t="s">
        <v>13</v>
      </c>
      <c r="E1422" t="s">
        <v>61</v>
      </c>
      <c r="F1422" s="412" t="s">
        <v>1296</v>
      </c>
      <c r="G1422">
        <v>1342</v>
      </c>
      <c r="H1422">
        <v>28</v>
      </c>
    </row>
    <row r="1423" spans="1:9" ht="60" x14ac:dyDescent="0.2">
      <c r="A1423" t="s">
        <v>602</v>
      </c>
      <c r="B1423" t="s">
        <v>601</v>
      </c>
      <c r="C1423" s="412" t="s">
        <v>1414</v>
      </c>
      <c r="D1423" t="s">
        <v>13</v>
      </c>
      <c r="E1423" t="s">
        <v>61</v>
      </c>
      <c r="F1423" s="412" t="s">
        <v>1295</v>
      </c>
      <c r="G1423">
        <v>922</v>
      </c>
      <c r="H1423">
        <v>54</v>
      </c>
      <c r="I1423">
        <v>1214</v>
      </c>
    </row>
    <row r="1424" spans="1:9" x14ac:dyDescent="0.2">
      <c r="A1424" t="s">
        <v>602</v>
      </c>
      <c r="B1424" t="s">
        <v>601</v>
      </c>
      <c r="C1424" s="412" t="s">
        <v>1414</v>
      </c>
      <c r="D1424" t="s">
        <v>13</v>
      </c>
      <c r="E1424" t="s">
        <v>61</v>
      </c>
      <c r="F1424" s="412" t="s">
        <v>1294</v>
      </c>
      <c r="G1424">
        <v>289</v>
      </c>
      <c r="H1424">
        <v>5</v>
      </c>
      <c r="I1424">
        <v>444</v>
      </c>
    </row>
    <row r="1425" spans="1:9" ht="30" x14ac:dyDescent="0.2">
      <c r="A1425" t="s">
        <v>594</v>
      </c>
      <c r="B1425" t="s">
        <v>593</v>
      </c>
      <c r="C1425" s="412" t="s">
        <v>1635</v>
      </c>
      <c r="D1425" t="s">
        <v>15</v>
      </c>
      <c r="E1425" t="s">
        <v>18</v>
      </c>
      <c r="F1425" s="412" t="s">
        <v>1305</v>
      </c>
      <c r="G1425">
        <v>5</v>
      </c>
      <c r="H1425">
        <v>2</v>
      </c>
    </row>
    <row r="1426" spans="1:9" ht="30" x14ac:dyDescent="0.2">
      <c r="A1426" t="s">
        <v>594</v>
      </c>
      <c r="B1426" t="s">
        <v>593</v>
      </c>
      <c r="C1426" s="412" t="s">
        <v>1635</v>
      </c>
      <c r="D1426" t="s">
        <v>15</v>
      </c>
      <c r="E1426" t="s">
        <v>18</v>
      </c>
      <c r="F1426" s="412" t="s">
        <v>1308</v>
      </c>
      <c r="G1426">
        <v>3</v>
      </c>
    </row>
    <row r="1427" spans="1:9" ht="30" x14ac:dyDescent="0.2">
      <c r="A1427" t="s">
        <v>594</v>
      </c>
      <c r="B1427" t="s">
        <v>593</v>
      </c>
      <c r="C1427" s="412" t="s">
        <v>1635</v>
      </c>
      <c r="D1427" t="s">
        <v>15</v>
      </c>
      <c r="E1427" t="s">
        <v>18</v>
      </c>
      <c r="F1427" s="412" t="s">
        <v>1304</v>
      </c>
      <c r="G1427">
        <v>5</v>
      </c>
      <c r="H1427">
        <v>2</v>
      </c>
    </row>
    <row r="1428" spans="1:9" ht="45" x14ac:dyDescent="0.2">
      <c r="A1428" t="s">
        <v>594</v>
      </c>
      <c r="B1428" t="s">
        <v>593</v>
      </c>
      <c r="C1428" s="412" t="s">
        <v>1635</v>
      </c>
      <c r="D1428" t="s">
        <v>15</v>
      </c>
      <c r="E1428" t="s">
        <v>18</v>
      </c>
      <c r="F1428" s="412" t="s">
        <v>1303</v>
      </c>
      <c r="G1428">
        <v>8902</v>
      </c>
    </row>
    <row r="1429" spans="1:9" ht="30" x14ac:dyDescent="0.2">
      <c r="A1429" t="s">
        <v>594</v>
      </c>
      <c r="B1429" t="s">
        <v>593</v>
      </c>
      <c r="C1429" s="412" t="s">
        <v>1635</v>
      </c>
      <c r="D1429" t="s">
        <v>15</v>
      </c>
      <c r="E1429" t="s">
        <v>18</v>
      </c>
      <c r="F1429" s="412" t="s">
        <v>1169</v>
      </c>
      <c r="G1429">
        <v>1</v>
      </c>
    </row>
    <row r="1430" spans="1:9" ht="30" x14ac:dyDescent="0.2">
      <c r="A1430" t="s">
        <v>594</v>
      </c>
      <c r="B1430" t="s">
        <v>593</v>
      </c>
      <c r="C1430" s="412" t="s">
        <v>1635</v>
      </c>
      <c r="D1430" t="s">
        <v>15</v>
      </c>
      <c r="E1430" t="s">
        <v>18</v>
      </c>
      <c r="F1430" s="412" t="s">
        <v>1309</v>
      </c>
      <c r="G1430">
        <v>2</v>
      </c>
    </row>
    <row r="1431" spans="1:9" ht="45" x14ac:dyDescent="0.2">
      <c r="A1431" t="s">
        <v>594</v>
      </c>
      <c r="B1431" t="s">
        <v>593</v>
      </c>
      <c r="C1431" s="412" t="s">
        <v>1635</v>
      </c>
      <c r="D1431" t="s">
        <v>15</v>
      </c>
      <c r="E1431" t="s">
        <v>18</v>
      </c>
      <c r="F1431" s="412" t="s">
        <v>1170</v>
      </c>
      <c r="G1431">
        <v>11</v>
      </c>
      <c r="H1431">
        <v>1</v>
      </c>
    </row>
    <row r="1432" spans="1:9" x14ac:dyDescent="0.2">
      <c r="A1432" t="s">
        <v>594</v>
      </c>
      <c r="B1432" t="s">
        <v>593</v>
      </c>
      <c r="C1432" s="412" t="s">
        <v>1635</v>
      </c>
      <c r="D1432" t="s">
        <v>15</v>
      </c>
      <c r="E1432" t="s">
        <v>18</v>
      </c>
      <c r="F1432" s="412" t="s">
        <v>1306</v>
      </c>
      <c r="G1432">
        <v>1</v>
      </c>
    </row>
    <row r="1433" spans="1:9" ht="45" x14ac:dyDescent="0.2">
      <c r="A1433" t="s">
        <v>594</v>
      </c>
      <c r="B1433" t="s">
        <v>593</v>
      </c>
      <c r="C1433" s="412" t="s">
        <v>1635</v>
      </c>
      <c r="D1433" t="s">
        <v>15</v>
      </c>
      <c r="E1433" t="s">
        <v>18</v>
      </c>
      <c r="F1433" s="412" t="s">
        <v>1300</v>
      </c>
      <c r="G1433">
        <v>142</v>
      </c>
      <c r="I1433">
        <v>164</v>
      </c>
    </row>
    <row r="1434" spans="1:9" ht="45" x14ac:dyDescent="0.2">
      <c r="A1434" t="s">
        <v>594</v>
      </c>
      <c r="B1434" t="s">
        <v>593</v>
      </c>
      <c r="C1434" s="412" t="s">
        <v>1635</v>
      </c>
      <c r="D1434" t="s">
        <v>15</v>
      </c>
      <c r="E1434" t="s">
        <v>18</v>
      </c>
      <c r="F1434" s="412" t="s">
        <v>1299</v>
      </c>
      <c r="G1434">
        <v>5</v>
      </c>
    </row>
    <row r="1435" spans="1:9" ht="30" x14ac:dyDescent="0.2">
      <c r="A1435" t="s">
        <v>594</v>
      </c>
      <c r="B1435" t="s">
        <v>593</v>
      </c>
      <c r="C1435" s="412" t="s">
        <v>1635</v>
      </c>
      <c r="D1435" t="s">
        <v>15</v>
      </c>
      <c r="E1435" t="s">
        <v>18</v>
      </c>
      <c r="F1435" s="412" t="s">
        <v>1297</v>
      </c>
      <c r="G1435">
        <v>108</v>
      </c>
      <c r="H1435">
        <v>5</v>
      </c>
      <c r="I1435">
        <v>20</v>
      </c>
    </row>
    <row r="1436" spans="1:9" ht="30" x14ac:dyDescent="0.2">
      <c r="A1436" t="s">
        <v>594</v>
      </c>
      <c r="B1436" t="s">
        <v>593</v>
      </c>
      <c r="C1436" s="412" t="s">
        <v>1635</v>
      </c>
      <c r="D1436" t="s">
        <v>15</v>
      </c>
      <c r="E1436" t="s">
        <v>18</v>
      </c>
      <c r="F1436" s="412" t="s">
        <v>1296</v>
      </c>
      <c r="G1436">
        <v>3423</v>
      </c>
      <c r="H1436">
        <v>189</v>
      </c>
    </row>
    <row r="1437" spans="1:9" ht="60" x14ac:dyDescent="0.2">
      <c r="A1437" t="s">
        <v>594</v>
      </c>
      <c r="B1437" t="s">
        <v>593</v>
      </c>
      <c r="C1437" s="412" t="s">
        <v>1635</v>
      </c>
      <c r="D1437" t="s">
        <v>15</v>
      </c>
      <c r="E1437" t="s">
        <v>18</v>
      </c>
      <c r="F1437" s="412" t="s">
        <v>1295</v>
      </c>
      <c r="G1437">
        <v>2824</v>
      </c>
      <c r="H1437">
        <v>139</v>
      </c>
      <c r="I1437">
        <v>633</v>
      </c>
    </row>
    <row r="1438" spans="1:9" x14ac:dyDescent="0.2">
      <c r="A1438" t="s">
        <v>594</v>
      </c>
      <c r="B1438" t="s">
        <v>593</v>
      </c>
      <c r="C1438" s="412" t="s">
        <v>1635</v>
      </c>
      <c r="D1438" t="s">
        <v>15</v>
      </c>
      <c r="E1438" t="s">
        <v>18</v>
      </c>
      <c r="F1438" s="412" t="s">
        <v>1294</v>
      </c>
      <c r="G1438">
        <v>2683</v>
      </c>
      <c r="H1438">
        <v>135</v>
      </c>
      <c r="I1438">
        <v>1487</v>
      </c>
    </row>
    <row r="1439" spans="1:9" ht="30" x14ac:dyDescent="0.2">
      <c r="A1439" t="s">
        <v>700</v>
      </c>
      <c r="B1439" t="s">
        <v>699</v>
      </c>
      <c r="C1439" s="412" t="s">
        <v>1636</v>
      </c>
      <c r="D1439" t="s">
        <v>15</v>
      </c>
      <c r="E1439" t="s">
        <v>18</v>
      </c>
      <c r="F1439" s="412" t="s">
        <v>1305</v>
      </c>
      <c r="G1439">
        <v>10</v>
      </c>
    </row>
    <row r="1440" spans="1:9" ht="30" x14ac:dyDescent="0.2">
      <c r="A1440" t="s">
        <v>700</v>
      </c>
      <c r="B1440" t="s">
        <v>699</v>
      </c>
      <c r="C1440" s="412" t="s">
        <v>1636</v>
      </c>
      <c r="D1440" t="s">
        <v>15</v>
      </c>
      <c r="E1440" t="s">
        <v>18</v>
      </c>
      <c r="F1440" s="412" t="s">
        <v>1308</v>
      </c>
      <c r="G1440">
        <v>9</v>
      </c>
      <c r="H1440">
        <v>1</v>
      </c>
    </row>
    <row r="1441" spans="1:9" ht="30" x14ac:dyDescent="0.2">
      <c r="A1441" t="s">
        <v>700</v>
      </c>
      <c r="B1441" t="s">
        <v>699</v>
      </c>
      <c r="C1441" s="412" t="s">
        <v>1636</v>
      </c>
      <c r="D1441" t="s">
        <v>15</v>
      </c>
      <c r="E1441" t="s">
        <v>18</v>
      </c>
      <c r="F1441" s="412" t="s">
        <v>1304</v>
      </c>
      <c r="G1441">
        <v>7</v>
      </c>
    </row>
    <row r="1442" spans="1:9" ht="45" x14ac:dyDescent="0.2">
      <c r="A1442" t="s">
        <v>700</v>
      </c>
      <c r="B1442" t="s">
        <v>699</v>
      </c>
      <c r="C1442" s="412" t="s">
        <v>1636</v>
      </c>
      <c r="D1442" t="s">
        <v>15</v>
      </c>
      <c r="E1442" t="s">
        <v>18</v>
      </c>
      <c r="F1442" s="412" t="s">
        <v>1303</v>
      </c>
      <c r="G1442">
        <v>7347</v>
      </c>
    </row>
    <row r="1443" spans="1:9" ht="30" x14ac:dyDescent="0.2">
      <c r="A1443" t="s">
        <v>700</v>
      </c>
      <c r="B1443" t="s">
        <v>699</v>
      </c>
      <c r="C1443" s="412" t="s">
        <v>1636</v>
      </c>
      <c r="D1443" t="s">
        <v>15</v>
      </c>
      <c r="E1443" t="s">
        <v>18</v>
      </c>
      <c r="F1443" s="412" t="s">
        <v>1169</v>
      </c>
      <c r="G1443">
        <v>2</v>
      </c>
    </row>
    <row r="1444" spans="1:9" ht="30" x14ac:dyDescent="0.2">
      <c r="A1444" t="s">
        <v>700</v>
      </c>
      <c r="B1444" t="s">
        <v>699</v>
      </c>
      <c r="C1444" s="412" t="s">
        <v>1636</v>
      </c>
      <c r="D1444" t="s">
        <v>15</v>
      </c>
      <c r="E1444" t="s">
        <v>18</v>
      </c>
      <c r="F1444" s="412" t="s">
        <v>1309</v>
      </c>
      <c r="G1444">
        <v>1</v>
      </c>
    </row>
    <row r="1445" spans="1:9" ht="45" x14ac:dyDescent="0.2">
      <c r="A1445" t="s">
        <v>700</v>
      </c>
      <c r="B1445" t="s">
        <v>699</v>
      </c>
      <c r="C1445" s="412" t="s">
        <v>1636</v>
      </c>
      <c r="D1445" t="s">
        <v>15</v>
      </c>
      <c r="E1445" t="s">
        <v>18</v>
      </c>
      <c r="F1445" s="412" t="s">
        <v>1170</v>
      </c>
      <c r="G1445">
        <v>20</v>
      </c>
      <c r="H1445">
        <v>1</v>
      </c>
    </row>
    <row r="1446" spans="1:9" ht="45" x14ac:dyDescent="0.2">
      <c r="A1446" t="s">
        <v>700</v>
      </c>
      <c r="B1446" t="s">
        <v>699</v>
      </c>
      <c r="C1446" s="412" t="s">
        <v>1636</v>
      </c>
      <c r="D1446" t="s">
        <v>15</v>
      </c>
      <c r="E1446" t="s">
        <v>18</v>
      </c>
      <c r="F1446" s="412" t="s">
        <v>1300</v>
      </c>
      <c r="G1446">
        <v>315</v>
      </c>
      <c r="I1446">
        <v>380</v>
      </c>
    </row>
    <row r="1447" spans="1:9" ht="45" x14ac:dyDescent="0.2">
      <c r="A1447" t="s">
        <v>700</v>
      </c>
      <c r="B1447" t="s">
        <v>699</v>
      </c>
      <c r="C1447" s="412" t="s">
        <v>1636</v>
      </c>
      <c r="D1447" t="s">
        <v>15</v>
      </c>
      <c r="E1447" t="s">
        <v>18</v>
      </c>
      <c r="F1447" s="412" t="s">
        <v>1299</v>
      </c>
      <c r="G1447">
        <v>9</v>
      </c>
    </row>
    <row r="1448" spans="1:9" ht="30" x14ac:dyDescent="0.2">
      <c r="A1448" t="s">
        <v>700</v>
      </c>
      <c r="B1448" t="s">
        <v>699</v>
      </c>
      <c r="C1448" s="412" t="s">
        <v>1636</v>
      </c>
      <c r="D1448" t="s">
        <v>15</v>
      </c>
      <c r="E1448" t="s">
        <v>18</v>
      </c>
      <c r="F1448" s="412" t="s">
        <v>1171</v>
      </c>
      <c r="G1448">
        <v>3</v>
      </c>
    </row>
    <row r="1449" spans="1:9" ht="30" x14ac:dyDescent="0.2">
      <c r="A1449" t="s">
        <v>700</v>
      </c>
      <c r="B1449" t="s">
        <v>699</v>
      </c>
      <c r="C1449" s="412" t="s">
        <v>1636</v>
      </c>
      <c r="D1449" t="s">
        <v>15</v>
      </c>
      <c r="E1449" t="s">
        <v>18</v>
      </c>
      <c r="F1449" s="412" t="s">
        <v>1297</v>
      </c>
      <c r="G1449">
        <v>93</v>
      </c>
      <c r="I1449">
        <v>18</v>
      </c>
    </row>
    <row r="1450" spans="1:9" ht="30" x14ac:dyDescent="0.2">
      <c r="A1450" t="s">
        <v>700</v>
      </c>
      <c r="B1450" t="s">
        <v>699</v>
      </c>
      <c r="C1450" s="412" t="s">
        <v>1636</v>
      </c>
      <c r="D1450" t="s">
        <v>15</v>
      </c>
      <c r="E1450" t="s">
        <v>18</v>
      </c>
      <c r="F1450" s="412" t="s">
        <v>1296</v>
      </c>
      <c r="G1450">
        <v>6672</v>
      </c>
      <c r="H1450">
        <v>321</v>
      </c>
    </row>
    <row r="1451" spans="1:9" ht="60" x14ac:dyDescent="0.2">
      <c r="A1451" t="s">
        <v>700</v>
      </c>
      <c r="B1451" t="s">
        <v>699</v>
      </c>
      <c r="C1451" s="412" t="s">
        <v>1636</v>
      </c>
      <c r="D1451" t="s">
        <v>15</v>
      </c>
      <c r="E1451" t="s">
        <v>18</v>
      </c>
      <c r="F1451" s="412" t="s">
        <v>1295</v>
      </c>
      <c r="G1451">
        <v>4411</v>
      </c>
      <c r="H1451">
        <v>198</v>
      </c>
      <c r="I1451">
        <v>1755</v>
      </c>
    </row>
    <row r="1452" spans="1:9" ht="30" x14ac:dyDescent="0.2">
      <c r="A1452" t="s">
        <v>700</v>
      </c>
      <c r="B1452" t="s">
        <v>699</v>
      </c>
      <c r="C1452" s="412" t="s">
        <v>1636</v>
      </c>
      <c r="D1452" t="s">
        <v>15</v>
      </c>
      <c r="E1452" t="s">
        <v>18</v>
      </c>
      <c r="F1452" s="412" t="s">
        <v>1294</v>
      </c>
      <c r="G1452">
        <v>3834</v>
      </c>
      <c r="H1452">
        <v>212</v>
      </c>
      <c r="I1452">
        <v>2184</v>
      </c>
    </row>
    <row r="1453" spans="1:9" ht="45" x14ac:dyDescent="0.2">
      <c r="A1453" t="s">
        <v>620</v>
      </c>
      <c r="B1453" t="s">
        <v>619</v>
      </c>
      <c r="C1453" s="412" t="s">
        <v>1415</v>
      </c>
      <c r="D1453" t="s">
        <v>15</v>
      </c>
      <c r="E1453" t="s">
        <v>35</v>
      </c>
      <c r="F1453" s="412" t="s">
        <v>1300</v>
      </c>
      <c r="I1453">
        <v>2</v>
      </c>
    </row>
    <row r="1454" spans="1:9" ht="45" x14ac:dyDescent="0.2">
      <c r="A1454" t="s">
        <v>620</v>
      </c>
      <c r="B1454" t="s">
        <v>619</v>
      </c>
      <c r="C1454" s="412" t="s">
        <v>1415</v>
      </c>
      <c r="D1454" t="s">
        <v>15</v>
      </c>
      <c r="E1454" t="s">
        <v>35</v>
      </c>
      <c r="F1454" s="412" t="s">
        <v>1297</v>
      </c>
      <c r="G1454">
        <v>1</v>
      </c>
    </row>
    <row r="1455" spans="1:9" ht="45" x14ac:dyDescent="0.2">
      <c r="A1455" t="s">
        <v>620</v>
      </c>
      <c r="B1455" t="s">
        <v>619</v>
      </c>
      <c r="C1455" s="412" t="s">
        <v>1415</v>
      </c>
      <c r="D1455" t="s">
        <v>15</v>
      </c>
      <c r="E1455" t="s">
        <v>35</v>
      </c>
      <c r="F1455" s="412" t="s">
        <v>1294</v>
      </c>
      <c r="I1455">
        <v>2</v>
      </c>
    </row>
    <row r="1456" spans="1:9" ht="45" x14ac:dyDescent="0.2">
      <c r="A1456" t="s">
        <v>877</v>
      </c>
      <c r="B1456" t="s">
        <v>876</v>
      </c>
      <c r="C1456" s="412" t="s">
        <v>1637</v>
      </c>
      <c r="D1456" t="s">
        <v>15</v>
      </c>
      <c r="E1456" t="s">
        <v>18</v>
      </c>
      <c r="F1456" s="412" t="s">
        <v>1294</v>
      </c>
      <c r="I1456">
        <v>3</v>
      </c>
    </row>
    <row r="1457" spans="1:9" ht="30" x14ac:dyDescent="0.2">
      <c r="A1457" t="s">
        <v>1060</v>
      </c>
      <c r="B1457" t="s">
        <v>1059</v>
      </c>
      <c r="C1457" s="412" t="s">
        <v>1638</v>
      </c>
      <c r="D1457" t="s">
        <v>15</v>
      </c>
      <c r="E1457" t="s">
        <v>67</v>
      </c>
      <c r="F1457" s="412" t="s">
        <v>1297</v>
      </c>
      <c r="G1457">
        <v>3</v>
      </c>
      <c r="I1457">
        <v>36</v>
      </c>
    </row>
    <row r="1458" spans="1:9" ht="30" x14ac:dyDescent="0.2">
      <c r="A1458" t="s">
        <v>1060</v>
      </c>
      <c r="B1458" t="s">
        <v>1059</v>
      </c>
      <c r="C1458" s="412" t="s">
        <v>1638</v>
      </c>
      <c r="D1458" t="s">
        <v>15</v>
      </c>
      <c r="E1458" t="s">
        <v>67</v>
      </c>
      <c r="F1458" s="412" t="s">
        <v>1294</v>
      </c>
      <c r="I1458">
        <v>2</v>
      </c>
    </row>
    <row r="1459" spans="1:9" ht="30" x14ac:dyDescent="0.2">
      <c r="A1459" t="s">
        <v>318</v>
      </c>
      <c r="B1459" t="s">
        <v>317</v>
      </c>
      <c r="C1459" s="412" t="s">
        <v>1639</v>
      </c>
      <c r="D1459" t="s">
        <v>15</v>
      </c>
      <c r="E1459" t="s">
        <v>20</v>
      </c>
      <c r="F1459" s="412" t="s">
        <v>1305</v>
      </c>
      <c r="G1459">
        <v>1705</v>
      </c>
      <c r="H1459">
        <v>199</v>
      </c>
    </row>
    <row r="1460" spans="1:9" ht="30" x14ac:dyDescent="0.2">
      <c r="A1460" t="s">
        <v>318</v>
      </c>
      <c r="B1460" t="s">
        <v>317</v>
      </c>
      <c r="C1460" s="412" t="s">
        <v>1639</v>
      </c>
      <c r="D1460" t="s">
        <v>15</v>
      </c>
      <c r="E1460" t="s">
        <v>20</v>
      </c>
      <c r="F1460" s="412" t="s">
        <v>1308</v>
      </c>
      <c r="G1460">
        <v>3</v>
      </c>
      <c r="H1460">
        <v>1</v>
      </c>
    </row>
    <row r="1461" spans="1:9" ht="30" x14ac:dyDescent="0.2">
      <c r="A1461" t="s">
        <v>318</v>
      </c>
      <c r="B1461" t="s">
        <v>317</v>
      </c>
      <c r="C1461" s="412" t="s">
        <v>1639</v>
      </c>
      <c r="D1461" t="s">
        <v>15</v>
      </c>
      <c r="E1461" t="s">
        <v>20</v>
      </c>
      <c r="F1461" s="412" t="s">
        <v>1304</v>
      </c>
      <c r="G1461">
        <v>1</v>
      </c>
    </row>
    <row r="1462" spans="1:9" ht="45" x14ac:dyDescent="0.2">
      <c r="A1462" t="s">
        <v>318</v>
      </c>
      <c r="B1462" t="s">
        <v>317</v>
      </c>
      <c r="C1462" s="412" t="s">
        <v>1639</v>
      </c>
      <c r="D1462" t="s">
        <v>15</v>
      </c>
      <c r="E1462" t="s">
        <v>20</v>
      </c>
      <c r="F1462" s="412" t="s">
        <v>1303</v>
      </c>
      <c r="G1462">
        <v>7</v>
      </c>
    </row>
    <row r="1463" spans="1:9" ht="30" x14ac:dyDescent="0.2">
      <c r="A1463" t="s">
        <v>318</v>
      </c>
      <c r="B1463" t="s">
        <v>317</v>
      </c>
      <c r="C1463" s="412" t="s">
        <v>1639</v>
      </c>
      <c r="D1463" t="s">
        <v>15</v>
      </c>
      <c r="E1463" t="s">
        <v>20</v>
      </c>
      <c r="F1463" s="412" t="s">
        <v>1169</v>
      </c>
      <c r="G1463">
        <v>1458</v>
      </c>
      <c r="H1463">
        <v>153</v>
      </c>
    </row>
    <row r="1464" spans="1:9" ht="30" x14ac:dyDescent="0.2">
      <c r="A1464" t="s">
        <v>318</v>
      </c>
      <c r="B1464" t="s">
        <v>317</v>
      </c>
      <c r="C1464" s="412" t="s">
        <v>1639</v>
      </c>
      <c r="D1464" t="s">
        <v>15</v>
      </c>
      <c r="E1464" t="s">
        <v>20</v>
      </c>
      <c r="F1464" s="412" t="s">
        <v>1309</v>
      </c>
      <c r="G1464">
        <v>2</v>
      </c>
    </row>
    <row r="1465" spans="1:9" ht="45" x14ac:dyDescent="0.2">
      <c r="A1465" t="s">
        <v>318</v>
      </c>
      <c r="B1465" t="s">
        <v>317</v>
      </c>
      <c r="C1465" s="412" t="s">
        <v>1639</v>
      </c>
      <c r="D1465" t="s">
        <v>15</v>
      </c>
      <c r="E1465" t="s">
        <v>20</v>
      </c>
      <c r="F1465" s="412" t="s">
        <v>1170</v>
      </c>
      <c r="G1465">
        <v>4</v>
      </c>
    </row>
    <row r="1466" spans="1:9" ht="30" x14ac:dyDescent="0.2">
      <c r="A1466" t="s">
        <v>318</v>
      </c>
      <c r="B1466" t="s">
        <v>317</v>
      </c>
      <c r="C1466" s="412" t="s">
        <v>1639</v>
      </c>
      <c r="D1466" t="s">
        <v>15</v>
      </c>
      <c r="E1466" t="s">
        <v>20</v>
      </c>
      <c r="F1466" s="412" t="s">
        <v>1306</v>
      </c>
      <c r="G1466">
        <v>15</v>
      </c>
    </row>
    <row r="1467" spans="1:9" ht="45" x14ac:dyDescent="0.2">
      <c r="A1467" t="s">
        <v>318</v>
      </c>
      <c r="B1467" t="s">
        <v>317</v>
      </c>
      <c r="C1467" s="412" t="s">
        <v>1639</v>
      </c>
      <c r="D1467" t="s">
        <v>15</v>
      </c>
      <c r="E1467" t="s">
        <v>20</v>
      </c>
      <c r="F1467" s="412" t="s">
        <v>1300</v>
      </c>
      <c r="G1467">
        <v>50</v>
      </c>
      <c r="I1467">
        <v>513</v>
      </c>
    </row>
    <row r="1468" spans="1:9" ht="45" x14ac:dyDescent="0.2">
      <c r="A1468" t="s">
        <v>318</v>
      </c>
      <c r="B1468" t="s">
        <v>317</v>
      </c>
      <c r="C1468" s="412" t="s">
        <v>1639</v>
      </c>
      <c r="D1468" t="s">
        <v>15</v>
      </c>
      <c r="E1468" t="s">
        <v>20</v>
      </c>
      <c r="F1468" s="412" t="s">
        <v>1299</v>
      </c>
      <c r="G1468">
        <v>119</v>
      </c>
    </row>
    <row r="1469" spans="1:9" ht="30" x14ac:dyDescent="0.2">
      <c r="A1469" t="s">
        <v>318</v>
      </c>
      <c r="B1469" t="s">
        <v>317</v>
      </c>
      <c r="C1469" s="412" t="s">
        <v>1639</v>
      </c>
      <c r="D1469" t="s">
        <v>15</v>
      </c>
      <c r="E1469" t="s">
        <v>20</v>
      </c>
      <c r="F1469" s="412" t="s">
        <v>1171</v>
      </c>
      <c r="G1469">
        <v>8</v>
      </c>
    </row>
    <row r="1470" spans="1:9" ht="30" x14ac:dyDescent="0.2">
      <c r="A1470" t="s">
        <v>318</v>
      </c>
      <c r="B1470" t="s">
        <v>317</v>
      </c>
      <c r="C1470" s="412" t="s">
        <v>1639</v>
      </c>
      <c r="D1470" t="s">
        <v>15</v>
      </c>
      <c r="E1470" t="s">
        <v>20</v>
      </c>
      <c r="F1470" s="412" t="s">
        <v>1297</v>
      </c>
      <c r="G1470">
        <v>213</v>
      </c>
      <c r="I1470">
        <v>75</v>
      </c>
    </row>
    <row r="1471" spans="1:9" ht="30" x14ac:dyDescent="0.2">
      <c r="A1471" t="s">
        <v>318</v>
      </c>
      <c r="B1471" t="s">
        <v>317</v>
      </c>
      <c r="C1471" s="412" t="s">
        <v>1639</v>
      </c>
      <c r="D1471" t="s">
        <v>15</v>
      </c>
      <c r="E1471" t="s">
        <v>20</v>
      </c>
      <c r="F1471" s="412" t="s">
        <v>1296</v>
      </c>
      <c r="G1471">
        <v>12</v>
      </c>
      <c r="H1471">
        <v>4</v>
      </c>
    </row>
    <row r="1472" spans="1:9" ht="60" x14ac:dyDescent="0.2">
      <c r="A1472" t="s">
        <v>318</v>
      </c>
      <c r="B1472" t="s">
        <v>317</v>
      </c>
      <c r="C1472" s="412" t="s">
        <v>1639</v>
      </c>
      <c r="D1472" t="s">
        <v>15</v>
      </c>
      <c r="E1472" t="s">
        <v>20</v>
      </c>
      <c r="F1472" s="412" t="s">
        <v>1295</v>
      </c>
      <c r="G1472">
        <v>23</v>
      </c>
      <c r="H1472">
        <v>13</v>
      </c>
      <c r="I1472">
        <v>89</v>
      </c>
    </row>
    <row r="1473" spans="1:9" ht="30" x14ac:dyDescent="0.2">
      <c r="A1473" t="s">
        <v>318</v>
      </c>
      <c r="B1473" t="s">
        <v>317</v>
      </c>
      <c r="C1473" s="412" t="s">
        <v>1639</v>
      </c>
      <c r="D1473" t="s">
        <v>15</v>
      </c>
      <c r="E1473" t="s">
        <v>20</v>
      </c>
      <c r="F1473" s="412" t="s">
        <v>1294</v>
      </c>
      <c r="G1473">
        <v>5421</v>
      </c>
      <c r="H1473">
        <v>15</v>
      </c>
      <c r="I1473">
        <v>1197</v>
      </c>
    </row>
    <row r="1474" spans="1:9" ht="45" x14ac:dyDescent="0.2">
      <c r="A1474" t="s">
        <v>727</v>
      </c>
      <c r="B1474" t="s">
        <v>726</v>
      </c>
      <c r="C1474" s="412" t="s">
        <v>1640</v>
      </c>
      <c r="D1474" t="s">
        <v>13</v>
      </c>
      <c r="E1474" t="s">
        <v>67</v>
      </c>
      <c r="F1474" s="412" t="s">
        <v>1303</v>
      </c>
      <c r="G1474">
        <v>2</v>
      </c>
    </row>
    <row r="1475" spans="1:9" ht="30" x14ac:dyDescent="0.2">
      <c r="A1475" t="s">
        <v>727</v>
      </c>
      <c r="B1475" t="s">
        <v>726</v>
      </c>
      <c r="C1475" s="412" t="s">
        <v>1640</v>
      </c>
      <c r="D1475" t="s">
        <v>13</v>
      </c>
      <c r="E1475" t="s">
        <v>67</v>
      </c>
      <c r="F1475" s="412" t="s">
        <v>1169</v>
      </c>
      <c r="G1475">
        <v>1</v>
      </c>
    </row>
    <row r="1476" spans="1:9" ht="45" x14ac:dyDescent="0.2">
      <c r="A1476" t="s">
        <v>727</v>
      </c>
      <c r="B1476" t="s">
        <v>726</v>
      </c>
      <c r="C1476" s="412" t="s">
        <v>1640</v>
      </c>
      <c r="D1476" t="s">
        <v>13</v>
      </c>
      <c r="E1476" t="s">
        <v>67</v>
      </c>
      <c r="F1476" s="412" t="s">
        <v>1170</v>
      </c>
      <c r="G1476">
        <v>2</v>
      </c>
    </row>
    <row r="1477" spans="1:9" ht="30" x14ac:dyDescent="0.2">
      <c r="A1477" t="s">
        <v>727</v>
      </c>
      <c r="B1477" t="s">
        <v>726</v>
      </c>
      <c r="C1477" s="412" t="s">
        <v>1640</v>
      </c>
      <c r="D1477" t="s">
        <v>13</v>
      </c>
      <c r="E1477" t="s">
        <v>67</v>
      </c>
      <c r="F1477" s="412" t="s">
        <v>1306</v>
      </c>
      <c r="G1477">
        <v>152</v>
      </c>
    </row>
    <row r="1478" spans="1:9" ht="45" x14ac:dyDescent="0.2">
      <c r="A1478" t="s">
        <v>727</v>
      </c>
      <c r="B1478" t="s">
        <v>726</v>
      </c>
      <c r="C1478" s="412" t="s">
        <v>1640</v>
      </c>
      <c r="D1478" t="s">
        <v>13</v>
      </c>
      <c r="E1478" t="s">
        <v>67</v>
      </c>
      <c r="F1478" s="412" t="s">
        <v>1300</v>
      </c>
      <c r="G1478">
        <v>1</v>
      </c>
      <c r="I1478">
        <v>1</v>
      </c>
    </row>
    <row r="1479" spans="1:9" ht="30" x14ac:dyDescent="0.2">
      <c r="A1479" t="s">
        <v>727</v>
      </c>
      <c r="B1479" t="s">
        <v>726</v>
      </c>
      <c r="C1479" s="412" t="s">
        <v>1640</v>
      </c>
      <c r="D1479" t="s">
        <v>13</v>
      </c>
      <c r="E1479" t="s">
        <v>67</v>
      </c>
      <c r="F1479" s="412" t="s">
        <v>1297</v>
      </c>
      <c r="G1479">
        <v>300</v>
      </c>
      <c r="I1479">
        <v>66</v>
      </c>
    </row>
    <row r="1480" spans="1:9" ht="30" x14ac:dyDescent="0.2">
      <c r="A1480" t="s">
        <v>727</v>
      </c>
      <c r="B1480" t="s">
        <v>726</v>
      </c>
      <c r="C1480" s="412" t="s">
        <v>1640</v>
      </c>
      <c r="D1480" t="s">
        <v>13</v>
      </c>
      <c r="E1480" t="s">
        <v>67</v>
      </c>
      <c r="F1480" s="412" t="s">
        <v>1296</v>
      </c>
      <c r="G1480">
        <v>3</v>
      </c>
    </row>
    <row r="1481" spans="1:9" ht="60" x14ac:dyDescent="0.2">
      <c r="A1481" t="s">
        <v>727</v>
      </c>
      <c r="B1481" t="s">
        <v>726</v>
      </c>
      <c r="C1481" s="412" t="s">
        <v>1640</v>
      </c>
      <c r="D1481" t="s">
        <v>13</v>
      </c>
      <c r="E1481" t="s">
        <v>67</v>
      </c>
      <c r="F1481" s="412" t="s">
        <v>1295</v>
      </c>
      <c r="G1481">
        <v>3</v>
      </c>
    </row>
    <row r="1482" spans="1:9" ht="30" x14ac:dyDescent="0.2">
      <c r="A1482" t="s">
        <v>727</v>
      </c>
      <c r="B1482" t="s">
        <v>726</v>
      </c>
      <c r="C1482" s="412" t="s">
        <v>1640</v>
      </c>
      <c r="D1482" t="s">
        <v>13</v>
      </c>
      <c r="E1482" t="s">
        <v>67</v>
      </c>
      <c r="F1482" s="412" t="s">
        <v>1294</v>
      </c>
      <c r="G1482">
        <v>134</v>
      </c>
      <c r="H1482">
        <v>24</v>
      </c>
      <c r="I1482">
        <v>12</v>
      </c>
    </row>
    <row r="1483" spans="1:9" ht="45" x14ac:dyDescent="0.2">
      <c r="A1483" t="s">
        <v>676</v>
      </c>
      <c r="B1483" t="s">
        <v>675</v>
      </c>
      <c r="C1483" s="412" t="s">
        <v>1641</v>
      </c>
      <c r="D1483" t="s">
        <v>15</v>
      </c>
      <c r="E1483" t="s">
        <v>183</v>
      </c>
      <c r="F1483" s="412" t="s">
        <v>1300</v>
      </c>
      <c r="I1483">
        <v>1</v>
      </c>
    </row>
    <row r="1484" spans="1:9" ht="45" x14ac:dyDescent="0.2">
      <c r="A1484" t="s">
        <v>676</v>
      </c>
      <c r="B1484" t="s">
        <v>675</v>
      </c>
      <c r="C1484" s="412" t="s">
        <v>1641</v>
      </c>
      <c r="D1484" t="s">
        <v>15</v>
      </c>
      <c r="E1484" t="s">
        <v>183</v>
      </c>
      <c r="F1484" s="412" t="s">
        <v>1297</v>
      </c>
      <c r="G1484">
        <v>2</v>
      </c>
    </row>
    <row r="1485" spans="1:9" ht="45" x14ac:dyDescent="0.2">
      <c r="A1485" t="s">
        <v>676</v>
      </c>
      <c r="B1485" t="s">
        <v>675</v>
      </c>
      <c r="C1485" s="412" t="s">
        <v>1641</v>
      </c>
      <c r="D1485" t="s">
        <v>15</v>
      </c>
      <c r="E1485" t="s">
        <v>183</v>
      </c>
      <c r="F1485" s="412" t="s">
        <v>1294</v>
      </c>
      <c r="G1485">
        <v>1</v>
      </c>
    </row>
    <row r="1486" spans="1:9" ht="45" x14ac:dyDescent="0.2">
      <c r="A1486" t="s">
        <v>352</v>
      </c>
      <c r="B1486" t="s">
        <v>351</v>
      </c>
      <c r="C1486" s="412" t="s">
        <v>1416</v>
      </c>
      <c r="D1486" t="s">
        <v>13</v>
      </c>
      <c r="E1486" t="s">
        <v>67</v>
      </c>
      <c r="F1486" s="412" t="s">
        <v>1303</v>
      </c>
      <c r="G1486">
        <v>3</v>
      </c>
    </row>
    <row r="1487" spans="1:9" ht="30" x14ac:dyDescent="0.2">
      <c r="A1487" t="s">
        <v>352</v>
      </c>
      <c r="B1487" t="s">
        <v>351</v>
      </c>
      <c r="C1487" s="412" t="s">
        <v>1416</v>
      </c>
      <c r="D1487" t="s">
        <v>13</v>
      </c>
      <c r="E1487" t="s">
        <v>67</v>
      </c>
      <c r="F1487" s="412" t="s">
        <v>1169</v>
      </c>
      <c r="G1487">
        <v>3</v>
      </c>
    </row>
    <row r="1488" spans="1:9" ht="45" x14ac:dyDescent="0.2">
      <c r="A1488" t="s">
        <v>352</v>
      </c>
      <c r="B1488" t="s">
        <v>351</v>
      </c>
      <c r="C1488" s="412" t="s">
        <v>1416</v>
      </c>
      <c r="D1488" t="s">
        <v>13</v>
      </c>
      <c r="E1488" t="s">
        <v>67</v>
      </c>
      <c r="F1488" s="412" t="s">
        <v>1170</v>
      </c>
      <c r="G1488">
        <v>2</v>
      </c>
    </row>
    <row r="1489" spans="1:9" ht="30" x14ac:dyDescent="0.2">
      <c r="A1489" t="s">
        <v>352</v>
      </c>
      <c r="B1489" t="s">
        <v>351</v>
      </c>
      <c r="C1489" s="412" t="s">
        <v>1416</v>
      </c>
      <c r="D1489" t="s">
        <v>13</v>
      </c>
      <c r="E1489" t="s">
        <v>67</v>
      </c>
      <c r="F1489" s="412" t="s">
        <v>1306</v>
      </c>
      <c r="G1489">
        <v>607</v>
      </c>
    </row>
    <row r="1490" spans="1:9" ht="45" x14ac:dyDescent="0.2">
      <c r="A1490" t="s">
        <v>352</v>
      </c>
      <c r="B1490" t="s">
        <v>351</v>
      </c>
      <c r="C1490" s="412" t="s">
        <v>1416</v>
      </c>
      <c r="D1490" t="s">
        <v>13</v>
      </c>
      <c r="E1490" t="s">
        <v>67</v>
      </c>
      <c r="F1490" s="412" t="s">
        <v>1300</v>
      </c>
      <c r="I1490">
        <v>1</v>
      </c>
    </row>
    <row r="1491" spans="1:9" ht="45" x14ac:dyDescent="0.2">
      <c r="A1491" t="s">
        <v>352</v>
      </c>
      <c r="B1491" t="s">
        <v>351</v>
      </c>
      <c r="C1491" s="412" t="s">
        <v>1416</v>
      </c>
      <c r="D1491" t="s">
        <v>13</v>
      </c>
      <c r="E1491" t="s">
        <v>67</v>
      </c>
      <c r="F1491" s="412" t="s">
        <v>1299</v>
      </c>
      <c r="G1491">
        <v>2</v>
      </c>
    </row>
    <row r="1492" spans="1:9" ht="30" x14ac:dyDescent="0.2">
      <c r="A1492" t="s">
        <v>352</v>
      </c>
      <c r="B1492" t="s">
        <v>351</v>
      </c>
      <c r="C1492" s="412" t="s">
        <v>1416</v>
      </c>
      <c r="D1492" t="s">
        <v>13</v>
      </c>
      <c r="E1492" t="s">
        <v>67</v>
      </c>
      <c r="F1492" s="412" t="s">
        <v>1297</v>
      </c>
      <c r="G1492">
        <v>1266</v>
      </c>
      <c r="H1492">
        <v>76</v>
      </c>
      <c r="I1492">
        <v>573</v>
      </c>
    </row>
    <row r="1493" spans="1:9" ht="60" x14ac:dyDescent="0.2">
      <c r="A1493" t="s">
        <v>352</v>
      </c>
      <c r="B1493" t="s">
        <v>351</v>
      </c>
      <c r="C1493" s="412" t="s">
        <v>1416</v>
      </c>
      <c r="D1493" t="s">
        <v>13</v>
      </c>
      <c r="E1493" t="s">
        <v>67</v>
      </c>
      <c r="F1493" s="412" t="s">
        <v>1295</v>
      </c>
      <c r="I1493">
        <v>1</v>
      </c>
    </row>
    <row r="1494" spans="1:9" ht="30" x14ac:dyDescent="0.2">
      <c r="A1494" t="s">
        <v>352</v>
      </c>
      <c r="B1494" t="s">
        <v>351</v>
      </c>
      <c r="C1494" s="412" t="s">
        <v>1416</v>
      </c>
      <c r="D1494" t="s">
        <v>13</v>
      </c>
      <c r="E1494" t="s">
        <v>67</v>
      </c>
      <c r="F1494" s="412" t="s">
        <v>1294</v>
      </c>
      <c r="G1494">
        <v>544</v>
      </c>
      <c r="H1494">
        <v>65</v>
      </c>
      <c r="I1494">
        <v>186</v>
      </c>
    </row>
    <row r="1495" spans="1:9" ht="45" x14ac:dyDescent="0.2">
      <c r="A1495" t="s">
        <v>662</v>
      </c>
      <c r="B1495" t="s">
        <v>661</v>
      </c>
      <c r="C1495" s="412" t="s">
        <v>1642</v>
      </c>
      <c r="D1495" t="s">
        <v>15</v>
      </c>
      <c r="E1495" t="s">
        <v>17</v>
      </c>
      <c r="F1495" s="412" t="s">
        <v>1305</v>
      </c>
      <c r="G1495">
        <v>2</v>
      </c>
      <c r="H1495">
        <v>1</v>
      </c>
    </row>
    <row r="1496" spans="1:9" ht="45" x14ac:dyDescent="0.2">
      <c r="A1496" t="s">
        <v>662</v>
      </c>
      <c r="B1496" t="s">
        <v>661</v>
      </c>
      <c r="C1496" s="412" t="s">
        <v>1642</v>
      </c>
      <c r="D1496" t="s">
        <v>15</v>
      </c>
      <c r="E1496" t="s">
        <v>17</v>
      </c>
      <c r="F1496" s="412" t="s">
        <v>1306</v>
      </c>
      <c r="G1496">
        <v>1</v>
      </c>
    </row>
    <row r="1497" spans="1:9" ht="45" x14ac:dyDescent="0.2">
      <c r="A1497" t="s">
        <v>662</v>
      </c>
      <c r="B1497" t="s">
        <v>661</v>
      </c>
      <c r="C1497" s="412" t="s">
        <v>1642</v>
      </c>
      <c r="D1497" t="s">
        <v>15</v>
      </c>
      <c r="E1497" t="s">
        <v>17</v>
      </c>
      <c r="F1497" s="412" t="s">
        <v>1300</v>
      </c>
      <c r="G1497">
        <v>1</v>
      </c>
      <c r="I1497">
        <v>6</v>
      </c>
    </row>
    <row r="1498" spans="1:9" ht="45" x14ac:dyDescent="0.2">
      <c r="A1498" t="s">
        <v>662</v>
      </c>
      <c r="B1498" t="s">
        <v>661</v>
      </c>
      <c r="C1498" s="412" t="s">
        <v>1642</v>
      </c>
      <c r="D1498" t="s">
        <v>15</v>
      </c>
      <c r="E1498" t="s">
        <v>17</v>
      </c>
      <c r="F1498" s="412" t="s">
        <v>1299</v>
      </c>
      <c r="G1498">
        <v>19</v>
      </c>
    </row>
    <row r="1499" spans="1:9" ht="45" x14ac:dyDescent="0.2">
      <c r="A1499" t="s">
        <v>662</v>
      </c>
      <c r="B1499" t="s">
        <v>661</v>
      </c>
      <c r="C1499" s="412" t="s">
        <v>1642</v>
      </c>
      <c r="D1499" t="s">
        <v>15</v>
      </c>
      <c r="E1499" t="s">
        <v>17</v>
      </c>
      <c r="F1499" s="412" t="s">
        <v>1297</v>
      </c>
      <c r="G1499">
        <v>1</v>
      </c>
      <c r="I1499">
        <v>9</v>
      </c>
    </row>
    <row r="1500" spans="1:9" ht="45" x14ac:dyDescent="0.2">
      <c r="A1500" t="s">
        <v>662</v>
      </c>
      <c r="B1500" t="s">
        <v>661</v>
      </c>
      <c r="C1500" s="412" t="s">
        <v>1642</v>
      </c>
      <c r="D1500" t="s">
        <v>15</v>
      </c>
      <c r="E1500" t="s">
        <v>17</v>
      </c>
      <c r="F1500" s="412" t="s">
        <v>1296</v>
      </c>
      <c r="H1500">
        <v>1</v>
      </c>
    </row>
    <row r="1501" spans="1:9" ht="60" x14ac:dyDescent="0.2">
      <c r="A1501" t="s">
        <v>662</v>
      </c>
      <c r="B1501" t="s">
        <v>661</v>
      </c>
      <c r="C1501" s="412" t="s">
        <v>1642</v>
      </c>
      <c r="D1501" t="s">
        <v>15</v>
      </c>
      <c r="E1501" t="s">
        <v>17</v>
      </c>
      <c r="F1501" s="412" t="s">
        <v>1295</v>
      </c>
      <c r="I1501">
        <v>4</v>
      </c>
    </row>
    <row r="1502" spans="1:9" ht="45" x14ac:dyDescent="0.2">
      <c r="A1502" t="s">
        <v>662</v>
      </c>
      <c r="B1502" t="s">
        <v>661</v>
      </c>
      <c r="C1502" s="412" t="s">
        <v>1642</v>
      </c>
      <c r="D1502" t="s">
        <v>15</v>
      </c>
      <c r="E1502" t="s">
        <v>17</v>
      </c>
      <c r="F1502" s="412" t="s">
        <v>1294</v>
      </c>
      <c r="G1502">
        <v>59</v>
      </c>
      <c r="H1502">
        <v>2</v>
      </c>
      <c r="I1502">
        <v>9</v>
      </c>
    </row>
    <row r="1503" spans="1:9" ht="30" x14ac:dyDescent="0.2">
      <c r="A1503" t="s">
        <v>578</v>
      </c>
      <c r="B1503" t="s">
        <v>577</v>
      </c>
      <c r="C1503" s="412" t="s">
        <v>1643</v>
      </c>
      <c r="D1503" t="s">
        <v>15</v>
      </c>
      <c r="E1503" t="s">
        <v>49</v>
      </c>
      <c r="F1503" s="412" t="s">
        <v>1305</v>
      </c>
      <c r="G1503">
        <v>3</v>
      </c>
    </row>
    <row r="1504" spans="1:9" ht="30" x14ac:dyDescent="0.2">
      <c r="A1504" t="s">
        <v>578</v>
      </c>
      <c r="B1504" t="s">
        <v>577</v>
      </c>
      <c r="C1504" s="412" t="s">
        <v>1643</v>
      </c>
      <c r="D1504" t="s">
        <v>15</v>
      </c>
      <c r="E1504" t="s">
        <v>49</v>
      </c>
      <c r="F1504" s="412" t="s">
        <v>1308</v>
      </c>
      <c r="G1504">
        <v>3</v>
      </c>
      <c r="H1504">
        <v>1</v>
      </c>
    </row>
    <row r="1505" spans="1:9" ht="45" x14ac:dyDescent="0.2">
      <c r="A1505" t="s">
        <v>578</v>
      </c>
      <c r="B1505" t="s">
        <v>577</v>
      </c>
      <c r="C1505" s="412" t="s">
        <v>1643</v>
      </c>
      <c r="D1505" t="s">
        <v>15</v>
      </c>
      <c r="E1505" t="s">
        <v>49</v>
      </c>
      <c r="F1505" s="412" t="s">
        <v>1303</v>
      </c>
      <c r="G1505">
        <v>4</v>
      </c>
    </row>
    <row r="1506" spans="1:9" ht="30" x14ac:dyDescent="0.2">
      <c r="A1506" t="s">
        <v>578</v>
      </c>
      <c r="B1506" t="s">
        <v>577</v>
      </c>
      <c r="C1506" s="412" t="s">
        <v>1643</v>
      </c>
      <c r="D1506" t="s">
        <v>15</v>
      </c>
      <c r="E1506" t="s">
        <v>49</v>
      </c>
      <c r="F1506" s="412" t="s">
        <v>1169</v>
      </c>
      <c r="G1506">
        <v>3</v>
      </c>
    </row>
    <row r="1507" spans="1:9" ht="45" x14ac:dyDescent="0.2">
      <c r="A1507" t="s">
        <v>578</v>
      </c>
      <c r="B1507" t="s">
        <v>577</v>
      </c>
      <c r="C1507" s="412" t="s">
        <v>1643</v>
      </c>
      <c r="D1507" t="s">
        <v>15</v>
      </c>
      <c r="E1507" t="s">
        <v>49</v>
      </c>
      <c r="F1507" s="412" t="s">
        <v>1170</v>
      </c>
      <c r="G1507">
        <v>5</v>
      </c>
    </row>
    <row r="1508" spans="1:9" ht="30" x14ac:dyDescent="0.2">
      <c r="A1508" t="s">
        <v>578</v>
      </c>
      <c r="B1508" t="s">
        <v>577</v>
      </c>
      <c r="C1508" s="412" t="s">
        <v>1643</v>
      </c>
      <c r="D1508" t="s">
        <v>15</v>
      </c>
      <c r="E1508" t="s">
        <v>49</v>
      </c>
      <c r="F1508" s="412" t="s">
        <v>1307</v>
      </c>
      <c r="G1508">
        <v>15278</v>
      </c>
    </row>
    <row r="1509" spans="1:9" ht="30" x14ac:dyDescent="0.2">
      <c r="A1509" t="s">
        <v>578</v>
      </c>
      <c r="B1509" t="s">
        <v>577</v>
      </c>
      <c r="C1509" s="412" t="s">
        <v>1643</v>
      </c>
      <c r="D1509" t="s">
        <v>15</v>
      </c>
      <c r="E1509" t="s">
        <v>49</v>
      </c>
      <c r="F1509" s="412" t="s">
        <v>1306</v>
      </c>
      <c r="G1509">
        <v>8</v>
      </c>
    </row>
    <row r="1510" spans="1:9" ht="45" x14ac:dyDescent="0.2">
      <c r="A1510" t="s">
        <v>578</v>
      </c>
      <c r="B1510" t="s">
        <v>577</v>
      </c>
      <c r="C1510" s="412" t="s">
        <v>1643</v>
      </c>
      <c r="D1510" t="s">
        <v>15</v>
      </c>
      <c r="E1510" t="s">
        <v>49</v>
      </c>
      <c r="F1510" s="412" t="s">
        <v>1300</v>
      </c>
      <c r="G1510">
        <v>1313</v>
      </c>
      <c r="I1510">
        <v>5120</v>
      </c>
    </row>
    <row r="1511" spans="1:9" ht="45" x14ac:dyDescent="0.2">
      <c r="A1511" t="s">
        <v>578</v>
      </c>
      <c r="B1511" t="s">
        <v>577</v>
      </c>
      <c r="C1511" s="412" t="s">
        <v>1643</v>
      </c>
      <c r="D1511" t="s">
        <v>15</v>
      </c>
      <c r="E1511" t="s">
        <v>49</v>
      </c>
      <c r="F1511" s="412" t="s">
        <v>1299</v>
      </c>
      <c r="G1511">
        <v>4</v>
      </c>
    </row>
    <row r="1512" spans="1:9" ht="30" x14ac:dyDescent="0.2">
      <c r="A1512" t="s">
        <v>578</v>
      </c>
      <c r="B1512" t="s">
        <v>577</v>
      </c>
      <c r="C1512" s="412" t="s">
        <v>1643</v>
      </c>
      <c r="D1512" t="s">
        <v>15</v>
      </c>
      <c r="E1512" t="s">
        <v>49</v>
      </c>
      <c r="F1512" s="412" t="s">
        <v>1297</v>
      </c>
      <c r="G1512">
        <v>8652</v>
      </c>
      <c r="H1512">
        <v>514</v>
      </c>
      <c r="I1512">
        <v>10</v>
      </c>
    </row>
    <row r="1513" spans="1:9" ht="30" x14ac:dyDescent="0.2">
      <c r="A1513" t="s">
        <v>578</v>
      </c>
      <c r="B1513" t="s">
        <v>577</v>
      </c>
      <c r="C1513" s="412" t="s">
        <v>1643</v>
      </c>
      <c r="D1513" t="s">
        <v>15</v>
      </c>
      <c r="E1513" t="s">
        <v>49</v>
      </c>
      <c r="F1513" s="412" t="s">
        <v>1296</v>
      </c>
      <c r="G1513">
        <v>2</v>
      </c>
      <c r="H1513">
        <v>1</v>
      </c>
    </row>
    <row r="1514" spans="1:9" ht="60" x14ac:dyDescent="0.2">
      <c r="A1514" t="s">
        <v>578</v>
      </c>
      <c r="B1514" t="s">
        <v>577</v>
      </c>
      <c r="C1514" s="412" t="s">
        <v>1643</v>
      </c>
      <c r="D1514" t="s">
        <v>15</v>
      </c>
      <c r="E1514" t="s">
        <v>49</v>
      </c>
      <c r="F1514" s="412" t="s">
        <v>1295</v>
      </c>
      <c r="G1514">
        <v>5</v>
      </c>
      <c r="I1514">
        <v>10</v>
      </c>
    </row>
    <row r="1515" spans="1:9" ht="30" x14ac:dyDescent="0.2">
      <c r="A1515" t="s">
        <v>578</v>
      </c>
      <c r="B1515" t="s">
        <v>577</v>
      </c>
      <c r="C1515" s="412" t="s">
        <v>1643</v>
      </c>
      <c r="D1515" t="s">
        <v>15</v>
      </c>
      <c r="E1515" t="s">
        <v>49</v>
      </c>
      <c r="F1515" s="412" t="s">
        <v>1294</v>
      </c>
      <c r="G1515">
        <v>49</v>
      </c>
      <c r="H1515">
        <v>314</v>
      </c>
      <c r="I1515">
        <v>8107</v>
      </c>
    </row>
    <row r="1516" spans="1:9" ht="30" x14ac:dyDescent="0.2">
      <c r="A1516" t="s">
        <v>231</v>
      </c>
      <c r="B1516" t="s">
        <v>230</v>
      </c>
      <c r="C1516" s="412" t="s">
        <v>1644</v>
      </c>
      <c r="D1516" t="s">
        <v>13</v>
      </c>
      <c r="E1516" t="s">
        <v>67</v>
      </c>
      <c r="F1516" s="412" t="s">
        <v>1304</v>
      </c>
      <c r="G1516">
        <v>1</v>
      </c>
    </row>
    <row r="1517" spans="1:9" x14ac:dyDescent="0.2">
      <c r="A1517" t="s">
        <v>231</v>
      </c>
      <c r="B1517" t="s">
        <v>230</v>
      </c>
      <c r="C1517" s="412" t="s">
        <v>1644</v>
      </c>
      <c r="D1517" t="s">
        <v>13</v>
      </c>
      <c r="E1517" t="s">
        <v>67</v>
      </c>
      <c r="F1517" s="412" t="s">
        <v>1306</v>
      </c>
      <c r="G1517">
        <v>83</v>
      </c>
    </row>
    <row r="1518" spans="1:9" ht="30" x14ac:dyDescent="0.2">
      <c r="A1518" t="s">
        <v>231</v>
      </c>
      <c r="B1518" t="s">
        <v>230</v>
      </c>
      <c r="C1518" s="412" t="s">
        <v>1644</v>
      </c>
      <c r="D1518" t="s">
        <v>13</v>
      </c>
      <c r="E1518" t="s">
        <v>67</v>
      </c>
      <c r="F1518" s="412" t="s">
        <v>1171</v>
      </c>
      <c r="G1518">
        <v>2</v>
      </c>
    </row>
    <row r="1519" spans="1:9" ht="30" x14ac:dyDescent="0.2">
      <c r="A1519" t="s">
        <v>231</v>
      </c>
      <c r="B1519" t="s">
        <v>230</v>
      </c>
      <c r="C1519" s="412" t="s">
        <v>1644</v>
      </c>
      <c r="D1519" t="s">
        <v>13</v>
      </c>
      <c r="E1519" t="s">
        <v>67</v>
      </c>
      <c r="F1519" s="412" t="s">
        <v>1297</v>
      </c>
      <c r="G1519">
        <v>124</v>
      </c>
      <c r="I1519">
        <v>53</v>
      </c>
    </row>
    <row r="1520" spans="1:9" x14ac:dyDescent="0.2">
      <c r="A1520" t="s">
        <v>231</v>
      </c>
      <c r="B1520" t="s">
        <v>230</v>
      </c>
      <c r="C1520" s="412" t="s">
        <v>1644</v>
      </c>
      <c r="D1520" t="s">
        <v>13</v>
      </c>
      <c r="E1520" t="s">
        <v>67</v>
      </c>
      <c r="F1520" s="412" t="s">
        <v>1294</v>
      </c>
      <c r="G1520">
        <v>36</v>
      </c>
      <c r="H1520">
        <v>2</v>
      </c>
      <c r="I1520">
        <v>13</v>
      </c>
    </row>
    <row r="1521" spans="1:9" ht="30" x14ac:dyDescent="0.2">
      <c r="A1521" t="s">
        <v>147</v>
      </c>
      <c r="B1521" t="s">
        <v>146</v>
      </c>
      <c r="C1521" s="412" t="s">
        <v>1645</v>
      </c>
      <c r="D1521" t="s">
        <v>13</v>
      </c>
      <c r="E1521" t="s">
        <v>66</v>
      </c>
      <c r="F1521" s="412" t="s">
        <v>1305</v>
      </c>
      <c r="G1521">
        <v>4</v>
      </c>
    </row>
    <row r="1522" spans="1:9" ht="30" x14ac:dyDescent="0.2">
      <c r="A1522" t="s">
        <v>147</v>
      </c>
      <c r="B1522" t="s">
        <v>146</v>
      </c>
      <c r="C1522" s="412" t="s">
        <v>1645</v>
      </c>
      <c r="D1522" t="s">
        <v>13</v>
      </c>
      <c r="E1522" t="s">
        <v>66</v>
      </c>
      <c r="F1522" s="412" t="s">
        <v>1308</v>
      </c>
      <c r="G1522">
        <v>3</v>
      </c>
      <c r="H1522">
        <v>45</v>
      </c>
    </row>
    <row r="1523" spans="1:9" ht="45" x14ac:dyDescent="0.2">
      <c r="A1523" t="s">
        <v>147</v>
      </c>
      <c r="B1523" t="s">
        <v>146</v>
      </c>
      <c r="C1523" s="412" t="s">
        <v>1645</v>
      </c>
      <c r="D1523" t="s">
        <v>13</v>
      </c>
      <c r="E1523" t="s">
        <v>66</v>
      </c>
      <c r="F1523" s="412" t="s">
        <v>1303</v>
      </c>
      <c r="G1523">
        <v>1</v>
      </c>
    </row>
    <row r="1524" spans="1:9" ht="30" x14ac:dyDescent="0.2">
      <c r="A1524" t="s">
        <v>147</v>
      </c>
      <c r="B1524" t="s">
        <v>146</v>
      </c>
      <c r="C1524" s="412" t="s">
        <v>1645</v>
      </c>
      <c r="D1524" t="s">
        <v>13</v>
      </c>
      <c r="E1524" t="s">
        <v>66</v>
      </c>
      <c r="F1524" s="412" t="s">
        <v>1169</v>
      </c>
      <c r="G1524">
        <v>5</v>
      </c>
      <c r="H1524">
        <v>1</v>
      </c>
    </row>
    <row r="1525" spans="1:9" ht="30" x14ac:dyDescent="0.2">
      <c r="A1525" t="s">
        <v>147</v>
      </c>
      <c r="B1525" t="s">
        <v>146</v>
      </c>
      <c r="C1525" s="412" t="s">
        <v>1645</v>
      </c>
      <c r="D1525" t="s">
        <v>13</v>
      </c>
      <c r="E1525" t="s">
        <v>66</v>
      </c>
      <c r="F1525" s="412" t="s">
        <v>1306</v>
      </c>
      <c r="G1525">
        <v>23</v>
      </c>
    </row>
    <row r="1526" spans="1:9" ht="45" x14ac:dyDescent="0.2">
      <c r="A1526" t="s">
        <v>147</v>
      </c>
      <c r="B1526" t="s">
        <v>146</v>
      </c>
      <c r="C1526" s="412" t="s">
        <v>1645</v>
      </c>
      <c r="D1526" t="s">
        <v>13</v>
      </c>
      <c r="E1526" t="s">
        <v>66</v>
      </c>
      <c r="F1526" s="412" t="s">
        <v>1300</v>
      </c>
      <c r="G1526">
        <v>2</v>
      </c>
      <c r="I1526">
        <v>8</v>
      </c>
    </row>
    <row r="1527" spans="1:9" ht="45" x14ac:dyDescent="0.2">
      <c r="A1527" t="s">
        <v>147</v>
      </c>
      <c r="B1527" t="s">
        <v>146</v>
      </c>
      <c r="C1527" s="412" t="s">
        <v>1645</v>
      </c>
      <c r="D1527" t="s">
        <v>13</v>
      </c>
      <c r="E1527" t="s">
        <v>66</v>
      </c>
      <c r="F1527" s="412" t="s">
        <v>1299</v>
      </c>
      <c r="G1527">
        <v>2</v>
      </c>
    </row>
    <row r="1528" spans="1:9" ht="30" x14ac:dyDescent="0.2">
      <c r="A1528" t="s">
        <v>147</v>
      </c>
      <c r="B1528" t="s">
        <v>146</v>
      </c>
      <c r="C1528" s="412" t="s">
        <v>1645</v>
      </c>
      <c r="D1528" t="s">
        <v>13</v>
      </c>
      <c r="E1528" t="s">
        <v>66</v>
      </c>
      <c r="F1528" s="412" t="s">
        <v>1171</v>
      </c>
      <c r="G1528">
        <v>720</v>
      </c>
    </row>
    <row r="1529" spans="1:9" ht="30" x14ac:dyDescent="0.2">
      <c r="A1529" t="s">
        <v>147</v>
      </c>
      <c r="B1529" t="s">
        <v>146</v>
      </c>
      <c r="C1529" s="412" t="s">
        <v>1645</v>
      </c>
      <c r="D1529" t="s">
        <v>13</v>
      </c>
      <c r="E1529" t="s">
        <v>66</v>
      </c>
      <c r="F1529" s="412" t="s">
        <v>1297</v>
      </c>
      <c r="G1529">
        <v>1551</v>
      </c>
      <c r="H1529">
        <v>3</v>
      </c>
      <c r="I1529">
        <v>388</v>
      </c>
    </row>
    <row r="1530" spans="1:9" ht="60" x14ac:dyDescent="0.2">
      <c r="A1530" t="s">
        <v>147</v>
      </c>
      <c r="B1530" t="s">
        <v>146</v>
      </c>
      <c r="C1530" s="412" t="s">
        <v>1645</v>
      </c>
      <c r="D1530" t="s">
        <v>13</v>
      </c>
      <c r="E1530" t="s">
        <v>66</v>
      </c>
      <c r="F1530" s="412" t="s">
        <v>1295</v>
      </c>
      <c r="G1530">
        <v>7</v>
      </c>
      <c r="H1530">
        <v>39</v>
      </c>
      <c r="I1530">
        <v>423</v>
      </c>
    </row>
    <row r="1531" spans="1:9" ht="30" x14ac:dyDescent="0.2">
      <c r="A1531" t="s">
        <v>147</v>
      </c>
      <c r="B1531" t="s">
        <v>146</v>
      </c>
      <c r="C1531" s="412" t="s">
        <v>1645</v>
      </c>
      <c r="D1531" t="s">
        <v>13</v>
      </c>
      <c r="E1531" t="s">
        <v>66</v>
      </c>
      <c r="F1531" s="412" t="s">
        <v>1294</v>
      </c>
      <c r="G1531">
        <v>698</v>
      </c>
      <c r="H1531">
        <v>5</v>
      </c>
      <c r="I1531">
        <v>22</v>
      </c>
    </row>
    <row r="1532" spans="1:9" ht="30" x14ac:dyDescent="0.2">
      <c r="A1532" t="s">
        <v>474</v>
      </c>
      <c r="B1532" t="s">
        <v>473</v>
      </c>
      <c r="C1532" s="412" t="s">
        <v>1646</v>
      </c>
      <c r="D1532" t="s">
        <v>13</v>
      </c>
      <c r="E1532" t="s">
        <v>67</v>
      </c>
      <c r="F1532" s="412" t="s">
        <v>1305</v>
      </c>
      <c r="G1532">
        <v>1</v>
      </c>
    </row>
    <row r="1533" spans="1:9" ht="30" x14ac:dyDescent="0.2">
      <c r="A1533" t="s">
        <v>474</v>
      </c>
      <c r="B1533" t="s">
        <v>473</v>
      </c>
      <c r="C1533" s="412" t="s">
        <v>1646</v>
      </c>
      <c r="D1533" t="s">
        <v>13</v>
      </c>
      <c r="E1533" t="s">
        <v>67</v>
      </c>
      <c r="F1533" s="412" t="s">
        <v>1169</v>
      </c>
      <c r="G1533">
        <v>7</v>
      </c>
    </row>
    <row r="1534" spans="1:9" ht="30" x14ac:dyDescent="0.2">
      <c r="A1534" t="s">
        <v>474</v>
      </c>
      <c r="B1534" t="s">
        <v>473</v>
      </c>
      <c r="C1534" s="412" t="s">
        <v>1646</v>
      </c>
      <c r="D1534" t="s">
        <v>13</v>
      </c>
      <c r="E1534" t="s">
        <v>67</v>
      </c>
      <c r="F1534" s="412" t="s">
        <v>1306</v>
      </c>
      <c r="G1534">
        <v>2694</v>
      </c>
    </row>
    <row r="1535" spans="1:9" ht="45" x14ac:dyDescent="0.2">
      <c r="A1535" t="s">
        <v>474</v>
      </c>
      <c r="B1535" t="s">
        <v>473</v>
      </c>
      <c r="C1535" s="412" t="s">
        <v>1646</v>
      </c>
      <c r="D1535" t="s">
        <v>13</v>
      </c>
      <c r="E1535" t="s">
        <v>67</v>
      </c>
      <c r="F1535" s="412" t="s">
        <v>1300</v>
      </c>
      <c r="G1535">
        <v>1</v>
      </c>
    </row>
    <row r="1536" spans="1:9" ht="45" x14ac:dyDescent="0.2">
      <c r="A1536" t="s">
        <v>474</v>
      </c>
      <c r="B1536" t="s">
        <v>473</v>
      </c>
      <c r="C1536" s="412" t="s">
        <v>1646</v>
      </c>
      <c r="D1536" t="s">
        <v>13</v>
      </c>
      <c r="E1536" t="s">
        <v>67</v>
      </c>
      <c r="F1536" s="412" t="s">
        <v>1299</v>
      </c>
      <c r="G1536">
        <v>2</v>
      </c>
    </row>
    <row r="1537" spans="1:9" ht="30" x14ac:dyDescent="0.2">
      <c r="A1537" t="s">
        <v>474</v>
      </c>
      <c r="B1537" t="s">
        <v>473</v>
      </c>
      <c r="C1537" s="412" t="s">
        <v>1646</v>
      </c>
      <c r="D1537" t="s">
        <v>13</v>
      </c>
      <c r="E1537" t="s">
        <v>67</v>
      </c>
      <c r="F1537" s="412" t="s">
        <v>1171</v>
      </c>
      <c r="G1537">
        <v>1</v>
      </c>
    </row>
    <row r="1538" spans="1:9" ht="30" x14ac:dyDescent="0.2">
      <c r="A1538" t="s">
        <v>474</v>
      </c>
      <c r="B1538" t="s">
        <v>473</v>
      </c>
      <c r="C1538" s="412" t="s">
        <v>1646</v>
      </c>
      <c r="D1538" t="s">
        <v>13</v>
      </c>
      <c r="E1538" t="s">
        <v>67</v>
      </c>
      <c r="F1538" s="412" t="s">
        <v>1297</v>
      </c>
      <c r="G1538">
        <v>2033</v>
      </c>
      <c r="H1538">
        <v>63</v>
      </c>
      <c r="I1538">
        <v>346</v>
      </c>
    </row>
    <row r="1539" spans="1:9" ht="30" x14ac:dyDescent="0.2">
      <c r="A1539" t="s">
        <v>474</v>
      </c>
      <c r="B1539" t="s">
        <v>473</v>
      </c>
      <c r="C1539" s="412" t="s">
        <v>1646</v>
      </c>
      <c r="D1539" t="s">
        <v>13</v>
      </c>
      <c r="E1539" t="s">
        <v>67</v>
      </c>
      <c r="F1539" s="412" t="s">
        <v>1296</v>
      </c>
      <c r="G1539">
        <v>3</v>
      </c>
    </row>
    <row r="1540" spans="1:9" ht="60" x14ac:dyDescent="0.2">
      <c r="A1540" t="s">
        <v>474</v>
      </c>
      <c r="B1540" t="s">
        <v>473</v>
      </c>
      <c r="C1540" s="412" t="s">
        <v>1646</v>
      </c>
      <c r="D1540" t="s">
        <v>13</v>
      </c>
      <c r="E1540" t="s">
        <v>67</v>
      </c>
      <c r="F1540" s="412" t="s">
        <v>1295</v>
      </c>
      <c r="G1540">
        <v>3</v>
      </c>
    </row>
    <row r="1541" spans="1:9" ht="30" x14ac:dyDescent="0.2">
      <c r="A1541" t="s">
        <v>474</v>
      </c>
      <c r="B1541" t="s">
        <v>473</v>
      </c>
      <c r="C1541" s="412" t="s">
        <v>1646</v>
      </c>
      <c r="D1541" t="s">
        <v>13</v>
      </c>
      <c r="E1541" t="s">
        <v>67</v>
      </c>
      <c r="F1541" s="412" t="s">
        <v>1294</v>
      </c>
      <c r="G1541">
        <v>1308</v>
      </c>
      <c r="H1541">
        <v>115</v>
      </c>
      <c r="I1541">
        <v>148</v>
      </c>
    </row>
    <row r="1542" spans="1:9" ht="30" x14ac:dyDescent="0.2">
      <c r="A1542" t="s">
        <v>761</v>
      </c>
      <c r="B1542" t="s">
        <v>760</v>
      </c>
      <c r="C1542" s="412" t="s">
        <v>1647</v>
      </c>
      <c r="D1542" t="s">
        <v>13</v>
      </c>
      <c r="E1542" t="s">
        <v>67</v>
      </c>
      <c r="F1542" s="412" t="s">
        <v>1305</v>
      </c>
      <c r="G1542">
        <v>3</v>
      </c>
    </row>
    <row r="1543" spans="1:9" ht="30" x14ac:dyDescent="0.2">
      <c r="A1543" t="s">
        <v>761</v>
      </c>
      <c r="B1543" t="s">
        <v>760</v>
      </c>
      <c r="C1543" s="412" t="s">
        <v>1647</v>
      </c>
      <c r="D1543" t="s">
        <v>13</v>
      </c>
      <c r="E1543" t="s">
        <v>67</v>
      </c>
      <c r="F1543" s="412" t="s">
        <v>1308</v>
      </c>
      <c r="G1543">
        <v>1</v>
      </c>
    </row>
    <row r="1544" spans="1:9" ht="30" x14ac:dyDescent="0.2">
      <c r="A1544" t="s">
        <v>761</v>
      </c>
      <c r="B1544" t="s">
        <v>760</v>
      </c>
      <c r="C1544" s="412" t="s">
        <v>1647</v>
      </c>
      <c r="D1544" t="s">
        <v>13</v>
      </c>
      <c r="E1544" t="s">
        <v>67</v>
      </c>
      <c r="F1544" s="412" t="s">
        <v>1304</v>
      </c>
      <c r="G1544">
        <v>6</v>
      </c>
    </row>
    <row r="1545" spans="1:9" ht="45" x14ac:dyDescent="0.2">
      <c r="A1545" t="s">
        <v>761</v>
      </c>
      <c r="B1545" t="s">
        <v>760</v>
      </c>
      <c r="C1545" s="412" t="s">
        <v>1647</v>
      </c>
      <c r="D1545" t="s">
        <v>13</v>
      </c>
      <c r="E1545" t="s">
        <v>67</v>
      </c>
      <c r="F1545" s="412" t="s">
        <v>1303</v>
      </c>
      <c r="G1545">
        <v>6</v>
      </c>
    </row>
    <row r="1546" spans="1:9" ht="45" x14ac:dyDescent="0.2">
      <c r="A1546" t="s">
        <v>761</v>
      </c>
      <c r="B1546" t="s">
        <v>760</v>
      </c>
      <c r="C1546" s="412" t="s">
        <v>1647</v>
      </c>
      <c r="D1546" t="s">
        <v>13</v>
      </c>
      <c r="E1546" t="s">
        <v>67</v>
      </c>
      <c r="F1546" s="412" t="s">
        <v>1170</v>
      </c>
      <c r="G1546">
        <v>21</v>
      </c>
    </row>
    <row r="1547" spans="1:9" x14ac:dyDescent="0.2">
      <c r="A1547" t="s">
        <v>761</v>
      </c>
      <c r="B1547" t="s">
        <v>760</v>
      </c>
      <c r="C1547" s="412" t="s">
        <v>1647</v>
      </c>
      <c r="D1547" t="s">
        <v>13</v>
      </c>
      <c r="E1547" t="s">
        <v>67</v>
      </c>
      <c r="F1547" s="412" t="s">
        <v>1306</v>
      </c>
      <c r="G1547">
        <v>485</v>
      </c>
    </row>
    <row r="1548" spans="1:9" ht="45" x14ac:dyDescent="0.2">
      <c r="A1548" t="s">
        <v>761</v>
      </c>
      <c r="B1548" t="s">
        <v>760</v>
      </c>
      <c r="C1548" s="412" t="s">
        <v>1647</v>
      </c>
      <c r="D1548" t="s">
        <v>13</v>
      </c>
      <c r="E1548" t="s">
        <v>67</v>
      </c>
      <c r="F1548" s="412" t="s">
        <v>1300</v>
      </c>
      <c r="G1548">
        <v>5</v>
      </c>
      <c r="I1548">
        <v>3</v>
      </c>
    </row>
    <row r="1549" spans="1:9" ht="45" x14ac:dyDescent="0.2">
      <c r="A1549" t="s">
        <v>761</v>
      </c>
      <c r="B1549" t="s">
        <v>760</v>
      </c>
      <c r="C1549" s="412" t="s">
        <v>1647</v>
      </c>
      <c r="D1549" t="s">
        <v>13</v>
      </c>
      <c r="E1549" t="s">
        <v>67</v>
      </c>
      <c r="F1549" s="412" t="s">
        <v>1299</v>
      </c>
      <c r="G1549">
        <v>1</v>
      </c>
    </row>
    <row r="1550" spans="1:9" ht="30" x14ac:dyDescent="0.2">
      <c r="A1550" t="s">
        <v>761</v>
      </c>
      <c r="B1550" t="s">
        <v>760</v>
      </c>
      <c r="C1550" s="412" t="s">
        <v>1647</v>
      </c>
      <c r="D1550" t="s">
        <v>13</v>
      </c>
      <c r="E1550" t="s">
        <v>67</v>
      </c>
      <c r="F1550" s="412" t="s">
        <v>1171</v>
      </c>
      <c r="G1550">
        <v>3</v>
      </c>
    </row>
    <row r="1551" spans="1:9" ht="30" x14ac:dyDescent="0.2">
      <c r="A1551" t="s">
        <v>761</v>
      </c>
      <c r="B1551" t="s">
        <v>760</v>
      </c>
      <c r="C1551" s="412" t="s">
        <v>1647</v>
      </c>
      <c r="D1551" t="s">
        <v>13</v>
      </c>
      <c r="E1551" t="s">
        <v>67</v>
      </c>
      <c r="F1551" s="412" t="s">
        <v>1297</v>
      </c>
      <c r="G1551">
        <v>4850</v>
      </c>
      <c r="H1551">
        <v>339</v>
      </c>
      <c r="I1551">
        <v>600</v>
      </c>
    </row>
    <row r="1552" spans="1:9" ht="30" x14ac:dyDescent="0.2">
      <c r="A1552" t="s">
        <v>761</v>
      </c>
      <c r="B1552" t="s">
        <v>760</v>
      </c>
      <c r="C1552" s="412" t="s">
        <v>1647</v>
      </c>
      <c r="D1552" t="s">
        <v>13</v>
      </c>
      <c r="E1552" t="s">
        <v>67</v>
      </c>
      <c r="F1552" s="412" t="s">
        <v>1296</v>
      </c>
      <c r="G1552">
        <v>7</v>
      </c>
    </row>
    <row r="1553" spans="1:9" ht="60" x14ac:dyDescent="0.2">
      <c r="A1553" t="s">
        <v>761</v>
      </c>
      <c r="B1553" t="s">
        <v>760</v>
      </c>
      <c r="C1553" s="412" t="s">
        <v>1647</v>
      </c>
      <c r="D1553" t="s">
        <v>13</v>
      </c>
      <c r="E1553" t="s">
        <v>67</v>
      </c>
      <c r="F1553" s="412" t="s">
        <v>1295</v>
      </c>
      <c r="G1553">
        <v>11</v>
      </c>
      <c r="H1553">
        <v>3</v>
      </c>
      <c r="I1553">
        <v>3</v>
      </c>
    </row>
    <row r="1554" spans="1:9" x14ac:dyDescent="0.2">
      <c r="A1554" t="s">
        <v>761</v>
      </c>
      <c r="B1554" t="s">
        <v>760</v>
      </c>
      <c r="C1554" s="412" t="s">
        <v>1647</v>
      </c>
      <c r="D1554" t="s">
        <v>13</v>
      </c>
      <c r="E1554" t="s">
        <v>67</v>
      </c>
      <c r="F1554" s="412" t="s">
        <v>1294</v>
      </c>
      <c r="G1554">
        <v>272</v>
      </c>
      <c r="H1554">
        <v>32</v>
      </c>
      <c r="I1554">
        <v>182</v>
      </c>
    </row>
    <row r="1555" spans="1:9" ht="30" x14ac:dyDescent="0.2">
      <c r="A1555" t="s">
        <v>773</v>
      </c>
      <c r="B1555" t="s">
        <v>772</v>
      </c>
      <c r="C1555" s="412" t="s">
        <v>1418</v>
      </c>
      <c r="D1555" t="s">
        <v>13</v>
      </c>
      <c r="E1555" t="s">
        <v>66</v>
      </c>
      <c r="F1555" s="412" t="s">
        <v>1308</v>
      </c>
      <c r="G1555">
        <v>3</v>
      </c>
      <c r="H1555">
        <v>2</v>
      </c>
    </row>
    <row r="1556" spans="1:9" ht="45" x14ac:dyDescent="0.2">
      <c r="A1556" t="s">
        <v>773</v>
      </c>
      <c r="B1556" t="s">
        <v>772</v>
      </c>
      <c r="C1556" s="412" t="s">
        <v>1418</v>
      </c>
      <c r="D1556" t="s">
        <v>13</v>
      </c>
      <c r="E1556" t="s">
        <v>66</v>
      </c>
      <c r="F1556" s="412" t="s">
        <v>1303</v>
      </c>
      <c r="G1556">
        <v>2</v>
      </c>
    </row>
    <row r="1557" spans="1:9" ht="30" x14ac:dyDescent="0.2">
      <c r="A1557" t="s">
        <v>773</v>
      </c>
      <c r="B1557" t="s">
        <v>772</v>
      </c>
      <c r="C1557" s="412" t="s">
        <v>1418</v>
      </c>
      <c r="D1557" t="s">
        <v>13</v>
      </c>
      <c r="E1557" t="s">
        <v>66</v>
      </c>
      <c r="F1557" s="412" t="s">
        <v>1169</v>
      </c>
      <c r="G1557">
        <v>3</v>
      </c>
    </row>
    <row r="1558" spans="1:9" ht="45" x14ac:dyDescent="0.2">
      <c r="A1558" t="s">
        <v>773</v>
      </c>
      <c r="B1558" t="s">
        <v>772</v>
      </c>
      <c r="C1558" s="412" t="s">
        <v>1418</v>
      </c>
      <c r="D1558" t="s">
        <v>13</v>
      </c>
      <c r="E1558" t="s">
        <v>66</v>
      </c>
      <c r="F1558" s="412" t="s">
        <v>1170</v>
      </c>
      <c r="G1558">
        <v>1</v>
      </c>
    </row>
    <row r="1559" spans="1:9" ht="45" x14ac:dyDescent="0.2">
      <c r="A1559" t="s">
        <v>773</v>
      </c>
      <c r="B1559" t="s">
        <v>772</v>
      </c>
      <c r="C1559" s="412" t="s">
        <v>1418</v>
      </c>
      <c r="D1559" t="s">
        <v>13</v>
      </c>
      <c r="E1559" t="s">
        <v>66</v>
      </c>
      <c r="F1559" s="412" t="s">
        <v>1300</v>
      </c>
      <c r="I1559">
        <v>1</v>
      </c>
    </row>
    <row r="1560" spans="1:9" ht="30" x14ac:dyDescent="0.2">
      <c r="A1560" t="s">
        <v>773</v>
      </c>
      <c r="B1560" t="s">
        <v>772</v>
      </c>
      <c r="C1560" s="412" t="s">
        <v>1418</v>
      </c>
      <c r="D1560" t="s">
        <v>13</v>
      </c>
      <c r="E1560" t="s">
        <v>66</v>
      </c>
      <c r="F1560" s="412" t="s">
        <v>1171</v>
      </c>
      <c r="G1560">
        <v>102</v>
      </c>
    </row>
    <row r="1561" spans="1:9" ht="30" x14ac:dyDescent="0.2">
      <c r="A1561" t="s">
        <v>773</v>
      </c>
      <c r="B1561" t="s">
        <v>772</v>
      </c>
      <c r="C1561" s="412" t="s">
        <v>1418</v>
      </c>
      <c r="D1561" t="s">
        <v>13</v>
      </c>
      <c r="E1561" t="s">
        <v>66</v>
      </c>
      <c r="F1561" s="412" t="s">
        <v>1297</v>
      </c>
      <c r="G1561">
        <v>427</v>
      </c>
      <c r="I1561">
        <v>77</v>
      </c>
    </row>
    <row r="1562" spans="1:9" ht="60" x14ac:dyDescent="0.2">
      <c r="A1562" t="s">
        <v>773</v>
      </c>
      <c r="B1562" t="s">
        <v>772</v>
      </c>
      <c r="C1562" s="412" t="s">
        <v>1418</v>
      </c>
      <c r="D1562" t="s">
        <v>13</v>
      </c>
      <c r="E1562" t="s">
        <v>66</v>
      </c>
      <c r="F1562" s="412" t="s">
        <v>1295</v>
      </c>
      <c r="G1562">
        <v>1</v>
      </c>
      <c r="H1562">
        <v>2</v>
      </c>
      <c r="I1562">
        <v>21</v>
      </c>
    </row>
    <row r="1563" spans="1:9" ht="30" x14ac:dyDescent="0.2">
      <c r="A1563" t="s">
        <v>773</v>
      </c>
      <c r="B1563" t="s">
        <v>772</v>
      </c>
      <c r="C1563" s="412" t="s">
        <v>1418</v>
      </c>
      <c r="D1563" t="s">
        <v>13</v>
      </c>
      <c r="E1563" t="s">
        <v>66</v>
      </c>
      <c r="F1563" s="412" t="s">
        <v>1294</v>
      </c>
      <c r="G1563">
        <v>18</v>
      </c>
      <c r="I1563">
        <v>1</v>
      </c>
    </row>
    <row r="1564" spans="1:9" ht="30" x14ac:dyDescent="0.2">
      <c r="A1564" t="s">
        <v>967</v>
      </c>
      <c r="B1564" t="s">
        <v>966</v>
      </c>
      <c r="C1564" s="412" t="s">
        <v>1648</v>
      </c>
      <c r="D1564" t="s">
        <v>13</v>
      </c>
      <c r="E1564" t="s">
        <v>183</v>
      </c>
      <c r="F1564" s="412" t="s">
        <v>1305</v>
      </c>
      <c r="G1564">
        <v>1</v>
      </c>
      <c r="H1564">
        <v>4</v>
      </c>
    </row>
    <row r="1565" spans="1:9" ht="45" x14ac:dyDescent="0.2">
      <c r="A1565" t="s">
        <v>967</v>
      </c>
      <c r="B1565" t="s">
        <v>966</v>
      </c>
      <c r="C1565" s="412" t="s">
        <v>1648</v>
      </c>
      <c r="D1565" t="s">
        <v>13</v>
      </c>
      <c r="E1565" t="s">
        <v>183</v>
      </c>
      <c r="F1565" s="412" t="s">
        <v>1303</v>
      </c>
      <c r="G1565">
        <v>4</v>
      </c>
    </row>
    <row r="1566" spans="1:9" ht="30" x14ac:dyDescent="0.2">
      <c r="A1566" t="s">
        <v>967</v>
      </c>
      <c r="B1566" t="s">
        <v>966</v>
      </c>
      <c r="C1566" s="412" t="s">
        <v>1648</v>
      </c>
      <c r="D1566" t="s">
        <v>13</v>
      </c>
      <c r="E1566" t="s">
        <v>183</v>
      </c>
      <c r="F1566" s="412" t="s">
        <v>1169</v>
      </c>
      <c r="G1566">
        <v>2</v>
      </c>
    </row>
    <row r="1567" spans="1:9" ht="30" x14ac:dyDescent="0.2">
      <c r="A1567" t="s">
        <v>967</v>
      </c>
      <c r="B1567" t="s">
        <v>966</v>
      </c>
      <c r="C1567" s="412" t="s">
        <v>1648</v>
      </c>
      <c r="D1567" t="s">
        <v>13</v>
      </c>
      <c r="E1567" t="s">
        <v>183</v>
      </c>
      <c r="F1567" s="412" t="s">
        <v>1309</v>
      </c>
      <c r="G1567">
        <v>1</v>
      </c>
    </row>
    <row r="1568" spans="1:9" ht="45" x14ac:dyDescent="0.2">
      <c r="A1568" t="s">
        <v>967</v>
      </c>
      <c r="B1568" t="s">
        <v>966</v>
      </c>
      <c r="C1568" s="412" t="s">
        <v>1648</v>
      </c>
      <c r="D1568" t="s">
        <v>13</v>
      </c>
      <c r="E1568" t="s">
        <v>183</v>
      </c>
      <c r="F1568" s="412" t="s">
        <v>1170</v>
      </c>
      <c r="G1568">
        <v>2</v>
      </c>
    </row>
    <row r="1569" spans="1:9" ht="30" x14ac:dyDescent="0.2">
      <c r="A1569" t="s">
        <v>967</v>
      </c>
      <c r="B1569" t="s">
        <v>966</v>
      </c>
      <c r="C1569" s="412" t="s">
        <v>1648</v>
      </c>
      <c r="D1569" t="s">
        <v>13</v>
      </c>
      <c r="E1569" t="s">
        <v>183</v>
      </c>
      <c r="F1569" s="412" t="s">
        <v>1306</v>
      </c>
      <c r="G1569">
        <v>2</v>
      </c>
    </row>
    <row r="1570" spans="1:9" ht="45" x14ac:dyDescent="0.2">
      <c r="A1570" t="s">
        <v>967</v>
      </c>
      <c r="B1570" t="s">
        <v>966</v>
      </c>
      <c r="C1570" s="412" t="s">
        <v>1648</v>
      </c>
      <c r="D1570" t="s">
        <v>13</v>
      </c>
      <c r="E1570" t="s">
        <v>183</v>
      </c>
      <c r="F1570" s="412" t="s">
        <v>1300</v>
      </c>
      <c r="G1570">
        <v>13</v>
      </c>
      <c r="I1570">
        <v>389</v>
      </c>
    </row>
    <row r="1571" spans="1:9" ht="45" x14ac:dyDescent="0.2">
      <c r="A1571" t="s">
        <v>967</v>
      </c>
      <c r="B1571" t="s">
        <v>966</v>
      </c>
      <c r="C1571" s="412" t="s">
        <v>1648</v>
      </c>
      <c r="D1571" t="s">
        <v>13</v>
      </c>
      <c r="E1571" t="s">
        <v>183</v>
      </c>
      <c r="F1571" s="412" t="s">
        <v>1299</v>
      </c>
      <c r="G1571">
        <v>11</v>
      </c>
    </row>
    <row r="1572" spans="1:9" ht="30" x14ac:dyDescent="0.2">
      <c r="A1572" t="s">
        <v>967</v>
      </c>
      <c r="B1572" t="s">
        <v>966</v>
      </c>
      <c r="C1572" s="412" t="s">
        <v>1648</v>
      </c>
      <c r="D1572" t="s">
        <v>13</v>
      </c>
      <c r="E1572" t="s">
        <v>183</v>
      </c>
      <c r="F1572" s="412" t="s">
        <v>1171</v>
      </c>
      <c r="G1572">
        <v>1</v>
      </c>
    </row>
    <row r="1573" spans="1:9" ht="30" x14ac:dyDescent="0.2">
      <c r="A1573" t="s">
        <v>967</v>
      </c>
      <c r="B1573" t="s">
        <v>966</v>
      </c>
      <c r="C1573" s="412" t="s">
        <v>1648</v>
      </c>
      <c r="D1573" t="s">
        <v>13</v>
      </c>
      <c r="E1573" t="s">
        <v>183</v>
      </c>
      <c r="F1573" s="412" t="s">
        <v>1297</v>
      </c>
      <c r="G1573">
        <v>4583</v>
      </c>
      <c r="I1573">
        <v>12</v>
      </c>
    </row>
    <row r="1574" spans="1:9" ht="30" x14ac:dyDescent="0.2">
      <c r="A1574" t="s">
        <v>967</v>
      </c>
      <c r="B1574" t="s">
        <v>966</v>
      </c>
      <c r="C1574" s="412" t="s">
        <v>1648</v>
      </c>
      <c r="D1574" t="s">
        <v>13</v>
      </c>
      <c r="E1574" t="s">
        <v>183</v>
      </c>
      <c r="F1574" s="412" t="s">
        <v>1296</v>
      </c>
      <c r="G1574">
        <v>15</v>
      </c>
      <c r="H1574">
        <v>144</v>
      </c>
    </row>
    <row r="1575" spans="1:9" ht="60" x14ac:dyDescent="0.2">
      <c r="A1575" t="s">
        <v>967</v>
      </c>
      <c r="B1575" t="s">
        <v>966</v>
      </c>
      <c r="C1575" s="412" t="s">
        <v>1648</v>
      </c>
      <c r="D1575" t="s">
        <v>13</v>
      </c>
      <c r="E1575" t="s">
        <v>183</v>
      </c>
      <c r="F1575" s="412" t="s">
        <v>1295</v>
      </c>
      <c r="G1575">
        <v>12</v>
      </c>
      <c r="H1575">
        <v>136</v>
      </c>
      <c r="I1575">
        <v>771</v>
      </c>
    </row>
    <row r="1576" spans="1:9" ht="30" x14ac:dyDescent="0.2">
      <c r="A1576" t="s">
        <v>967</v>
      </c>
      <c r="B1576" t="s">
        <v>966</v>
      </c>
      <c r="C1576" s="412" t="s">
        <v>1648</v>
      </c>
      <c r="D1576" t="s">
        <v>13</v>
      </c>
      <c r="E1576" t="s">
        <v>183</v>
      </c>
      <c r="F1576" s="412" t="s">
        <v>1294</v>
      </c>
      <c r="G1576">
        <v>3021</v>
      </c>
      <c r="I1576">
        <v>3</v>
      </c>
    </row>
    <row r="1577" spans="1:9" ht="30" x14ac:dyDescent="0.2">
      <c r="A1577" t="s">
        <v>330</v>
      </c>
      <c r="B1577" t="s">
        <v>329</v>
      </c>
      <c r="C1577" s="412" t="s">
        <v>1649</v>
      </c>
      <c r="D1577" t="s">
        <v>15</v>
      </c>
      <c r="E1577" t="s">
        <v>20</v>
      </c>
      <c r="F1577" s="412" t="s">
        <v>1305</v>
      </c>
      <c r="G1577">
        <v>5601</v>
      </c>
      <c r="H1577">
        <v>310</v>
      </c>
    </row>
    <row r="1578" spans="1:9" ht="30" x14ac:dyDescent="0.2">
      <c r="A1578" t="s">
        <v>330</v>
      </c>
      <c r="B1578" t="s">
        <v>329</v>
      </c>
      <c r="C1578" s="412" t="s">
        <v>1649</v>
      </c>
      <c r="D1578" t="s">
        <v>15</v>
      </c>
      <c r="E1578" t="s">
        <v>20</v>
      </c>
      <c r="F1578" s="412" t="s">
        <v>1308</v>
      </c>
      <c r="G1578">
        <v>9</v>
      </c>
      <c r="H1578">
        <v>2</v>
      </c>
    </row>
    <row r="1579" spans="1:9" ht="30" x14ac:dyDescent="0.2">
      <c r="A1579" t="s">
        <v>330</v>
      </c>
      <c r="B1579" t="s">
        <v>329</v>
      </c>
      <c r="C1579" s="412" t="s">
        <v>1649</v>
      </c>
      <c r="D1579" t="s">
        <v>15</v>
      </c>
      <c r="E1579" t="s">
        <v>20</v>
      </c>
      <c r="F1579" s="412" t="s">
        <v>1304</v>
      </c>
      <c r="G1579">
        <v>3</v>
      </c>
    </row>
    <row r="1580" spans="1:9" ht="45" x14ac:dyDescent="0.2">
      <c r="A1580" t="s">
        <v>330</v>
      </c>
      <c r="B1580" t="s">
        <v>329</v>
      </c>
      <c r="C1580" s="412" t="s">
        <v>1649</v>
      </c>
      <c r="D1580" t="s">
        <v>15</v>
      </c>
      <c r="E1580" t="s">
        <v>20</v>
      </c>
      <c r="F1580" s="412" t="s">
        <v>1303</v>
      </c>
      <c r="G1580">
        <v>10</v>
      </c>
    </row>
    <row r="1581" spans="1:9" ht="30" x14ac:dyDescent="0.2">
      <c r="A1581" t="s">
        <v>330</v>
      </c>
      <c r="B1581" t="s">
        <v>329</v>
      </c>
      <c r="C1581" s="412" t="s">
        <v>1649</v>
      </c>
      <c r="D1581" t="s">
        <v>15</v>
      </c>
      <c r="E1581" t="s">
        <v>20</v>
      </c>
      <c r="F1581" s="412" t="s">
        <v>1169</v>
      </c>
      <c r="G1581">
        <v>8525</v>
      </c>
      <c r="H1581">
        <v>553</v>
      </c>
    </row>
    <row r="1582" spans="1:9" ht="30" x14ac:dyDescent="0.2">
      <c r="A1582" t="s">
        <v>330</v>
      </c>
      <c r="B1582" t="s">
        <v>329</v>
      </c>
      <c r="C1582" s="412" t="s">
        <v>1649</v>
      </c>
      <c r="D1582" t="s">
        <v>15</v>
      </c>
      <c r="E1582" t="s">
        <v>20</v>
      </c>
      <c r="F1582" s="412" t="s">
        <v>1309</v>
      </c>
      <c r="G1582">
        <v>7</v>
      </c>
    </row>
    <row r="1583" spans="1:9" ht="45" x14ac:dyDescent="0.2">
      <c r="A1583" t="s">
        <v>330</v>
      </c>
      <c r="B1583" t="s">
        <v>329</v>
      </c>
      <c r="C1583" s="412" t="s">
        <v>1649</v>
      </c>
      <c r="D1583" t="s">
        <v>15</v>
      </c>
      <c r="E1583" t="s">
        <v>20</v>
      </c>
      <c r="F1583" s="412" t="s">
        <v>1170</v>
      </c>
      <c r="G1583">
        <v>14</v>
      </c>
      <c r="H1583">
        <v>3</v>
      </c>
    </row>
    <row r="1584" spans="1:9" ht="30" x14ac:dyDescent="0.2">
      <c r="A1584" t="s">
        <v>330</v>
      </c>
      <c r="B1584" t="s">
        <v>329</v>
      </c>
      <c r="C1584" s="412" t="s">
        <v>1649</v>
      </c>
      <c r="D1584" t="s">
        <v>15</v>
      </c>
      <c r="E1584" t="s">
        <v>20</v>
      </c>
      <c r="F1584" s="412" t="s">
        <v>1307</v>
      </c>
      <c r="G1584">
        <v>6</v>
      </c>
    </row>
    <row r="1585" spans="1:9" ht="30" x14ac:dyDescent="0.2">
      <c r="A1585" t="s">
        <v>330</v>
      </c>
      <c r="B1585" t="s">
        <v>329</v>
      </c>
      <c r="C1585" s="412" t="s">
        <v>1649</v>
      </c>
      <c r="D1585" t="s">
        <v>15</v>
      </c>
      <c r="E1585" t="s">
        <v>20</v>
      </c>
      <c r="F1585" s="412" t="s">
        <v>1306</v>
      </c>
      <c r="G1585">
        <v>142</v>
      </c>
    </row>
    <row r="1586" spans="1:9" ht="45" x14ac:dyDescent="0.2">
      <c r="A1586" t="s">
        <v>330</v>
      </c>
      <c r="B1586" t="s">
        <v>329</v>
      </c>
      <c r="C1586" s="412" t="s">
        <v>1649</v>
      </c>
      <c r="D1586" t="s">
        <v>15</v>
      </c>
      <c r="E1586" t="s">
        <v>20</v>
      </c>
      <c r="F1586" s="412" t="s">
        <v>1300</v>
      </c>
      <c r="G1586">
        <v>61</v>
      </c>
      <c r="I1586">
        <v>1876</v>
      </c>
    </row>
    <row r="1587" spans="1:9" ht="45" x14ac:dyDescent="0.2">
      <c r="A1587" t="s">
        <v>330</v>
      </c>
      <c r="B1587" t="s">
        <v>329</v>
      </c>
      <c r="C1587" s="412" t="s">
        <v>1649</v>
      </c>
      <c r="D1587" t="s">
        <v>15</v>
      </c>
      <c r="E1587" t="s">
        <v>20</v>
      </c>
      <c r="F1587" s="412" t="s">
        <v>1299</v>
      </c>
      <c r="G1587">
        <v>126</v>
      </c>
    </row>
    <row r="1588" spans="1:9" ht="30" x14ac:dyDescent="0.2">
      <c r="A1588" t="s">
        <v>330</v>
      </c>
      <c r="B1588" t="s">
        <v>329</v>
      </c>
      <c r="C1588" s="412" t="s">
        <v>1649</v>
      </c>
      <c r="D1588" t="s">
        <v>15</v>
      </c>
      <c r="E1588" t="s">
        <v>20</v>
      </c>
      <c r="F1588" s="412" t="s">
        <v>1171</v>
      </c>
      <c r="G1588">
        <v>23</v>
      </c>
    </row>
    <row r="1589" spans="1:9" ht="30" x14ac:dyDescent="0.2">
      <c r="A1589" t="s">
        <v>330</v>
      </c>
      <c r="B1589" t="s">
        <v>329</v>
      </c>
      <c r="C1589" s="412" t="s">
        <v>1649</v>
      </c>
      <c r="D1589" t="s">
        <v>15</v>
      </c>
      <c r="E1589" t="s">
        <v>20</v>
      </c>
      <c r="F1589" s="412" t="s">
        <v>1297</v>
      </c>
      <c r="G1589">
        <v>482</v>
      </c>
      <c r="H1589">
        <v>4</v>
      </c>
      <c r="I1589">
        <v>210</v>
      </c>
    </row>
    <row r="1590" spans="1:9" ht="30" x14ac:dyDescent="0.2">
      <c r="A1590" t="s">
        <v>330</v>
      </c>
      <c r="B1590" t="s">
        <v>329</v>
      </c>
      <c r="C1590" s="412" t="s">
        <v>1649</v>
      </c>
      <c r="D1590" t="s">
        <v>15</v>
      </c>
      <c r="E1590" t="s">
        <v>20</v>
      </c>
      <c r="F1590" s="412" t="s">
        <v>1296</v>
      </c>
      <c r="G1590">
        <v>15</v>
      </c>
      <c r="H1590">
        <v>1</v>
      </c>
    </row>
    <row r="1591" spans="1:9" ht="60" x14ac:dyDescent="0.2">
      <c r="A1591" t="s">
        <v>330</v>
      </c>
      <c r="B1591" t="s">
        <v>329</v>
      </c>
      <c r="C1591" s="412" t="s">
        <v>1649</v>
      </c>
      <c r="D1591" t="s">
        <v>15</v>
      </c>
      <c r="E1591" t="s">
        <v>20</v>
      </c>
      <c r="F1591" s="412" t="s">
        <v>1295</v>
      </c>
      <c r="G1591">
        <v>23</v>
      </c>
      <c r="H1591">
        <v>12</v>
      </c>
      <c r="I1591">
        <v>53</v>
      </c>
    </row>
    <row r="1592" spans="1:9" ht="30" x14ac:dyDescent="0.2">
      <c r="A1592" t="s">
        <v>330</v>
      </c>
      <c r="B1592" t="s">
        <v>329</v>
      </c>
      <c r="C1592" s="412" t="s">
        <v>1649</v>
      </c>
      <c r="D1592" t="s">
        <v>15</v>
      </c>
      <c r="E1592" t="s">
        <v>20</v>
      </c>
      <c r="F1592" s="412" t="s">
        <v>1294</v>
      </c>
      <c r="G1592">
        <v>10804</v>
      </c>
      <c r="H1592">
        <v>23</v>
      </c>
      <c r="I1592">
        <v>6828</v>
      </c>
    </row>
    <row r="1593" spans="1:9" ht="30" x14ac:dyDescent="0.2">
      <c r="A1593" t="s">
        <v>1070</v>
      </c>
      <c r="B1593" t="s">
        <v>1069</v>
      </c>
      <c r="C1593" s="412" t="s">
        <v>1419</v>
      </c>
      <c r="D1593" t="s">
        <v>13</v>
      </c>
      <c r="E1593" t="s">
        <v>67</v>
      </c>
      <c r="F1593" s="412" t="s">
        <v>1306</v>
      </c>
      <c r="G1593">
        <v>73</v>
      </c>
    </row>
    <row r="1594" spans="1:9" ht="30" x14ac:dyDescent="0.2">
      <c r="A1594" t="s">
        <v>1070</v>
      </c>
      <c r="B1594" t="s">
        <v>1069</v>
      </c>
      <c r="C1594" s="412" t="s">
        <v>1419</v>
      </c>
      <c r="D1594" t="s">
        <v>13</v>
      </c>
      <c r="E1594" t="s">
        <v>67</v>
      </c>
      <c r="F1594" s="412" t="s">
        <v>1297</v>
      </c>
      <c r="G1594">
        <v>44</v>
      </c>
      <c r="H1594">
        <v>1</v>
      </c>
      <c r="I1594">
        <v>8</v>
      </c>
    </row>
    <row r="1595" spans="1:9" ht="30" x14ac:dyDescent="0.2">
      <c r="A1595" t="s">
        <v>1070</v>
      </c>
      <c r="B1595" t="s">
        <v>1069</v>
      </c>
      <c r="C1595" s="412" t="s">
        <v>1419</v>
      </c>
      <c r="D1595" t="s">
        <v>13</v>
      </c>
      <c r="E1595" t="s">
        <v>67</v>
      </c>
      <c r="F1595" s="412" t="s">
        <v>1294</v>
      </c>
      <c r="G1595">
        <v>41</v>
      </c>
      <c r="H1595">
        <v>15</v>
      </c>
      <c r="I1595">
        <v>10</v>
      </c>
    </row>
    <row r="1596" spans="1:9" ht="45" x14ac:dyDescent="0.2">
      <c r="A1596" t="s">
        <v>779</v>
      </c>
      <c r="B1596" t="s">
        <v>778</v>
      </c>
      <c r="C1596" s="412" t="s">
        <v>1650</v>
      </c>
      <c r="D1596" t="s">
        <v>13</v>
      </c>
      <c r="E1596" t="s">
        <v>66</v>
      </c>
      <c r="F1596" s="412" t="s">
        <v>1305</v>
      </c>
      <c r="G1596">
        <v>5</v>
      </c>
      <c r="H1596">
        <v>1</v>
      </c>
    </row>
    <row r="1597" spans="1:9" ht="45" x14ac:dyDescent="0.2">
      <c r="A1597" t="s">
        <v>779</v>
      </c>
      <c r="B1597" t="s">
        <v>778</v>
      </c>
      <c r="C1597" s="412" t="s">
        <v>1650</v>
      </c>
      <c r="D1597" t="s">
        <v>13</v>
      </c>
      <c r="E1597" t="s">
        <v>66</v>
      </c>
      <c r="F1597" s="412" t="s">
        <v>1308</v>
      </c>
      <c r="H1597">
        <v>34</v>
      </c>
    </row>
    <row r="1598" spans="1:9" ht="45" x14ac:dyDescent="0.2">
      <c r="A1598" t="s">
        <v>779</v>
      </c>
      <c r="B1598" t="s">
        <v>778</v>
      </c>
      <c r="C1598" s="412" t="s">
        <v>1650</v>
      </c>
      <c r="D1598" t="s">
        <v>13</v>
      </c>
      <c r="E1598" t="s">
        <v>66</v>
      </c>
      <c r="F1598" s="412" t="s">
        <v>1169</v>
      </c>
      <c r="G1598">
        <v>5</v>
      </c>
    </row>
    <row r="1599" spans="1:9" ht="45" x14ac:dyDescent="0.2">
      <c r="A1599" t="s">
        <v>779</v>
      </c>
      <c r="B1599" t="s">
        <v>778</v>
      </c>
      <c r="C1599" s="412" t="s">
        <v>1650</v>
      </c>
      <c r="D1599" t="s">
        <v>13</v>
      </c>
      <c r="E1599" t="s">
        <v>66</v>
      </c>
      <c r="F1599" s="412" t="s">
        <v>1306</v>
      </c>
      <c r="G1599">
        <v>39</v>
      </c>
    </row>
    <row r="1600" spans="1:9" ht="45" x14ac:dyDescent="0.2">
      <c r="A1600" t="s">
        <v>779</v>
      </c>
      <c r="B1600" t="s">
        <v>778</v>
      </c>
      <c r="C1600" s="412" t="s">
        <v>1650</v>
      </c>
      <c r="D1600" t="s">
        <v>13</v>
      </c>
      <c r="E1600" t="s">
        <v>66</v>
      </c>
      <c r="F1600" s="412" t="s">
        <v>1300</v>
      </c>
      <c r="I1600">
        <v>8</v>
      </c>
    </row>
    <row r="1601" spans="1:9" ht="45" x14ac:dyDescent="0.2">
      <c r="A1601" t="s">
        <v>779</v>
      </c>
      <c r="B1601" t="s">
        <v>778</v>
      </c>
      <c r="C1601" s="412" t="s">
        <v>1650</v>
      </c>
      <c r="D1601" t="s">
        <v>13</v>
      </c>
      <c r="E1601" t="s">
        <v>66</v>
      </c>
      <c r="F1601" s="412" t="s">
        <v>1299</v>
      </c>
      <c r="G1601">
        <v>2</v>
      </c>
    </row>
    <row r="1602" spans="1:9" ht="45" x14ac:dyDescent="0.2">
      <c r="A1602" t="s">
        <v>779</v>
      </c>
      <c r="B1602" t="s">
        <v>778</v>
      </c>
      <c r="C1602" s="412" t="s">
        <v>1650</v>
      </c>
      <c r="D1602" t="s">
        <v>13</v>
      </c>
      <c r="E1602" t="s">
        <v>66</v>
      </c>
      <c r="F1602" s="412" t="s">
        <v>1171</v>
      </c>
      <c r="G1602">
        <v>71</v>
      </c>
    </row>
    <row r="1603" spans="1:9" ht="45" x14ac:dyDescent="0.2">
      <c r="A1603" t="s">
        <v>779</v>
      </c>
      <c r="B1603" t="s">
        <v>778</v>
      </c>
      <c r="C1603" s="412" t="s">
        <v>1650</v>
      </c>
      <c r="D1603" t="s">
        <v>13</v>
      </c>
      <c r="E1603" t="s">
        <v>66</v>
      </c>
      <c r="F1603" s="412" t="s">
        <v>1297</v>
      </c>
      <c r="G1603">
        <v>1061</v>
      </c>
      <c r="H1603">
        <v>5</v>
      </c>
      <c r="I1603">
        <v>420</v>
      </c>
    </row>
    <row r="1604" spans="1:9" ht="45" x14ac:dyDescent="0.2">
      <c r="A1604" t="s">
        <v>779</v>
      </c>
      <c r="B1604" t="s">
        <v>778</v>
      </c>
      <c r="C1604" s="412" t="s">
        <v>1650</v>
      </c>
      <c r="D1604" t="s">
        <v>13</v>
      </c>
      <c r="E1604" t="s">
        <v>66</v>
      </c>
      <c r="F1604" s="412" t="s">
        <v>1296</v>
      </c>
      <c r="G1604">
        <v>1</v>
      </c>
    </row>
    <row r="1605" spans="1:9" ht="60" x14ac:dyDescent="0.2">
      <c r="A1605" t="s">
        <v>779</v>
      </c>
      <c r="B1605" t="s">
        <v>778</v>
      </c>
      <c r="C1605" s="412" t="s">
        <v>1650</v>
      </c>
      <c r="D1605" t="s">
        <v>13</v>
      </c>
      <c r="E1605" t="s">
        <v>66</v>
      </c>
      <c r="F1605" s="412" t="s">
        <v>1295</v>
      </c>
      <c r="G1605">
        <v>4</v>
      </c>
      <c r="H1605">
        <v>24</v>
      </c>
      <c r="I1605">
        <v>177</v>
      </c>
    </row>
    <row r="1606" spans="1:9" ht="45" x14ac:dyDescent="0.2">
      <c r="A1606" t="s">
        <v>779</v>
      </c>
      <c r="B1606" t="s">
        <v>778</v>
      </c>
      <c r="C1606" s="412" t="s">
        <v>1650</v>
      </c>
      <c r="D1606" t="s">
        <v>13</v>
      </c>
      <c r="E1606" t="s">
        <v>66</v>
      </c>
      <c r="F1606" s="412" t="s">
        <v>1294</v>
      </c>
      <c r="G1606">
        <v>691</v>
      </c>
      <c r="H1606">
        <v>2</v>
      </c>
      <c r="I1606">
        <v>46</v>
      </c>
    </row>
    <row r="1607" spans="1:9" ht="45" x14ac:dyDescent="0.2">
      <c r="A1607" t="s">
        <v>992</v>
      </c>
      <c r="B1607" t="s">
        <v>991</v>
      </c>
      <c r="C1607" s="412" t="s">
        <v>1651</v>
      </c>
      <c r="D1607" t="s">
        <v>15</v>
      </c>
      <c r="E1607" t="s">
        <v>65</v>
      </c>
      <c r="F1607" s="412" t="s">
        <v>1305</v>
      </c>
      <c r="G1607">
        <v>2</v>
      </c>
      <c r="H1607">
        <v>1</v>
      </c>
    </row>
    <row r="1608" spans="1:9" ht="45" x14ac:dyDescent="0.2">
      <c r="A1608" t="s">
        <v>992</v>
      </c>
      <c r="B1608" t="s">
        <v>991</v>
      </c>
      <c r="C1608" s="412" t="s">
        <v>1651</v>
      </c>
      <c r="D1608" t="s">
        <v>15</v>
      </c>
      <c r="E1608" t="s">
        <v>65</v>
      </c>
      <c r="F1608" s="412" t="s">
        <v>1308</v>
      </c>
      <c r="G1608">
        <v>491</v>
      </c>
      <c r="H1608">
        <v>62</v>
      </c>
    </row>
    <row r="1609" spans="1:9" ht="45" x14ac:dyDescent="0.2">
      <c r="A1609" t="s">
        <v>992</v>
      </c>
      <c r="B1609" t="s">
        <v>991</v>
      </c>
      <c r="C1609" s="412" t="s">
        <v>1651</v>
      </c>
      <c r="D1609" t="s">
        <v>15</v>
      </c>
      <c r="E1609" t="s">
        <v>65</v>
      </c>
      <c r="F1609" s="412" t="s">
        <v>1304</v>
      </c>
      <c r="G1609">
        <v>5</v>
      </c>
    </row>
    <row r="1610" spans="1:9" ht="45" x14ac:dyDescent="0.2">
      <c r="A1610" t="s">
        <v>992</v>
      </c>
      <c r="B1610" t="s">
        <v>991</v>
      </c>
      <c r="C1610" s="412" t="s">
        <v>1651</v>
      </c>
      <c r="D1610" t="s">
        <v>15</v>
      </c>
      <c r="E1610" t="s">
        <v>65</v>
      </c>
      <c r="F1610" s="412" t="s">
        <v>1303</v>
      </c>
      <c r="G1610">
        <v>6</v>
      </c>
    </row>
    <row r="1611" spans="1:9" ht="45" x14ac:dyDescent="0.2">
      <c r="A1611" t="s">
        <v>992</v>
      </c>
      <c r="B1611" t="s">
        <v>991</v>
      </c>
      <c r="C1611" s="412" t="s">
        <v>1651</v>
      </c>
      <c r="D1611" t="s">
        <v>15</v>
      </c>
      <c r="E1611" t="s">
        <v>65</v>
      </c>
      <c r="F1611" s="412" t="s">
        <v>1169</v>
      </c>
      <c r="G1611">
        <v>7</v>
      </c>
      <c r="H1611">
        <v>1</v>
      </c>
    </row>
    <row r="1612" spans="1:9" ht="45" x14ac:dyDescent="0.2">
      <c r="A1612" t="s">
        <v>992</v>
      </c>
      <c r="B1612" t="s">
        <v>991</v>
      </c>
      <c r="C1612" s="412" t="s">
        <v>1651</v>
      </c>
      <c r="D1612" t="s">
        <v>15</v>
      </c>
      <c r="E1612" t="s">
        <v>65</v>
      </c>
      <c r="F1612" s="412" t="s">
        <v>1309</v>
      </c>
      <c r="G1612">
        <v>337</v>
      </c>
    </row>
    <row r="1613" spans="1:9" ht="45" x14ac:dyDescent="0.2">
      <c r="A1613" t="s">
        <v>992</v>
      </c>
      <c r="B1613" t="s">
        <v>991</v>
      </c>
      <c r="C1613" s="412" t="s">
        <v>1651</v>
      </c>
      <c r="D1613" t="s">
        <v>15</v>
      </c>
      <c r="E1613" t="s">
        <v>65</v>
      </c>
      <c r="F1613" s="412" t="s">
        <v>1170</v>
      </c>
      <c r="G1613">
        <v>4</v>
      </c>
      <c r="H1613">
        <v>1</v>
      </c>
    </row>
    <row r="1614" spans="1:9" ht="45" x14ac:dyDescent="0.2">
      <c r="A1614" t="s">
        <v>992</v>
      </c>
      <c r="B1614" t="s">
        <v>991</v>
      </c>
      <c r="C1614" s="412" t="s">
        <v>1651</v>
      </c>
      <c r="D1614" t="s">
        <v>15</v>
      </c>
      <c r="E1614" t="s">
        <v>65</v>
      </c>
      <c r="F1614" s="412" t="s">
        <v>1306</v>
      </c>
      <c r="G1614">
        <v>2</v>
      </c>
    </row>
    <row r="1615" spans="1:9" ht="45" x14ac:dyDescent="0.2">
      <c r="A1615" t="s">
        <v>992</v>
      </c>
      <c r="B1615" t="s">
        <v>991</v>
      </c>
      <c r="C1615" s="412" t="s">
        <v>1651</v>
      </c>
      <c r="D1615" t="s">
        <v>15</v>
      </c>
      <c r="E1615" t="s">
        <v>65</v>
      </c>
      <c r="F1615" s="412" t="s">
        <v>1300</v>
      </c>
      <c r="G1615">
        <v>3</v>
      </c>
      <c r="I1615">
        <v>1</v>
      </c>
    </row>
    <row r="1616" spans="1:9" ht="45" x14ac:dyDescent="0.2">
      <c r="A1616" t="s">
        <v>992</v>
      </c>
      <c r="B1616" t="s">
        <v>991</v>
      </c>
      <c r="C1616" s="412" t="s">
        <v>1651</v>
      </c>
      <c r="D1616" t="s">
        <v>15</v>
      </c>
      <c r="E1616" t="s">
        <v>65</v>
      </c>
      <c r="F1616" s="412" t="s">
        <v>1299</v>
      </c>
      <c r="G1616">
        <v>6</v>
      </c>
    </row>
    <row r="1617" spans="1:9" ht="45" x14ac:dyDescent="0.2">
      <c r="A1617" t="s">
        <v>992</v>
      </c>
      <c r="B1617" t="s">
        <v>991</v>
      </c>
      <c r="C1617" s="412" t="s">
        <v>1651</v>
      </c>
      <c r="D1617" t="s">
        <v>15</v>
      </c>
      <c r="E1617" t="s">
        <v>65</v>
      </c>
      <c r="F1617" s="412" t="s">
        <v>1171</v>
      </c>
      <c r="G1617">
        <v>36</v>
      </c>
    </row>
    <row r="1618" spans="1:9" ht="45" x14ac:dyDescent="0.2">
      <c r="A1618" t="s">
        <v>992</v>
      </c>
      <c r="B1618" t="s">
        <v>991</v>
      </c>
      <c r="C1618" s="412" t="s">
        <v>1651</v>
      </c>
      <c r="D1618" t="s">
        <v>15</v>
      </c>
      <c r="E1618" t="s">
        <v>65</v>
      </c>
      <c r="F1618" s="412" t="s">
        <v>1297</v>
      </c>
      <c r="G1618">
        <v>1724</v>
      </c>
      <c r="H1618">
        <v>41</v>
      </c>
      <c r="I1618">
        <v>17</v>
      </c>
    </row>
    <row r="1619" spans="1:9" ht="45" x14ac:dyDescent="0.2">
      <c r="A1619" t="s">
        <v>992</v>
      </c>
      <c r="B1619" t="s">
        <v>991</v>
      </c>
      <c r="C1619" s="412" t="s">
        <v>1651</v>
      </c>
      <c r="D1619" t="s">
        <v>15</v>
      </c>
      <c r="E1619" t="s">
        <v>65</v>
      </c>
      <c r="F1619" s="412" t="s">
        <v>1296</v>
      </c>
      <c r="G1619">
        <v>4</v>
      </c>
    </row>
    <row r="1620" spans="1:9" ht="60" x14ac:dyDescent="0.2">
      <c r="A1620" t="s">
        <v>992</v>
      </c>
      <c r="B1620" t="s">
        <v>991</v>
      </c>
      <c r="C1620" s="412" t="s">
        <v>1651</v>
      </c>
      <c r="D1620" t="s">
        <v>15</v>
      </c>
      <c r="E1620" t="s">
        <v>65</v>
      </c>
      <c r="F1620" s="412" t="s">
        <v>1295</v>
      </c>
      <c r="G1620">
        <v>23</v>
      </c>
      <c r="H1620">
        <v>2</v>
      </c>
      <c r="I1620">
        <v>338</v>
      </c>
    </row>
    <row r="1621" spans="1:9" ht="45" x14ac:dyDescent="0.2">
      <c r="A1621" t="s">
        <v>992</v>
      </c>
      <c r="B1621" t="s">
        <v>991</v>
      </c>
      <c r="C1621" s="412" t="s">
        <v>1651</v>
      </c>
      <c r="D1621" t="s">
        <v>15</v>
      </c>
      <c r="E1621" t="s">
        <v>65</v>
      </c>
      <c r="F1621" s="412" t="s">
        <v>1294</v>
      </c>
      <c r="G1621">
        <v>31</v>
      </c>
      <c r="H1621">
        <v>1</v>
      </c>
      <c r="I1621">
        <v>87</v>
      </c>
    </row>
    <row r="1622" spans="1:9" ht="30" x14ac:dyDescent="0.2">
      <c r="A1622" t="s">
        <v>299</v>
      </c>
      <c r="B1622" t="s">
        <v>298</v>
      </c>
      <c r="C1622" s="412" t="s">
        <v>1652</v>
      </c>
      <c r="D1622" t="s">
        <v>13</v>
      </c>
      <c r="E1622" t="s">
        <v>67</v>
      </c>
      <c r="F1622" s="412" t="s">
        <v>1305</v>
      </c>
      <c r="G1622">
        <v>4</v>
      </c>
    </row>
    <row r="1623" spans="1:9" ht="30" x14ac:dyDescent="0.2">
      <c r="A1623" t="s">
        <v>299</v>
      </c>
      <c r="B1623" t="s">
        <v>298</v>
      </c>
      <c r="C1623" s="412" t="s">
        <v>1652</v>
      </c>
      <c r="D1623" t="s">
        <v>13</v>
      </c>
      <c r="E1623" t="s">
        <v>67</v>
      </c>
      <c r="F1623" s="412" t="s">
        <v>1308</v>
      </c>
      <c r="G1623">
        <v>2</v>
      </c>
    </row>
    <row r="1624" spans="1:9" ht="45" x14ac:dyDescent="0.2">
      <c r="A1624" t="s">
        <v>299</v>
      </c>
      <c r="B1624" t="s">
        <v>298</v>
      </c>
      <c r="C1624" s="412" t="s">
        <v>1652</v>
      </c>
      <c r="D1624" t="s">
        <v>13</v>
      </c>
      <c r="E1624" t="s">
        <v>67</v>
      </c>
      <c r="F1624" s="412" t="s">
        <v>1303</v>
      </c>
      <c r="G1624">
        <v>10</v>
      </c>
    </row>
    <row r="1625" spans="1:9" ht="30" x14ac:dyDescent="0.2">
      <c r="A1625" t="s">
        <v>299</v>
      </c>
      <c r="B1625" t="s">
        <v>298</v>
      </c>
      <c r="C1625" s="412" t="s">
        <v>1652</v>
      </c>
      <c r="D1625" t="s">
        <v>13</v>
      </c>
      <c r="E1625" t="s">
        <v>67</v>
      </c>
      <c r="F1625" s="412" t="s">
        <v>1169</v>
      </c>
      <c r="G1625">
        <v>1</v>
      </c>
    </row>
    <row r="1626" spans="1:9" ht="30" x14ac:dyDescent="0.2">
      <c r="A1626" t="s">
        <v>299</v>
      </c>
      <c r="B1626" t="s">
        <v>298</v>
      </c>
      <c r="C1626" s="412" t="s">
        <v>1652</v>
      </c>
      <c r="D1626" t="s">
        <v>13</v>
      </c>
      <c r="E1626" t="s">
        <v>67</v>
      </c>
      <c r="F1626" s="412" t="s">
        <v>1309</v>
      </c>
      <c r="G1626">
        <v>3</v>
      </c>
    </row>
    <row r="1627" spans="1:9" ht="45" x14ac:dyDescent="0.2">
      <c r="A1627" t="s">
        <v>299</v>
      </c>
      <c r="B1627" t="s">
        <v>298</v>
      </c>
      <c r="C1627" s="412" t="s">
        <v>1652</v>
      </c>
      <c r="D1627" t="s">
        <v>13</v>
      </c>
      <c r="E1627" t="s">
        <v>67</v>
      </c>
      <c r="F1627" s="412" t="s">
        <v>1170</v>
      </c>
      <c r="G1627">
        <v>3</v>
      </c>
    </row>
    <row r="1628" spans="1:9" x14ac:dyDescent="0.2">
      <c r="A1628" t="s">
        <v>299</v>
      </c>
      <c r="B1628" t="s">
        <v>298</v>
      </c>
      <c r="C1628" s="412" t="s">
        <v>1652</v>
      </c>
      <c r="D1628" t="s">
        <v>13</v>
      </c>
      <c r="E1628" t="s">
        <v>67</v>
      </c>
      <c r="F1628" s="412" t="s">
        <v>1307</v>
      </c>
      <c r="G1628">
        <v>2</v>
      </c>
    </row>
    <row r="1629" spans="1:9" x14ac:dyDescent="0.2">
      <c r="A1629" t="s">
        <v>299</v>
      </c>
      <c r="B1629" t="s">
        <v>298</v>
      </c>
      <c r="C1629" s="412" t="s">
        <v>1652</v>
      </c>
      <c r="D1629" t="s">
        <v>13</v>
      </c>
      <c r="E1629" t="s">
        <v>67</v>
      </c>
      <c r="F1629" s="412" t="s">
        <v>1306</v>
      </c>
      <c r="G1629">
        <v>229</v>
      </c>
    </row>
    <row r="1630" spans="1:9" ht="45" x14ac:dyDescent="0.2">
      <c r="A1630" t="s">
        <v>299</v>
      </c>
      <c r="B1630" t="s">
        <v>298</v>
      </c>
      <c r="C1630" s="412" t="s">
        <v>1652</v>
      </c>
      <c r="D1630" t="s">
        <v>13</v>
      </c>
      <c r="E1630" t="s">
        <v>67</v>
      </c>
      <c r="F1630" s="412" t="s">
        <v>1300</v>
      </c>
      <c r="G1630">
        <v>3</v>
      </c>
    </row>
    <row r="1631" spans="1:9" ht="45" x14ac:dyDescent="0.2">
      <c r="A1631" t="s">
        <v>299</v>
      </c>
      <c r="B1631" t="s">
        <v>298</v>
      </c>
      <c r="C1631" s="412" t="s">
        <v>1652</v>
      </c>
      <c r="D1631" t="s">
        <v>13</v>
      </c>
      <c r="E1631" t="s">
        <v>67</v>
      </c>
      <c r="F1631" s="412" t="s">
        <v>1299</v>
      </c>
      <c r="G1631">
        <v>2</v>
      </c>
    </row>
    <row r="1632" spans="1:9" ht="30" x14ac:dyDescent="0.2">
      <c r="A1632" t="s">
        <v>299</v>
      </c>
      <c r="B1632" t="s">
        <v>298</v>
      </c>
      <c r="C1632" s="412" t="s">
        <v>1652</v>
      </c>
      <c r="D1632" t="s">
        <v>13</v>
      </c>
      <c r="E1632" t="s">
        <v>67</v>
      </c>
      <c r="F1632" s="412" t="s">
        <v>1297</v>
      </c>
      <c r="G1632">
        <v>987</v>
      </c>
      <c r="H1632">
        <v>17</v>
      </c>
      <c r="I1632">
        <v>142</v>
      </c>
    </row>
    <row r="1633" spans="1:9" ht="30" x14ac:dyDescent="0.2">
      <c r="A1633" t="s">
        <v>299</v>
      </c>
      <c r="B1633" t="s">
        <v>298</v>
      </c>
      <c r="C1633" s="412" t="s">
        <v>1652</v>
      </c>
      <c r="D1633" t="s">
        <v>13</v>
      </c>
      <c r="E1633" t="s">
        <v>67</v>
      </c>
      <c r="F1633" s="412" t="s">
        <v>1296</v>
      </c>
      <c r="G1633">
        <v>2</v>
      </c>
    </row>
    <row r="1634" spans="1:9" ht="60" x14ac:dyDescent="0.2">
      <c r="A1634" t="s">
        <v>299</v>
      </c>
      <c r="B1634" t="s">
        <v>298</v>
      </c>
      <c r="C1634" s="412" t="s">
        <v>1652</v>
      </c>
      <c r="D1634" t="s">
        <v>13</v>
      </c>
      <c r="E1634" t="s">
        <v>67</v>
      </c>
      <c r="F1634" s="412" t="s">
        <v>1295</v>
      </c>
      <c r="G1634">
        <v>23</v>
      </c>
      <c r="I1634">
        <v>1</v>
      </c>
    </row>
    <row r="1635" spans="1:9" x14ac:dyDescent="0.2">
      <c r="A1635" t="s">
        <v>299</v>
      </c>
      <c r="B1635" t="s">
        <v>298</v>
      </c>
      <c r="C1635" s="412" t="s">
        <v>1652</v>
      </c>
      <c r="D1635" t="s">
        <v>13</v>
      </c>
      <c r="E1635" t="s">
        <v>67</v>
      </c>
      <c r="F1635" s="412" t="s">
        <v>1294</v>
      </c>
      <c r="G1635">
        <v>308</v>
      </c>
      <c r="H1635">
        <v>17</v>
      </c>
      <c r="I1635">
        <v>149</v>
      </c>
    </row>
    <row r="1636" spans="1:9" ht="30" x14ac:dyDescent="0.2">
      <c r="A1636" t="s">
        <v>229</v>
      </c>
      <c r="B1636" t="s">
        <v>228</v>
      </c>
      <c r="C1636" s="412" t="s">
        <v>1421</v>
      </c>
      <c r="D1636" t="s">
        <v>13</v>
      </c>
      <c r="E1636" t="s">
        <v>67</v>
      </c>
      <c r="F1636" s="412" t="s">
        <v>1305</v>
      </c>
      <c r="G1636">
        <v>1</v>
      </c>
    </row>
    <row r="1637" spans="1:9" ht="30" x14ac:dyDescent="0.2">
      <c r="A1637" t="s">
        <v>229</v>
      </c>
      <c r="B1637" t="s">
        <v>228</v>
      </c>
      <c r="C1637" s="412" t="s">
        <v>1421</v>
      </c>
      <c r="D1637" t="s">
        <v>13</v>
      </c>
      <c r="E1637" t="s">
        <v>67</v>
      </c>
      <c r="F1637" s="412" t="s">
        <v>1306</v>
      </c>
      <c r="G1637">
        <v>72</v>
      </c>
    </row>
    <row r="1638" spans="1:9" ht="30" x14ac:dyDescent="0.2">
      <c r="A1638" t="s">
        <v>229</v>
      </c>
      <c r="B1638" t="s">
        <v>228</v>
      </c>
      <c r="C1638" s="412" t="s">
        <v>1421</v>
      </c>
      <c r="D1638" t="s">
        <v>13</v>
      </c>
      <c r="E1638" t="s">
        <v>67</v>
      </c>
      <c r="F1638" s="412" t="s">
        <v>1297</v>
      </c>
      <c r="G1638">
        <v>92</v>
      </c>
      <c r="H1638">
        <v>1</v>
      </c>
      <c r="I1638">
        <v>14</v>
      </c>
    </row>
    <row r="1639" spans="1:9" ht="30" x14ac:dyDescent="0.2">
      <c r="A1639" t="s">
        <v>229</v>
      </c>
      <c r="B1639" t="s">
        <v>228</v>
      </c>
      <c r="C1639" s="412" t="s">
        <v>1421</v>
      </c>
      <c r="D1639" t="s">
        <v>13</v>
      </c>
      <c r="E1639" t="s">
        <v>67</v>
      </c>
      <c r="F1639" s="412" t="s">
        <v>1294</v>
      </c>
      <c r="G1639">
        <v>53</v>
      </c>
      <c r="H1639">
        <v>12</v>
      </c>
      <c r="I1639">
        <v>21</v>
      </c>
    </row>
    <row r="1640" spans="1:9" ht="30" x14ac:dyDescent="0.2">
      <c r="A1640" t="s">
        <v>261</v>
      </c>
      <c r="B1640" t="s">
        <v>260</v>
      </c>
      <c r="C1640" s="412" t="s">
        <v>1653</v>
      </c>
      <c r="D1640" t="s">
        <v>13</v>
      </c>
      <c r="E1640" t="s">
        <v>65</v>
      </c>
      <c r="F1640" s="412" t="s">
        <v>1305</v>
      </c>
      <c r="G1640">
        <v>2</v>
      </c>
    </row>
    <row r="1641" spans="1:9" ht="30" x14ac:dyDescent="0.2">
      <c r="A1641" t="s">
        <v>261</v>
      </c>
      <c r="B1641" t="s">
        <v>260</v>
      </c>
      <c r="C1641" s="412" t="s">
        <v>1653</v>
      </c>
      <c r="D1641" t="s">
        <v>13</v>
      </c>
      <c r="E1641" t="s">
        <v>65</v>
      </c>
      <c r="F1641" s="412" t="s">
        <v>1308</v>
      </c>
      <c r="G1641">
        <v>651</v>
      </c>
      <c r="H1641">
        <v>72</v>
      </c>
    </row>
    <row r="1642" spans="1:9" ht="30" x14ac:dyDescent="0.2">
      <c r="A1642" t="s">
        <v>261</v>
      </c>
      <c r="B1642" t="s">
        <v>260</v>
      </c>
      <c r="C1642" s="412" t="s">
        <v>1653</v>
      </c>
      <c r="D1642" t="s">
        <v>13</v>
      </c>
      <c r="E1642" t="s">
        <v>65</v>
      </c>
      <c r="F1642" s="412" t="s">
        <v>1304</v>
      </c>
      <c r="G1642">
        <v>38</v>
      </c>
    </row>
    <row r="1643" spans="1:9" ht="45" x14ac:dyDescent="0.2">
      <c r="A1643" t="s">
        <v>261</v>
      </c>
      <c r="B1643" t="s">
        <v>260</v>
      </c>
      <c r="C1643" s="412" t="s">
        <v>1653</v>
      </c>
      <c r="D1643" t="s">
        <v>13</v>
      </c>
      <c r="E1643" t="s">
        <v>65</v>
      </c>
      <c r="F1643" s="412" t="s">
        <v>1303</v>
      </c>
      <c r="G1643">
        <v>4</v>
      </c>
    </row>
    <row r="1644" spans="1:9" ht="30" x14ac:dyDescent="0.2">
      <c r="A1644" t="s">
        <v>261</v>
      </c>
      <c r="B1644" t="s">
        <v>260</v>
      </c>
      <c r="C1644" s="412" t="s">
        <v>1653</v>
      </c>
      <c r="D1644" t="s">
        <v>13</v>
      </c>
      <c r="E1644" t="s">
        <v>65</v>
      </c>
      <c r="F1644" s="412" t="s">
        <v>1309</v>
      </c>
      <c r="G1644">
        <v>445</v>
      </c>
    </row>
    <row r="1645" spans="1:9" ht="45" x14ac:dyDescent="0.2">
      <c r="A1645" t="s">
        <v>261</v>
      </c>
      <c r="B1645" t="s">
        <v>260</v>
      </c>
      <c r="C1645" s="412" t="s">
        <v>1653</v>
      </c>
      <c r="D1645" t="s">
        <v>13</v>
      </c>
      <c r="E1645" t="s">
        <v>65</v>
      </c>
      <c r="F1645" s="412" t="s">
        <v>1170</v>
      </c>
      <c r="G1645">
        <v>2</v>
      </c>
      <c r="H1645">
        <v>2</v>
      </c>
    </row>
    <row r="1646" spans="1:9" ht="30" x14ac:dyDescent="0.2">
      <c r="A1646" t="s">
        <v>261</v>
      </c>
      <c r="B1646" t="s">
        <v>260</v>
      </c>
      <c r="C1646" s="412" t="s">
        <v>1653</v>
      </c>
      <c r="D1646" t="s">
        <v>13</v>
      </c>
      <c r="E1646" t="s">
        <v>65</v>
      </c>
      <c r="F1646" s="412" t="s">
        <v>1307</v>
      </c>
      <c r="G1646">
        <v>1</v>
      </c>
    </row>
    <row r="1647" spans="1:9" ht="45" x14ac:dyDescent="0.2">
      <c r="A1647" t="s">
        <v>261</v>
      </c>
      <c r="B1647" t="s">
        <v>260</v>
      </c>
      <c r="C1647" s="412" t="s">
        <v>1653</v>
      </c>
      <c r="D1647" t="s">
        <v>13</v>
      </c>
      <c r="E1647" t="s">
        <v>65</v>
      </c>
      <c r="F1647" s="412" t="s">
        <v>1300</v>
      </c>
      <c r="G1647">
        <v>4</v>
      </c>
      <c r="I1647">
        <v>3</v>
      </c>
    </row>
    <row r="1648" spans="1:9" ht="30" x14ac:dyDescent="0.2">
      <c r="A1648" t="s">
        <v>261</v>
      </c>
      <c r="B1648" t="s">
        <v>260</v>
      </c>
      <c r="C1648" s="412" t="s">
        <v>1653</v>
      </c>
      <c r="D1648" t="s">
        <v>13</v>
      </c>
      <c r="E1648" t="s">
        <v>65</v>
      </c>
      <c r="F1648" s="412" t="s">
        <v>1171</v>
      </c>
      <c r="G1648">
        <v>4</v>
      </c>
    </row>
    <row r="1649" spans="1:9" ht="30" x14ac:dyDescent="0.2">
      <c r="A1649" t="s">
        <v>261</v>
      </c>
      <c r="B1649" t="s">
        <v>260</v>
      </c>
      <c r="C1649" s="412" t="s">
        <v>1653</v>
      </c>
      <c r="D1649" t="s">
        <v>13</v>
      </c>
      <c r="E1649" t="s">
        <v>65</v>
      </c>
      <c r="F1649" s="412" t="s">
        <v>1297</v>
      </c>
      <c r="G1649">
        <v>2977</v>
      </c>
      <c r="H1649">
        <v>77</v>
      </c>
      <c r="I1649">
        <v>50</v>
      </c>
    </row>
    <row r="1650" spans="1:9" ht="30" x14ac:dyDescent="0.2">
      <c r="A1650" t="s">
        <v>261</v>
      </c>
      <c r="B1650" t="s">
        <v>260</v>
      </c>
      <c r="C1650" s="412" t="s">
        <v>1653</v>
      </c>
      <c r="D1650" t="s">
        <v>13</v>
      </c>
      <c r="E1650" t="s">
        <v>65</v>
      </c>
      <c r="F1650" s="412" t="s">
        <v>1296</v>
      </c>
      <c r="G1650">
        <v>2</v>
      </c>
    </row>
    <row r="1651" spans="1:9" ht="60" x14ac:dyDescent="0.2">
      <c r="A1651" t="s">
        <v>261</v>
      </c>
      <c r="B1651" t="s">
        <v>260</v>
      </c>
      <c r="C1651" s="412" t="s">
        <v>1653</v>
      </c>
      <c r="D1651" t="s">
        <v>13</v>
      </c>
      <c r="E1651" t="s">
        <v>65</v>
      </c>
      <c r="F1651" s="412" t="s">
        <v>1295</v>
      </c>
      <c r="G1651">
        <v>8</v>
      </c>
      <c r="H1651">
        <v>7</v>
      </c>
      <c r="I1651">
        <v>470</v>
      </c>
    </row>
    <row r="1652" spans="1:9" ht="30" x14ac:dyDescent="0.2">
      <c r="A1652" t="s">
        <v>261</v>
      </c>
      <c r="B1652" t="s">
        <v>260</v>
      </c>
      <c r="C1652" s="412" t="s">
        <v>1653</v>
      </c>
      <c r="D1652" t="s">
        <v>13</v>
      </c>
      <c r="E1652" t="s">
        <v>65</v>
      </c>
      <c r="F1652" s="412" t="s">
        <v>1294</v>
      </c>
      <c r="G1652">
        <v>50</v>
      </c>
      <c r="I1652">
        <v>306</v>
      </c>
    </row>
    <row r="1653" spans="1:9" ht="30" x14ac:dyDescent="0.2">
      <c r="A1653" t="s">
        <v>1062</v>
      </c>
      <c r="B1653" t="s">
        <v>1061</v>
      </c>
      <c r="C1653" s="412" t="s">
        <v>1654</v>
      </c>
      <c r="D1653" t="s">
        <v>15</v>
      </c>
      <c r="E1653" t="s">
        <v>20</v>
      </c>
      <c r="F1653" s="412" t="s">
        <v>1305</v>
      </c>
      <c r="G1653">
        <v>501</v>
      </c>
      <c r="H1653">
        <v>13</v>
      </c>
    </row>
    <row r="1654" spans="1:9" ht="30" x14ac:dyDescent="0.2">
      <c r="A1654" t="s">
        <v>1062</v>
      </c>
      <c r="B1654" t="s">
        <v>1061</v>
      </c>
      <c r="C1654" s="412" t="s">
        <v>1654</v>
      </c>
      <c r="D1654" t="s">
        <v>15</v>
      </c>
      <c r="E1654" t="s">
        <v>20</v>
      </c>
      <c r="F1654" s="412" t="s">
        <v>1304</v>
      </c>
      <c r="G1654">
        <v>2</v>
      </c>
    </row>
    <row r="1655" spans="1:9" ht="45" x14ac:dyDescent="0.2">
      <c r="A1655" t="s">
        <v>1062</v>
      </c>
      <c r="B1655" t="s">
        <v>1061</v>
      </c>
      <c r="C1655" s="412" t="s">
        <v>1654</v>
      </c>
      <c r="D1655" t="s">
        <v>15</v>
      </c>
      <c r="E1655" t="s">
        <v>20</v>
      </c>
      <c r="F1655" s="412" t="s">
        <v>1303</v>
      </c>
      <c r="G1655">
        <v>1</v>
      </c>
    </row>
    <row r="1656" spans="1:9" ht="30" x14ac:dyDescent="0.2">
      <c r="A1656" t="s">
        <v>1062</v>
      </c>
      <c r="B1656" t="s">
        <v>1061</v>
      </c>
      <c r="C1656" s="412" t="s">
        <v>1654</v>
      </c>
      <c r="D1656" t="s">
        <v>15</v>
      </c>
      <c r="E1656" t="s">
        <v>20</v>
      </c>
      <c r="F1656" s="412" t="s">
        <v>1169</v>
      </c>
      <c r="G1656">
        <v>807</v>
      </c>
      <c r="H1656">
        <v>58</v>
      </c>
    </row>
    <row r="1657" spans="1:9" ht="45" x14ac:dyDescent="0.2">
      <c r="A1657" t="s">
        <v>1062</v>
      </c>
      <c r="B1657" t="s">
        <v>1061</v>
      </c>
      <c r="C1657" s="412" t="s">
        <v>1654</v>
      </c>
      <c r="D1657" t="s">
        <v>15</v>
      </c>
      <c r="E1657" t="s">
        <v>20</v>
      </c>
      <c r="F1657" s="412" t="s">
        <v>1170</v>
      </c>
      <c r="G1657">
        <v>2</v>
      </c>
    </row>
    <row r="1658" spans="1:9" x14ac:dyDescent="0.2">
      <c r="A1658" t="s">
        <v>1062</v>
      </c>
      <c r="B1658" t="s">
        <v>1061</v>
      </c>
      <c r="C1658" s="412" t="s">
        <v>1654</v>
      </c>
      <c r="D1658" t="s">
        <v>15</v>
      </c>
      <c r="E1658" t="s">
        <v>20</v>
      </c>
      <c r="F1658" s="412" t="s">
        <v>1306</v>
      </c>
      <c r="G1658">
        <v>2</v>
      </c>
    </row>
    <row r="1659" spans="1:9" ht="45" x14ac:dyDescent="0.2">
      <c r="A1659" t="s">
        <v>1062</v>
      </c>
      <c r="B1659" t="s">
        <v>1061</v>
      </c>
      <c r="C1659" s="412" t="s">
        <v>1654</v>
      </c>
      <c r="D1659" t="s">
        <v>15</v>
      </c>
      <c r="E1659" t="s">
        <v>20</v>
      </c>
      <c r="F1659" s="412" t="s">
        <v>1300</v>
      </c>
      <c r="G1659">
        <v>24</v>
      </c>
      <c r="I1659">
        <v>50</v>
      </c>
    </row>
    <row r="1660" spans="1:9" ht="45" x14ac:dyDescent="0.2">
      <c r="A1660" t="s">
        <v>1062</v>
      </c>
      <c r="B1660" t="s">
        <v>1061</v>
      </c>
      <c r="C1660" s="412" t="s">
        <v>1654</v>
      </c>
      <c r="D1660" t="s">
        <v>15</v>
      </c>
      <c r="E1660" t="s">
        <v>20</v>
      </c>
      <c r="F1660" s="412" t="s">
        <v>1299</v>
      </c>
      <c r="G1660">
        <v>75</v>
      </c>
    </row>
    <row r="1661" spans="1:9" ht="30" x14ac:dyDescent="0.2">
      <c r="A1661" t="s">
        <v>1062</v>
      </c>
      <c r="B1661" t="s">
        <v>1061</v>
      </c>
      <c r="C1661" s="412" t="s">
        <v>1654</v>
      </c>
      <c r="D1661" t="s">
        <v>15</v>
      </c>
      <c r="E1661" t="s">
        <v>20</v>
      </c>
      <c r="F1661" s="412" t="s">
        <v>1171</v>
      </c>
      <c r="G1661">
        <v>6</v>
      </c>
    </row>
    <row r="1662" spans="1:9" ht="30" x14ac:dyDescent="0.2">
      <c r="A1662" t="s">
        <v>1062</v>
      </c>
      <c r="B1662" t="s">
        <v>1061</v>
      </c>
      <c r="C1662" s="412" t="s">
        <v>1654</v>
      </c>
      <c r="D1662" t="s">
        <v>15</v>
      </c>
      <c r="E1662" t="s">
        <v>20</v>
      </c>
      <c r="F1662" s="412" t="s">
        <v>1297</v>
      </c>
      <c r="G1662">
        <v>20</v>
      </c>
      <c r="I1662">
        <v>26</v>
      </c>
    </row>
    <row r="1663" spans="1:9" ht="30" x14ac:dyDescent="0.2">
      <c r="A1663" t="s">
        <v>1062</v>
      </c>
      <c r="B1663" t="s">
        <v>1061</v>
      </c>
      <c r="C1663" s="412" t="s">
        <v>1654</v>
      </c>
      <c r="D1663" t="s">
        <v>15</v>
      </c>
      <c r="E1663" t="s">
        <v>20</v>
      </c>
      <c r="F1663" s="412" t="s">
        <v>1296</v>
      </c>
      <c r="G1663">
        <v>2</v>
      </c>
    </row>
    <row r="1664" spans="1:9" ht="60" x14ac:dyDescent="0.2">
      <c r="A1664" t="s">
        <v>1062</v>
      </c>
      <c r="B1664" t="s">
        <v>1061</v>
      </c>
      <c r="C1664" s="412" t="s">
        <v>1654</v>
      </c>
      <c r="D1664" t="s">
        <v>15</v>
      </c>
      <c r="E1664" t="s">
        <v>20</v>
      </c>
      <c r="F1664" s="412" t="s">
        <v>1295</v>
      </c>
      <c r="G1664">
        <v>6</v>
      </c>
      <c r="H1664">
        <v>1</v>
      </c>
      <c r="I1664">
        <v>2</v>
      </c>
    </row>
    <row r="1665" spans="1:9" x14ac:dyDescent="0.2">
      <c r="A1665" t="s">
        <v>1062</v>
      </c>
      <c r="B1665" t="s">
        <v>1061</v>
      </c>
      <c r="C1665" s="412" t="s">
        <v>1654</v>
      </c>
      <c r="D1665" t="s">
        <v>15</v>
      </c>
      <c r="E1665" t="s">
        <v>20</v>
      </c>
      <c r="F1665" s="412" t="s">
        <v>1294</v>
      </c>
      <c r="G1665">
        <v>1836</v>
      </c>
      <c r="H1665">
        <v>9</v>
      </c>
      <c r="I1665">
        <v>353</v>
      </c>
    </row>
    <row r="1666" spans="1:9" ht="45" x14ac:dyDescent="0.2">
      <c r="A1666" t="s">
        <v>733</v>
      </c>
      <c r="B1666" t="s">
        <v>732</v>
      </c>
      <c r="C1666" s="412" t="s">
        <v>1422</v>
      </c>
      <c r="D1666" t="s">
        <v>15</v>
      </c>
      <c r="E1666" t="s">
        <v>18</v>
      </c>
      <c r="F1666" s="412" t="s">
        <v>1303</v>
      </c>
      <c r="G1666">
        <v>60</v>
      </c>
    </row>
    <row r="1667" spans="1:9" ht="45" x14ac:dyDescent="0.2">
      <c r="A1667" t="s">
        <v>733</v>
      </c>
      <c r="B1667" t="s">
        <v>732</v>
      </c>
      <c r="C1667" s="412" t="s">
        <v>1422</v>
      </c>
      <c r="D1667" t="s">
        <v>15</v>
      </c>
      <c r="E1667" t="s">
        <v>18</v>
      </c>
      <c r="F1667" s="412" t="s">
        <v>1300</v>
      </c>
      <c r="G1667">
        <v>1</v>
      </c>
      <c r="I1667">
        <v>11</v>
      </c>
    </row>
    <row r="1668" spans="1:9" ht="30" x14ac:dyDescent="0.2">
      <c r="A1668" t="s">
        <v>733</v>
      </c>
      <c r="B1668" t="s">
        <v>732</v>
      </c>
      <c r="C1668" s="412" t="s">
        <v>1422</v>
      </c>
      <c r="D1668" t="s">
        <v>15</v>
      </c>
      <c r="E1668" t="s">
        <v>18</v>
      </c>
      <c r="F1668" s="412" t="s">
        <v>1297</v>
      </c>
      <c r="I1668">
        <v>2</v>
      </c>
    </row>
    <row r="1669" spans="1:9" ht="60" x14ac:dyDescent="0.2">
      <c r="A1669" t="s">
        <v>733</v>
      </c>
      <c r="B1669" t="s">
        <v>732</v>
      </c>
      <c r="C1669" s="412" t="s">
        <v>1422</v>
      </c>
      <c r="D1669" t="s">
        <v>15</v>
      </c>
      <c r="E1669" t="s">
        <v>18</v>
      </c>
      <c r="F1669" s="412" t="s">
        <v>1295</v>
      </c>
      <c r="G1669">
        <v>115</v>
      </c>
      <c r="H1669">
        <v>3</v>
      </c>
      <c r="I1669">
        <v>16</v>
      </c>
    </row>
    <row r="1670" spans="1:9" ht="30" x14ac:dyDescent="0.2">
      <c r="A1670" t="s">
        <v>733</v>
      </c>
      <c r="B1670" t="s">
        <v>732</v>
      </c>
      <c r="C1670" s="412" t="s">
        <v>1422</v>
      </c>
      <c r="D1670" t="s">
        <v>15</v>
      </c>
      <c r="E1670" t="s">
        <v>18</v>
      </c>
      <c r="F1670" s="412" t="s">
        <v>1294</v>
      </c>
      <c r="G1670">
        <v>65</v>
      </c>
      <c r="I1670">
        <v>31</v>
      </c>
    </row>
    <row r="1671" spans="1:9" ht="30" x14ac:dyDescent="0.2">
      <c r="A1671" t="s">
        <v>868</v>
      </c>
      <c r="B1671" t="s">
        <v>867</v>
      </c>
      <c r="C1671" s="412" t="s">
        <v>869</v>
      </c>
      <c r="D1671" t="s">
        <v>15</v>
      </c>
      <c r="E1671" t="s">
        <v>18</v>
      </c>
      <c r="F1671" s="412" t="s">
        <v>1294</v>
      </c>
      <c r="I1671">
        <v>2</v>
      </c>
    </row>
    <row r="1672" spans="1:9" ht="45" x14ac:dyDescent="0.2">
      <c r="A1672" t="s">
        <v>957</v>
      </c>
      <c r="B1672" t="s">
        <v>956</v>
      </c>
      <c r="C1672" s="412" t="s">
        <v>1655</v>
      </c>
      <c r="D1672" t="s">
        <v>13</v>
      </c>
      <c r="E1672" t="s">
        <v>35</v>
      </c>
      <c r="F1672" s="412" t="s">
        <v>1305</v>
      </c>
      <c r="G1672">
        <v>403</v>
      </c>
    </row>
    <row r="1673" spans="1:9" ht="45" x14ac:dyDescent="0.2">
      <c r="A1673" t="s">
        <v>957</v>
      </c>
      <c r="B1673" t="s">
        <v>956</v>
      </c>
      <c r="C1673" s="412" t="s">
        <v>1655</v>
      </c>
      <c r="D1673" t="s">
        <v>13</v>
      </c>
      <c r="E1673" t="s">
        <v>35</v>
      </c>
      <c r="F1673" s="412" t="s">
        <v>1308</v>
      </c>
      <c r="G1673">
        <v>2</v>
      </c>
    </row>
    <row r="1674" spans="1:9" ht="45" x14ac:dyDescent="0.2">
      <c r="A1674" t="s">
        <v>957</v>
      </c>
      <c r="B1674" t="s">
        <v>956</v>
      </c>
      <c r="C1674" s="412" t="s">
        <v>1655</v>
      </c>
      <c r="D1674" t="s">
        <v>13</v>
      </c>
      <c r="E1674" t="s">
        <v>35</v>
      </c>
      <c r="F1674" s="412" t="s">
        <v>1304</v>
      </c>
      <c r="G1674">
        <v>2561</v>
      </c>
      <c r="H1674">
        <v>106</v>
      </c>
    </row>
    <row r="1675" spans="1:9" ht="45" x14ac:dyDescent="0.2">
      <c r="A1675" t="s">
        <v>957</v>
      </c>
      <c r="B1675" t="s">
        <v>956</v>
      </c>
      <c r="C1675" s="412" t="s">
        <v>1655</v>
      </c>
      <c r="D1675" t="s">
        <v>13</v>
      </c>
      <c r="E1675" t="s">
        <v>35</v>
      </c>
      <c r="F1675" s="412" t="s">
        <v>1303</v>
      </c>
      <c r="G1675">
        <v>4</v>
      </c>
    </row>
    <row r="1676" spans="1:9" ht="45" x14ac:dyDescent="0.2">
      <c r="A1676" t="s">
        <v>957</v>
      </c>
      <c r="B1676" t="s">
        <v>956</v>
      </c>
      <c r="C1676" s="412" t="s">
        <v>1655</v>
      </c>
      <c r="D1676" t="s">
        <v>13</v>
      </c>
      <c r="E1676" t="s">
        <v>35</v>
      </c>
      <c r="F1676" s="412" t="s">
        <v>1169</v>
      </c>
      <c r="G1676">
        <v>3</v>
      </c>
      <c r="H1676">
        <v>1</v>
      </c>
    </row>
    <row r="1677" spans="1:9" ht="45" x14ac:dyDescent="0.2">
      <c r="A1677" t="s">
        <v>957</v>
      </c>
      <c r="B1677" t="s">
        <v>956</v>
      </c>
      <c r="C1677" s="412" t="s">
        <v>1655</v>
      </c>
      <c r="D1677" t="s">
        <v>13</v>
      </c>
      <c r="E1677" t="s">
        <v>35</v>
      </c>
      <c r="F1677" s="412" t="s">
        <v>1309</v>
      </c>
      <c r="G1677">
        <v>1</v>
      </c>
    </row>
    <row r="1678" spans="1:9" ht="45" x14ac:dyDescent="0.2">
      <c r="A1678" t="s">
        <v>957</v>
      </c>
      <c r="B1678" t="s">
        <v>956</v>
      </c>
      <c r="C1678" s="412" t="s">
        <v>1655</v>
      </c>
      <c r="D1678" t="s">
        <v>13</v>
      </c>
      <c r="E1678" t="s">
        <v>35</v>
      </c>
      <c r="F1678" s="412" t="s">
        <v>1170</v>
      </c>
      <c r="G1678">
        <v>88</v>
      </c>
      <c r="H1678">
        <v>3</v>
      </c>
    </row>
    <row r="1679" spans="1:9" ht="45" x14ac:dyDescent="0.2">
      <c r="A1679" t="s">
        <v>957</v>
      </c>
      <c r="B1679" t="s">
        <v>956</v>
      </c>
      <c r="C1679" s="412" t="s">
        <v>1655</v>
      </c>
      <c r="D1679" t="s">
        <v>13</v>
      </c>
      <c r="E1679" t="s">
        <v>35</v>
      </c>
      <c r="F1679" s="412" t="s">
        <v>1306</v>
      </c>
      <c r="G1679">
        <v>2</v>
      </c>
    </row>
    <row r="1680" spans="1:9" ht="45" x14ac:dyDescent="0.2">
      <c r="A1680" t="s">
        <v>957</v>
      </c>
      <c r="B1680" t="s">
        <v>956</v>
      </c>
      <c r="C1680" s="412" t="s">
        <v>1655</v>
      </c>
      <c r="D1680" t="s">
        <v>13</v>
      </c>
      <c r="E1680" t="s">
        <v>35</v>
      </c>
      <c r="F1680" s="412" t="s">
        <v>1300</v>
      </c>
      <c r="G1680">
        <v>14</v>
      </c>
      <c r="I1680">
        <v>158</v>
      </c>
    </row>
    <row r="1681" spans="1:9" ht="45" x14ac:dyDescent="0.2">
      <c r="A1681" t="s">
        <v>957</v>
      </c>
      <c r="B1681" t="s">
        <v>956</v>
      </c>
      <c r="C1681" s="412" t="s">
        <v>1655</v>
      </c>
      <c r="D1681" t="s">
        <v>13</v>
      </c>
      <c r="E1681" t="s">
        <v>35</v>
      </c>
      <c r="F1681" s="412" t="s">
        <v>1299</v>
      </c>
      <c r="G1681">
        <v>2</v>
      </c>
    </row>
    <row r="1682" spans="1:9" ht="45" x14ac:dyDescent="0.2">
      <c r="A1682" t="s">
        <v>957</v>
      </c>
      <c r="B1682" t="s">
        <v>956</v>
      </c>
      <c r="C1682" s="412" t="s">
        <v>1655</v>
      </c>
      <c r="D1682" t="s">
        <v>13</v>
      </c>
      <c r="E1682" t="s">
        <v>35</v>
      </c>
      <c r="F1682" s="412" t="s">
        <v>1297</v>
      </c>
      <c r="G1682">
        <v>2621</v>
      </c>
      <c r="H1682">
        <v>120</v>
      </c>
      <c r="I1682">
        <v>679</v>
      </c>
    </row>
    <row r="1683" spans="1:9" ht="45" x14ac:dyDescent="0.2">
      <c r="A1683" t="s">
        <v>957</v>
      </c>
      <c r="B1683" t="s">
        <v>956</v>
      </c>
      <c r="C1683" s="412" t="s">
        <v>1655</v>
      </c>
      <c r="D1683" t="s">
        <v>13</v>
      </c>
      <c r="E1683" t="s">
        <v>35</v>
      </c>
      <c r="F1683" s="412" t="s">
        <v>1296</v>
      </c>
      <c r="G1683">
        <v>7</v>
      </c>
    </row>
    <row r="1684" spans="1:9" ht="60" x14ac:dyDescent="0.2">
      <c r="A1684" t="s">
        <v>957</v>
      </c>
      <c r="B1684" t="s">
        <v>956</v>
      </c>
      <c r="C1684" s="412" t="s">
        <v>1655</v>
      </c>
      <c r="D1684" t="s">
        <v>13</v>
      </c>
      <c r="E1684" t="s">
        <v>35</v>
      </c>
      <c r="F1684" s="412" t="s">
        <v>1295</v>
      </c>
      <c r="G1684">
        <v>33</v>
      </c>
      <c r="I1684">
        <v>22</v>
      </c>
    </row>
    <row r="1685" spans="1:9" ht="45" x14ac:dyDescent="0.2">
      <c r="A1685" t="s">
        <v>957</v>
      </c>
      <c r="B1685" t="s">
        <v>956</v>
      </c>
      <c r="C1685" s="412" t="s">
        <v>1655</v>
      </c>
      <c r="D1685" t="s">
        <v>13</v>
      </c>
      <c r="E1685" t="s">
        <v>35</v>
      </c>
      <c r="F1685" s="412" t="s">
        <v>1294</v>
      </c>
      <c r="G1685">
        <v>304</v>
      </c>
      <c r="H1685">
        <v>2</v>
      </c>
      <c r="I1685">
        <v>394</v>
      </c>
    </row>
    <row r="1686" spans="1:9" ht="30" x14ac:dyDescent="0.2">
      <c r="A1686" t="s">
        <v>1087</v>
      </c>
      <c r="B1686" t="s">
        <v>1378</v>
      </c>
      <c r="C1686" s="412" t="s">
        <v>1656</v>
      </c>
      <c r="D1686" t="s">
        <v>13</v>
      </c>
      <c r="E1686" t="s">
        <v>66</v>
      </c>
      <c r="F1686" s="412" t="s">
        <v>1305</v>
      </c>
      <c r="G1686">
        <v>5</v>
      </c>
    </row>
    <row r="1687" spans="1:9" ht="30" x14ac:dyDescent="0.2">
      <c r="A1687" t="s">
        <v>1087</v>
      </c>
      <c r="B1687" t="s">
        <v>1378</v>
      </c>
      <c r="C1687" s="412" t="s">
        <v>1656</v>
      </c>
      <c r="D1687" t="s">
        <v>13</v>
      </c>
      <c r="E1687" t="s">
        <v>66</v>
      </c>
      <c r="F1687" s="412" t="s">
        <v>1308</v>
      </c>
      <c r="G1687">
        <v>4</v>
      </c>
      <c r="H1687">
        <v>5</v>
      </c>
    </row>
    <row r="1688" spans="1:9" ht="30" x14ac:dyDescent="0.2">
      <c r="A1688" t="s">
        <v>1087</v>
      </c>
      <c r="B1688" t="s">
        <v>1378</v>
      </c>
      <c r="C1688" s="412" t="s">
        <v>1656</v>
      </c>
      <c r="D1688" t="s">
        <v>13</v>
      </c>
      <c r="E1688" t="s">
        <v>66</v>
      </c>
      <c r="F1688" s="412" t="s">
        <v>1304</v>
      </c>
      <c r="G1688">
        <v>5</v>
      </c>
      <c r="H1688">
        <v>1</v>
      </c>
    </row>
    <row r="1689" spans="1:9" ht="45" x14ac:dyDescent="0.2">
      <c r="A1689" t="s">
        <v>1087</v>
      </c>
      <c r="B1689" t="s">
        <v>1378</v>
      </c>
      <c r="C1689" s="412" t="s">
        <v>1656</v>
      </c>
      <c r="D1689" t="s">
        <v>13</v>
      </c>
      <c r="E1689" t="s">
        <v>66</v>
      </c>
      <c r="F1689" s="412" t="s">
        <v>1303</v>
      </c>
      <c r="G1689">
        <v>4</v>
      </c>
    </row>
    <row r="1690" spans="1:9" ht="45" x14ac:dyDescent="0.2">
      <c r="A1690" t="s">
        <v>1087</v>
      </c>
      <c r="B1690" t="s">
        <v>1378</v>
      </c>
      <c r="C1690" s="412" t="s">
        <v>1656</v>
      </c>
      <c r="D1690" t="s">
        <v>13</v>
      </c>
      <c r="E1690" t="s">
        <v>66</v>
      </c>
      <c r="F1690" s="412" t="s">
        <v>1170</v>
      </c>
      <c r="G1690">
        <v>2</v>
      </c>
      <c r="H1690">
        <v>1</v>
      </c>
    </row>
    <row r="1691" spans="1:9" ht="30" x14ac:dyDescent="0.2">
      <c r="A1691" t="s">
        <v>1087</v>
      </c>
      <c r="B1691" t="s">
        <v>1378</v>
      </c>
      <c r="C1691" s="412" t="s">
        <v>1656</v>
      </c>
      <c r="D1691" t="s">
        <v>13</v>
      </c>
      <c r="E1691" t="s">
        <v>66</v>
      </c>
      <c r="F1691" s="412" t="s">
        <v>1306</v>
      </c>
      <c r="G1691">
        <v>8</v>
      </c>
    </row>
    <row r="1692" spans="1:9" ht="45" x14ac:dyDescent="0.2">
      <c r="A1692" t="s">
        <v>1087</v>
      </c>
      <c r="B1692" t="s">
        <v>1378</v>
      </c>
      <c r="C1692" s="412" t="s">
        <v>1656</v>
      </c>
      <c r="D1692" t="s">
        <v>13</v>
      </c>
      <c r="E1692" t="s">
        <v>66</v>
      </c>
      <c r="F1692" s="412" t="s">
        <v>1300</v>
      </c>
      <c r="G1692">
        <v>2</v>
      </c>
    </row>
    <row r="1693" spans="1:9" ht="30" x14ac:dyDescent="0.2">
      <c r="A1693" t="s">
        <v>1087</v>
      </c>
      <c r="B1693" t="s">
        <v>1378</v>
      </c>
      <c r="C1693" s="412" t="s">
        <v>1656</v>
      </c>
      <c r="D1693" t="s">
        <v>13</v>
      </c>
      <c r="E1693" t="s">
        <v>66</v>
      </c>
      <c r="F1693" s="412" t="s">
        <v>1171</v>
      </c>
      <c r="G1693">
        <v>11</v>
      </c>
    </row>
    <row r="1694" spans="1:9" ht="30" x14ac:dyDescent="0.2">
      <c r="A1694" t="s">
        <v>1087</v>
      </c>
      <c r="B1694" t="s">
        <v>1378</v>
      </c>
      <c r="C1694" s="412" t="s">
        <v>1656</v>
      </c>
      <c r="D1694" t="s">
        <v>13</v>
      </c>
      <c r="E1694" t="s">
        <v>66</v>
      </c>
      <c r="F1694" s="412" t="s">
        <v>1297</v>
      </c>
      <c r="G1694">
        <v>1601</v>
      </c>
      <c r="H1694">
        <v>21</v>
      </c>
      <c r="I1694">
        <v>144</v>
      </c>
    </row>
    <row r="1695" spans="1:9" ht="30" x14ac:dyDescent="0.2">
      <c r="A1695" t="s">
        <v>1087</v>
      </c>
      <c r="B1695" t="s">
        <v>1378</v>
      </c>
      <c r="C1695" s="412" t="s">
        <v>1656</v>
      </c>
      <c r="D1695" t="s">
        <v>13</v>
      </c>
      <c r="E1695" t="s">
        <v>66</v>
      </c>
      <c r="F1695" s="412" t="s">
        <v>1296</v>
      </c>
      <c r="G1695">
        <v>1</v>
      </c>
    </row>
    <row r="1696" spans="1:9" ht="60" x14ac:dyDescent="0.2">
      <c r="A1696" t="s">
        <v>1087</v>
      </c>
      <c r="B1696" t="s">
        <v>1378</v>
      </c>
      <c r="C1696" s="412" t="s">
        <v>1656</v>
      </c>
      <c r="D1696" t="s">
        <v>13</v>
      </c>
      <c r="E1696" t="s">
        <v>66</v>
      </c>
      <c r="F1696" s="412" t="s">
        <v>1295</v>
      </c>
      <c r="G1696">
        <v>4</v>
      </c>
      <c r="H1696">
        <v>24</v>
      </c>
      <c r="I1696">
        <v>41</v>
      </c>
    </row>
    <row r="1697" spans="1:9" ht="30" x14ac:dyDescent="0.2">
      <c r="A1697" t="s">
        <v>1087</v>
      </c>
      <c r="B1697" t="s">
        <v>1378</v>
      </c>
      <c r="C1697" s="412" t="s">
        <v>1656</v>
      </c>
      <c r="D1697" t="s">
        <v>13</v>
      </c>
      <c r="E1697" t="s">
        <v>66</v>
      </c>
      <c r="F1697" s="412" t="s">
        <v>1294</v>
      </c>
      <c r="G1697">
        <v>170</v>
      </c>
      <c r="H1697">
        <v>1</v>
      </c>
      <c r="I1697">
        <v>10</v>
      </c>
    </row>
    <row r="1698" spans="1:9" ht="45" x14ac:dyDescent="0.2">
      <c r="A1698" t="s">
        <v>223</v>
      </c>
      <c r="B1698" t="s">
        <v>1380</v>
      </c>
      <c r="C1698" s="412" t="s">
        <v>1657</v>
      </c>
      <c r="D1698" t="s">
        <v>15</v>
      </c>
      <c r="E1698" t="s">
        <v>35</v>
      </c>
      <c r="F1698" s="412" t="s">
        <v>1305</v>
      </c>
      <c r="G1698">
        <v>101</v>
      </c>
    </row>
    <row r="1699" spans="1:9" ht="45" x14ac:dyDescent="0.2">
      <c r="A1699" t="s">
        <v>223</v>
      </c>
      <c r="B1699" t="s">
        <v>1380</v>
      </c>
      <c r="C1699" s="412" t="s">
        <v>1657</v>
      </c>
      <c r="D1699" t="s">
        <v>15</v>
      </c>
      <c r="E1699" t="s">
        <v>35</v>
      </c>
      <c r="F1699" s="412" t="s">
        <v>1304</v>
      </c>
      <c r="G1699">
        <v>220</v>
      </c>
      <c r="H1699">
        <v>61</v>
      </c>
    </row>
    <row r="1700" spans="1:9" ht="45" x14ac:dyDescent="0.2">
      <c r="A1700" t="s">
        <v>223</v>
      </c>
      <c r="B1700" t="s">
        <v>1380</v>
      </c>
      <c r="C1700" s="412" t="s">
        <v>1657</v>
      </c>
      <c r="D1700" t="s">
        <v>15</v>
      </c>
      <c r="E1700" t="s">
        <v>35</v>
      </c>
      <c r="F1700" s="412" t="s">
        <v>1300</v>
      </c>
      <c r="I1700">
        <v>19</v>
      </c>
    </row>
    <row r="1701" spans="1:9" ht="45" x14ac:dyDescent="0.2">
      <c r="A1701" t="s">
        <v>223</v>
      </c>
      <c r="B1701" t="s">
        <v>1380</v>
      </c>
      <c r="C1701" s="412" t="s">
        <v>1657</v>
      </c>
      <c r="D1701" t="s">
        <v>15</v>
      </c>
      <c r="E1701" t="s">
        <v>35</v>
      </c>
      <c r="F1701" s="412" t="s">
        <v>1297</v>
      </c>
      <c r="G1701">
        <v>352</v>
      </c>
      <c r="H1701">
        <v>122</v>
      </c>
      <c r="I1701">
        <v>293</v>
      </c>
    </row>
    <row r="1702" spans="1:9" ht="45" x14ac:dyDescent="0.2">
      <c r="A1702" t="s">
        <v>223</v>
      </c>
      <c r="B1702" t="s">
        <v>1380</v>
      </c>
      <c r="C1702" s="412" t="s">
        <v>1657</v>
      </c>
      <c r="D1702" t="s">
        <v>15</v>
      </c>
      <c r="E1702" t="s">
        <v>35</v>
      </c>
      <c r="F1702" s="412" t="s">
        <v>1294</v>
      </c>
      <c r="G1702">
        <v>8</v>
      </c>
      <c r="I1702">
        <v>16</v>
      </c>
    </row>
    <row r="1703" spans="1:9" ht="30" x14ac:dyDescent="0.2">
      <c r="A1703" t="s">
        <v>698</v>
      </c>
      <c r="B1703" t="s">
        <v>697</v>
      </c>
      <c r="C1703" s="412" t="s">
        <v>1658</v>
      </c>
      <c r="D1703" t="s">
        <v>15</v>
      </c>
      <c r="E1703" t="s">
        <v>65</v>
      </c>
      <c r="F1703" s="412" t="s">
        <v>1305</v>
      </c>
      <c r="G1703">
        <v>12</v>
      </c>
    </row>
    <row r="1704" spans="1:9" ht="30" x14ac:dyDescent="0.2">
      <c r="A1704" t="s">
        <v>698</v>
      </c>
      <c r="B1704" t="s">
        <v>697</v>
      </c>
      <c r="C1704" s="412" t="s">
        <v>1658</v>
      </c>
      <c r="D1704" t="s">
        <v>15</v>
      </c>
      <c r="E1704" t="s">
        <v>65</v>
      </c>
      <c r="F1704" s="412" t="s">
        <v>1308</v>
      </c>
      <c r="G1704">
        <v>1319</v>
      </c>
      <c r="H1704">
        <v>63</v>
      </c>
    </row>
    <row r="1705" spans="1:9" ht="30" x14ac:dyDescent="0.2">
      <c r="A1705" t="s">
        <v>698</v>
      </c>
      <c r="B1705" t="s">
        <v>697</v>
      </c>
      <c r="C1705" s="412" t="s">
        <v>1658</v>
      </c>
      <c r="D1705" t="s">
        <v>15</v>
      </c>
      <c r="E1705" t="s">
        <v>65</v>
      </c>
      <c r="F1705" s="412" t="s">
        <v>1304</v>
      </c>
      <c r="G1705">
        <v>9</v>
      </c>
    </row>
    <row r="1706" spans="1:9" ht="45" x14ac:dyDescent="0.2">
      <c r="A1706" t="s">
        <v>698</v>
      </c>
      <c r="B1706" t="s">
        <v>697</v>
      </c>
      <c r="C1706" s="412" t="s">
        <v>1658</v>
      </c>
      <c r="D1706" t="s">
        <v>15</v>
      </c>
      <c r="E1706" t="s">
        <v>65</v>
      </c>
      <c r="F1706" s="412" t="s">
        <v>1303</v>
      </c>
      <c r="G1706">
        <v>8</v>
      </c>
    </row>
    <row r="1707" spans="1:9" ht="30" x14ac:dyDescent="0.2">
      <c r="A1707" t="s">
        <v>698</v>
      </c>
      <c r="B1707" t="s">
        <v>697</v>
      </c>
      <c r="C1707" s="412" t="s">
        <v>1658</v>
      </c>
      <c r="D1707" t="s">
        <v>15</v>
      </c>
      <c r="E1707" t="s">
        <v>65</v>
      </c>
      <c r="F1707" s="412" t="s">
        <v>1169</v>
      </c>
      <c r="G1707">
        <v>6</v>
      </c>
    </row>
    <row r="1708" spans="1:9" ht="30" x14ac:dyDescent="0.2">
      <c r="A1708" t="s">
        <v>698</v>
      </c>
      <c r="B1708" t="s">
        <v>697</v>
      </c>
      <c r="C1708" s="412" t="s">
        <v>1658</v>
      </c>
      <c r="D1708" t="s">
        <v>15</v>
      </c>
      <c r="E1708" t="s">
        <v>65</v>
      </c>
      <c r="F1708" s="412" t="s">
        <v>1309</v>
      </c>
      <c r="G1708">
        <v>1133</v>
      </c>
    </row>
    <row r="1709" spans="1:9" ht="45" x14ac:dyDescent="0.2">
      <c r="A1709" t="s">
        <v>698</v>
      </c>
      <c r="B1709" t="s">
        <v>697</v>
      </c>
      <c r="C1709" s="412" t="s">
        <v>1658</v>
      </c>
      <c r="D1709" t="s">
        <v>15</v>
      </c>
      <c r="E1709" t="s">
        <v>65</v>
      </c>
      <c r="F1709" s="412" t="s">
        <v>1170</v>
      </c>
      <c r="G1709">
        <v>3</v>
      </c>
    </row>
    <row r="1710" spans="1:9" ht="30" x14ac:dyDescent="0.2">
      <c r="A1710" t="s">
        <v>698</v>
      </c>
      <c r="B1710" t="s">
        <v>697</v>
      </c>
      <c r="C1710" s="412" t="s">
        <v>1658</v>
      </c>
      <c r="D1710" t="s">
        <v>15</v>
      </c>
      <c r="E1710" t="s">
        <v>65</v>
      </c>
      <c r="F1710" s="412" t="s">
        <v>1307</v>
      </c>
      <c r="G1710">
        <v>1</v>
      </c>
    </row>
    <row r="1711" spans="1:9" ht="30" x14ac:dyDescent="0.2">
      <c r="A1711" t="s">
        <v>698</v>
      </c>
      <c r="B1711" t="s">
        <v>697</v>
      </c>
      <c r="C1711" s="412" t="s">
        <v>1658</v>
      </c>
      <c r="D1711" t="s">
        <v>15</v>
      </c>
      <c r="E1711" t="s">
        <v>65</v>
      </c>
      <c r="F1711" s="412" t="s">
        <v>1306</v>
      </c>
      <c r="G1711">
        <v>2</v>
      </c>
    </row>
    <row r="1712" spans="1:9" ht="45" x14ac:dyDescent="0.2">
      <c r="A1712" t="s">
        <v>698</v>
      </c>
      <c r="B1712" t="s">
        <v>697</v>
      </c>
      <c r="C1712" s="412" t="s">
        <v>1658</v>
      </c>
      <c r="D1712" t="s">
        <v>15</v>
      </c>
      <c r="E1712" t="s">
        <v>65</v>
      </c>
      <c r="F1712" s="412" t="s">
        <v>1300</v>
      </c>
      <c r="G1712">
        <v>1</v>
      </c>
      <c r="I1712">
        <v>2</v>
      </c>
    </row>
    <row r="1713" spans="1:9" ht="45" x14ac:dyDescent="0.2">
      <c r="A1713" t="s">
        <v>698</v>
      </c>
      <c r="B1713" t="s">
        <v>697</v>
      </c>
      <c r="C1713" s="412" t="s">
        <v>1658</v>
      </c>
      <c r="D1713" t="s">
        <v>15</v>
      </c>
      <c r="E1713" t="s">
        <v>65</v>
      </c>
      <c r="F1713" s="412" t="s">
        <v>1299</v>
      </c>
      <c r="G1713">
        <v>1</v>
      </c>
    </row>
    <row r="1714" spans="1:9" ht="30" x14ac:dyDescent="0.2">
      <c r="A1714" t="s">
        <v>698</v>
      </c>
      <c r="B1714" t="s">
        <v>697</v>
      </c>
      <c r="C1714" s="412" t="s">
        <v>1658</v>
      </c>
      <c r="D1714" t="s">
        <v>15</v>
      </c>
      <c r="E1714" t="s">
        <v>65</v>
      </c>
      <c r="F1714" s="412" t="s">
        <v>1171</v>
      </c>
      <c r="G1714">
        <v>9</v>
      </c>
    </row>
    <row r="1715" spans="1:9" ht="30" x14ac:dyDescent="0.2">
      <c r="A1715" t="s">
        <v>698</v>
      </c>
      <c r="B1715" t="s">
        <v>697</v>
      </c>
      <c r="C1715" s="412" t="s">
        <v>1658</v>
      </c>
      <c r="D1715" t="s">
        <v>15</v>
      </c>
      <c r="E1715" t="s">
        <v>65</v>
      </c>
      <c r="F1715" s="412" t="s">
        <v>1297</v>
      </c>
      <c r="G1715">
        <v>2328</v>
      </c>
      <c r="H1715">
        <v>56</v>
      </c>
      <c r="I1715">
        <v>45</v>
      </c>
    </row>
    <row r="1716" spans="1:9" ht="30" x14ac:dyDescent="0.2">
      <c r="A1716" t="s">
        <v>698</v>
      </c>
      <c r="B1716" t="s">
        <v>697</v>
      </c>
      <c r="C1716" s="412" t="s">
        <v>1658</v>
      </c>
      <c r="D1716" t="s">
        <v>15</v>
      </c>
      <c r="E1716" t="s">
        <v>65</v>
      </c>
      <c r="F1716" s="412" t="s">
        <v>1296</v>
      </c>
      <c r="G1716">
        <v>16</v>
      </c>
    </row>
    <row r="1717" spans="1:9" ht="60" x14ac:dyDescent="0.2">
      <c r="A1717" t="s">
        <v>698</v>
      </c>
      <c r="B1717" t="s">
        <v>697</v>
      </c>
      <c r="C1717" s="412" t="s">
        <v>1658</v>
      </c>
      <c r="D1717" t="s">
        <v>15</v>
      </c>
      <c r="E1717" t="s">
        <v>65</v>
      </c>
      <c r="F1717" s="412" t="s">
        <v>1295</v>
      </c>
      <c r="G1717">
        <v>14</v>
      </c>
      <c r="H1717">
        <v>1</v>
      </c>
      <c r="I1717">
        <v>533</v>
      </c>
    </row>
    <row r="1718" spans="1:9" ht="30" x14ac:dyDescent="0.2">
      <c r="A1718" t="s">
        <v>698</v>
      </c>
      <c r="B1718" t="s">
        <v>697</v>
      </c>
      <c r="C1718" s="412" t="s">
        <v>1658</v>
      </c>
      <c r="D1718" t="s">
        <v>15</v>
      </c>
      <c r="E1718" t="s">
        <v>65</v>
      </c>
      <c r="F1718" s="412" t="s">
        <v>1294</v>
      </c>
      <c r="G1718">
        <v>58</v>
      </c>
      <c r="I1718">
        <v>222</v>
      </c>
    </row>
    <row r="1719" spans="1:9" ht="45" x14ac:dyDescent="0.2">
      <c r="A1719" t="s">
        <v>833</v>
      </c>
      <c r="B1719" t="s">
        <v>832</v>
      </c>
      <c r="C1719" s="412" t="s">
        <v>1426</v>
      </c>
      <c r="D1719" t="s">
        <v>15</v>
      </c>
      <c r="E1719" t="s">
        <v>18</v>
      </c>
      <c r="F1719" s="412" t="s">
        <v>1294</v>
      </c>
      <c r="G1719">
        <v>1</v>
      </c>
      <c r="I1719">
        <v>2</v>
      </c>
    </row>
    <row r="1720" spans="1:9" ht="45" x14ac:dyDescent="0.2">
      <c r="A1720" t="s">
        <v>295</v>
      </c>
      <c r="B1720" t="s">
        <v>294</v>
      </c>
      <c r="C1720" s="412" t="s">
        <v>1659</v>
      </c>
      <c r="D1720" t="s">
        <v>15</v>
      </c>
      <c r="E1720" t="s">
        <v>19</v>
      </c>
      <c r="F1720" s="412" t="s">
        <v>1170</v>
      </c>
      <c r="G1720">
        <v>134</v>
      </c>
      <c r="H1720">
        <v>6</v>
      </c>
    </row>
    <row r="1721" spans="1:9" ht="45" x14ac:dyDescent="0.2">
      <c r="A1721" t="s">
        <v>295</v>
      </c>
      <c r="B1721" t="s">
        <v>294</v>
      </c>
      <c r="C1721" s="412" t="s">
        <v>1659</v>
      </c>
      <c r="D1721" t="s">
        <v>15</v>
      </c>
      <c r="E1721" t="s">
        <v>19</v>
      </c>
      <c r="F1721" s="412" t="s">
        <v>1300</v>
      </c>
      <c r="G1721">
        <v>49</v>
      </c>
      <c r="I1721">
        <v>52</v>
      </c>
    </row>
    <row r="1722" spans="1:9" ht="30" x14ac:dyDescent="0.2">
      <c r="A1722" t="s">
        <v>295</v>
      </c>
      <c r="B1722" t="s">
        <v>294</v>
      </c>
      <c r="C1722" s="412" t="s">
        <v>1659</v>
      </c>
      <c r="D1722" t="s">
        <v>15</v>
      </c>
      <c r="E1722" t="s">
        <v>19</v>
      </c>
      <c r="F1722" s="412" t="s">
        <v>1297</v>
      </c>
      <c r="G1722">
        <v>205</v>
      </c>
      <c r="H1722">
        <v>8</v>
      </c>
      <c r="I1722">
        <v>40</v>
      </c>
    </row>
    <row r="1723" spans="1:9" ht="60" x14ac:dyDescent="0.2">
      <c r="A1723" t="s">
        <v>295</v>
      </c>
      <c r="B1723" t="s">
        <v>294</v>
      </c>
      <c r="C1723" s="412" t="s">
        <v>1659</v>
      </c>
      <c r="D1723" t="s">
        <v>15</v>
      </c>
      <c r="E1723" t="s">
        <v>19</v>
      </c>
      <c r="F1723" s="412" t="s">
        <v>1295</v>
      </c>
      <c r="G1723">
        <v>57</v>
      </c>
      <c r="H1723">
        <v>6</v>
      </c>
      <c r="I1723">
        <v>1</v>
      </c>
    </row>
    <row r="1724" spans="1:9" x14ac:dyDescent="0.2">
      <c r="A1724" t="s">
        <v>783</v>
      </c>
      <c r="B1724" t="s">
        <v>782</v>
      </c>
      <c r="C1724" s="412" t="s">
        <v>1427</v>
      </c>
      <c r="D1724" t="s">
        <v>15</v>
      </c>
      <c r="E1724" t="s">
        <v>18</v>
      </c>
      <c r="F1724" s="412" t="s">
        <v>1294</v>
      </c>
      <c r="I1724">
        <v>2</v>
      </c>
    </row>
    <row r="1725" spans="1:9" ht="45" x14ac:dyDescent="0.2">
      <c r="A1725" t="s">
        <v>905</v>
      </c>
      <c r="B1725" t="s">
        <v>904</v>
      </c>
      <c r="C1725" s="412" t="s">
        <v>1660</v>
      </c>
      <c r="D1725" t="s">
        <v>13</v>
      </c>
      <c r="E1725" t="s">
        <v>65</v>
      </c>
      <c r="F1725" s="412" t="s">
        <v>1305</v>
      </c>
      <c r="G1725">
        <v>18</v>
      </c>
      <c r="H1725">
        <v>3</v>
      </c>
    </row>
    <row r="1726" spans="1:9" ht="45" x14ac:dyDescent="0.2">
      <c r="A1726" t="s">
        <v>905</v>
      </c>
      <c r="B1726" t="s">
        <v>904</v>
      </c>
      <c r="C1726" s="412" t="s">
        <v>1660</v>
      </c>
      <c r="D1726" t="s">
        <v>13</v>
      </c>
      <c r="E1726" t="s">
        <v>65</v>
      </c>
      <c r="F1726" s="412" t="s">
        <v>1308</v>
      </c>
      <c r="G1726">
        <v>233</v>
      </c>
      <c r="H1726">
        <v>179</v>
      </c>
    </row>
    <row r="1727" spans="1:9" ht="45" x14ac:dyDescent="0.2">
      <c r="A1727" t="s">
        <v>905</v>
      </c>
      <c r="B1727" t="s">
        <v>904</v>
      </c>
      <c r="C1727" s="412" t="s">
        <v>1660</v>
      </c>
      <c r="D1727" t="s">
        <v>13</v>
      </c>
      <c r="E1727" t="s">
        <v>65</v>
      </c>
      <c r="F1727" s="412" t="s">
        <v>1304</v>
      </c>
      <c r="G1727">
        <v>4</v>
      </c>
    </row>
    <row r="1728" spans="1:9" ht="45" x14ac:dyDescent="0.2">
      <c r="A1728" t="s">
        <v>905</v>
      </c>
      <c r="B1728" t="s">
        <v>904</v>
      </c>
      <c r="C1728" s="412" t="s">
        <v>1660</v>
      </c>
      <c r="D1728" t="s">
        <v>13</v>
      </c>
      <c r="E1728" t="s">
        <v>65</v>
      </c>
      <c r="F1728" s="412" t="s">
        <v>1303</v>
      </c>
      <c r="G1728">
        <v>7</v>
      </c>
    </row>
    <row r="1729" spans="1:9" ht="45" x14ac:dyDescent="0.2">
      <c r="A1729" t="s">
        <v>905</v>
      </c>
      <c r="B1729" t="s">
        <v>904</v>
      </c>
      <c r="C1729" s="412" t="s">
        <v>1660</v>
      </c>
      <c r="D1729" t="s">
        <v>13</v>
      </c>
      <c r="E1729" t="s">
        <v>65</v>
      </c>
      <c r="F1729" s="412" t="s">
        <v>1169</v>
      </c>
      <c r="G1729">
        <v>4</v>
      </c>
    </row>
    <row r="1730" spans="1:9" ht="45" x14ac:dyDescent="0.2">
      <c r="A1730" t="s">
        <v>905</v>
      </c>
      <c r="B1730" t="s">
        <v>904</v>
      </c>
      <c r="C1730" s="412" t="s">
        <v>1660</v>
      </c>
      <c r="D1730" t="s">
        <v>13</v>
      </c>
      <c r="E1730" t="s">
        <v>65</v>
      </c>
      <c r="F1730" s="412" t="s">
        <v>1309</v>
      </c>
      <c r="G1730">
        <v>93</v>
      </c>
    </row>
    <row r="1731" spans="1:9" ht="45" x14ac:dyDescent="0.2">
      <c r="A1731" t="s">
        <v>905</v>
      </c>
      <c r="B1731" t="s">
        <v>904</v>
      </c>
      <c r="C1731" s="412" t="s">
        <v>1660</v>
      </c>
      <c r="D1731" t="s">
        <v>13</v>
      </c>
      <c r="E1731" t="s">
        <v>65</v>
      </c>
      <c r="F1731" s="412" t="s">
        <v>1170</v>
      </c>
      <c r="G1731">
        <v>7</v>
      </c>
    </row>
    <row r="1732" spans="1:9" ht="45" x14ac:dyDescent="0.2">
      <c r="A1732" t="s">
        <v>905</v>
      </c>
      <c r="B1732" t="s">
        <v>904</v>
      </c>
      <c r="C1732" s="412" t="s">
        <v>1660</v>
      </c>
      <c r="D1732" t="s">
        <v>13</v>
      </c>
      <c r="E1732" t="s">
        <v>65</v>
      </c>
      <c r="F1732" s="412" t="s">
        <v>1306</v>
      </c>
      <c r="G1732">
        <v>10</v>
      </c>
    </row>
    <row r="1733" spans="1:9" ht="45" x14ac:dyDescent="0.2">
      <c r="A1733" t="s">
        <v>905</v>
      </c>
      <c r="B1733" t="s">
        <v>904</v>
      </c>
      <c r="C1733" s="412" t="s">
        <v>1660</v>
      </c>
      <c r="D1733" t="s">
        <v>13</v>
      </c>
      <c r="E1733" t="s">
        <v>65</v>
      </c>
      <c r="F1733" s="412" t="s">
        <v>1300</v>
      </c>
      <c r="G1733">
        <v>4</v>
      </c>
      <c r="I1733">
        <v>8</v>
      </c>
    </row>
    <row r="1734" spans="1:9" ht="45" x14ac:dyDescent="0.2">
      <c r="A1734" t="s">
        <v>905</v>
      </c>
      <c r="B1734" t="s">
        <v>904</v>
      </c>
      <c r="C1734" s="412" t="s">
        <v>1660</v>
      </c>
      <c r="D1734" t="s">
        <v>13</v>
      </c>
      <c r="E1734" t="s">
        <v>65</v>
      </c>
      <c r="F1734" s="412" t="s">
        <v>1299</v>
      </c>
      <c r="G1734">
        <v>5</v>
      </c>
    </row>
    <row r="1735" spans="1:9" ht="45" x14ac:dyDescent="0.2">
      <c r="A1735" t="s">
        <v>905</v>
      </c>
      <c r="B1735" t="s">
        <v>904</v>
      </c>
      <c r="C1735" s="412" t="s">
        <v>1660</v>
      </c>
      <c r="D1735" t="s">
        <v>13</v>
      </c>
      <c r="E1735" t="s">
        <v>65</v>
      </c>
      <c r="F1735" s="412" t="s">
        <v>1171</v>
      </c>
      <c r="G1735">
        <v>1619</v>
      </c>
    </row>
    <row r="1736" spans="1:9" ht="45" x14ac:dyDescent="0.2">
      <c r="A1736" t="s">
        <v>905</v>
      </c>
      <c r="B1736" t="s">
        <v>904</v>
      </c>
      <c r="C1736" s="412" t="s">
        <v>1660</v>
      </c>
      <c r="D1736" t="s">
        <v>13</v>
      </c>
      <c r="E1736" t="s">
        <v>65</v>
      </c>
      <c r="F1736" s="412" t="s">
        <v>1297</v>
      </c>
      <c r="G1736">
        <v>12166</v>
      </c>
      <c r="H1736">
        <v>26</v>
      </c>
      <c r="I1736">
        <v>823</v>
      </c>
    </row>
    <row r="1737" spans="1:9" ht="45" x14ac:dyDescent="0.2">
      <c r="A1737" t="s">
        <v>905</v>
      </c>
      <c r="B1737" t="s">
        <v>904</v>
      </c>
      <c r="C1737" s="412" t="s">
        <v>1660</v>
      </c>
      <c r="D1737" t="s">
        <v>13</v>
      </c>
      <c r="E1737" t="s">
        <v>65</v>
      </c>
      <c r="F1737" s="412" t="s">
        <v>1296</v>
      </c>
      <c r="G1737">
        <v>13</v>
      </c>
    </row>
    <row r="1738" spans="1:9" ht="60" x14ac:dyDescent="0.2">
      <c r="A1738" t="s">
        <v>905</v>
      </c>
      <c r="B1738" t="s">
        <v>904</v>
      </c>
      <c r="C1738" s="412" t="s">
        <v>1660</v>
      </c>
      <c r="D1738" t="s">
        <v>13</v>
      </c>
      <c r="E1738" t="s">
        <v>65</v>
      </c>
      <c r="F1738" s="412" t="s">
        <v>1295</v>
      </c>
      <c r="G1738">
        <v>11</v>
      </c>
      <c r="H1738">
        <v>49</v>
      </c>
      <c r="I1738">
        <v>1523</v>
      </c>
    </row>
    <row r="1739" spans="1:9" ht="45" x14ac:dyDescent="0.2">
      <c r="A1739" t="s">
        <v>905</v>
      </c>
      <c r="B1739" t="s">
        <v>904</v>
      </c>
      <c r="C1739" s="412" t="s">
        <v>1660</v>
      </c>
      <c r="D1739" t="s">
        <v>13</v>
      </c>
      <c r="E1739" t="s">
        <v>65</v>
      </c>
      <c r="F1739" s="412" t="s">
        <v>1294</v>
      </c>
      <c r="G1739">
        <v>69</v>
      </c>
      <c r="H1739">
        <v>1</v>
      </c>
      <c r="I1739">
        <v>73</v>
      </c>
    </row>
    <row r="1740" spans="1:9" ht="30" x14ac:dyDescent="0.2">
      <c r="A1740" t="s">
        <v>275</v>
      </c>
      <c r="B1740" t="s">
        <v>274</v>
      </c>
      <c r="C1740" s="412" t="s">
        <v>1661</v>
      </c>
      <c r="D1740" t="s">
        <v>15</v>
      </c>
      <c r="E1740" t="s">
        <v>19</v>
      </c>
      <c r="F1740" s="412" t="s">
        <v>1305</v>
      </c>
      <c r="G1740">
        <v>31</v>
      </c>
    </row>
    <row r="1741" spans="1:9" ht="30" x14ac:dyDescent="0.2">
      <c r="A1741" t="s">
        <v>275</v>
      </c>
      <c r="B1741" t="s">
        <v>274</v>
      </c>
      <c r="C1741" s="412" t="s">
        <v>1661</v>
      </c>
      <c r="D1741" t="s">
        <v>15</v>
      </c>
      <c r="E1741" t="s">
        <v>19</v>
      </c>
      <c r="F1741" s="412" t="s">
        <v>1308</v>
      </c>
      <c r="G1741">
        <v>3</v>
      </c>
    </row>
    <row r="1742" spans="1:9" ht="30" x14ac:dyDescent="0.2">
      <c r="A1742" t="s">
        <v>275</v>
      </c>
      <c r="B1742" t="s">
        <v>274</v>
      </c>
      <c r="C1742" s="412" t="s">
        <v>1661</v>
      </c>
      <c r="D1742" t="s">
        <v>15</v>
      </c>
      <c r="E1742" t="s">
        <v>19</v>
      </c>
      <c r="F1742" s="412" t="s">
        <v>1304</v>
      </c>
      <c r="G1742">
        <v>46</v>
      </c>
      <c r="H1742">
        <v>2</v>
      </c>
    </row>
    <row r="1743" spans="1:9" ht="45" x14ac:dyDescent="0.2">
      <c r="A1743" t="s">
        <v>275</v>
      </c>
      <c r="B1743" t="s">
        <v>274</v>
      </c>
      <c r="C1743" s="412" t="s">
        <v>1661</v>
      </c>
      <c r="D1743" t="s">
        <v>15</v>
      </c>
      <c r="E1743" t="s">
        <v>19</v>
      </c>
      <c r="F1743" s="412" t="s">
        <v>1303</v>
      </c>
      <c r="G1743">
        <v>19</v>
      </c>
    </row>
    <row r="1744" spans="1:9" ht="30" x14ac:dyDescent="0.2">
      <c r="A1744" t="s">
        <v>275</v>
      </c>
      <c r="B1744" t="s">
        <v>274</v>
      </c>
      <c r="C1744" s="412" t="s">
        <v>1661</v>
      </c>
      <c r="D1744" t="s">
        <v>15</v>
      </c>
      <c r="E1744" t="s">
        <v>19</v>
      </c>
      <c r="F1744" s="412" t="s">
        <v>1169</v>
      </c>
      <c r="G1744">
        <v>5</v>
      </c>
    </row>
    <row r="1745" spans="1:9" ht="45" x14ac:dyDescent="0.2">
      <c r="A1745" t="s">
        <v>275</v>
      </c>
      <c r="B1745" t="s">
        <v>274</v>
      </c>
      <c r="C1745" s="412" t="s">
        <v>1661</v>
      </c>
      <c r="D1745" t="s">
        <v>15</v>
      </c>
      <c r="E1745" t="s">
        <v>19</v>
      </c>
      <c r="F1745" s="412" t="s">
        <v>1170</v>
      </c>
      <c r="G1745">
        <v>20043</v>
      </c>
      <c r="H1745">
        <v>1092</v>
      </c>
    </row>
    <row r="1746" spans="1:9" ht="30" x14ac:dyDescent="0.2">
      <c r="A1746" t="s">
        <v>275</v>
      </c>
      <c r="B1746" t="s">
        <v>274</v>
      </c>
      <c r="C1746" s="412" t="s">
        <v>1661</v>
      </c>
      <c r="D1746" t="s">
        <v>15</v>
      </c>
      <c r="E1746" t="s">
        <v>19</v>
      </c>
      <c r="F1746" s="412" t="s">
        <v>1307</v>
      </c>
      <c r="G1746">
        <v>2</v>
      </c>
    </row>
    <row r="1747" spans="1:9" ht="30" x14ac:dyDescent="0.2">
      <c r="A1747" t="s">
        <v>275</v>
      </c>
      <c r="B1747" t="s">
        <v>274</v>
      </c>
      <c r="C1747" s="412" t="s">
        <v>1661</v>
      </c>
      <c r="D1747" t="s">
        <v>15</v>
      </c>
      <c r="E1747" t="s">
        <v>19</v>
      </c>
      <c r="F1747" s="412" t="s">
        <v>1306</v>
      </c>
      <c r="G1747">
        <v>2</v>
      </c>
    </row>
    <row r="1748" spans="1:9" ht="45" x14ac:dyDescent="0.2">
      <c r="A1748" t="s">
        <v>275</v>
      </c>
      <c r="B1748" t="s">
        <v>274</v>
      </c>
      <c r="C1748" s="412" t="s">
        <v>1661</v>
      </c>
      <c r="D1748" t="s">
        <v>15</v>
      </c>
      <c r="E1748" t="s">
        <v>19</v>
      </c>
      <c r="F1748" s="412" t="s">
        <v>1300</v>
      </c>
      <c r="G1748">
        <v>5797</v>
      </c>
      <c r="I1748">
        <v>1368</v>
      </c>
    </row>
    <row r="1749" spans="1:9" ht="45" x14ac:dyDescent="0.2">
      <c r="A1749" t="s">
        <v>275</v>
      </c>
      <c r="B1749" t="s">
        <v>274</v>
      </c>
      <c r="C1749" s="412" t="s">
        <v>1661</v>
      </c>
      <c r="D1749" t="s">
        <v>15</v>
      </c>
      <c r="E1749" t="s">
        <v>19</v>
      </c>
      <c r="F1749" s="412" t="s">
        <v>1299</v>
      </c>
      <c r="G1749">
        <v>12</v>
      </c>
    </row>
    <row r="1750" spans="1:9" ht="30" x14ac:dyDescent="0.2">
      <c r="A1750" t="s">
        <v>275</v>
      </c>
      <c r="B1750" t="s">
        <v>274</v>
      </c>
      <c r="C1750" s="412" t="s">
        <v>1661</v>
      </c>
      <c r="D1750" t="s">
        <v>15</v>
      </c>
      <c r="E1750" t="s">
        <v>19</v>
      </c>
      <c r="F1750" s="412" t="s">
        <v>1171</v>
      </c>
      <c r="G1750">
        <v>2</v>
      </c>
    </row>
    <row r="1751" spans="1:9" ht="30" x14ac:dyDescent="0.2">
      <c r="A1751" t="s">
        <v>275</v>
      </c>
      <c r="B1751" t="s">
        <v>274</v>
      </c>
      <c r="C1751" s="412" t="s">
        <v>1661</v>
      </c>
      <c r="D1751" t="s">
        <v>15</v>
      </c>
      <c r="E1751" t="s">
        <v>19</v>
      </c>
      <c r="F1751" s="412" t="s">
        <v>1297</v>
      </c>
      <c r="G1751">
        <v>14891</v>
      </c>
      <c r="H1751">
        <v>1075</v>
      </c>
      <c r="I1751">
        <v>2379</v>
      </c>
    </row>
    <row r="1752" spans="1:9" ht="30" x14ac:dyDescent="0.2">
      <c r="A1752" t="s">
        <v>275</v>
      </c>
      <c r="B1752" t="s">
        <v>274</v>
      </c>
      <c r="C1752" s="412" t="s">
        <v>1661</v>
      </c>
      <c r="D1752" t="s">
        <v>15</v>
      </c>
      <c r="E1752" t="s">
        <v>19</v>
      </c>
      <c r="F1752" s="412" t="s">
        <v>1296</v>
      </c>
      <c r="G1752">
        <v>46</v>
      </c>
      <c r="H1752">
        <v>1</v>
      </c>
    </row>
    <row r="1753" spans="1:9" ht="60" x14ac:dyDescent="0.2">
      <c r="A1753" t="s">
        <v>275</v>
      </c>
      <c r="B1753" t="s">
        <v>274</v>
      </c>
      <c r="C1753" s="412" t="s">
        <v>1661</v>
      </c>
      <c r="D1753" t="s">
        <v>15</v>
      </c>
      <c r="E1753" t="s">
        <v>19</v>
      </c>
      <c r="F1753" s="412" t="s">
        <v>1295</v>
      </c>
      <c r="G1753">
        <v>4361</v>
      </c>
      <c r="H1753">
        <v>469</v>
      </c>
      <c r="I1753">
        <v>9</v>
      </c>
    </row>
    <row r="1754" spans="1:9" ht="30" x14ac:dyDescent="0.2">
      <c r="A1754" t="s">
        <v>275</v>
      </c>
      <c r="B1754" t="s">
        <v>274</v>
      </c>
      <c r="C1754" s="412" t="s">
        <v>1661</v>
      </c>
      <c r="D1754" t="s">
        <v>15</v>
      </c>
      <c r="E1754" t="s">
        <v>19</v>
      </c>
      <c r="F1754" s="412" t="s">
        <v>1294</v>
      </c>
      <c r="G1754">
        <v>50</v>
      </c>
      <c r="H1754">
        <v>1</v>
      </c>
      <c r="I1754">
        <v>18</v>
      </c>
    </row>
    <row r="1755" spans="1:9" ht="30" x14ac:dyDescent="0.2">
      <c r="A1755" t="s">
        <v>584</v>
      </c>
      <c r="B1755" t="s">
        <v>583</v>
      </c>
      <c r="C1755" s="412" t="s">
        <v>1662</v>
      </c>
      <c r="D1755" t="s">
        <v>13</v>
      </c>
      <c r="E1755" t="s">
        <v>183</v>
      </c>
      <c r="F1755" s="412" t="s">
        <v>1305</v>
      </c>
      <c r="G1755">
        <v>3</v>
      </c>
    </row>
    <row r="1756" spans="1:9" ht="30" x14ac:dyDescent="0.2">
      <c r="A1756" t="s">
        <v>584</v>
      </c>
      <c r="B1756" t="s">
        <v>583</v>
      </c>
      <c r="C1756" s="412" t="s">
        <v>1662</v>
      </c>
      <c r="D1756" t="s">
        <v>13</v>
      </c>
      <c r="E1756" t="s">
        <v>183</v>
      </c>
      <c r="F1756" s="412" t="s">
        <v>1308</v>
      </c>
      <c r="G1756">
        <v>1</v>
      </c>
    </row>
    <row r="1757" spans="1:9" ht="30" x14ac:dyDescent="0.2">
      <c r="A1757" t="s">
        <v>584</v>
      </c>
      <c r="B1757" t="s">
        <v>583</v>
      </c>
      <c r="C1757" s="412" t="s">
        <v>1662</v>
      </c>
      <c r="D1757" t="s">
        <v>13</v>
      </c>
      <c r="E1757" t="s">
        <v>183</v>
      </c>
      <c r="F1757" s="412" t="s">
        <v>1304</v>
      </c>
      <c r="G1757">
        <v>1</v>
      </c>
    </row>
    <row r="1758" spans="1:9" ht="45" x14ac:dyDescent="0.2">
      <c r="A1758" t="s">
        <v>584</v>
      </c>
      <c r="B1758" t="s">
        <v>583</v>
      </c>
      <c r="C1758" s="412" t="s">
        <v>1662</v>
      </c>
      <c r="D1758" t="s">
        <v>13</v>
      </c>
      <c r="E1758" t="s">
        <v>183</v>
      </c>
      <c r="F1758" s="412" t="s">
        <v>1303</v>
      </c>
      <c r="G1758">
        <v>89</v>
      </c>
    </row>
    <row r="1759" spans="1:9" ht="30" x14ac:dyDescent="0.2">
      <c r="A1759" t="s">
        <v>584</v>
      </c>
      <c r="B1759" t="s">
        <v>583</v>
      </c>
      <c r="C1759" s="412" t="s">
        <v>1662</v>
      </c>
      <c r="D1759" t="s">
        <v>13</v>
      </c>
      <c r="E1759" t="s">
        <v>183</v>
      </c>
      <c r="F1759" s="412" t="s">
        <v>1169</v>
      </c>
      <c r="G1759">
        <v>3</v>
      </c>
    </row>
    <row r="1760" spans="1:9" ht="45" x14ac:dyDescent="0.2">
      <c r="A1760" t="s">
        <v>584</v>
      </c>
      <c r="B1760" t="s">
        <v>583</v>
      </c>
      <c r="C1760" s="412" t="s">
        <v>1662</v>
      </c>
      <c r="D1760" t="s">
        <v>13</v>
      </c>
      <c r="E1760" t="s">
        <v>183</v>
      </c>
      <c r="F1760" s="412" t="s">
        <v>1170</v>
      </c>
      <c r="G1760">
        <v>3</v>
      </c>
    </row>
    <row r="1761" spans="1:9" ht="30" x14ac:dyDescent="0.2">
      <c r="A1761" t="s">
        <v>584</v>
      </c>
      <c r="B1761" t="s">
        <v>583</v>
      </c>
      <c r="C1761" s="412" t="s">
        <v>1662</v>
      </c>
      <c r="D1761" t="s">
        <v>13</v>
      </c>
      <c r="E1761" t="s">
        <v>183</v>
      </c>
      <c r="F1761" s="412" t="s">
        <v>1307</v>
      </c>
      <c r="G1761">
        <v>1</v>
      </c>
    </row>
    <row r="1762" spans="1:9" ht="30" x14ac:dyDescent="0.2">
      <c r="A1762" t="s">
        <v>584</v>
      </c>
      <c r="B1762" t="s">
        <v>583</v>
      </c>
      <c r="C1762" s="412" t="s">
        <v>1662</v>
      </c>
      <c r="D1762" t="s">
        <v>13</v>
      </c>
      <c r="E1762" t="s">
        <v>183</v>
      </c>
      <c r="F1762" s="412" t="s">
        <v>1306</v>
      </c>
      <c r="G1762">
        <v>1</v>
      </c>
    </row>
    <row r="1763" spans="1:9" ht="45" x14ac:dyDescent="0.2">
      <c r="A1763" t="s">
        <v>584</v>
      </c>
      <c r="B1763" t="s">
        <v>583</v>
      </c>
      <c r="C1763" s="412" t="s">
        <v>1662</v>
      </c>
      <c r="D1763" t="s">
        <v>13</v>
      </c>
      <c r="E1763" t="s">
        <v>183</v>
      </c>
      <c r="F1763" s="412" t="s">
        <v>1300</v>
      </c>
      <c r="G1763">
        <v>47</v>
      </c>
      <c r="I1763">
        <v>217</v>
      </c>
    </row>
    <row r="1764" spans="1:9" ht="45" x14ac:dyDescent="0.2">
      <c r="A1764" t="s">
        <v>584</v>
      </c>
      <c r="B1764" t="s">
        <v>583</v>
      </c>
      <c r="C1764" s="412" t="s">
        <v>1662</v>
      </c>
      <c r="D1764" t="s">
        <v>13</v>
      </c>
      <c r="E1764" t="s">
        <v>183</v>
      </c>
      <c r="F1764" s="412" t="s">
        <v>1299</v>
      </c>
      <c r="G1764">
        <v>5</v>
      </c>
    </row>
    <row r="1765" spans="1:9" ht="30" x14ac:dyDescent="0.2">
      <c r="A1765" t="s">
        <v>584</v>
      </c>
      <c r="B1765" t="s">
        <v>583</v>
      </c>
      <c r="C1765" s="412" t="s">
        <v>1662</v>
      </c>
      <c r="D1765" t="s">
        <v>13</v>
      </c>
      <c r="E1765" t="s">
        <v>183</v>
      </c>
      <c r="F1765" s="412" t="s">
        <v>1171</v>
      </c>
      <c r="G1765">
        <v>2</v>
      </c>
    </row>
    <row r="1766" spans="1:9" ht="30" x14ac:dyDescent="0.2">
      <c r="A1766" t="s">
        <v>584</v>
      </c>
      <c r="B1766" t="s">
        <v>583</v>
      </c>
      <c r="C1766" s="412" t="s">
        <v>1662</v>
      </c>
      <c r="D1766" t="s">
        <v>13</v>
      </c>
      <c r="E1766" t="s">
        <v>183</v>
      </c>
      <c r="F1766" s="412" t="s">
        <v>1297</v>
      </c>
      <c r="G1766">
        <v>6056</v>
      </c>
      <c r="H1766">
        <v>1</v>
      </c>
      <c r="I1766">
        <v>7</v>
      </c>
    </row>
    <row r="1767" spans="1:9" ht="30" x14ac:dyDescent="0.2">
      <c r="A1767" t="s">
        <v>584</v>
      </c>
      <c r="B1767" t="s">
        <v>583</v>
      </c>
      <c r="C1767" s="412" t="s">
        <v>1662</v>
      </c>
      <c r="D1767" t="s">
        <v>13</v>
      </c>
      <c r="E1767" t="s">
        <v>183</v>
      </c>
      <c r="F1767" s="412" t="s">
        <v>1296</v>
      </c>
      <c r="G1767">
        <v>287</v>
      </c>
      <c r="H1767">
        <v>262</v>
      </c>
    </row>
    <row r="1768" spans="1:9" ht="60" x14ac:dyDescent="0.2">
      <c r="A1768" t="s">
        <v>584</v>
      </c>
      <c r="B1768" t="s">
        <v>583</v>
      </c>
      <c r="C1768" s="412" t="s">
        <v>1662</v>
      </c>
      <c r="D1768" t="s">
        <v>13</v>
      </c>
      <c r="E1768" t="s">
        <v>183</v>
      </c>
      <c r="F1768" s="412" t="s">
        <v>1295</v>
      </c>
      <c r="G1768">
        <v>260</v>
      </c>
      <c r="H1768">
        <v>90</v>
      </c>
      <c r="I1768">
        <v>1735</v>
      </c>
    </row>
    <row r="1769" spans="1:9" ht="30" x14ac:dyDescent="0.2">
      <c r="A1769" t="s">
        <v>584</v>
      </c>
      <c r="B1769" t="s">
        <v>583</v>
      </c>
      <c r="C1769" s="412" t="s">
        <v>1662</v>
      </c>
      <c r="D1769" t="s">
        <v>13</v>
      </c>
      <c r="E1769" t="s">
        <v>183</v>
      </c>
      <c r="F1769" s="412" t="s">
        <v>1294</v>
      </c>
      <c r="G1769">
        <v>1157</v>
      </c>
      <c r="I1769">
        <v>49</v>
      </c>
    </row>
    <row r="1770" spans="1:9" ht="30" x14ac:dyDescent="0.2">
      <c r="A1770" t="s">
        <v>391</v>
      </c>
      <c r="B1770" t="s">
        <v>390</v>
      </c>
      <c r="C1770" s="412" t="s">
        <v>1428</v>
      </c>
      <c r="D1770" t="s">
        <v>13</v>
      </c>
      <c r="E1770" t="s">
        <v>67</v>
      </c>
      <c r="F1770" s="412" t="s">
        <v>1306</v>
      </c>
      <c r="G1770">
        <v>55</v>
      </c>
    </row>
    <row r="1771" spans="1:9" ht="30" x14ac:dyDescent="0.2">
      <c r="A1771" t="s">
        <v>391</v>
      </c>
      <c r="B1771" t="s">
        <v>390</v>
      </c>
      <c r="C1771" s="412" t="s">
        <v>1428</v>
      </c>
      <c r="D1771" t="s">
        <v>13</v>
      </c>
      <c r="E1771" t="s">
        <v>67</v>
      </c>
      <c r="F1771" s="412" t="s">
        <v>1297</v>
      </c>
      <c r="G1771">
        <v>96</v>
      </c>
      <c r="H1771">
        <v>1</v>
      </c>
      <c r="I1771">
        <v>9</v>
      </c>
    </row>
    <row r="1772" spans="1:9" ht="30" x14ac:dyDescent="0.2">
      <c r="A1772" t="s">
        <v>391</v>
      </c>
      <c r="B1772" t="s">
        <v>390</v>
      </c>
      <c r="C1772" s="412" t="s">
        <v>1428</v>
      </c>
      <c r="D1772" t="s">
        <v>13</v>
      </c>
      <c r="E1772" t="s">
        <v>67</v>
      </c>
      <c r="F1772" s="412" t="s">
        <v>1294</v>
      </c>
      <c r="G1772">
        <v>43</v>
      </c>
      <c r="H1772">
        <v>4</v>
      </c>
      <c r="I1772">
        <v>14</v>
      </c>
    </row>
    <row r="1773" spans="1:9" ht="30" x14ac:dyDescent="0.2">
      <c r="A1773" t="s">
        <v>462</v>
      </c>
      <c r="B1773" t="s">
        <v>461</v>
      </c>
      <c r="C1773" s="412" t="s">
        <v>1663</v>
      </c>
      <c r="D1773" t="s">
        <v>15</v>
      </c>
      <c r="E1773" t="s">
        <v>20</v>
      </c>
      <c r="F1773" s="412" t="s">
        <v>1305</v>
      </c>
      <c r="G1773">
        <v>1156</v>
      </c>
      <c r="H1773">
        <v>74</v>
      </c>
    </row>
    <row r="1774" spans="1:9" ht="30" x14ac:dyDescent="0.2">
      <c r="A1774" t="s">
        <v>462</v>
      </c>
      <c r="B1774" t="s">
        <v>461</v>
      </c>
      <c r="C1774" s="412" t="s">
        <v>1663</v>
      </c>
      <c r="D1774" t="s">
        <v>15</v>
      </c>
      <c r="E1774" t="s">
        <v>20</v>
      </c>
      <c r="F1774" s="412" t="s">
        <v>1308</v>
      </c>
      <c r="G1774">
        <v>1</v>
      </c>
      <c r="H1774">
        <v>30</v>
      </c>
    </row>
    <row r="1775" spans="1:9" ht="30" x14ac:dyDescent="0.2">
      <c r="A1775" t="s">
        <v>462</v>
      </c>
      <c r="B1775" t="s">
        <v>461</v>
      </c>
      <c r="C1775" s="412" t="s">
        <v>1663</v>
      </c>
      <c r="D1775" t="s">
        <v>15</v>
      </c>
      <c r="E1775" t="s">
        <v>20</v>
      </c>
      <c r="F1775" s="412" t="s">
        <v>1304</v>
      </c>
      <c r="G1775">
        <v>1</v>
      </c>
    </row>
    <row r="1776" spans="1:9" ht="45" x14ac:dyDescent="0.2">
      <c r="A1776" t="s">
        <v>462</v>
      </c>
      <c r="B1776" t="s">
        <v>461</v>
      </c>
      <c r="C1776" s="412" t="s">
        <v>1663</v>
      </c>
      <c r="D1776" t="s">
        <v>15</v>
      </c>
      <c r="E1776" t="s">
        <v>20</v>
      </c>
      <c r="F1776" s="412" t="s">
        <v>1303</v>
      </c>
      <c r="G1776">
        <v>14</v>
      </c>
    </row>
    <row r="1777" spans="1:9" ht="30" x14ac:dyDescent="0.2">
      <c r="A1777" t="s">
        <v>462</v>
      </c>
      <c r="B1777" t="s">
        <v>461</v>
      </c>
      <c r="C1777" s="412" t="s">
        <v>1663</v>
      </c>
      <c r="D1777" t="s">
        <v>15</v>
      </c>
      <c r="E1777" t="s">
        <v>20</v>
      </c>
      <c r="F1777" s="412" t="s">
        <v>1169</v>
      </c>
      <c r="G1777">
        <v>1220</v>
      </c>
      <c r="H1777">
        <v>55</v>
      </c>
    </row>
    <row r="1778" spans="1:9" ht="30" x14ac:dyDescent="0.2">
      <c r="A1778" t="s">
        <v>462</v>
      </c>
      <c r="B1778" t="s">
        <v>461</v>
      </c>
      <c r="C1778" s="412" t="s">
        <v>1663</v>
      </c>
      <c r="D1778" t="s">
        <v>15</v>
      </c>
      <c r="E1778" t="s">
        <v>20</v>
      </c>
      <c r="F1778" s="412" t="s">
        <v>1309</v>
      </c>
      <c r="G1778">
        <v>2</v>
      </c>
    </row>
    <row r="1779" spans="1:9" ht="45" x14ac:dyDescent="0.2">
      <c r="A1779" t="s">
        <v>462</v>
      </c>
      <c r="B1779" t="s">
        <v>461</v>
      </c>
      <c r="C1779" s="412" t="s">
        <v>1663</v>
      </c>
      <c r="D1779" t="s">
        <v>15</v>
      </c>
      <c r="E1779" t="s">
        <v>20</v>
      </c>
      <c r="F1779" s="412" t="s">
        <v>1170</v>
      </c>
      <c r="H1779">
        <v>2</v>
      </c>
    </row>
    <row r="1780" spans="1:9" ht="30" x14ac:dyDescent="0.2">
      <c r="A1780" t="s">
        <v>462</v>
      </c>
      <c r="B1780" t="s">
        <v>461</v>
      </c>
      <c r="C1780" s="412" t="s">
        <v>1663</v>
      </c>
      <c r="D1780" t="s">
        <v>15</v>
      </c>
      <c r="E1780" t="s">
        <v>20</v>
      </c>
      <c r="F1780" s="412" t="s">
        <v>1307</v>
      </c>
      <c r="G1780">
        <v>1</v>
      </c>
    </row>
    <row r="1781" spans="1:9" ht="30" x14ac:dyDescent="0.2">
      <c r="A1781" t="s">
        <v>462</v>
      </c>
      <c r="B1781" t="s">
        <v>461</v>
      </c>
      <c r="C1781" s="412" t="s">
        <v>1663</v>
      </c>
      <c r="D1781" t="s">
        <v>15</v>
      </c>
      <c r="E1781" t="s">
        <v>20</v>
      </c>
      <c r="F1781" s="412" t="s">
        <v>1306</v>
      </c>
      <c r="G1781">
        <v>8</v>
      </c>
    </row>
    <row r="1782" spans="1:9" ht="45" x14ac:dyDescent="0.2">
      <c r="A1782" t="s">
        <v>462</v>
      </c>
      <c r="B1782" t="s">
        <v>461</v>
      </c>
      <c r="C1782" s="412" t="s">
        <v>1663</v>
      </c>
      <c r="D1782" t="s">
        <v>15</v>
      </c>
      <c r="E1782" t="s">
        <v>20</v>
      </c>
      <c r="F1782" s="412" t="s">
        <v>1300</v>
      </c>
      <c r="G1782">
        <v>3</v>
      </c>
      <c r="I1782">
        <v>198</v>
      </c>
    </row>
    <row r="1783" spans="1:9" ht="45" x14ac:dyDescent="0.2">
      <c r="A1783" t="s">
        <v>462</v>
      </c>
      <c r="B1783" t="s">
        <v>461</v>
      </c>
      <c r="C1783" s="412" t="s">
        <v>1663</v>
      </c>
      <c r="D1783" t="s">
        <v>15</v>
      </c>
      <c r="E1783" t="s">
        <v>20</v>
      </c>
      <c r="F1783" s="412" t="s">
        <v>1299</v>
      </c>
      <c r="G1783">
        <v>30</v>
      </c>
    </row>
    <row r="1784" spans="1:9" ht="30" x14ac:dyDescent="0.2">
      <c r="A1784" t="s">
        <v>462</v>
      </c>
      <c r="B1784" t="s">
        <v>461</v>
      </c>
      <c r="C1784" s="412" t="s">
        <v>1663</v>
      </c>
      <c r="D1784" t="s">
        <v>15</v>
      </c>
      <c r="E1784" t="s">
        <v>20</v>
      </c>
      <c r="F1784" s="412" t="s">
        <v>1171</v>
      </c>
      <c r="G1784">
        <v>39</v>
      </c>
    </row>
    <row r="1785" spans="1:9" ht="30" x14ac:dyDescent="0.2">
      <c r="A1785" t="s">
        <v>462</v>
      </c>
      <c r="B1785" t="s">
        <v>461</v>
      </c>
      <c r="C1785" s="412" t="s">
        <v>1663</v>
      </c>
      <c r="D1785" t="s">
        <v>15</v>
      </c>
      <c r="E1785" t="s">
        <v>20</v>
      </c>
      <c r="F1785" s="412" t="s">
        <v>1297</v>
      </c>
      <c r="G1785">
        <v>364</v>
      </c>
      <c r="I1785">
        <v>89</v>
      </c>
    </row>
    <row r="1786" spans="1:9" ht="30" x14ac:dyDescent="0.2">
      <c r="A1786" t="s">
        <v>462</v>
      </c>
      <c r="B1786" t="s">
        <v>461</v>
      </c>
      <c r="C1786" s="412" t="s">
        <v>1663</v>
      </c>
      <c r="D1786" t="s">
        <v>15</v>
      </c>
      <c r="E1786" t="s">
        <v>20</v>
      </c>
      <c r="F1786" s="412" t="s">
        <v>1296</v>
      </c>
      <c r="G1786">
        <v>8</v>
      </c>
      <c r="H1786">
        <v>2</v>
      </c>
    </row>
    <row r="1787" spans="1:9" ht="60" x14ac:dyDescent="0.2">
      <c r="A1787" t="s">
        <v>462</v>
      </c>
      <c r="B1787" t="s">
        <v>461</v>
      </c>
      <c r="C1787" s="412" t="s">
        <v>1663</v>
      </c>
      <c r="D1787" t="s">
        <v>15</v>
      </c>
      <c r="E1787" t="s">
        <v>20</v>
      </c>
      <c r="F1787" s="412" t="s">
        <v>1295</v>
      </c>
      <c r="G1787">
        <v>3</v>
      </c>
      <c r="H1787">
        <v>10</v>
      </c>
      <c r="I1787">
        <v>49</v>
      </c>
    </row>
    <row r="1788" spans="1:9" ht="30" x14ac:dyDescent="0.2">
      <c r="A1788" t="s">
        <v>462</v>
      </c>
      <c r="B1788" t="s">
        <v>461</v>
      </c>
      <c r="C1788" s="412" t="s">
        <v>1663</v>
      </c>
      <c r="D1788" t="s">
        <v>15</v>
      </c>
      <c r="E1788" t="s">
        <v>20</v>
      </c>
      <c r="F1788" s="412" t="s">
        <v>1294</v>
      </c>
      <c r="G1788">
        <v>3366</v>
      </c>
      <c r="H1788">
        <v>1</v>
      </c>
      <c r="I1788">
        <v>702</v>
      </c>
    </row>
    <row r="1789" spans="1:9" ht="45" x14ac:dyDescent="0.2">
      <c r="A1789" t="s">
        <v>164</v>
      </c>
      <c r="B1789" t="s">
        <v>163</v>
      </c>
      <c r="C1789" s="412" t="s">
        <v>1664</v>
      </c>
      <c r="D1789" t="s">
        <v>15</v>
      </c>
      <c r="E1789" t="s">
        <v>17</v>
      </c>
      <c r="F1789" s="412" t="s">
        <v>1305</v>
      </c>
      <c r="G1789">
        <v>81</v>
      </c>
      <c r="H1789">
        <v>64</v>
      </c>
    </row>
    <row r="1790" spans="1:9" ht="45" x14ac:dyDescent="0.2">
      <c r="A1790" t="s">
        <v>164</v>
      </c>
      <c r="B1790" t="s">
        <v>163</v>
      </c>
      <c r="C1790" s="412" t="s">
        <v>1664</v>
      </c>
      <c r="D1790" t="s">
        <v>15</v>
      </c>
      <c r="E1790" t="s">
        <v>17</v>
      </c>
      <c r="F1790" s="412" t="s">
        <v>1308</v>
      </c>
      <c r="G1790">
        <v>5</v>
      </c>
      <c r="H1790">
        <v>1</v>
      </c>
    </row>
    <row r="1791" spans="1:9" ht="45" x14ac:dyDescent="0.2">
      <c r="A1791" t="s">
        <v>164</v>
      </c>
      <c r="B1791" t="s">
        <v>163</v>
      </c>
      <c r="C1791" s="412" t="s">
        <v>1664</v>
      </c>
      <c r="D1791" t="s">
        <v>15</v>
      </c>
      <c r="E1791" t="s">
        <v>17</v>
      </c>
      <c r="F1791" s="412" t="s">
        <v>1304</v>
      </c>
      <c r="G1791">
        <v>1</v>
      </c>
    </row>
    <row r="1792" spans="1:9" ht="45" x14ac:dyDescent="0.2">
      <c r="A1792" t="s">
        <v>164</v>
      </c>
      <c r="B1792" t="s">
        <v>163</v>
      </c>
      <c r="C1792" s="412" t="s">
        <v>1664</v>
      </c>
      <c r="D1792" t="s">
        <v>15</v>
      </c>
      <c r="E1792" t="s">
        <v>17</v>
      </c>
      <c r="F1792" s="412" t="s">
        <v>1303</v>
      </c>
      <c r="G1792">
        <v>7</v>
      </c>
    </row>
    <row r="1793" spans="1:9" ht="45" x14ac:dyDescent="0.2">
      <c r="A1793" t="s">
        <v>164</v>
      </c>
      <c r="B1793" t="s">
        <v>163</v>
      </c>
      <c r="C1793" s="412" t="s">
        <v>1664</v>
      </c>
      <c r="D1793" t="s">
        <v>15</v>
      </c>
      <c r="E1793" t="s">
        <v>17</v>
      </c>
      <c r="F1793" s="412" t="s">
        <v>1169</v>
      </c>
      <c r="G1793">
        <v>48</v>
      </c>
      <c r="H1793">
        <v>13</v>
      </c>
    </row>
    <row r="1794" spans="1:9" ht="45" x14ac:dyDescent="0.2">
      <c r="A1794" t="s">
        <v>164</v>
      </c>
      <c r="B1794" t="s">
        <v>163</v>
      </c>
      <c r="C1794" s="412" t="s">
        <v>1664</v>
      </c>
      <c r="D1794" t="s">
        <v>15</v>
      </c>
      <c r="E1794" t="s">
        <v>17</v>
      </c>
      <c r="F1794" s="412" t="s">
        <v>1170</v>
      </c>
      <c r="G1794">
        <v>9</v>
      </c>
    </row>
    <row r="1795" spans="1:9" ht="45" x14ac:dyDescent="0.2">
      <c r="A1795" t="s">
        <v>164</v>
      </c>
      <c r="B1795" t="s">
        <v>163</v>
      </c>
      <c r="C1795" s="412" t="s">
        <v>1664</v>
      </c>
      <c r="D1795" t="s">
        <v>15</v>
      </c>
      <c r="E1795" t="s">
        <v>17</v>
      </c>
      <c r="F1795" s="412" t="s">
        <v>1307</v>
      </c>
      <c r="G1795">
        <v>1</v>
      </c>
    </row>
    <row r="1796" spans="1:9" ht="45" x14ac:dyDescent="0.2">
      <c r="A1796" t="s">
        <v>164</v>
      </c>
      <c r="B1796" t="s">
        <v>163</v>
      </c>
      <c r="C1796" s="412" t="s">
        <v>1664</v>
      </c>
      <c r="D1796" t="s">
        <v>15</v>
      </c>
      <c r="E1796" t="s">
        <v>17</v>
      </c>
      <c r="F1796" s="412" t="s">
        <v>1306</v>
      </c>
      <c r="G1796">
        <v>7</v>
      </c>
    </row>
    <row r="1797" spans="1:9" ht="45" x14ac:dyDescent="0.2">
      <c r="A1797" t="s">
        <v>164</v>
      </c>
      <c r="B1797" t="s">
        <v>163</v>
      </c>
      <c r="C1797" s="412" t="s">
        <v>1664</v>
      </c>
      <c r="D1797" t="s">
        <v>15</v>
      </c>
      <c r="E1797" t="s">
        <v>17</v>
      </c>
      <c r="F1797" s="412" t="s">
        <v>1300</v>
      </c>
      <c r="G1797">
        <v>747</v>
      </c>
      <c r="I1797">
        <v>1521</v>
      </c>
    </row>
    <row r="1798" spans="1:9" ht="45" x14ac:dyDescent="0.2">
      <c r="A1798" t="s">
        <v>164</v>
      </c>
      <c r="B1798" t="s">
        <v>163</v>
      </c>
      <c r="C1798" s="412" t="s">
        <v>1664</v>
      </c>
      <c r="D1798" t="s">
        <v>15</v>
      </c>
      <c r="E1798" t="s">
        <v>17</v>
      </c>
      <c r="F1798" s="412" t="s">
        <v>1299</v>
      </c>
      <c r="G1798">
        <v>4652</v>
      </c>
    </row>
    <row r="1799" spans="1:9" ht="45" x14ac:dyDescent="0.2">
      <c r="A1799" t="s">
        <v>164</v>
      </c>
      <c r="B1799" t="s">
        <v>163</v>
      </c>
      <c r="C1799" s="412" t="s">
        <v>1664</v>
      </c>
      <c r="D1799" t="s">
        <v>15</v>
      </c>
      <c r="E1799" t="s">
        <v>17</v>
      </c>
      <c r="F1799" s="412" t="s">
        <v>1171</v>
      </c>
      <c r="G1799">
        <v>1</v>
      </c>
    </row>
    <row r="1800" spans="1:9" ht="45" x14ac:dyDescent="0.2">
      <c r="A1800" t="s">
        <v>164</v>
      </c>
      <c r="B1800" t="s">
        <v>163</v>
      </c>
      <c r="C1800" s="412" t="s">
        <v>1664</v>
      </c>
      <c r="D1800" t="s">
        <v>15</v>
      </c>
      <c r="E1800" t="s">
        <v>17</v>
      </c>
      <c r="F1800" s="412" t="s">
        <v>1297</v>
      </c>
      <c r="G1800">
        <v>96</v>
      </c>
      <c r="H1800">
        <v>1</v>
      </c>
      <c r="I1800">
        <v>1164</v>
      </c>
    </row>
    <row r="1801" spans="1:9" ht="45" x14ac:dyDescent="0.2">
      <c r="A1801" t="s">
        <v>164</v>
      </c>
      <c r="B1801" t="s">
        <v>163</v>
      </c>
      <c r="C1801" s="412" t="s">
        <v>1664</v>
      </c>
      <c r="D1801" t="s">
        <v>15</v>
      </c>
      <c r="E1801" t="s">
        <v>17</v>
      </c>
      <c r="F1801" s="412" t="s">
        <v>1296</v>
      </c>
      <c r="G1801">
        <v>5</v>
      </c>
      <c r="H1801">
        <v>3</v>
      </c>
    </row>
    <row r="1802" spans="1:9" ht="60" x14ac:dyDescent="0.2">
      <c r="A1802" t="s">
        <v>164</v>
      </c>
      <c r="B1802" t="s">
        <v>163</v>
      </c>
      <c r="C1802" s="412" t="s">
        <v>1664</v>
      </c>
      <c r="D1802" t="s">
        <v>15</v>
      </c>
      <c r="E1802" t="s">
        <v>17</v>
      </c>
      <c r="F1802" s="412" t="s">
        <v>1295</v>
      </c>
      <c r="G1802">
        <v>21</v>
      </c>
      <c r="H1802">
        <v>2</v>
      </c>
      <c r="I1802">
        <v>54</v>
      </c>
    </row>
    <row r="1803" spans="1:9" ht="45" x14ac:dyDescent="0.2">
      <c r="A1803" t="s">
        <v>164</v>
      </c>
      <c r="B1803" t="s">
        <v>163</v>
      </c>
      <c r="C1803" s="412" t="s">
        <v>1664</v>
      </c>
      <c r="D1803" t="s">
        <v>15</v>
      </c>
      <c r="E1803" t="s">
        <v>17</v>
      </c>
      <c r="F1803" s="412" t="s">
        <v>1294</v>
      </c>
      <c r="G1803">
        <v>5322</v>
      </c>
      <c r="H1803">
        <v>181</v>
      </c>
      <c r="I1803">
        <v>121</v>
      </c>
    </row>
    <row r="1804" spans="1:9" ht="30" x14ac:dyDescent="0.2">
      <c r="A1804" t="s">
        <v>811</v>
      </c>
      <c r="B1804" t="s">
        <v>810</v>
      </c>
      <c r="C1804" s="412" t="s">
        <v>1665</v>
      </c>
      <c r="D1804" t="s">
        <v>15</v>
      </c>
      <c r="E1804" t="s">
        <v>20</v>
      </c>
      <c r="F1804" s="412" t="s">
        <v>1305</v>
      </c>
      <c r="G1804">
        <v>915</v>
      </c>
      <c r="H1804">
        <v>110</v>
      </c>
    </row>
    <row r="1805" spans="1:9" ht="30" x14ac:dyDescent="0.2">
      <c r="A1805" t="s">
        <v>811</v>
      </c>
      <c r="B1805" t="s">
        <v>810</v>
      </c>
      <c r="C1805" s="412" t="s">
        <v>1665</v>
      </c>
      <c r="D1805" t="s">
        <v>15</v>
      </c>
      <c r="E1805" t="s">
        <v>20</v>
      </c>
      <c r="F1805" s="412" t="s">
        <v>1308</v>
      </c>
      <c r="G1805">
        <v>8</v>
      </c>
      <c r="H1805">
        <v>2</v>
      </c>
    </row>
    <row r="1806" spans="1:9" ht="30" x14ac:dyDescent="0.2">
      <c r="A1806" t="s">
        <v>811</v>
      </c>
      <c r="B1806" t="s">
        <v>810</v>
      </c>
      <c r="C1806" s="412" t="s">
        <v>1665</v>
      </c>
      <c r="D1806" t="s">
        <v>15</v>
      </c>
      <c r="E1806" t="s">
        <v>20</v>
      </c>
      <c r="F1806" s="412" t="s">
        <v>1304</v>
      </c>
      <c r="G1806">
        <v>4</v>
      </c>
    </row>
    <row r="1807" spans="1:9" ht="45" x14ac:dyDescent="0.2">
      <c r="A1807" t="s">
        <v>811</v>
      </c>
      <c r="B1807" t="s">
        <v>810</v>
      </c>
      <c r="C1807" s="412" t="s">
        <v>1665</v>
      </c>
      <c r="D1807" t="s">
        <v>15</v>
      </c>
      <c r="E1807" t="s">
        <v>20</v>
      </c>
      <c r="F1807" s="412" t="s">
        <v>1303</v>
      </c>
      <c r="G1807">
        <v>5</v>
      </c>
    </row>
    <row r="1808" spans="1:9" ht="30" x14ac:dyDescent="0.2">
      <c r="A1808" t="s">
        <v>811</v>
      </c>
      <c r="B1808" t="s">
        <v>810</v>
      </c>
      <c r="C1808" s="412" t="s">
        <v>1665</v>
      </c>
      <c r="D1808" t="s">
        <v>15</v>
      </c>
      <c r="E1808" t="s">
        <v>20</v>
      </c>
      <c r="F1808" s="412" t="s">
        <v>1169</v>
      </c>
      <c r="G1808">
        <v>1051</v>
      </c>
      <c r="H1808">
        <v>84</v>
      </c>
    </row>
    <row r="1809" spans="1:9" ht="30" x14ac:dyDescent="0.2">
      <c r="A1809" t="s">
        <v>811</v>
      </c>
      <c r="B1809" t="s">
        <v>810</v>
      </c>
      <c r="C1809" s="412" t="s">
        <v>1665</v>
      </c>
      <c r="D1809" t="s">
        <v>15</v>
      </c>
      <c r="E1809" t="s">
        <v>20</v>
      </c>
      <c r="F1809" s="412" t="s">
        <v>1309</v>
      </c>
      <c r="G1809">
        <v>1</v>
      </c>
    </row>
    <row r="1810" spans="1:9" ht="45" x14ac:dyDescent="0.2">
      <c r="A1810" t="s">
        <v>811</v>
      </c>
      <c r="B1810" t="s">
        <v>810</v>
      </c>
      <c r="C1810" s="412" t="s">
        <v>1665</v>
      </c>
      <c r="D1810" t="s">
        <v>15</v>
      </c>
      <c r="E1810" t="s">
        <v>20</v>
      </c>
      <c r="F1810" s="412" t="s">
        <v>1170</v>
      </c>
      <c r="G1810">
        <v>4</v>
      </c>
      <c r="H1810">
        <v>1</v>
      </c>
    </row>
    <row r="1811" spans="1:9" ht="30" x14ac:dyDescent="0.2">
      <c r="A1811" t="s">
        <v>811</v>
      </c>
      <c r="B1811" t="s">
        <v>810</v>
      </c>
      <c r="C1811" s="412" t="s">
        <v>1665</v>
      </c>
      <c r="D1811" t="s">
        <v>15</v>
      </c>
      <c r="E1811" t="s">
        <v>20</v>
      </c>
      <c r="F1811" s="412" t="s">
        <v>1307</v>
      </c>
      <c r="G1811">
        <v>1</v>
      </c>
    </row>
    <row r="1812" spans="1:9" ht="30" x14ac:dyDescent="0.2">
      <c r="A1812" t="s">
        <v>811</v>
      </c>
      <c r="B1812" t="s">
        <v>810</v>
      </c>
      <c r="C1812" s="412" t="s">
        <v>1665</v>
      </c>
      <c r="D1812" t="s">
        <v>15</v>
      </c>
      <c r="E1812" t="s">
        <v>20</v>
      </c>
      <c r="F1812" s="412" t="s">
        <v>1306</v>
      </c>
      <c r="G1812">
        <v>8</v>
      </c>
    </row>
    <row r="1813" spans="1:9" ht="45" x14ac:dyDescent="0.2">
      <c r="A1813" t="s">
        <v>811</v>
      </c>
      <c r="B1813" t="s">
        <v>810</v>
      </c>
      <c r="C1813" s="412" t="s">
        <v>1665</v>
      </c>
      <c r="D1813" t="s">
        <v>15</v>
      </c>
      <c r="E1813" t="s">
        <v>20</v>
      </c>
      <c r="F1813" s="412" t="s">
        <v>1300</v>
      </c>
      <c r="G1813">
        <v>389</v>
      </c>
      <c r="I1813">
        <v>202</v>
      </c>
    </row>
    <row r="1814" spans="1:9" ht="45" x14ac:dyDescent="0.2">
      <c r="A1814" t="s">
        <v>811</v>
      </c>
      <c r="B1814" t="s">
        <v>810</v>
      </c>
      <c r="C1814" s="412" t="s">
        <v>1665</v>
      </c>
      <c r="D1814" t="s">
        <v>15</v>
      </c>
      <c r="E1814" t="s">
        <v>20</v>
      </c>
      <c r="F1814" s="412" t="s">
        <v>1299</v>
      </c>
      <c r="G1814">
        <v>1299</v>
      </c>
    </row>
    <row r="1815" spans="1:9" ht="30" x14ac:dyDescent="0.2">
      <c r="A1815" t="s">
        <v>811</v>
      </c>
      <c r="B1815" t="s">
        <v>810</v>
      </c>
      <c r="C1815" s="412" t="s">
        <v>1665</v>
      </c>
      <c r="D1815" t="s">
        <v>15</v>
      </c>
      <c r="E1815" t="s">
        <v>20</v>
      </c>
      <c r="F1815" s="412" t="s">
        <v>1171</v>
      </c>
      <c r="G1815">
        <v>10</v>
      </c>
    </row>
    <row r="1816" spans="1:9" ht="30" x14ac:dyDescent="0.2">
      <c r="A1816" t="s">
        <v>811</v>
      </c>
      <c r="B1816" t="s">
        <v>810</v>
      </c>
      <c r="C1816" s="412" t="s">
        <v>1665</v>
      </c>
      <c r="D1816" t="s">
        <v>15</v>
      </c>
      <c r="E1816" t="s">
        <v>20</v>
      </c>
      <c r="F1816" s="412" t="s">
        <v>1297</v>
      </c>
      <c r="G1816">
        <v>117</v>
      </c>
      <c r="H1816">
        <v>1</v>
      </c>
      <c r="I1816">
        <v>107</v>
      </c>
    </row>
    <row r="1817" spans="1:9" ht="30" x14ac:dyDescent="0.2">
      <c r="A1817" t="s">
        <v>811</v>
      </c>
      <c r="B1817" t="s">
        <v>810</v>
      </c>
      <c r="C1817" s="412" t="s">
        <v>1665</v>
      </c>
      <c r="D1817" t="s">
        <v>15</v>
      </c>
      <c r="E1817" t="s">
        <v>20</v>
      </c>
      <c r="F1817" s="412" t="s">
        <v>1296</v>
      </c>
      <c r="G1817">
        <v>13</v>
      </c>
    </row>
    <row r="1818" spans="1:9" ht="60" x14ac:dyDescent="0.2">
      <c r="A1818" t="s">
        <v>811</v>
      </c>
      <c r="B1818" t="s">
        <v>810</v>
      </c>
      <c r="C1818" s="412" t="s">
        <v>1665</v>
      </c>
      <c r="D1818" t="s">
        <v>15</v>
      </c>
      <c r="E1818" t="s">
        <v>20</v>
      </c>
      <c r="F1818" s="412" t="s">
        <v>1295</v>
      </c>
      <c r="H1818">
        <v>8</v>
      </c>
      <c r="I1818">
        <v>14</v>
      </c>
    </row>
    <row r="1819" spans="1:9" ht="30" x14ac:dyDescent="0.2">
      <c r="A1819" t="s">
        <v>811</v>
      </c>
      <c r="B1819" t="s">
        <v>810</v>
      </c>
      <c r="C1819" s="412" t="s">
        <v>1665</v>
      </c>
      <c r="D1819" t="s">
        <v>15</v>
      </c>
      <c r="E1819" t="s">
        <v>20</v>
      </c>
      <c r="F1819" s="412" t="s">
        <v>1294</v>
      </c>
      <c r="G1819">
        <v>4282</v>
      </c>
      <c r="H1819">
        <v>89</v>
      </c>
      <c r="I1819">
        <v>146</v>
      </c>
    </row>
    <row r="1820" spans="1:9" ht="45" x14ac:dyDescent="0.2">
      <c r="A1820" t="s">
        <v>841</v>
      </c>
      <c r="B1820" t="s">
        <v>840</v>
      </c>
      <c r="C1820" s="412" t="s">
        <v>1666</v>
      </c>
      <c r="D1820" t="s">
        <v>13</v>
      </c>
      <c r="E1820" t="s">
        <v>67</v>
      </c>
      <c r="F1820" s="412" t="s">
        <v>1169</v>
      </c>
      <c r="G1820">
        <v>2</v>
      </c>
    </row>
    <row r="1821" spans="1:9" ht="45" x14ac:dyDescent="0.2">
      <c r="A1821" t="s">
        <v>841</v>
      </c>
      <c r="B1821" t="s">
        <v>840</v>
      </c>
      <c r="C1821" s="412" t="s">
        <v>1666</v>
      </c>
      <c r="D1821" t="s">
        <v>13</v>
      </c>
      <c r="E1821" t="s">
        <v>67</v>
      </c>
      <c r="F1821" s="412" t="s">
        <v>1306</v>
      </c>
      <c r="G1821">
        <v>342</v>
      </c>
    </row>
    <row r="1822" spans="1:9" ht="45" x14ac:dyDescent="0.2">
      <c r="A1822" t="s">
        <v>841</v>
      </c>
      <c r="B1822" t="s">
        <v>840</v>
      </c>
      <c r="C1822" s="412" t="s">
        <v>1666</v>
      </c>
      <c r="D1822" t="s">
        <v>13</v>
      </c>
      <c r="E1822" t="s">
        <v>67</v>
      </c>
      <c r="F1822" s="412" t="s">
        <v>1300</v>
      </c>
      <c r="I1822">
        <v>1</v>
      </c>
    </row>
    <row r="1823" spans="1:9" ht="45" x14ac:dyDescent="0.2">
      <c r="A1823" t="s">
        <v>841</v>
      </c>
      <c r="B1823" t="s">
        <v>840</v>
      </c>
      <c r="C1823" s="412" t="s">
        <v>1666</v>
      </c>
      <c r="D1823" t="s">
        <v>13</v>
      </c>
      <c r="E1823" t="s">
        <v>67</v>
      </c>
      <c r="F1823" s="412" t="s">
        <v>1297</v>
      </c>
      <c r="G1823">
        <v>507</v>
      </c>
      <c r="H1823">
        <v>19</v>
      </c>
      <c r="I1823">
        <v>132</v>
      </c>
    </row>
    <row r="1824" spans="1:9" ht="60" x14ac:dyDescent="0.2">
      <c r="A1824" t="s">
        <v>841</v>
      </c>
      <c r="B1824" t="s">
        <v>840</v>
      </c>
      <c r="C1824" s="412" t="s">
        <v>1666</v>
      </c>
      <c r="D1824" t="s">
        <v>13</v>
      </c>
      <c r="E1824" t="s">
        <v>67</v>
      </c>
      <c r="F1824" s="412" t="s">
        <v>1295</v>
      </c>
      <c r="G1824">
        <v>1</v>
      </c>
    </row>
    <row r="1825" spans="1:9" ht="45" x14ac:dyDescent="0.2">
      <c r="A1825" t="s">
        <v>841</v>
      </c>
      <c r="B1825" t="s">
        <v>840</v>
      </c>
      <c r="C1825" s="412" t="s">
        <v>1666</v>
      </c>
      <c r="D1825" t="s">
        <v>13</v>
      </c>
      <c r="E1825" t="s">
        <v>67</v>
      </c>
      <c r="F1825" s="412" t="s">
        <v>1294</v>
      </c>
      <c r="G1825">
        <v>443</v>
      </c>
      <c r="H1825">
        <v>24</v>
      </c>
      <c r="I1825">
        <v>101</v>
      </c>
    </row>
    <row r="1826" spans="1:9" ht="30" x14ac:dyDescent="0.2">
      <c r="A1826" t="s">
        <v>785</v>
      </c>
      <c r="B1826" t="s">
        <v>784</v>
      </c>
      <c r="C1826" s="412" t="s">
        <v>1667</v>
      </c>
      <c r="D1826" t="s">
        <v>15</v>
      </c>
      <c r="E1826" t="s">
        <v>20</v>
      </c>
      <c r="F1826" s="412" t="s">
        <v>1305</v>
      </c>
      <c r="G1826">
        <v>7</v>
      </c>
      <c r="H1826">
        <v>1</v>
      </c>
    </row>
    <row r="1827" spans="1:9" ht="30" x14ac:dyDescent="0.2">
      <c r="A1827" t="s">
        <v>785</v>
      </c>
      <c r="B1827" t="s">
        <v>784</v>
      </c>
      <c r="C1827" s="412" t="s">
        <v>1667</v>
      </c>
      <c r="D1827" t="s">
        <v>15</v>
      </c>
      <c r="E1827" t="s">
        <v>20</v>
      </c>
      <c r="F1827" s="412" t="s">
        <v>1169</v>
      </c>
      <c r="G1827">
        <v>2</v>
      </c>
    </row>
    <row r="1828" spans="1:9" ht="45" x14ac:dyDescent="0.2">
      <c r="A1828" t="s">
        <v>785</v>
      </c>
      <c r="B1828" t="s">
        <v>784</v>
      </c>
      <c r="C1828" s="412" t="s">
        <v>1667</v>
      </c>
      <c r="D1828" t="s">
        <v>15</v>
      </c>
      <c r="E1828" t="s">
        <v>20</v>
      </c>
      <c r="F1828" s="412" t="s">
        <v>1300</v>
      </c>
      <c r="I1828">
        <v>8</v>
      </c>
    </row>
    <row r="1829" spans="1:9" ht="30" x14ac:dyDescent="0.2">
      <c r="A1829" t="s">
        <v>785</v>
      </c>
      <c r="B1829" t="s">
        <v>784</v>
      </c>
      <c r="C1829" s="412" t="s">
        <v>1667</v>
      </c>
      <c r="D1829" t="s">
        <v>15</v>
      </c>
      <c r="E1829" t="s">
        <v>20</v>
      </c>
      <c r="F1829" s="412" t="s">
        <v>1297</v>
      </c>
      <c r="I1829">
        <v>1</v>
      </c>
    </row>
    <row r="1830" spans="1:9" ht="30" x14ac:dyDescent="0.2">
      <c r="A1830" t="s">
        <v>785</v>
      </c>
      <c r="B1830" t="s">
        <v>784</v>
      </c>
      <c r="C1830" s="412" t="s">
        <v>1667</v>
      </c>
      <c r="D1830" t="s">
        <v>15</v>
      </c>
      <c r="E1830" t="s">
        <v>20</v>
      </c>
      <c r="F1830" s="412" t="s">
        <v>1294</v>
      </c>
      <c r="G1830">
        <v>9</v>
      </c>
      <c r="I1830">
        <v>24</v>
      </c>
    </row>
    <row r="1831" spans="1:9" ht="30" x14ac:dyDescent="0.2">
      <c r="A1831" t="s">
        <v>847</v>
      </c>
      <c r="B1831" t="s">
        <v>846</v>
      </c>
      <c r="C1831" s="412" t="s">
        <v>1668</v>
      </c>
      <c r="D1831" t="s">
        <v>15</v>
      </c>
      <c r="E1831" t="s">
        <v>63</v>
      </c>
      <c r="F1831" s="412" t="s">
        <v>1305</v>
      </c>
      <c r="G1831">
        <v>6</v>
      </c>
      <c r="H1831">
        <v>2</v>
      </c>
    </row>
    <row r="1832" spans="1:9" ht="30" x14ac:dyDescent="0.2">
      <c r="A1832" t="s">
        <v>847</v>
      </c>
      <c r="B1832" t="s">
        <v>846</v>
      </c>
      <c r="C1832" s="412" t="s">
        <v>1668</v>
      </c>
      <c r="D1832" t="s">
        <v>15</v>
      </c>
      <c r="E1832" t="s">
        <v>63</v>
      </c>
      <c r="F1832" s="412" t="s">
        <v>1308</v>
      </c>
      <c r="G1832">
        <v>2</v>
      </c>
    </row>
    <row r="1833" spans="1:9" ht="45" x14ac:dyDescent="0.2">
      <c r="A1833" t="s">
        <v>847</v>
      </c>
      <c r="B1833" t="s">
        <v>846</v>
      </c>
      <c r="C1833" s="412" t="s">
        <v>1668</v>
      </c>
      <c r="D1833" t="s">
        <v>15</v>
      </c>
      <c r="E1833" t="s">
        <v>63</v>
      </c>
      <c r="F1833" s="412" t="s">
        <v>1303</v>
      </c>
      <c r="G1833">
        <v>8</v>
      </c>
    </row>
    <row r="1834" spans="1:9" ht="30" x14ac:dyDescent="0.2">
      <c r="A1834" t="s">
        <v>847</v>
      </c>
      <c r="B1834" t="s">
        <v>846</v>
      </c>
      <c r="C1834" s="412" t="s">
        <v>1668</v>
      </c>
      <c r="D1834" t="s">
        <v>15</v>
      </c>
      <c r="E1834" t="s">
        <v>63</v>
      </c>
      <c r="F1834" s="412" t="s">
        <v>1169</v>
      </c>
      <c r="G1834">
        <v>4</v>
      </c>
    </row>
    <row r="1835" spans="1:9" ht="45" x14ac:dyDescent="0.2">
      <c r="A1835" t="s">
        <v>847</v>
      </c>
      <c r="B1835" t="s">
        <v>846</v>
      </c>
      <c r="C1835" s="412" t="s">
        <v>1668</v>
      </c>
      <c r="D1835" t="s">
        <v>15</v>
      </c>
      <c r="E1835" t="s">
        <v>63</v>
      </c>
      <c r="F1835" s="412" t="s">
        <v>1170</v>
      </c>
      <c r="G1835">
        <v>4</v>
      </c>
    </row>
    <row r="1836" spans="1:9" ht="30" x14ac:dyDescent="0.2">
      <c r="A1836" t="s">
        <v>847</v>
      </c>
      <c r="B1836" t="s">
        <v>846</v>
      </c>
      <c r="C1836" s="412" t="s">
        <v>1668</v>
      </c>
      <c r="D1836" t="s">
        <v>15</v>
      </c>
      <c r="E1836" t="s">
        <v>63</v>
      </c>
      <c r="F1836" s="412" t="s">
        <v>1307</v>
      </c>
      <c r="G1836">
        <v>1</v>
      </c>
    </row>
    <row r="1837" spans="1:9" ht="30" x14ac:dyDescent="0.2">
      <c r="A1837" t="s">
        <v>847</v>
      </c>
      <c r="B1837" t="s">
        <v>846</v>
      </c>
      <c r="C1837" s="412" t="s">
        <v>1668</v>
      </c>
      <c r="D1837" t="s">
        <v>15</v>
      </c>
      <c r="E1837" t="s">
        <v>63</v>
      </c>
      <c r="F1837" s="412" t="s">
        <v>1306</v>
      </c>
      <c r="G1837">
        <v>5928</v>
      </c>
    </row>
    <row r="1838" spans="1:9" ht="45" x14ac:dyDescent="0.2">
      <c r="A1838" t="s">
        <v>847</v>
      </c>
      <c r="B1838" t="s">
        <v>846</v>
      </c>
      <c r="C1838" s="412" t="s">
        <v>1668</v>
      </c>
      <c r="D1838" t="s">
        <v>15</v>
      </c>
      <c r="E1838" t="s">
        <v>63</v>
      </c>
      <c r="F1838" s="412" t="s">
        <v>1300</v>
      </c>
      <c r="G1838">
        <v>19</v>
      </c>
      <c r="I1838">
        <v>12</v>
      </c>
    </row>
    <row r="1839" spans="1:9" ht="45" x14ac:dyDescent="0.2">
      <c r="A1839" t="s">
        <v>847</v>
      </c>
      <c r="B1839" t="s">
        <v>846</v>
      </c>
      <c r="C1839" s="412" t="s">
        <v>1668</v>
      </c>
      <c r="D1839" t="s">
        <v>15</v>
      </c>
      <c r="E1839" t="s">
        <v>63</v>
      </c>
      <c r="F1839" s="412" t="s">
        <v>1299</v>
      </c>
      <c r="G1839">
        <v>10</v>
      </c>
    </row>
    <row r="1840" spans="1:9" ht="30" x14ac:dyDescent="0.2">
      <c r="A1840" t="s">
        <v>847</v>
      </c>
      <c r="B1840" t="s">
        <v>846</v>
      </c>
      <c r="C1840" s="412" t="s">
        <v>1668</v>
      </c>
      <c r="D1840" t="s">
        <v>15</v>
      </c>
      <c r="E1840" t="s">
        <v>63</v>
      </c>
      <c r="F1840" s="412" t="s">
        <v>1171</v>
      </c>
      <c r="G1840">
        <v>4</v>
      </c>
    </row>
    <row r="1841" spans="1:9" ht="30" x14ac:dyDescent="0.2">
      <c r="A1841" t="s">
        <v>847</v>
      </c>
      <c r="B1841" t="s">
        <v>846</v>
      </c>
      <c r="C1841" s="412" t="s">
        <v>1668</v>
      </c>
      <c r="D1841" t="s">
        <v>15</v>
      </c>
      <c r="E1841" t="s">
        <v>63</v>
      </c>
      <c r="F1841" s="412" t="s">
        <v>1297</v>
      </c>
      <c r="G1841">
        <v>5607</v>
      </c>
      <c r="H1841">
        <v>393</v>
      </c>
      <c r="I1841">
        <v>2122</v>
      </c>
    </row>
    <row r="1842" spans="1:9" ht="30" x14ac:dyDescent="0.2">
      <c r="A1842" t="s">
        <v>847</v>
      </c>
      <c r="B1842" t="s">
        <v>846</v>
      </c>
      <c r="C1842" s="412" t="s">
        <v>1668</v>
      </c>
      <c r="D1842" t="s">
        <v>15</v>
      </c>
      <c r="E1842" t="s">
        <v>63</v>
      </c>
      <c r="F1842" s="412" t="s">
        <v>1296</v>
      </c>
      <c r="G1842">
        <v>5</v>
      </c>
      <c r="H1842">
        <v>1</v>
      </c>
    </row>
    <row r="1843" spans="1:9" ht="60" x14ac:dyDescent="0.2">
      <c r="A1843" t="s">
        <v>847</v>
      </c>
      <c r="B1843" t="s">
        <v>846</v>
      </c>
      <c r="C1843" s="412" t="s">
        <v>1668</v>
      </c>
      <c r="D1843" t="s">
        <v>15</v>
      </c>
      <c r="E1843" t="s">
        <v>63</v>
      </c>
      <c r="F1843" s="412" t="s">
        <v>1295</v>
      </c>
      <c r="G1843">
        <v>1</v>
      </c>
      <c r="H1843">
        <v>1</v>
      </c>
      <c r="I1843">
        <v>3</v>
      </c>
    </row>
    <row r="1844" spans="1:9" ht="30" x14ac:dyDescent="0.2">
      <c r="A1844" t="s">
        <v>847</v>
      </c>
      <c r="B1844" t="s">
        <v>846</v>
      </c>
      <c r="C1844" s="412" t="s">
        <v>1668</v>
      </c>
      <c r="D1844" t="s">
        <v>15</v>
      </c>
      <c r="E1844" t="s">
        <v>63</v>
      </c>
      <c r="F1844" s="412" t="s">
        <v>1294</v>
      </c>
      <c r="G1844">
        <v>1120</v>
      </c>
      <c r="H1844">
        <v>234</v>
      </c>
      <c r="I1844">
        <v>1591</v>
      </c>
    </row>
    <row r="1845" spans="1:9" ht="30" x14ac:dyDescent="0.2">
      <c r="A1845" t="s">
        <v>977</v>
      </c>
      <c r="B1845" t="s">
        <v>976</v>
      </c>
      <c r="C1845" s="412" t="s">
        <v>1669</v>
      </c>
      <c r="D1845" t="s">
        <v>15</v>
      </c>
      <c r="E1845" t="s">
        <v>183</v>
      </c>
      <c r="F1845" s="412" t="s">
        <v>1305</v>
      </c>
      <c r="G1845">
        <v>20</v>
      </c>
      <c r="H1845">
        <v>3</v>
      </c>
    </row>
    <row r="1846" spans="1:9" ht="30" x14ac:dyDescent="0.2">
      <c r="A1846" t="s">
        <v>977</v>
      </c>
      <c r="B1846" t="s">
        <v>976</v>
      </c>
      <c r="C1846" s="412" t="s">
        <v>1669</v>
      </c>
      <c r="D1846" t="s">
        <v>15</v>
      </c>
      <c r="E1846" t="s">
        <v>183</v>
      </c>
      <c r="F1846" s="412" t="s">
        <v>1308</v>
      </c>
      <c r="G1846">
        <v>3</v>
      </c>
    </row>
    <row r="1847" spans="1:9" ht="45" x14ac:dyDescent="0.2">
      <c r="A1847" t="s">
        <v>977</v>
      </c>
      <c r="B1847" t="s">
        <v>976</v>
      </c>
      <c r="C1847" s="412" t="s">
        <v>1669</v>
      </c>
      <c r="D1847" t="s">
        <v>15</v>
      </c>
      <c r="E1847" t="s">
        <v>183</v>
      </c>
      <c r="F1847" s="412" t="s">
        <v>1303</v>
      </c>
      <c r="G1847">
        <v>11</v>
      </c>
    </row>
    <row r="1848" spans="1:9" ht="30" x14ac:dyDescent="0.2">
      <c r="A1848" t="s">
        <v>977</v>
      </c>
      <c r="B1848" t="s">
        <v>976</v>
      </c>
      <c r="C1848" s="412" t="s">
        <v>1669</v>
      </c>
      <c r="D1848" t="s">
        <v>15</v>
      </c>
      <c r="E1848" t="s">
        <v>183</v>
      </c>
      <c r="F1848" s="412" t="s">
        <v>1169</v>
      </c>
      <c r="G1848">
        <v>14</v>
      </c>
    </row>
    <row r="1849" spans="1:9" ht="45" x14ac:dyDescent="0.2">
      <c r="A1849" t="s">
        <v>977</v>
      </c>
      <c r="B1849" t="s">
        <v>976</v>
      </c>
      <c r="C1849" s="412" t="s">
        <v>1669</v>
      </c>
      <c r="D1849" t="s">
        <v>15</v>
      </c>
      <c r="E1849" t="s">
        <v>183</v>
      </c>
      <c r="F1849" s="412" t="s">
        <v>1170</v>
      </c>
      <c r="G1849">
        <v>2</v>
      </c>
    </row>
    <row r="1850" spans="1:9" ht="30" x14ac:dyDescent="0.2">
      <c r="A1850" t="s">
        <v>977</v>
      </c>
      <c r="B1850" t="s">
        <v>976</v>
      </c>
      <c r="C1850" s="412" t="s">
        <v>1669</v>
      </c>
      <c r="D1850" t="s">
        <v>15</v>
      </c>
      <c r="E1850" t="s">
        <v>183</v>
      </c>
      <c r="F1850" s="412" t="s">
        <v>1306</v>
      </c>
      <c r="G1850">
        <v>3</v>
      </c>
    </row>
    <row r="1851" spans="1:9" ht="45" x14ac:dyDescent="0.2">
      <c r="A1851" t="s">
        <v>977</v>
      </c>
      <c r="B1851" t="s">
        <v>976</v>
      </c>
      <c r="C1851" s="412" t="s">
        <v>1669</v>
      </c>
      <c r="D1851" t="s">
        <v>15</v>
      </c>
      <c r="E1851" t="s">
        <v>183</v>
      </c>
      <c r="F1851" s="412" t="s">
        <v>1300</v>
      </c>
      <c r="G1851">
        <v>18</v>
      </c>
      <c r="I1851">
        <v>3133</v>
      </c>
    </row>
    <row r="1852" spans="1:9" ht="45" x14ac:dyDescent="0.2">
      <c r="A1852" t="s">
        <v>977</v>
      </c>
      <c r="B1852" t="s">
        <v>976</v>
      </c>
      <c r="C1852" s="412" t="s">
        <v>1669</v>
      </c>
      <c r="D1852" t="s">
        <v>15</v>
      </c>
      <c r="E1852" t="s">
        <v>183</v>
      </c>
      <c r="F1852" s="412" t="s">
        <v>1299</v>
      </c>
      <c r="G1852">
        <v>39</v>
      </c>
    </row>
    <row r="1853" spans="1:9" ht="30" x14ac:dyDescent="0.2">
      <c r="A1853" t="s">
        <v>977</v>
      </c>
      <c r="B1853" t="s">
        <v>976</v>
      </c>
      <c r="C1853" s="412" t="s">
        <v>1669</v>
      </c>
      <c r="D1853" t="s">
        <v>15</v>
      </c>
      <c r="E1853" t="s">
        <v>183</v>
      </c>
      <c r="F1853" s="412" t="s">
        <v>1171</v>
      </c>
      <c r="G1853">
        <v>1</v>
      </c>
    </row>
    <row r="1854" spans="1:9" ht="30" x14ac:dyDescent="0.2">
      <c r="A1854" t="s">
        <v>977</v>
      </c>
      <c r="B1854" t="s">
        <v>976</v>
      </c>
      <c r="C1854" s="412" t="s">
        <v>1669</v>
      </c>
      <c r="D1854" t="s">
        <v>15</v>
      </c>
      <c r="E1854" t="s">
        <v>183</v>
      </c>
      <c r="F1854" s="412" t="s">
        <v>1297</v>
      </c>
      <c r="G1854">
        <v>6297</v>
      </c>
      <c r="H1854">
        <v>6</v>
      </c>
      <c r="I1854">
        <v>73</v>
      </c>
    </row>
    <row r="1855" spans="1:9" ht="30" x14ac:dyDescent="0.2">
      <c r="A1855" t="s">
        <v>977</v>
      </c>
      <c r="B1855" t="s">
        <v>976</v>
      </c>
      <c r="C1855" s="412" t="s">
        <v>1669</v>
      </c>
      <c r="D1855" t="s">
        <v>15</v>
      </c>
      <c r="E1855" t="s">
        <v>183</v>
      </c>
      <c r="F1855" s="412" t="s">
        <v>1296</v>
      </c>
      <c r="G1855">
        <v>40</v>
      </c>
      <c r="H1855">
        <v>267</v>
      </c>
    </row>
    <row r="1856" spans="1:9" ht="60" x14ac:dyDescent="0.2">
      <c r="A1856" t="s">
        <v>977</v>
      </c>
      <c r="B1856" t="s">
        <v>976</v>
      </c>
      <c r="C1856" s="412" t="s">
        <v>1669</v>
      </c>
      <c r="D1856" t="s">
        <v>15</v>
      </c>
      <c r="E1856" t="s">
        <v>183</v>
      </c>
      <c r="F1856" s="412" t="s">
        <v>1295</v>
      </c>
      <c r="G1856">
        <v>9</v>
      </c>
      <c r="H1856">
        <v>308</v>
      </c>
      <c r="I1856">
        <v>3575</v>
      </c>
    </row>
    <row r="1857" spans="1:9" ht="30" x14ac:dyDescent="0.2">
      <c r="A1857" t="s">
        <v>977</v>
      </c>
      <c r="B1857" t="s">
        <v>976</v>
      </c>
      <c r="C1857" s="412" t="s">
        <v>1669</v>
      </c>
      <c r="D1857" t="s">
        <v>15</v>
      </c>
      <c r="E1857" t="s">
        <v>183</v>
      </c>
      <c r="F1857" s="412" t="s">
        <v>1294</v>
      </c>
      <c r="G1857">
        <v>6044</v>
      </c>
      <c r="H1857">
        <v>11</v>
      </c>
      <c r="I1857">
        <v>48</v>
      </c>
    </row>
    <row r="1858" spans="1:9" ht="30" x14ac:dyDescent="0.2">
      <c r="A1858" t="s">
        <v>777</v>
      </c>
      <c r="B1858" t="s">
        <v>776</v>
      </c>
      <c r="C1858" s="412" t="s">
        <v>1670</v>
      </c>
      <c r="D1858" t="s">
        <v>15</v>
      </c>
      <c r="E1858" t="s">
        <v>18</v>
      </c>
      <c r="F1858" s="412" t="s">
        <v>1304</v>
      </c>
      <c r="G1858">
        <v>1</v>
      </c>
    </row>
    <row r="1859" spans="1:9" ht="45" x14ac:dyDescent="0.2">
      <c r="A1859" t="s">
        <v>777</v>
      </c>
      <c r="B1859" t="s">
        <v>776</v>
      </c>
      <c r="C1859" s="412" t="s">
        <v>1670</v>
      </c>
      <c r="D1859" t="s">
        <v>15</v>
      </c>
      <c r="E1859" t="s">
        <v>18</v>
      </c>
      <c r="F1859" s="412" t="s">
        <v>1303</v>
      </c>
      <c r="G1859">
        <v>995</v>
      </c>
    </row>
    <row r="1860" spans="1:9" ht="30" x14ac:dyDescent="0.2">
      <c r="A1860" t="s">
        <v>777</v>
      </c>
      <c r="B1860" t="s">
        <v>776</v>
      </c>
      <c r="C1860" s="412" t="s">
        <v>1670</v>
      </c>
      <c r="D1860" t="s">
        <v>15</v>
      </c>
      <c r="E1860" t="s">
        <v>18</v>
      </c>
      <c r="F1860" s="412" t="s">
        <v>1169</v>
      </c>
      <c r="G1860">
        <v>1</v>
      </c>
    </row>
    <row r="1861" spans="1:9" ht="30" x14ac:dyDescent="0.2">
      <c r="A1861" t="s">
        <v>777</v>
      </c>
      <c r="B1861" t="s">
        <v>776</v>
      </c>
      <c r="C1861" s="412" t="s">
        <v>1670</v>
      </c>
      <c r="D1861" t="s">
        <v>15</v>
      </c>
      <c r="E1861" t="s">
        <v>18</v>
      </c>
      <c r="F1861" s="412" t="s">
        <v>1309</v>
      </c>
      <c r="G1861">
        <v>1</v>
      </c>
    </row>
    <row r="1862" spans="1:9" ht="45" x14ac:dyDescent="0.2">
      <c r="A1862" t="s">
        <v>777</v>
      </c>
      <c r="B1862" t="s">
        <v>776</v>
      </c>
      <c r="C1862" s="412" t="s">
        <v>1670</v>
      </c>
      <c r="D1862" t="s">
        <v>15</v>
      </c>
      <c r="E1862" t="s">
        <v>18</v>
      </c>
      <c r="F1862" s="412" t="s">
        <v>1170</v>
      </c>
      <c r="G1862">
        <v>11</v>
      </c>
    </row>
    <row r="1863" spans="1:9" ht="45" x14ac:dyDescent="0.2">
      <c r="A1863" t="s">
        <v>777</v>
      </c>
      <c r="B1863" t="s">
        <v>776</v>
      </c>
      <c r="C1863" s="412" t="s">
        <v>1670</v>
      </c>
      <c r="D1863" t="s">
        <v>15</v>
      </c>
      <c r="E1863" t="s">
        <v>18</v>
      </c>
      <c r="F1863" s="412" t="s">
        <v>1300</v>
      </c>
      <c r="G1863">
        <v>72</v>
      </c>
      <c r="I1863">
        <v>23</v>
      </c>
    </row>
    <row r="1864" spans="1:9" ht="45" x14ac:dyDescent="0.2">
      <c r="A1864" t="s">
        <v>777</v>
      </c>
      <c r="B1864" t="s">
        <v>776</v>
      </c>
      <c r="C1864" s="412" t="s">
        <v>1670</v>
      </c>
      <c r="D1864" t="s">
        <v>15</v>
      </c>
      <c r="E1864" t="s">
        <v>18</v>
      </c>
      <c r="F1864" s="412" t="s">
        <v>1299</v>
      </c>
      <c r="G1864">
        <v>2</v>
      </c>
    </row>
    <row r="1865" spans="1:9" ht="30" x14ac:dyDescent="0.2">
      <c r="A1865" t="s">
        <v>777</v>
      </c>
      <c r="B1865" t="s">
        <v>776</v>
      </c>
      <c r="C1865" s="412" t="s">
        <v>1670</v>
      </c>
      <c r="D1865" t="s">
        <v>15</v>
      </c>
      <c r="E1865" t="s">
        <v>18</v>
      </c>
      <c r="F1865" s="412" t="s">
        <v>1171</v>
      </c>
      <c r="G1865">
        <v>1</v>
      </c>
    </row>
    <row r="1866" spans="1:9" ht="30" x14ac:dyDescent="0.2">
      <c r="A1866" t="s">
        <v>777</v>
      </c>
      <c r="B1866" t="s">
        <v>776</v>
      </c>
      <c r="C1866" s="412" t="s">
        <v>1670</v>
      </c>
      <c r="D1866" t="s">
        <v>15</v>
      </c>
      <c r="E1866" t="s">
        <v>18</v>
      </c>
      <c r="F1866" s="412" t="s">
        <v>1297</v>
      </c>
      <c r="G1866">
        <v>14</v>
      </c>
      <c r="H1866">
        <v>1</v>
      </c>
      <c r="I1866">
        <v>4</v>
      </c>
    </row>
    <row r="1867" spans="1:9" ht="30" x14ac:dyDescent="0.2">
      <c r="A1867" t="s">
        <v>777</v>
      </c>
      <c r="B1867" t="s">
        <v>776</v>
      </c>
      <c r="C1867" s="412" t="s">
        <v>1670</v>
      </c>
      <c r="D1867" t="s">
        <v>15</v>
      </c>
      <c r="E1867" t="s">
        <v>18</v>
      </c>
      <c r="F1867" s="412" t="s">
        <v>1296</v>
      </c>
      <c r="G1867">
        <v>90</v>
      </c>
      <c r="H1867">
        <v>7</v>
      </c>
    </row>
    <row r="1868" spans="1:9" ht="60" x14ac:dyDescent="0.2">
      <c r="A1868" t="s">
        <v>777</v>
      </c>
      <c r="B1868" t="s">
        <v>776</v>
      </c>
      <c r="C1868" s="412" t="s">
        <v>1670</v>
      </c>
      <c r="D1868" t="s">
        <v>15</v>
      </c>
      <c r="E1868" t="s">
        <v>18</v>
      </c>
      <c r="F1868" s="412" t="s">
        <v>1295</v>
      </c>
      <c r="G1868">
        <v>419</v>
      </c>
      <c r="H1868">
        <v>24</v>
      </c>
      <c r="I1868">
        <v>412</v>
      </c>
    </row>
    <row r="1869" spans="1:9" x14ac:dyDescent="0.2">
      <c r="A1869" t="s">
        <v>777</v>
      </c>
      <c r="B1869" t="s">
        <v>776</v>
      </c>
      <c r="C1869" s="412" t="s">
        <v>1670</v>
      </c>
      <c r="D1869" t="s">
        <v>15</v>
      </c>
      <c r="E1869" t="s">
        <v>18</v>
      </c>
      <c r="F1869" s="412" t="s">
        <v>1294</v>
      </c>
      <c r="G1869">
        <v>260</v>
      </c>
      <c r="H1869">
        <v>25</v>
      </c>
      <c r="I1869">
        <v>214</v>
      </c>
    </row>
    <row r="1870" spans="1:9" ht="30" x14ac:dyDescent="0.2">
      <c r="A1870" t="s">
        <v>971</v>
      </c>
      <c r="B1870" t="s">
        <v>970</v>
      </c>
      <c r="C1870" s="412" t="s">
        <v>1671</v>
      </c>
      <c r="D1870" t="s">
        <v>15</v>
      </c>
      <c r="E1870" t="s">
        <v>183</v>
      </c>
      <c r="F1870" s="412" t="s">
        <v>1305</v>
      </c>
      <c r="G1870">
        <v>15</v>
      </c>
      <c r="H1870">
        <v>31</v>
      </c>
    </row>
    <row r="1871" spans="1:9" ht="30" x14ac:dyDescent="0.2">
      <c r="A1871" t="s">
        <v>971</v>
      </c>
      <c r="B1871" t="s">
        <v>970</v>
      </c>
      <c r="C1871" s="412" t="s">
        <v>1671</v>
      </c>
      <c r="D1871" t="s">
        <v>15</v>
      </c>
      <c r="E1871" t="s">
        <v>183</v>
      </c>
      <c r="F1871" s="412" t="s">
        <v>1308</v>
      </c>
      <c r="G1871">
        <v>2</v>
      </c>
      <c r="H1871">
        <v>2</v>
      </c>
    </row>
    <row r="1872" spans="1:9" ht="45" x14ac:dyDescent="0.2">
      <c r="A1872" t="s">
        <v>971</v>
      </c>
      <c r="B1872" t="s">
        <v>970</v>
      </c>
      <c r="C1872" s="412" t="s">
        <v>1671</v>
      </c>
      <c r="D1872" t="s">
        <v>15</v>
      </c>
      <c r="E1872" t="s">
        <v>183</v>
      </c>
      <c r="F1872" s="412" t="s">
        <v>1303</v>
      </c>
      <c r="G1872">
        <v>4</v>
      </c>
    </row>
    <row r="1873" spans="1:9" ht="30" x14ac:dyDescent="0.2">
      <c r="A1873" t="s">
        <v>971</v>
      </c>
      <c r="B1873" t="s">
        <v>970</v>
      </c>
      <c r="C1873" s="412" t="s">
        <v>1671</v>
      </c>
      <c r="D1873" t="s">
        <v>15</v>
      </c>
      <c r="E1873" t="s">
        <v>183</v>
      </c>
      <c r="F1873" s="412" t="s">
        <v>1169</v>
      </c>
      <c r="G1873">
        <v>24</v>
      </c>
      <c r="H1873">
        <v>1</v>
      </c>
    </row>
    <row r="1874" spans="1:9" ht="30" x14ac:dyDescent="0.2">
      <c r="A1874" t="s">
        <v>971</v>
      </c>
      <c r="B1874" t="s">
        <v>970</v>
      </c>
      <c r="C1874" s="412" t="s">
        <v>1671</v>
      </c>
      <c r="D1874" t="s">
        <v>15</v>
      </c>
      <c r="E1874" t="s">
        <v>183</v>
      </c>
      <c r="F1874" s="412" t="s">
        <v>1309</v>
      </c>
      <c r="G1874">
        <v>1</v>
      </c>
    </row>
    <row r="1875" spans="1:9" ht="45" x14ac:dyDescent="0.2">
      <c r="A1875" t="s">
        <v>971</v>
      </c>
      <c r="B1875" t="s">
        <v>970</v>
      </c>
      <c r="C1875" s="412" t="s">
        <v>1671</v>
      </c>
      <c r="D1875" t="s">
        <v>15</v>
      </c>
      <c r="E1875" t="s">
        <v>183</v>
      </c>
      <c r="F1875" s="412" t="s">
        <v>1170</v>
      </c>
      <c r="G1875">
        <v>6</v>
      </c>
    </row>
    <row r="1876" spans="1:9" ht="30" x14ac:dyDescent="0.2">
      <c r="A1876" t="s">
        <v>971</v>
      </c>
      <c r="B1876" t="s">
        <v>970</v>
      </c>
      <c r="C1876" s="412" t="s">
        <v>1671</v>
      </c>
      <c r="D1876" t="s">
        <v>15</v>
      </c>
      <c r="E1876" t="s">
        <v>183</v>
      </c>
      <c r="F1876" s="412" t="s">
        <v>1307</v>
      </c>
      <c r="G1876">
        <v>1</v>
      </c>
    </row>
    <row r="1877" spans="1:9" ht="30" x14ac:dyDescent="0.2">
      <c r="A1877" t="s">
        <v>971</v>
      </c>
      <c r="B1877" t="s">
        <v>970</v>
      </c>
      <c r="C1877" s="412" t="s">
        <v>1671</v>
      </c>
      <c r="D1877" t="s">
        <v>15</v>
      </c>
      <c r="E1877" t="s">
        <v>183</v>
      </c>
      <c r="F1877" s="412" t="s">
        <v>1306</v>
      </c>
      <c r="G1877">
        <v>2</v>
      </c>
    </row>
    <row r="1878" spans="1:9" ht="45" x14ac:dyDescent="0.2">
      <c r="A1878" t="s">
        <v>971</v>
      </c>
      <c r="B1878" t="s">
        <v>970</v>
      </c>
      <c r="C1878" s="412" t="s">
        <v>1671</v>
      </c>
      <c r="D1878" t="s">
        <v>15</v>
      </c>
      <c r="E1878" t="s">
        <v>183</v>
      </c>
      <c r="F1878" s="412" t="s">
        <v>1300</v>
      </c>
      <c r="G1878">
        <v>155</v>
      </c>
      <c r="I1878">
        <v>1139</v>
      </c>
    </row>
    <row r="1879" spans="1:9" ht="45" x14ac:dyDescent="0.2">
      <c r="A1879" t="s">
        <v>971</v>
      </c>
      <c r="B1879" t="s">
        <v>970</v>
      </c>
      <c r="C1879" s="412" t="s">
        <v>1671</v>
      </c>
      <c r="D1879" t="s">
        <v>15</v>
      </c>
      <c r="E1879" t="s">
        <v>183</v>
      </c>
      <c r="F1879" s="412" t="s">
        <v>1299</v>
      </c>
      <c r="G1879">
        <v>431</v>
      </c>
    </row>
    <row r="1880" spans="1:9" ht="30" x14ac:dyDescent="0.2">
      <c r="A1880" t="s">
        <v>971</v>
      </c>
      <c r="B1880" t="s">
        <v>970</v>
      </c>
      <c r="C1880" s="412" t="s">
        <v>1671</v>
      </c>
      <c r="D1880" t="s">
        <v>15</v>
      </c>
      <c r="E1880" t="s">
        <v>183</v>
      </c>
      <c r="F1880" s="412" t="s">
        <v>1171</v>
      </c>
      <c r="G1880">
        <v>3</v>
      </c>
    </row>
    <row r="1881" spans="1:9" ht="30" x14ac:dyDescent="0.2">
      <c r="A1881" t="s">
        <v>971</v>
      </c>
      <c r="B1881" t="s">
        <v>970</v>
      </c>
      <c r="C1881" s="412" t="s">
        <v>1671</v>
      </c>
      <c r="D1881" t="s">
        <v>15</v>
      </c>
      <c r="E1881" t="s">
        <v>183</v>
      </c>
      <c r="F1881" s="412" t="s">
        <v>1297</v>
      </c>
      <c r="G1881">
        <v>6642</v>
      </c>
      <c r="I1881">
        <v>334</v>
      </c>
    </row>
    <row r="1882" spans="1:9" ht="30" x14ac:dyDescent="0.2">
      <c r="A1882" t="s">
        <v>971</v>
      </c>
      <c r="B1882" t="s">
        <v>970</v>
      </c>
      <c r="C1882" s="412" t="s">
        <v>1671</v>
      </c>
      <c r="D1882" t="s">
        <v>15</v>
      </c>
      <c r="E1882" t="s">
        <v>183</v>
      </c>
      <c r="F1882" s="412" t="s">
        <v>1296</v>
      </c>
      <c r="G1882">
        <v>17</v>
      </c>
      <c r="H1882">
        <v>206</v>
      </c>
    </row>
    <row r="1883" spans="1:9" ht="60" x14ac:dyDescent="0.2">
      <c r="A1883" t="s">
        <v>971</v>
      </c>
      <c r="B1883" t="s">
        <v>970</v>
      </c>
      <c r="C1883" s="412" t="s">
        <v>1671</v>
      </c>
      <c r="D1883" t="s">
        <v>15</v>
      </c>
      <c r="E1883" t="s">
        <v>183</v>
      </c>
      <c r="F1883" s="412" t="s">
        <v>1295</v>
      </c>
      <c r="G1883">
        <v>11</v>
      </c>
      <c r="H1883">
        <v>166</v>
      </c>
      <c r="I1883">
        <v>1843</v>
      </c>
    </row>
    <row r="1884" spans="1:9" ht="30" x14ac:dyDescent="0.2">
      <c r="A1884" t="s">
        <v>971</v>
      </c>
      <c r="B1884" t="s">
        <v>970</v>
      </c>
      <c r="C1884" s="412" t="s">
        <v>1671</v>
      </c>
      <c r="D1884" t="s">
        <v>15</v>
      </c>
      <c r="E1884" t="s">
        <v>183</v>
      </c>
      <c r="F1884" s="412" t="s">
        <v>1294</v>
      </c>
      <c r="G1884">
        <v>8009</v>
      </c>
      <c r="H1884">
        <v>70</v>
      </c>
      <c r="I1884">
        <v>20</v>
      </c>
    </row>
    <row r="1885" spans="1:9" ht="30" x14ac:dyDescent="0.2">
      <c r="A1885" t="s">
        <v>964</v>
      </c>
      <c r="B1885" t="s">
        <v>963</v>
      </c>
      <c r="C1885" s="412" t="s">
        <v>1672</v>
      </c>
      <c r="D1885" t="s">
        <v>15</v>
      </c>
      <c r="E1885" t="s">
        <v>20</v>
      </c>
      <c r="F1885" s="412" t="s">
        <v>1305</v>
      </c>
      <c r="G1885">
        <v>1380</v>
      </c>
      <c r="H1885">
        <v>24</v>
      </c>
    </row>
    <row r="1886" spans="1:9" ht="30" x14ac:dyDescent="0.2">
      <c r="A1886" t="s">
        <v>964</v>
      </c>
      <c r="B1886" t="s">
        <v>963</v>
      </c>
      <c r="C1886" s="412" t="s">
        <v>1672</v>
      </c>
      <c r="D1886" t="s">
        <v>15</v>
      </c>
      <c r="E1886" t="s">
        <v>20</v>
      </c>
      <c r="F1886" s="412" t="s">
        <v>1308</v>
      </c>
      <c r="G1886">
        <v>4</v>
      </c>
    </row>
    <row r="1887" spans="1:9" ht="30" x14ac:dyDescent="0.2">
      <c r="A1887" t="s">
        <v>964</v>
      </c>
      <c r="B1887" t="s">
        <v>963</v>
      </c>
      <c r="C1887" s="412" t="s">
        <v>1672</v>
      </c>
      <c r="D1887" t="s">
        <v>15</v>
      </c>
      <c r="E1887" t="s">
        <v>20</v>
      </c>
      <c r="F1887" s="412" t="s">
        <v>1304</v>
      </c>
      <c r="G1887">
        <v>2</v>
      </c>
    </row>
    <row r="1888" spans="1:9" ht="45" x14ac:dyDescent="0.2">
      <c r="A1888" t="s">
        <v>964</v>
      </c>
      <c r="B1888" t="s">
        <v>963</v>
      </c>
      <c r="C1888" s="412" t="s">
        <v>1672</v>
      </c>
      <c r="D1888" t="s">
        <v>15</v>
      </c>
      <c r="E1888" t="s">
        <v>20</v>
      </c>
      <c r="F1888" s="412" t="s">
        <v>1303</v>
      </c>
      <c r="G1888">
        <v>2</v>
      </c>
    </row>
    <row r="1889" spans="1:9" ht="30" x14ac:dyDescent="0.2">
      <c r="A1889" t="s">
        <v>964</v>
      </c>
      <c r="B1889" t="s">
        <v>963</v>
      </c>
      <c r="C1889" s="412" t="s">
        <v>1672</v>
      </c>
      <c r="D1889" t="s">
        <v>15</v>
      </c>
      <c r="E1889" t="s">
        <v>20</v>
      </c>
      <c r="F1889" s="412" t="s">
        <v>1169</v>
      </c>
      <c r="G1889">
        <v>1816</v>
      </c>
      <c r="H1889">
        <v>65</v>
      </c>
    </row>
    <row r="1890" spans="1:9" ht="30" x14ac:dyDescent="0.2">
      <c r="A1890" t="s">
        <v>964</v>
      </c>
      <c r="B1890" t="s">
        <v>963</v>
      </c>
      <c r="C1890" s="412" t="s">
        <v>1672</v>
      </c>
      <c r="D1890" t="s">
        <v>15</v>
      </c>
      <c r="E1890" t="s">
        <v>20</v>
      </c>
      <c r="F1890" s="412" t="s">
        <v>1309</v>
      </c>
      <c r="G1890">
        <v>1</v>
      </c>
    </row>
    <row r="1891" spans="1:9" ht="45" x14ac:dyDescent="0.2">
      <c r="A1891" t="s">
        <v>964</v>
      </c>
      <c r="B1891" t="s">
        <v>963</v>
      </c>
      <c r="C1891" s="412" t="s">
        <v>1672</v>
      </c>
      <c r="D1891" t="s">
        <v>15</v>
      </c>
      <c r="E1891" t="s">
        <v>20</v>
      </c>
      <c r="F1891" s="412" t="s">
        <v>1170</v>
      </c>
      <c r="G1891">
        <v>1</v>
      </c>
    </row>
    <row r="1892" spans="1:9" x14ac:dyDescent="0.2">
      <c r="A1892" t="s">
        <v>964</v>
      </c>
      <c r="B1892" t="s">
        <v>963</v>
      </c>
      <c r="C1892" s="412" t="s">
        <v>1672</v>
      </c>
      <c r="D1892" t="s">
        <v>15</v>
      </c>
      <c r="E1892" t="s">
        <v>20</v>
      </c>
      <c r="F1892" s="412" t="s">
        <v>1306</v>
      </c>
      <c r="G1892">
        <v>6</v>
      </c>
    </row>
    <row r="1893" spans="1:9" ht="45" x14ac:dyDescent="0.2">
      <c r="A1893" t="s">
        <v>964</v>
      </c>
      <c r="B1893" t="s">
        <v>963</v>
      </c>
      <c r="C1893" s="412" t="s">
        <v>1672</v>
      </c>
      <c r="D1893" t="s">
        <v>15</v>
      </c>
      <c r="E1893" t="s">
        <v>20</v>
      </c>
      <c r="F1893" s="412" t="s">
        <v>1300</v>
      </c>
      <c r="G1893">
        <v>1</v>
      </c>
      <c r="I1893">
        <v>175</v>
      </c>
    </row>
    <row r="1894" spans="1:9" ht="45" x14ac:dyDescent="0.2">
      <c r="A1894" t="s">
        <v>964</v>
      </c>
      <c r="B1894" t="s">
        <v>963</v>
      </c>
      <c r="C1894" s="412" t="s">
        <v>1672</v>
      </c>
      <c r="D1894" t="s">
        <v>15</v>
      </c>
      <c r="E1894" t="s">
        <v>20</v>
      </c>
      <c r="F1894" s="412" t="s">
        <v>1299</v>
      </c>
      <c r="G1894">
        <v>9</v>
      </c>
    </row>
    <row r="1895" spans="1:9" ht="30" x14ac:dyDescent="0.2">
      <c r="A1895" t="s">
        <v>964</v>
      </c>
      <c r="B1895" t="s">
        <v>963</v>
      </c>
      <c r="C1895" s="412" t="s">
        <v>1672</v>
      </c>
      <c r="D1895" t="s">
        <v>15</v>
      </c>
      <c r="E1895" t="s">
        <v>20</v>
      </c>
      <c r="F1895" s="412" t="s">
        <v>1171</v>
      </c>
      <c r="G1895">
        <v>2</v>
      </c>
    </row>
    <row r="1896" spans="1:9" ht="30" x14ac:dyDescent="0.2">
      <c r="A1896" t="s">
        <v>964</v>
      </c>
      <c r="B1896" t="s">
        <v>963</v>
      </c>
      <c r="C1896" s="412" t="s">
        <v>1672</v>
      </c>
      <c r="D1896" t="s">
        <v>15</v>
      </c>
      <c r="E1896" t="s">
        <v>20</v>
      </c>
      <c r="F1896" s="412" t="s">
        <v>1297</v>
      </c>
      <c r="G1896">
        <v>385</v>
      </c>
      <c r="I1896">
        <v>53</v>
      </c>
    </row>
    <row r="1897" spans="1:9" ht="30" x14ac:dyDescent="0.2">
      <c r="A1897" t="s">
        <v>964</v>
      </c>
      <c r="B1897" t="s">
        <v>963</v>
      </c>
      <c r="C1897" s="412" t="s">
        <v>1672</v>
      </c>
      <c r="D1897" t="s">
        <v>15</v>
      </c>
      <c r="E1897" t="s">
        <v>20</v>
      </c>
      <c r="F1897" s="412" t="s">
        <v>1296</v>
      </c>
      <c r="G1897">
        <v>7</v>
      </c>
    </row>
    <row r="1898" spans="1:9" ht="60" x14ac:dyDescent="0.2">
      <c r="A1898" t="s">
        <v>964</v>
      </c>
      <c r="B1898" t="s">
        <v>963</v>
      </c>
      <c r="C1898" s="412" t="s">
        <v>1672</v>
      </c>
      <c r="D1898" t="s">
        <v>15</v>
      </c>
      <c r="E1898" t="s">
        <v>20</v>
      </c>
      <c r="F1898" s="412" t="s">
        <v>1295</v>
      </c>
      <c r="G1898">
        <v>5</v>
      </c>
      <c r="I1898">
        <v>22</v>
      </c>
    </row>
    <row r="1899" spans="1:9" x14ac:dyDescent="0.2">
      <c r="A1899" t="s">
        <v>964</v>
      </c>
      <c r="B1899" t="s">
        <v>963</v>
      </c>
      <c r="C1899" s="412" t="s">
        <v>1672</v>
      </c>
      <c r="D1899" t="s">
        <v>15</v>
      </c>
      <c r="E1899" t="s">
        <v>20</v>
      </c>
      <c r="F1899" s="412" t="s">
        <v>1294</v>
      </c>
      <c r="G1899">
        <v>1771</v>
      </c>
      <c r="H1899">
        <v>20</v>
      </c>
      <c r="I1899">
        <v>1275</v>
      </c>
    </row>
    <row r="1900" spans="1:9" ht="30" x14ac:dyDescent="0.2">
      <c r="A1900" t="s">
        <v>421</v>
      </c>
      <c r="B1900" t="s">
        <v>420</v>
      </c>
      <c r="C1900" s="412" t="s">
        <v>1673</v>
      </c>
      <c r="D1900" t="s">
        <v>16</v>
      </c>
      <c r="E1900" t="s">
        <v>183</v>
      </c>
      <c r="F1900" s="412" t="s">
        <v>1305</v>
      </c>
      <c r="G1900">
        <v>1</v>
      </c>
      <c r="H1900">
        <v>1</v>
      </c>
    </row>
    <row r="1901" spans="1:9" ht="45" x14ac:dyDescent="0.2">
      <c r="A1901" t="s">
        <v>421</v>
      </c>
      <c r="B1901" t="s">
        <v>420</v>
      </c>
      <c r="C1901" s="412" t="s">
        <v>1673</v>
      </c>
      <c r="D1901" t="s">
        <v>16</v>
      </c>
      <c r="E1901" t="s">
        <v>183</v>
      </c>
      <c r="F1901" s="412" t="s">
        <v>1303</v>
      </c>
      <c r="G1901">
        <v>2</v>
      </c>
    </row>
    <row r="1902" spans="1:9" ht="30" x14ac:dyDescent="0.2">
      <c r="A1902" t="s">
        <v>421</v>
      </c>
      <c r="B1902" t="s">
        <v>420</v>
      </c>
      <c r="C1902" s="412" t="s">
        <v>1673</v>
      </c>
      <c r="D1902" t="s">
        <v>16</v>
      </c>
      <c r="E1902" t="s">
        <v>183</v>
      </c>
      <c r="F1902" s="412" t="s">
        <v>1169</v>
      </c>
      <c r="G1902">
        <v>5</v>
      </c>
    </row>
    <row r="1903" spans="1:9" ht="30" x14ac:dyDescent="0.2">
      <c r="A1903" t="s">
        <v>421</v>
      </c>
      <c r="B1903" t="s">
        <v>420</v>
      </c>
      <c r="C1903" s="412" t="s">
        <v>1673</v>
      </c>
      <c r="D1903" t="s">
        <v>16</v>
      </c>
      <c r="E1903" t="s">
        <v>183</v>
      </c>
      <c r="F1903" s="412" t="s">
        <v>1309</v>
      </c>
      <c r="G1903">
        <v>2</v>
      </c>
    </row>
    <row r="1904" spans="1:9" ht="45" x14ac:dyDescent="0.2">
      <c r="A1904" t="s">
        <v>421</v>
      </c>
      <c r="B1904" t="s">
        <v>420</v>
      </c>
      <c r="C1904" s="412" t="s">
        <v>1673</v>
      </c>
      <c r="D1904" t="s">
        <v>16</v>
      </c>
      <c r="E1904" t="s">
        <v>183</v>
      </c>
      <c r="F1904" s="412" t="s">
        <v>1300</v>
      </c>
      <c r="G1904">
        <v>6</v>
      </c>
      <c r="I1904">
        <v>2182</v>
      </c>
    </row>
    <row r="1905" spans="1:9" ht="45" x14ac:dyDescent="0.2">
      <c r="A1905" t="s">
        <v>421</v>
      </c>
      <c r="B1905" t="s">
        <v>420</v>
      </c>
      <c r="C1905" s="412" t="s">
        <v>1673</v>
      </c>
      <c r="D1905" t="s">
        <v>16</v>
      </c>
      <c r="E1905" t="s">
        <v>183</v>
      </c>
      <c r="F1905" s="412" t="s">
        <v>1299</v>
      </c>
      <c r="G1905">
        <v>8</v>
      </c>
    </row>
    <row r="1906" spans="1:9" ht="30" x14ac:dyDescent="0.2">
      <c r="A1906" t="s">
        <v>421</v>
      </c>
      <c r="B1906" t="s">
        <v>420</v>
      </c>
      <c r="C1906" s="412" t="s">
        <v>1673</v>
      </c>
      <c r="D1906" t="s">
        <v>16</v>
      </c>
      <c r="E1906" t="s">
        <v>183</v>
      </c>
      <c r="F1906" s="412" t="s">
        <v>1171</v>
      </c>
      <c r="G1906">
        <v>1</v>
      </c>
    </row>
    <row r="1907" spans="1:9" ht="30" x14ac:dyDescent="0.2">
      <c r="A1907" t="s">
        <v>421</v>
      </c>
      <c r="B1907" t="s">
        <v>420</v>
      </c>
      <c r="C1907" s="412" t="s">
        <v>1673</v>
      </c>
      <c r="D1907" t="s">
        <v>16</v>
      </c>
      <c r="E1907" t="s">
        <v>183</v>
      </c>
      <c r="F1907" s="412" t="s">
        <v>1297</v>
      </c>
      <c r="G1907">
        <v>2352</v>
      </c>
      <c r="H1907">
        <v>4</v>
      </c>
      <c r="I1907">
        <v>68</v>
      </c>
    </row>
    <row r="1908" spans="1:9" ht="30" x14ac:dyDescent="0.2">
      <c r="A1908" t="s">
        <v>421</v>
      </c>
      <c r="B1908" t="s">
        <v>420</v>
      </c>
      <c r="C1908" s="412" t="s">
        <v>1673</v>
      </c>
      <c r="D1908" t="s">
        <v>16</v>
      </c>
      <c r="E1908" t="s">
        <v>183</v>
      </c>
      <c r="F1908" s="412" t="s">
        <v>1296</v>
      </c>
      <c r="G1908">
        <v>4</v>
      </c>
      <c r="H1908">
        <v>26</v>
      </c>
    </row>
    <row r="1909" spans="1:9" ht="60" x14ac:dyDescent="0.2">
      <c r="A1909" t="s">
        <v>421</v>
      </c>
      <c r="B1909" t="s">
        <v>420</v>
      </c>
      <c r="C1909" s="412" t="s">
        <v>1673</v>
      </c>
      <c r="D1909" t="s">
        <v>16</v>
      </c>
      <c r="E1909" t="s">
        <v>183</v>
      </c>
      <c r="F1909" s="412" t="s">
        <v>1295</v>
      </c>
      <c r="G1909">
        <v>6</v>
      </c>
      <c r="H1909">
        <v>153</v>
      </c>
      <c r="I1909">
        <v>2265</v>
      </c>
    </row>
    <row r="1910" spans="1:9" ht="30" x14ac:dyDescent="0.2">
      <c r="A1910" t="s">
        <v>421</v>
      </c>
      <c r="B1910" t="s">
        <v>420</v>
      </c>
      <c r="C1910" s="412" t="s">
        <v>1673</v>
      </c>
      <c r="D1910" t="s">
        <v>16</v>
      </c>
      <c r="E1910" t="s">
        <v>183</v>
      </c>
      <c r="F1910" s="412" t="s">
        <v>1294</v>
      </c>
      <c r="G1910">
        <v>3587</v>
      </c>
      <c r="H1910">
        <v>3</v>
      </c>
      <c r="I1910">
        <v>15</v>
      </c>
    </row>
    <row r="1911" spans="1:9" ht="30" x14ac:dyDescent="0.2">
      <c r="A1911" t="s">
        <v>373</v>
      </c>
      <c r="B1911" t="s">
        <v>372</v>
      </c>
      <c r="C1911" s="412" t="s">
        <v>1674</v>
      </c>
      <c r="D1911" t="s">
        <v>15</v>
      </c>
      <c r="E1911" t="s">
        <v>20</v>
      </c>
      <c r="F1911" s="412" t="s">
        <v>1305</v>
      </c>
      <c r="G1911">
        <v>4298</v>
      </c>
      <c r="H1911">
        <v>146</v>
      </c>
    </row>
    <row r="1912" spans="1:9" ht="30" x14ac:dyDescent="0.2">
      <c r="A1912" t="s">
        <v>373</v>
      </c>
      <c r="B1912" t="s">
        <v>372</v>
      </c>
      <c r="C1912" s="412" t="s">
        <v>1674</v>
      </c>
      <c r="D1912" t="s">
        <v>15</v>
      </c>
      <c r="E1912" t="s">
        <v>20</v>
      </c>
      <c r="F1912" s="412" t="s">
        <v>1308</v>
      </c>
      <c r="G1912">
        <v>1</v>
      </c>
      <c r="H1912">
        <v>4</v>
      </c>
    </row>
    <row r="1913" spans="1:9" ht="30" x14ac:dyDescent="0.2">
      <c r="A1913" t="s">
        <v>373</v>
      </c>
      <c r="B1913" t="s">
        <v>372</v>
      </c>
      <c r="C1913" s="412" t="s">
        <v>1674</v>
      </c>
      <c r="D1913" t="s">
        <v>15</v>
      </c>
      <c r="E1913" t="s">
        <v>20</v>
      </c>
      <c r="F1913" s="412" t="s">
        <v>1304</v>
      </c>
      <c r="G1913">
        <v>3</v>
      </c>
      <c r="H1913">
        <v>3</v>
      </c>
    </row>
    <row r="1914" spans="1:9" ht="45" x14ac:dyDescent="0.2">
      <c r="A1914" t="s">
        <v>373</v>
      </c>
      <c r="B1914" t="s">
        <v>372</v>
      </c>
      <c r="C1914" s="412" t="s">
        <v>1674</v>
      </c>
      <c r="D1914" t="s">
        <v>15</v>
      </c>
      <c r="E1914" t="s">
        <v>20</v>
      </c>
      <c r="F1914" s="412" t="s">
        <v>1303</v>
      </c>
      <c r="G1914">
        <v>7</v>
      </c>
    </row>
    <row r="1915" spans="1:9" ht="30" x14ac:dyDescent="0.2">
      <c r="A1915" t="s">
        <v>373</v>
      </c>
      <c r="B1915" t="s">
        <v>372</v>
      </c>
      <c r="C1915" s="412" t="s">
        <v>1674</v>
      </c>
      <c r="D1915" t="s">
        <v>15</v>
      </c>
      <c r="E1915" t="s">
        <v>20</v>
      </c>
      <c r="F1915" s="412" t="s">
        <v>1169</v>
      </c>
      <c r="G1915">
        <v>4543</v>
      </c>
      <c r="H1915">
        <v>251</v>
      </c>
    </row>
    <row r="1916" spans="1:9" ht="30" x14ac:dyDescent="0.2">
      <c r="A1916" t="s">
        <v>373</v>
      </c>
      <c r="B1916" t="s">
        <v>372</v>
      </c>
      <c r="C1916" s="412" t="s">
        <v>1674</v>
      </c>
      <c r="D1916" t="s">
        <v>15</v>
      </c>
      <c r="E1916" t="s">
        <v>20</v>
      </c>
      <c r="F1916" s="412" t="s">
        <v>1309</v>
      </c>
      <c r="G1916">
        <v>2</v>
      </c>
    </row>
    <row r="1917" spans="1:9" ht="45" x14ac:dyDescent="0.2">
      <c r="A1917" t="s">
        <v>373</v>
      </c>
      <c r="B1917" t="s">
        <v>372</v>
      </c>
      <c r="C1917" s="412" t="s">
        <v>1674</v>
      </c>
      <c r="D1917" t="s">
        <v>15</v>
      </c>
      <c r="E1917" t="s">
        <v>20</v>
      </c>
      <c r="F1917" s="412" t="s">
        <v>1170</v>
      </c>
      <c r="G1917">
        <v>2</v>
      </c>
    </row>
    <row r="1918" spans="1:9" ht="30" x14ac:dyDescent="0.2">
      <c r="A1918" t="s">
        <v>373</v>
      </c>
      <c r="B1918" t="s">
        <v>372</v>
      </c>
      <c r="C1918" s="412" t="s">
        <v>1674</v>
      </c>
      <c r="D1918" t="s">
        <v>15</v>
      </c>
      <c r="E1918" t="s">
        <v>20</v>
      </c>
      <c r="F1918" s="412" t="s">
        <v>1307</v>
      </c>
      <c r="G1918">
        <v>1</v>
      </c>
    </row>
    <row r="1919" spans="1:9" ht="30" x14ac:dyDescent="0.2">
      <c r="A1919" t="s">
        <v>373</v>
      </c>
      <c r="B1919" t="s">
        <v>372</v>
      </c>
      <c r="C1919" s="412" t="s">
        <v>1674</v>
      </c>
      <c r="D1919" t="s">
        <v>15</v>
      </c>
      <c r="E1919" t="s">
        <v>20</v>
      </c>
      <c r="F1919" s="412" t="s">
        <v>1306</v>
      </c>
      <c r="G1919">
        <v>22</v>
      </c>
    </row>
    <row r="1920" spans="1:9" ht="45" x14ac:dyDescent="0.2">
      <c r="A1920" t="s">
        <v>373</v>
      </c>
      <c r="B1920" t="s">
        <v>372</v>
      </c>
      <c r="C1920" s="412" t="s">
        <v>1674</v>
      </c>
      <c r="D1920" t="s">
        <v>15</v>
      </c>
      <c r="E1920" t="s">
        <v>20</v>
      </c>
      <c r="F1920" s="412" t="s">
        <v>1300</v>
      </c>
      <c r="G1920">
        <v>18</v>
      </c>
      <c r="I1920">
        <v>388</v>
      </c>
    </row>
    <row r="1921" spans="1:9" ht="45" x14ac:dyDescent="0.2">
      <c r="A1921" t="s">
        <v>373</v>
      </c>
      <c r="B1921" t="s">
        <v>372</v>
      </c>
      <c r="C1921" s="412" t="s">
        <v>1674</v>
      </c>
      <c r="D1921" t="s">
        <v>15</v>
      </c>
      <c r="E1921" t="s">
        <v>20</v>
      </c>
      <c r="F1921" s="412" t="s">
        <v>1299</v>
      </c>
      <c r="G1921">
        <v>77</v>
      </c>
    </row>
    <row r="1922" spans="1:9" ht="30" x14ac:dyDescent="0.2">
      <c r="A1922" t="s">
        <v>373</v>
      </c>
      <c r="B1922" t="s">
        <v>372</v>
      </c>
      <c r="C1922" s="412" t="s">
        <v>1674</v>
      </c>
      <c r="D1922" t="s">
        <v>15</v>
      </c>
      <c r="E1922" t="s">
        <v>20</v>
      </c>
      <c r="F1922" s="412" t="s">
        <v>1171</v>
      </c>
      <c r="G1922">
        <v>9</v>
      </c>
    </row>
    <row r="1923" spans="1:9" ht="30" x14ac:dyDescent="0.2">
      <c r="A1923" t="s">
        <v>373</v>
      </c>
      <c r="B1923" t="s">
        <v>372</v>
      </c>
      <c r="C1923" s="412" t="s">
        <v>1674</v>
      </c>
      <c r="D1923" t="s">
        <v>15</v>
      </c>
      <c r="E1923" t="s">
        <v>20</v>
      </c>
      <c r="F1923" s="412" t="s">
        <v>1297</v>
      </c>
      <c r="G1923">
        <v>120</v>
      </c>
      <c r="H1923">
        <v>1</v>
      </c>
      <c r="I1923">
        <v>35</v>
      </c>
    </row>
    <row r="1924" spans="1:9" ht="30" x14ac:dyDescent="0.2">
      <c r="A1924" t="s">
        <v>373</v>
      </c>
      <c r="B1924" t="s">
        <v>372</v>
      </c>
      <c r="C1924" s="412" t="s">
        <v>1674</v>
      </c>
      <c r="D1924" t="s">
        <v>15</v>
      </c>
      <c r="E1924" t="s">
        <v>20</v>
      </c>
      <c r="F1924" s="412" t="s">
        <v>1296</v>
      </c>
      <c r="G1924">
        <v>13</v>
      </c>
      <c r="H1924">
        <v>5</v>
      </c>
    </row>
    <row r="1925" spans="1:9" ht="60" x14ac:dyDescent="0.2">
      <c r="A1925" t="s">
        <v>373</v>
      </c>
      <c r="B1925" t="s">
        <v>372</v>
      </c>
      <c r="C1925" s="412" t="s">
        <v>1674</v>
      </c>
      <c r="D1925" t="s">
        <v>15</v>
      </c>
      <c r="E1925" t="s">
        <v>20</v>
      </c>
      <c r="F1925" s="412" t="s">
        <v>1295</v>
      </c>
      <c r="G1925">
        <v>15</v>
      </c>
      <c r="H1925">
        <v>9</v>
      </c>
      <c r="I1925">
        <v>12</v>
      </c>
    </row>
    <row r="1926" spans="1:9" ht="30" x14ac:dyDescent="0.2">
      <c r="A1926" t="s">
        <v>373</v>
      </c>
      <c r="B1926" t="s">
        <v>372</v>
      </c>
      <c r="C1926" s="412" t="s">
        <v>1674</v>
      </c>
      <c r="D1926" t="s">
        <v>15</v>
      </c>
      <c r="E1926" t="s">
        <v>20</v>
      </c>
      <c r="F1926" s="412" t="s">
        <v>1294</v>
      </c>
      <c r="G1926">
        <v>5034</v>
      </c>
      <c r="H1926">
        <v>1</v>
      </c>
      <c r="I1926">
        <v>1511</v>
      </c>
    </row>
    <row r="1927" spans="1:9" ht="45" x14ac:dyDescent="0.2">
      <c r="A1927" t="s">
        <v>753</v>
      </c>
      <c r="B1927" t="s">
        <v>752</v>
      </c>
      <c r="C1927" s="412" t="s">
        <v>1675</v>
      </c>
      <c r="D1927" t="s">
        <v>13</v>
      </c>
      <c r="E1927" t="s">
        <v>35</v>
      </c>
      <c r="F1927" s="412" t="s">
        <v>1305</v>
      </c>
      <c r="G1927">
        <v>524</v>
      </c>
    </row>
    <row r="1928" spans="1:9" ht="45" x14ac:dyDescent="0.2">
      <c r="A1928" t="s">
        <v>753</v>
      </c>
      <c r="B1928" t="s">
        <v>752</v>
      </c>
      <c r="C1928" s="412" t="s">
        <v>1675</v>
      </c>
      <c r="D1928" t="s">
        <v>13</v>
      </c>
      <c r="E1928" t="s">
        <v>35</v>
      </c>
      <c r="F1928" s="412" t="s">
        <v>1304</v>
      </c>
      <c r="G1928">
        <v>1693</v>
      </c>
      <c r="H1928">
        <v>43</v>
      </c>
    </row>
    <row r="1929" spans="1:9" ht="45" x14ac:dyDescent="0.2">
      <c r="A1929" t="s">
        <v>753</v>
      </c>
      <c r="B1929" t="s">
        <v>752</v>
      </c>
      <c r="C1929" s="412" t="s">
        <v>1675</v>
      </c>
      <c r="D1929" t="s">
        <v>13</v>
      </c>
      <c r="E1929" t="s">
        <v>35</v>
      </c>
      <c r="F1929" s="412" t="s">
        <v>1303</v>
      </c>
      <c r="G1929">
        <v>1</v>
      </c>
    </row>
    <row r="1930" spans="1:9" ht="45" x14ac:dyDescent="0.2">
      <c r="A1930" t="s">
        <v>753</v>
      </c>
      <c r="B1930" t="s">
        <v>752</v>
      </c>
      <c r="C1930" s="412" t="s">
        <v>1675</v>
      </c>
      <c r="D1930" t="s">
        <v>13</v>
      </c>
      <c r="E1930" t="s">
        <v>35</v>
      </c>
      <c r="F1930" s="412" t="s">
        <v>1169</v>
      </c>
      <c r="G1930">
        <v>1</v>
      </c>
    </row>
    <row r="1931" spans="1:9" ht="45" x14ac:dyDescent="0.2">
      <c r="A1931" t="s">
        <v>753</v>
      </c>
      <c r="B1931" t="s">
        <v>752</v>
      </c>
      <c r="C1931" s="412" t="s">
        <v>1675</v>
      </c>
      <c r="D1931" t="s">
        <v>13</v>
      </c>
      <c r="E1931" t="s">
        <v>35</v>
      </c>
      <c r="F1931" s="412" t="s">
        <v>1170</v>
      </c>
      <c r="G1931">
        <v>3</v>
      </c>
    </row>
    <row r="1932" spans="1:9" ht="45" x14ac:dyDescent="0.2">
      <c r="A1932" t="s">
        <v>753</v>
      </c>
      <c r="B1932" t="s">
        <v>752</v>
      </c>
      <c r="C1932" s="412" t="s">
        <v>1675</v>
      </c>
      <c r="D1932" t="s">
        <v>13</v>
      </c>
      <c r="E1932" t="s">
        <v>35</v>
      </c>
      <c r="F1932" s="412" t="s">
        <v>1306</v>
      </c>
      <c r="G1932">
        <v>22</v>
      </c>
    </row>
    <row r="1933" spans="1:9" ht="45" x14ac:dyDescent="0.2">
      <c r="A1933" t="s">
        <v>753</v>
      </c>
      <c r="B1933" t="s">
        <v>752</v>
      </c>
      <c r="C1933" s="412" t="s">
        <v>1675</v>
      </c>
      <c r="D1933" t="s">
        <v>13</v>
      </c>
      <c r="E1933" t="s">
        <v>35</v>
      </c>
      <c r="F1933" s="412" t="s">
        <v>1300</v>
      </c>
      <c r="G1933">
        <v>2</v>
      </c>
      <c r="I1933">
        <v>27</v>
      </c>
    </row>
    <row r="1934" spans="1:9" ht="45" x14ac:dyDescent="0.2">
      <c r="A1934" t="s">
        <v>753</v>
      </c>
      <c r="B1934" t="s">
        <v>752</v>
      </c>
      <c r="C1934" s="412" t="s">
        <v>1675</v>
      </c>
      <c r="D1934" t="s">
        <v>13</v>
      </c>
      <c r="E1934" t="s">
        <v>35</v>
      </c>
      <c r="F1934" s="412" t="s">
        <v>1299</v>
      </c>
      <c r="G1934">
        <v>1</v>
      </c>
    </row>
    <row r="1935" spans="1:9" ht="45" x14ac:dyDescent="0.2">
      <c r="A1935" t="s">
        <v>753</v>
      </c>
      <c r="B1935" t="s">
        <v>752</v>
      </c>
      <c r="C1935" s="412" t="s">
        <v>1675</v>
      </c>
      <c r="D1935" t="s">
        <v>13</v>
      </c>
      <c r="E1935" t="s">
        <v>35</v>
      </c>
      <c r="F1935" s="412" t="s">
        <v>1171</v>
      </c>
      <c r="G1935">
        <v>2</v>
      </c>
    </row>
    <row r="1936" spans="1:9" ht="45" x14ac:dyDescent="0.2">
      <c r="A1936" t="s">
        <v>753</v>
      </c>
      <c r="B1936" t="s">
        <v>752</v>
      </c>
      <c r="C1936" s="412" t="s">
        <v>1675</v>
      </c>
      <c r="D1936" t="s">
        <v>13</v>
      </c>
      <c r="E1936" t="s">
        <v>35</v>
      </c>
      <c r="F1936" s="412" t="s">
        <v>1297</v>
      </c>
      <c r="G1936">
        <v>2767</v>
      </c>
      <c r="H1936">
        <v>79</v>
      </c>
      <c r="I1936">
        <v>718</v>
      </c>
    </row>
    <row r="1937" spans="1:9" ht="45" x14ac:dyDescent="0.2">
      <c r="A1937" t="s">
        <v>753</v>
      </c>
      <c r="B1937" t="s">
        <v>752</v>
      </c>
      <c r="C1937" s="412" t="s">
        <v>1675</v>
      </c>
      <c r="D1937" t="s">
        <v>13</v>
      </c>
      <c r="E1937" t="s">
        <v>35</v>
      </c>
      <c r="F1937" s="412" t="s">
        <v>1296</v>
      </c>
      <c r="G1937">
        <v>9</v>
      </c>
      <c r="H1937">
        <v>1</v>
      </c>
    </row>
    <row r="1938" spans="1:9" ht="60" x14ac:dyDescent="0.2">
      <c r="A1938" t="s">
        <v>753</v>
      </c>
      <c r="B1938" t="s">
        <v>752</v>
      </c>
      <c r="C1938" s="412" t="s">
        <v>1675</v>
      </c>
      <c r="D1938" t="s">
        <v>13</v>
      </c>
      <c r="E1938" t="s">
        <v>35</v>
      </c>
      <c r="F1938" s="412" t="s">
        <v>1295</v>
      </c>
      <c r="G1938">
        <v>3</v>
      </c>
      <c r="I1938">
        <v>1</v>
      </c>
    </row>
    <row r="1939" spans="1:9" ht="45" x14ac:dyDescent="0.2">
      <c r="A1939" t="s">
        <v>753</v>
      </c>
      <c r="B1939" t="s">
        <v>752</v>
      </c>
      <c r="C1939" s="412" t="s">
        <v>1675</v>
      </c>
      <c r="D1939" t="s">
        <v>13</v>
      </c>
      <c r="E1939" t="s">
        <v>35</v>
      </c>
      <c r="F1939" s="412" t="s">
        <v>1294</v>
      </c>
      <c r="G1939">
        <v>348</v>
      </c>
      <c r="H1939">
        <v>3</v>
      </c>
      <c r="I1939">
        <v>131</v>
      </c>
    </row>
    <row r="1940" spans="1:9" ht="45" x14ac:dyDescent="0.2">
      <c r="A1940" t="s">
        <v>795</v>
      </c>
      <c r="B1940" t="s">
        <v>794</v>
      </c>
      <c r="C1940" s="412" t="s">
        <v>1432</v>
      </c>
      <c r="D1940" t="s">
        <v>15</v>
      </c>
      <c r="E1940" t="s">
        <v>20</v>
      </c>
      <c r="F1940" s="412" t="s">
        <v>1297</v>
      </c>
      <c r="I1940">
        <v>1</v>
      </c>
    </row>
    <row r="1941" spans="1:9" ht="45" x14ac:dyDescent="0.2">
      <c r="A1941" t="s">
        <v>795</v>
      </c>
      <c r="B1941" t="s">
        <v>794</v>
      </c>
      <c r="C1941" s="412" t="s">
        <v>1432</v>
      </c>
      <c r="D1941" t="s">
        <v>15</v>
      </c>
      <c r="E1941" t="s">
        <v>20</v>
      </c>
      <c r="F1941" s="412" t="s">
        <v>1294</v>
      </c>
      <c r="G1941">
        <v>1</v>
      </c>
      <c r="I1941">
        <v>2</v>
      </c>
    </row>
    <row r="1942" spans="1:9" ht="30" x14ac:dyDescent="0.2">
      <c r="A1942" t="s">
        <v>879</v>
      </c>
      <c r="B1942" t="s">
        <v>878</v>
      </c>
      <c r="C1942" s="412" t="s">
        <v>1676</v>
      </c>
      <c r="D1942" t="s">
        <v>15</v>
      </c>
      <c r="E1942" t="s">
        <v>35</v>
      </c>
      <c r="F1942" s="412" t="s">
        <v>1305</v>
      </c>
      <c r="G1942">
        <v>270</v>
      </c>
    </row>
    <row r="1943" spans="1:9" ht="30" x14ac:dyDescent="0.2">
      <c r="A1943" t="s">
        <v>879</v>
      </c>
      <c r="B1943" t="s">
        <v>878</v>
      </c>
      <c r="C1943" s="412" t="s">
        <v>1676</v>
      </c>
      <c r="D1943" t="s">
        <v>15</v>
      </c>
      <c r="E1943" t="s">
        <v>35</v>
      </c>
      <c r="F1943" s="412" t="s">
        <v>1308</v>
      </c>
      <c r="G1943">
        <v>27</v>
      </c>
      <c r="H1943">
        <v>1</v>
      </c>
    </row>
    <row r="1944" spans="1:9" ht="30" x14ac:dyDescent="0.2">
      <c r="A1944" t="s">
        <v>879</v>
      </c>
      <c r="B1944" t="s">
        <v>878</v>
      </c>
      <c r="C1944" s="412" t="s">
        <v>1676</v>
      </c>
      <c r="D1944" t="s">
        <v>15</v>
      </c>
      <c r="E1944" t="s">
        <v>35</v>
      </c>
      <c r="F1944" s="412" t="s">
        <v>1304</v>
      </c>
      <c r="G1944">
        <v>1731</v>
      </c>
      <c r="H1944">
        <v>61</v>
      </c>
    </row>
    <row r="1945" spans="1:9" ht="45" x14ac:dyDescent="0.2">
      <c r="A1945" t="s">
        <v>879</v>
      </c>
      <c r="B1945" t="s">
        <v>878</v>
      </c>
      <c r="C1945" s="412" t="s">
        <v>1676</v>
      </c>
      <c r="D1945" t="s">
        <v>15</v>
      </c>
      <c r="E1945" t="s">
        <v>35</v>
      </c>
      <c r="F1945" s="412" t="s">
        <v>1303</v>
      </c>
      <c r="G1945">
        <v>4</v>
      </c>
    </row>
    <row r="1946" spans="1:9" ht="30" x14ac:dyDescent="0.2">
      <c r="A1946" t="s">
        <v>879</v>
      </c>
      <c r="B1946" t="s">
        <v>878</v>
      </c>
      <c r="C1946" s="412" t="s">
        <v>1676</v>
      </c>
      <c r="D1946" t="s">
        <v>15</v>
      </c>
      <c r="E1946" t="s">
        <v>35</v>
      </c>
      <c r="F1946" s="412" t="s">
        <v>1169</v>
      </c>
      <c r="G1946">
        <v>6</v>
      </c>
    </row>
    <row r="1947" spans="1:9" ht="30" x14ac:dyDescent="0.2">
      <c r="A1947" t="s">
        <v>879</v>
      </c>
      <c r="B1947" t="s">
        <v>878</v>
      </c>
      <c r="C1947" s="412" t="s">
        <v>1676</v>
      </c>
      <c r="D1947" t="s">
        <v>15</v>
      </c>
      <c r="E1947" t="s">
        <v>35</v>
      </c>
      <c r="F1947" s="412" t="s">
        <v>1309</v>
      </c>
      <c r="G1947">
        <v>14</v>
      </c>
    </row>
    <row r="1948" spans="1:9" ht="45" x14ac:dyDescent="0.2">
      <c r="A1948" t="s">
        <v>879</v>
      </c>
      <c r="B1948" t="s">
        <v>878</v>
      </c>
      <c r="C1948" s="412" t="s">
        <v>1676</v>
      </c>
      <c r="D1948" t="s">
        <v>15</v>
      </c>
      <c r="E1948" t="s">
        <v>35</v>
      </c>
      <c r="F1948" s="412" t="s">
        <v>1170</v>
      </c>
      <c r="G1948">
        <v>5</v>
      </c>
    </row>
    <row r="1949" spans="1:9" x14ac:dyDescent="0.2">
      <c r="A1949" t="s">
        <v>879</v>
      </c>
      <c r="B1949" t="s">
        <v>878</v>
      </c>
      <c r="C1949" s="412" t="s">
        <v>1676</v>
      </c>
      <c r="D1949" t="s">
        <v>15</v>
      </c>
      <c r="E1949" t="s">
        <v>35</v>
      </c>
      <c r="F1949" s="412" t="s">
        <v>1306</v>
      </c>
      <c r="G1949">
        <v>5</v>
      </c>
    </row>
    <row r="1950" spans="1:9" ht="45" x14ac:dyDescent="0.2">
      <c r="A1950" t="s">
        <v>879</v>
      </c>
      <c r="B1950" t="s">
        <v>878</v>
      </c>
      <c r="C1950" s="412" t="s">
        <v>1676</v>
      </c>
      <c r="D1950" t="s">
        <v>15</v>
      </c>
      <c r="E1950" t="s">
        <v>35</v>
      </c>
      <c r="F1950" s="412" t="s">
        <v>1300</v>
      </c>
      <c r="G1950">
        <v>5</v>
      </c>
      <c r="I1950">
        <v>36</v>
      </c>
    </row>
    <row r="1951" spans="1:9" ht="45" x14ac:dyDescent="0.2">
      <c r="A1951" t="s">
        <v>879</v>
      </c>
      <c r="B1951" t="s">
        <v>878</v>
      </c>
      <c r="C1951" s="412" t="s">
        <v>1676</v>
      </c>
      <c r="D1951" t="s">
        <v>15</v>
      </c>
      <c r="E1951" t="s">
        <v>35</v>
      </c>
      <c r="F1951" s="412" t="s">
        <v>1299</v>
      </c>
      <c r="G1951">
        <v>4</v>
      </c>
    </row>
    <row r="1952" spans="1:9" ht="30" x14ac:dyDescent="0.2">
      <c r="A1952" t="s">
        <v>879</v>
      </c>
      <c r="B1952" t="s">
        <v>878</v>
      </c>
      <c r="C1952" s="412" t="s">
        <v>1676</v>
      </c>
      <c r="D1952" t="s">
        <v>15</v>
      </c>
      <c r="E1952" t="s">
        <v>35</v>
      </c>
      <c r="F1952" s="412" t="s">
        <v>1171</v>
      </c>
      <c r="G1952">
        <v>5</v>
      </c>
    </row>
    <row r="1953" spans="1:9" ht="30" x14ac:dyDescent="0.2">
      <c r="A1953" t="s">
        <v>879</v>
      </c>
      <c r="B1953" t="s">
        <v>878</v>
      </c>
      <c r="C1953" s="412" t="s">
        <v>1676</v>
      </c>
      <c r="D1953" t="s">
        <v>15</v>
      </c>
      <c r="E1953" t="s">
        <v>35</v>
      </c>
      <c r="F1953" s="412" t="s">
        <v>1297</v>
      </c>
      <c r="G1953">
        <v>2043</v>
      </c>
      <c r="H1953">
        <v>53</v>
      </c>
      <c r="I1953">
        <v>367</v>
      </c>
    </row>
    <row r="1954" spans="1:9" ht="30" x14ac:dyDescent="0.2">
      <c r="A1954" t="s">
        <v>879</v>
      </c>
      <c r="B1954" t="s">
        <v>878</v>
      </c>
      <c r="C1954" s="412" t="s">
        <v>1676</v>
      </c>
      <c r="D1954" t="s">
        <v>15</v>
      </c>
      <c r="E1954" t="s">
        <v>35</v>
      </c>
      <c r="F1954" s="412" t="s">
        <v>1296</v>
      </c>
      <c r="G1954">
        <v>18</v>
      </c>
    </row>
    <row r="1955" spans="1:9" ht="60" x14ac:dyDescent="0.2">
      <c r="A1955" t="s">
        <v>879</v>
      </c>
      <c r="B1955" t="s">
        <v>878</v>
      </c>
      <c r="C1955" s="412" t="s">
        <v>1676</v>
      </c>
      <c r="D1955" t="s">
        <v>15</v>
      </c>
      <c r="E1955" t="s">
        <v>35</v>
      </c>
      <c r="F1955" s="412" t="s">
        <v>1295</v>
      </c>
      <c r="G1955">
        <v>16</v>
      </c>
      <c r="H1955">
        <v>4</v>
      </c>
      <c r="I1955">
        <v>15</v>
      </c>
    </row>
    <row r="1956" spans="1:9" x14ac:dyDescent="0.2">
      <c r="A1956" t="s">
        <v>879</v>
      </c>
      <c r="B1956" t="s">
        <v>878</v>
      </c>
      <c r="C1956" s="412" t="s">
        <v>1676</v>
      </c>
      <c r="D1956" t="s">
        <v>15</v>
      </c>
      <c r="E1956" t="s">
        <v>35</v>
      </c>
      <c r="F1956" s="412" t="s">
        <v>1294</v>
      </c>
      <c r="G1956">
        <v>162</v>
      </c>
      <c r="I1956">
        <v>93</v>
      </c>
    </row>
    <row r="1957" spans="1:9" ht="45" x14ac:dyDescent="0.2">
      <c r="A1957" t="s">
        <v>990</v>
      </c>
      <c r="B1957" t="s">
        <v>1677</v>
      </c>
      <c r="C1957" s="412" t="s">
        <v>1678</v>
      </c>
      <c r="D1957" t="s">
        <v>15</v>
      </c>
      <c r="E1957" t="s">
        <v>65</v>
      </c>
      <c r="F1957" s="412" t="s">
        <v>1297</v>
      </c>
      <c r="G1957">
        <v>1</v>
      </c>
    </row>
    <row r="1958" spans="1:9" ht="45" x14ac:dyDescent="0.2">
      <c r="A1958" t="s">
        <v>342</v>
      </c>
      <c r="B1958" t="s">
        <v>341</v>
      </c>
      <c r="C1958" s="412" t="s">
        <v>1679</v>
      </c>
      <c r="D1958" t="s">
        <v>15</v>
      </c>
      <c r="E1958" t="s">
        <v>17</v>
      </c>
      <c r="F1958" s="412" t="s">
        <v>1305</v>
      </c>
      <c r="G1958">
        <v>110</v>
      </c>
      <c r="H1958">
        <v>49</v>
      </c>
    </row>
    <row r="1959" spans="1:9" ht="45" x14ac:dyDescent="0.2">
      <c r="A1959" t="s">
        <v>342</v>
      </c>
      <c r="B1959" t="s">
        <v>341</v>
      </c>
      <c r="C1959" s="412" t="s">
        <v>1679</v>
      </c>
      <c r="D1959" t="s">
        <v>15</v>
      </c>
      <c r="E1959" t="s">
        <v>17</v>
      </c>
      <c r="F1959" s="412" t="s">
        <v>1304</v>
      </c>
      <c r="G1959">
        <v>1</v>
      </c>
    </row>
    <row r="1960" spans="1:9" ht="45" x14ac:dyDescent="0.2">
      <c r="A1960" t="s">
        <v>342</v>
      </c>
      <c r="B1960" t="s">
        <v>341</v>
      </c>
      <c r="C1960" s="412" t="s">
        <v>1679</v>
      </c>
      <c r="D1960" t="s">
        <v>15</v>
      </c>
      <c r="E1960" t="s">
        <v>17</v>
      </c>
      <c r="F1960" s="412" t="s">
        <v>1303</v>
      </c>
      <c r="G1960">
        <v>21</v>
      </c>
    </row>
    <row r="1961" spans="1:9" ht="45" x14ac:dyDescent="0.2">
      <c r="A1961" t="s">
        <v>342</v>
      </c>
      <c r="B1961" t="s">
        <v>341</v>
      </c>
      <c r="C1961" s="412" t="s">
        <v>1679</v>
      </c>
      <c r="D1961" t="s">
        <v>15</v>
      </c>
      <c r="E1961" t="s">
        <v>17</v>
      </c>
      <c r="F1961" s="412" t="s">
        <v>1169</v>
      </c>
      <c r="G1961">
        <v>46</v>
      </c>
      <c r="H1961">
        <v>1</v>
      </c>
    </row>
    <row r="1962" spans="1:9" ht="45" x14ac:dyDescent="0.2">
      <c r="A1962" t="s">
        <v>342</v>
      </c>
      <c r="B1962" t="s">
        <v>341</v>
      </c>
      <c r="C1962" s="412" t="s">
        <v>1679</v>
      </c>
      <c r="D1962" t="s">
        <v>15</v>
      </c>
      <c r="E1962" t="s">
        <v>17</v>
      </c>
      <c r="F1962" s="412" t="s">
        <v>1170</v>
      </c>
      <c r="G1962">
        <v>3</v>
      </c>
    </row>
    <row r="1963" spans="1:9" ht="45" x14ac:dyDescent="0.2">
      <c r="A1963" t="s">
        <v>342</v>
      </c>
      <c r="B1963" t="s">
        <v>341</v>
      </c>
      <c r="C1963" s="412" t="s">
        <v>1679</v>
      </c>
      <c r="D1963" t="s">
        <v>15</v>
      </c>
      <c r="E1963" t="s">
        <v>17</v>
      </c>
      <c r="F1963" s="412" t="s">
        <v>1307</v>
      </c>
      <c r="G1963">
        <v>1</v>
      </c>
    </row>
    <row r="1964" spans="1:9" ht="45" x14ac:dyDescent="0.2">
      <c r="A1964" t="s">
        <v>342</v>
      </c>
      <c r="B1964" t="s">
        <v>341</v>
      </c>
      <c r="C1964" s="412" t="s">
        <v>1679</v>
      </c>
      <c r="D1964" t="s">
        <v>15</v>
      </c>
      <c r="E1964" t="s">
        <v>17</v>
      </c>
      <c r="F1964" s="412" t="s">
        <v>1306</v>
      </c>
      <c r="G1964">
        <v>10</v>
      </c>
    </row>
    <row r="1965" spans="1:9" ht="45" x14ac:dyDescent="0.2">
      <c r="A1965" t="s">
        <v>342</v>
      </c>
      <c r="B1965" t="s">
        <v>341</v>
      </c>
      <c r="C1965" s="412" t="s">
        <v>1679</v>
      </c>
      <c r="D1965" t="s">
        <v>15</v>
      </c>
      <c r="E1965" t="s">
        <v>17</v>
      </c>
      <c r="F1965" s="412" t="s">
        <v>1300</v>
      </c>
      <c r="G1965">
        <v>1130</v>
      </c>
      <c r="I1965">
        <v>621</v>
      </c>
    </row>
    <row r="1966" spans="1:9" ht="45" x14ac:dyDescent="0.2">
      <c r="A1966" t="s">
        <v>342</v>
      </c>
      <c r="B1966" t="s">
        <v>341</v>
      </c>
      <c r="C1966" s="412" t="s">
        <v>1679</v>
      </c>
      <c r="D1966" t="s">
        <v>15</v>
      </c>
      <c r="E1966" t="s">
        <v>17</v>
      </c>
      <c r="F1966" s="412" t="s">
        <v>1299</v>
      </c>
      <c r="G1966">
        <v>2578</v>
      </c>
    </row>
    <row r="1967" spans="1:9" ht="45" x14ac:dyDescent="0.2">
      <c r="A1967" t="s">
        <v>342</v>
      </c>
      <c r="B1967" t="s">
        <v>341</v>
      </c>
      <c r="C1967" s="412" t="s">
        <v>1679</v>
      </c>
      <c r="D1967" t="s">
        <v>15</v>
      </c>
      <c r="E1967" t="s">
        <v>17</v>
      </c>
      <c r="F1967" s="412" t="s">
        <v>1297</v>
      </c>
      <c r="G1967">
        <v>408</v>
      </c>
      <c r="H1967">
        <v>2</v>
      </c>
      <c r="I1967">
        <v>522</v>
      </c>
    </row>
    <row r="1968" spans="1:9" ht="45" x14ac:dyDescent="0.2">
      <c r="A1968" t="s">
        <v>342</v>
      </c>
      <c r="B1968" t="s">
        <v>341</v>
      </c>
      <c r="C1968" s="412" t="s">
        <v>1679</v>
      </c>
      <c r="D1968" t="s">
        <v>15</v>
      </c>
      <c r="E1968" t="s">
        <v>17</v>
      </c>
      <c r="F1968" s="412" t="s">
        <v>1296</v>
      </c>
      <c r="G1968">
        <v>11</v>
      </c>
      <c r="H1968">
        <v>2</v>
      </c>
    </row>
    <row r="1969" spans="1:9" ht="60" x14ac:dyDescent="0.2">
      <c r="A1969" t="s">
        <v>342</v>
      </c>
      <c r="B1969" t="s">
        <v>341</v>
      </c>
      <c r="C1969" s="412" t="s">
        <v>1679</v>
      </c>
      <c r="D1969" t="s">
        <v>15</v>
      </c>
      <c r="E1969" t="s">
        <v>17</v>
      </c>
      <c r="F1969" s="412" t="s">
        <v>1295</v>
      </c>
      <c r="G1969">
        <v>8</v>
      </c>
      <c r="H1969">
        <v>16</v>
      </c>
      <c r="I1969">
        <v>74</v>
      </c>
    </row>
    <row r="1970" spans="1:9" ht="45" x14ac:dyDescent="0.2">
      <c r="A1970" t="s">
        <v>342</v>
      </c>
      <c r="B1970" t="s">
        <v>341</v>
      </c>
      <c r="C1970" s="412" t="s">
        <v>1679</v>
      </c>
      <c r="D1970" t="s">
        <v>15</v>
      </c>
      <c r="E1970" t="s">
        <v>17</v>
      </c>
      <c r="F1970" s="412" t="s">
        <v>1294</v>
      </c>
      <c r="G1970">
        <v>7351</v>
      </c>
      <c r="H1970">
        <v>228</v>
      </c>
      <c r="I1970">
        <v>50</v>
      </c>
    </row>
    <row r="1971" spans="1:9" ht="30" x14ac:dyDescent="0.2">
      <c r="A1971" t="s">
        <v>572</v>
      </c>
      <c r="B1971" t="s">
        <v>571</v>
      </c>
      <c r="C1971" s="412" t="s">
        <v>1680</v>
      </c>
      <c r="D1971" t="s">
        <v>13</v>
      </c>
      <c r="E1971" t="s">
        <v>66</v>
      </c>
      <c r="F1971" s="412" t="s">
        <v>1305</v>
      </c>
      <c r="G1971">
        <v>2</v>
      </c>
    </row>
    <row r="1972" spans="1:9" ht="30" x14ac:dyDescent="0.2">
      <c r="A1972" t="s">
        <v>572</v>
      </c>
      <c r="B1972" t="s">
        <v>571</v>
      </c>
      <c r="C1972" s="412" t="s">
        <v>1680</v>
      </c>
      <c r="D1972" t="s">
        <v>13</v>
      </c>
      <c r="E1972" t="s">
        <v>66</v>
      </c>
      <c r="F1972" s="412" t="s">
        <v>1308</v>
      </c>
      <c r="G1972">
        <v>6</v>
      </c>
      <c r="H1972">
        <v>102</v>
      </c>
    </row>
    <row r="1973" spans="1:9" ht="30" x14ac:dyDescent="0.2">
      <c r="A1973" t="s">
        <v>572</v>
      </c>
      <c r="B1973" t="s">
        <v>571</v>
      </c>
      <c r="C1973" s="412" t="s">
        <v>1680</v>
      </c>
      <c r="D1973" t="s">
        <v>13</v>
      </c>
      <c r="E1973" t="s">
        <v>66</v>
      </c>
      <c r="F1973" s="412" t="s">
        <v>1304</v>
      </c>
      <c r="G1973">
        <v>8</v>
      </c>
    </row>
    <row r="1974" spans="1:9" ht="45" x14ac:dyDescent="0.2">
      <c r="A1974" t="s">
        <v>572</v>
      </c>
      <c r="B1974" t="s">
        <v>571</v>
      </c>
      <c r="C1974" s="412" t="s">
        <v>1680</v>
      </c>
      <c r="D1974" t="s">
        <v>13</v>
      </c>
      <c r="E1974" t="s">
        <v>66</v>
      </c>
      <c r="F1974" s="412" t="s">
        <v>1303</v>
      </c>
      <c r="G1974">
        <v>15</v>
      </c>
    </row>
    <row r="1975" spans="1:9" ht="30" x14ac:dyDescent="0.2">
      <c r="A1975" t="s">
        <v>572</v>
      </c>
      <c r="B1975" t="s">
        <v>571</v>
      </c>
      <c r="C1975" s="412" t="s">
        <v>1680</v>
      </c>
      <c r="D1975" t="s">
        <v>13</v>
      </c>
      <c r="E1975" t="s">
        <v>66</v>
      </c>
      <c r="F1975" s="412" t="s">
        <v>1309</v>
      </c>
      <c r="G1975">
        <v>3</v>
      </c>
    </row>
    <row r="1976" spans="1:9" ht="45" x14ac:dyDescent="0.2">
      <c r="A1976" t="s">
        <v>572</v>
      </c>
      <c r="B1976" t="s">
        <v>571</v>
      </c>
      <c r="C1976" s="412" t="s">
        <v>1680</v>
      </c>
      <c r="D1976" t="s">
        <v>13</v>
      </c>
      <c r="E1976" t="s">
        <v>66</v>
      </c>
      <c r="F1976" s="412" t="s">
        <v>1170</v>
      </c>
      <c r="G1976">
        <v>315</v>
      </c>
      <c r="H1976">
        <v>15</v>
      </c>
    </row>
    <row r="1977" spans="1:9" ht="30" x14ac:dyDescent="0.2">
      <c r="A1977" t="s">
        <v>572</v>
      </c>
      <c r="B1977" t="s">
        <v>571</v>
      </c>
      <c r="C1977" s="412" t="s">
        <v>1680</v>
      </c>
      <c r="D1977" t="s">
        <v>13</v>
      </c>
      <c r="E1977" t="s">
        <v>66</v>
      </c>
      <c r="F1977" s="412" t="s">
        <v>1306</v>
      </c>
      <c r="G1977">
        <v>2</v>
      </c>
    </row>
    <row r="1978" spans="1:9" ht="45" x14ac:dyDescent="0.2">
      <c r="A1978" t="s">
        <v>572</v>
      </c>
      <c r="B1978" t="s">
        <v>571</v>
      </c>
      <c r="C1978" s="412" t="s">
        <v>1680</v>
      </c>
      <c r="D1978" t="s">
        <v>13</v>
      </c>
      <c r="E1978" t="s">
        <v>66</v>
      </c>
      <c r="F1978" s="412" t="s">
        <v>1300</v>
      </c>
      <c r="I1978">
        <v>14</v>
      </c>
    </row>
    <row r="1979" spans="1:9" ht="45" x14ac:dyDescent="0.2">
      <c r="A1979" t="s">
        <v>572</v>
      </c>
      <c r="B1979" t="s">
        <v>571</v>
      </c>
      <c r="C1979" s="412" t="s">
        <v>1680</v>
      </c>
      <c r="D1979" t="s">
        <v>13</v>
      </c>
      <c r="E1979" t="s">
        <v>66</v>
      </c>
      <c r="F1979" s="412" t="s">
        <v>1299</v>
      </c>
      <c r="G1979">
        <v>1</v>
      </c>
    </row>
    <row r="1980" spans="1:9" ht="30" x14ac:dyDescent="0.2">
      <c r="A1980" t="s">
        <v>572</v>
      </c>
      <c r="B1980" t="s">
        <v>571</v>
      </c>
      <c r="C1980" s="412" t="s">
        <v>1680</v>
      </c>
      <c r="D1980" t="s">
        <v>13</v>
      </c>
      <c r="E1980" t="s">
        <v>66</v>
      </c>
      <c r="F1980" s="412" t="s">
        <v>1171</v>
      </c>
      <c r="G1980">
        <v>361</v>
      </c>
    </row>
    <row r="1981" spans="1:9" ht="30" x14ac:dyDescent="0.2">
      <c r="A1981" t="s">
        <v>572</v>
      </c>
      <c r="B1981" t="s">
        <v>571</v>
      </c>
      <c r="C1981" s="412" t="s">
        <v>1680</v>
      </c>
      <c r="D1981" t="s">
        <v>13</v>
      </c>
      <c r="E1981" t="s">
        <v>66</v>
      </c>
      <c r="F1981" s="412" t="s">
        <v>1297</v>
      </c>
      <c r="G1981">
        <v>4550</v>
      </c>
      <c r="H1981">
        <v>26</v>
      </c>
      <c r="I1981">
        <v>821</v>
      </c>
    </row>
    <row r="1982" spans="1:9" ht="30" x14ac:dyDescent="0.2">
      <c r="A1982" t="s">
        <v>572</v>
      </c>
      <c r="B1982" t="s">
        <v>571</v>
      </c>
      <c r="C1982" s="412" t="s">
        <v>1680</v>
      </c>
      <c r="D1982" t="s">
        <v>13</v>
      </c>
      <c r="E1982" t="s">
        <v>66</v>
      </c>
      <c r="F1982" s="412" t="s">
        <v>1296</v>
      </c>
      <c r="G1982">
        <v>6</v>
      </c>
    </row>
    <row r="1983" spans="1:9" ht="60" x14ac:dyDescent="0.2">
      <c r="A1983" t="s">
        <v>572</v>
      </c>
      <c r="B1983" t="s">
        <v>571</v>
      </c>
      <c r="C1983" s="412" t="s">
        <v>1680</v>
      </c>
      <c r="D1983" t="s">
        <v>13</v>
      </c>
      <c r="E1983" t="s">
        <v>66</v>
      </c>
      <c r="F1983" s="412" t="s">
        <v>1295</v>
      </c>
      <c r="G1983">
        <v>95</v>
      </c>
      <c r="H1983">
        <v>80</v>
      </c>
      <c r="I1983">
        <v>391</v>
      </c>
    </row>
    <row r="1984" spans="1:9" ht="30" x14ac:dyDescent="0.2">
      <c r="A1984" t="s">
        <v>572</v>
      </c>
      <c r="B1984" t="s">
        <v>571</v>
      </c>
      <c r="C1984" s="412" t="s">
        <v>1680</v>
      </c>
      <c r="D1984" t="s">
        <v>13</v>
      </c>
      <c r="E1984" t="s">
        <v>66</v>
      </c>
      <c r="F1984" s="412" t="s">
        <v>1294</v>
      </c>
      <c r="G1984">
        <v>513</v>
      </c>
      <c r="I1984">
        <v>6</v>
      </c>
    </row>
    <row r="1985" spans="1:9" ht="30" x14ac:dyDescent="0.2">
      <c r="A1985" t="s">
        <v>251</v>
      </c>
      <c r="B1985" t="s">
        <v>250</v>
      </c>
      <c r="C1985" s="412" t="s">
        <v>1681</v>
      </c>
      <c r="D1985" t="s">
        <v>13</v>
      </c>
      <c r="E1985" t="s">
        <v>67</v>
      </c>
      <c r="F1985" s="412" t="s">
        <v>1305</v>
      </c>
      <c r="G1985">
        <v>2</v>
      </c>
    </row>
    <row r="1986" spans="1:9" ht="30" x14ac:dyDescent="0.2">
      <c r="A1986" t="s">
        <v>251</v>
      </c>
      <c r="B1986" t="s">
        <v>250</v>
      </c>
      <c r="C1986" s="412" t="s">
        <v>1681</v>
      </c>
      <c r="D1986" t="s">
        <v>13</v>
      </c>
      <c r="E1986" t="s">
        <v>67</v>
      </c>
      <c r="F1986" s="412" t="s">
        <v>1169</v>
      </c>
      <c r="H1986">
        <v>1</v>
      </c>
    </row>
    <row r="1987" spans="1:9" ht="30" x14ac:dyDescent="0.2">
      <c r="A1987" t="s">
        <v>251</v>
      </c>
      <c r="B1987" t="s">
        <v>250</v>
      </c>
      <c r="C1987" s="412" t="s">
        <v>1681</v>
      </c>
      <c r="D1987" t="s">
        <v>13</v>
      </c>
      <c r="E1987" t="s">
        <v>67</v>
      </c>
      <c r="F1987" s="412" t="s">
        <v>1306</v>
      </c>
      <c r="G1987">
        <v>239</v>
      </c>
    </row>
    <row r="1988" spans="1:9" ht="45" x14ac:dyDescent="0.2">
      <c r="A1988" t="s">
        <v>251</v>
      </c>
      <c r="B1988" t="s">
        <v>250</v>
      </c>
      <c r="C1988" s="412" t="s">
        <v>1681</v>
      </c>
      <c r="D1988" t="s">
        <v>13</v>
      </c>
      <c r="E1988" t="s">
        <v>67</v>
      </c>
      <c r="F1988" s="412" t="s">
        <v>1300</v>
      </c>
      <c r="G1988">
        <v>1</v>
      </c>
    </row>
    <row r="1989" spans="1:9" ht="30" x14ac:dyDescent="0.2">
      <c r="A1989" t="s">
        <v>251</v>
      </c>
      <c r="B1989" t="s">
        <v>250</v>
      </c>
      <c r="C1989" s="412" t="s">
        <v>1681</v>
      </c>
      <c r="D1989" t="s">
        <v>13</v>
      </c>
      <c r="E1989" t="s">
        <v>67</v>
      </c>
      <c r="F1989" s="412" t="s">
        <v>1297</v>
      </c>
      <c r="G1989">
        <v>405</v>
      </c>
      <c r="H1989">
        <v>11</v>
      </c>
      <c r="I1989">
        <v>102</v>
      </c>
    </row>
    <row r="1990" spans="1:9" ht="60" x14ac:dyDescent="0.2">
      <c r="A1990" t="s">
        <v>251</v>
      </c>
      <c r="B1990" t="s">
        <v>250</v>
      </c>
      <c r="C1990" s="412" t="s">
        <v>1681</v>
      </c>
      <c r="D1990" t="s">
        <v>13</v>
      </c>
      <c r="E1990" t="s">
        <v>67</v>
      </c>
      <c r="F1990" s="412" t="s">
        <v>1295</v>
      </c>
      <c r="G1990">
        <v>3</v>
      </c>
      <c r="I1990">
        <v>9</v>
      </c>
    </row>
    <row r="1991" spans="1:9" ht="30" x14ac:dyDescent="0.2">
      <c r="A1991" t="s">
        <v>251</v>
      </c>
      <c r="B1991" t="s">
        <v>250</v>
      </c>
      <c r="C1991" s="412" t="s">
        <v>1681</v>
      </c>
      <c r="D1991" t="s">
        <v>13</v>
      </c>
      <c r="E1991" t="s">
        <v>67</v>
      </c>
      <c r="F1991" s="412" t="s">
        <v>1294</v>
      </c>
      <c r="G1991">
        <v>144</v>
      </c>
      <c r="H1991">
        <v>28</v>
      </c>
      <c r="I1991">
        <v>85</v>
      </c>
    </row>
    <row r="1992" spans="1:9" ht="30" x14ac:dyDescent="0.2">
      <c r="A1992" t="s">
        <v>443</v>
      </c>
      <c r="B1992" t="s">
        <v>442</v>
      </c>
      <c r="C1992" s="412" t="s">
        <v>1682</v>
      </c>
      <c r="D1992" t="s">
        <v>160</v>
      </c>
      <c r="E1992" t="s">
        <v>63</v>
      </c>
      <c r="F1992" s="412" t="s">
        <v>1305</v>
      </c>
      <c r="G1992">
        <v>11</v>
      </c>
    </row>
    <row r="1993" spans="1:9" ht="30" x14ac:dyDescent="0.2">
      <c r="A1993" t="s">
        <v>443</v>
      </c>
      <c r="B1993" t="s">
        <v>442</v>
      </c>
      <c r="C1993" s="412" t="s">
        <v>1682</v>
      </c>
      <c r="D1993" t="s">
        <v>160</v>
      </c>
      <c r="E1993" t="s">
        <v>63</v>
      </c>
      <c r="F1993" s="412" t="s">
        <v>1308</v>
      </c>
      <c r="H1993">
        <v>1</v>
      </c>
    </row>
    <row r="1994" spans="1:9" ht="30" x14ac:dyDescent="0.2">
      <c r="A1994" t="s">
        <v>443</v>
      </c>
      <c r="B1994" t="s">
        <v>442</v>
      </c>
      <c r="C1994" s="412" t="s">
        <v>1682</v>
      </c>
      <c r="D1994" t="s">
        <v>160</v>
      </c>
      <c r="E1994" t="s">
        <v>63</v>
      </c>
      <c r="F1994" s="412" t="s">
        <v>1304</v>
      </c>
      <c r="G1994">
        <v>3</v>
      </c>
      <c r="H1994">
        <v>1</v>
      </c>
    </row>
    <row r="1995" spans="1:9" ht="45" x14ac:dyDescent="0.2">
      <c r="A1995" t="s">
        <v>443</v>
      </c>
      <c r="B1995" t="s">
        <v>442</v>
      </c>
      <c r="C1995" s="412" t="s">
        <v>1682</v>
      </c>
      <c r="D1995" t="s">
        <v>160</v>
      </c>
      <c r="E1995" t="s">
        <v>63</v>
      </c>
      <c r="F1995" s="412" t="s">
        <v>1303</v>
      </c>
      <c r="G1995">
        <v>12</v>
      </c>
    </row>
    <row r="1996" spans="1:9" ht="30" x14ac:dyDescent="0.2">
      <c r="A1996" t="s">
        <v>443</v>
      </c>
      <c r="B1996" t="s">
        <v>442</v>
      </c>
      <c r="C1996" s="412" t="s">
        <v>1682</v>
      </c>
      <c r="D1996" t="s">
        <v>160</v>
      </c>
      <c r="E1996" t="s">
        <v>63</v>
      </c>
      <c r="F1996" s="412" t="s">
        <v>1169</v>
      </c>
      <c r="G1996">
        <v>8</v>
      </c>
      <c r="H1996">
        <v>2</v>
      </c>
    </row>
    <row r="1997" spans="1:9" ht="45" x14ac:dyDescent="0.2">
      <c r="A1997" t="s">
        <v>443</v>
      </c>
      <c r="B1997" t="s">
        <v>442</v>
      </c>
      <c r="C1997" s="412" t="s">
        <v>1682</v>
      </c>
      <c r="D1997" t="s">
        <v>160</v>
      </c>
      <c r="E1997" t="s">
        <v>63</v>
      </c>
      <c r="F1997" s="412" t="s">
        <v>1170</v>
      </c>
      <c r="G1997">
        <v>16</v>
      </c>
    </row>
    <row r="1998" spans="1:9" ht="30" x14ac:dyDescent="0.2">
      <c r="A1998" t="s">
        <v>443</v>
      </c>
      <c r="B1998" t="s">
        <v>442</v>
      </c>
      <c r="C1998" s="412" t="s">
        <v>1682</v>
      </c>
      <c r="D1998" t="s">
        <v>160</v>
      </c>
      <c r="E1998" t="s">
        <v>63</v>
      </c>
      <c r="F1998" s="412" t="s">
        <v>1306</v>
      </c>
      <c r="G1998">
        <v>11888</v>
      </c>
    </row>
    <row r="1999" spans="1:9" ht="45" x14ac:dyDescent="0.2">
      <c r="A1999" t="s">
        <v>443</v>
      </c>
      <c r="B1999" t="s">
        <v>442</v>
      </c>
      <c r="C1999" s="412" t="s">
        <v>1682</v>
      </c>
      <c r="D1999" t="s">
        <v>160</v>
      </c>
      <c r="E1999" t="s">
        <v>63</v>
      </c>
      <c r="F1999" s="412" t="s">
        <v>1300</v>
      </c>
      <c r="G1999">
        <v>13</v>
      </c>
      <c r="I1999">
        <v>1</v>
      </c>
    </row>
    <row r="2000" spans="1:9" ht="45" x14ac:dyDescent="0.2">
      <c r="A2000" t="s">
        <v>443</v>
      </c>
      <c r="B2000" t="s">
        <v>442</v>
      </c>
      <c r="C2000" s="412" t="s">
        <v>1682</v>
      </c>
      <c r="D2000" t="s">
        <v>160</v>
      </c>
      <c r="E2000" t="s">
        <v>63</v>
      </c>
      <c r="F2000" s="412" t="s">
        <v>1299</v>
      </c>
      <c r="G2000">
        <v>14</v>
      </c>
    </row>
    <row r="2001" spans="1:9" ht="30" x14ac:dyDescent="0.2">
      <c r="A2001" t="s">
        <v>443</v>
      </c>
      <c r="B2001" t="s">
        <v>442</v>
      </c>
      <c r="C2001" s="412" t="s">
        <v>1682</v>
      </c>
      <c r="D2001" t="s">
        <v>160</v>
      </c>
      <c r="E2001" t="s">
        <v>63</v>
      </c>
      <c r="F2001" s="412" t="s">
        <v>1171</v>
      </c>
      <c r="G2001">
        <v>2</v>
      </c>
    </row>
    <row r="2002" spans="1:9" ht="30" x14ac:dyDescent="0.2">
      <c r="A2002" t="s">
        <v>443</v>
      </c>
      <c r="B2002" t="s">
        <v>442</v>
      </c>
      <c r="C2002" s="412" t="s">
        <v>1682</v>
      </c>
      <c r="D2002" t="s">
        <v>160</v>
      </c>
      <c r="E2002" t="s">
        <v>63</v>
      </c>
      <c r="F2002" s="412" t="s">
        <v>1297</v>
      </c>
      <c r="G2002">
        <v>10715</v>
      </c>
      <c r="H2002">
        <v>970</v>
      </c>
      <c r="I2002">
        <v>830</v>
      </c>
    </row>
    <row r="2003" spans="1:9" ht="30" x14ac:dyDescent="0.2">
      <c r="A2003" t="s">
        <v>443</v>
      </c>
      <c r="B2003" t="s">
        <v>442</v>
      </c>
      <c r="C2003" s="412" t="s">
        <v>1682</v>
      </c>
      <c r="D2003" t="s">
        <v>160</v>
      </c>
      <c r="E2003" t="s">
        <v>63</v>
      </c>
      <c r="F2003" s="412" t="s">
        <v>1296</v>
      </c>
      <c r="G2003">
        <v>8</v>
      </c>
    </row>
    <row r="2004" spans="1:9" ht="60" x14ac:dyDescent="0.2">
      <c r="A2004" t="s">
        <v>443</v>
      </c>
      <c r="B2004" t="s">
        <v>442</v>
      </c>
      <c r="C2004" s="412" t="s">
        <v>1682</v>
      </c>
      <c r="D2004" t="s">
        <v>160</v>
      </c>
      <c r="E2004" t="s">
        <v>63</v>
      </c>
      <c r="F2004" s="412" t="s">
        <v>1295</v>
      </c>
      <c r="G2004">
        <v>4</v>
      </c>
    </row>
    <row r="2005" spans="1:9" ht="30" x14ac:dyDescent="0.2">
      <c r="A2005" t="s">
        <v>443</v>
      </c>
      <c r="B2005" t="s">
        <v>442</v>
      </c>
      <c r="C2005" s="412" t="s">
        <v>1682</v>
      </c>
      <c r="D2005" t="s">
        <v>160</v>
      </c>
      <c r="E2005" t="s">
        <v>63</v>
      </c>
      <c r="F2005" s="412" t="s">
        <v>1294</v>
      </c>
      <c r="G2005">
        <v>3855</v>
      </c>
      <c r="H2005">
        <v>528</v>
      </c>
      <c r="I2005">
        <v>557</v>
      </c>
    </row>
    <row r="2006" spans="1:9" x14ac:dyDescent="0.2">
      <c r="A2006" t="s">
        <v>1086</v>
      </c>
      <c r="B2006" t="s">
        <v>1085</v>
      </c>
      <c r="C2006" s="412" t="s">
        <v>1376</v>
      </c>
      <c r="D2006" t="s">
        <v>13</v>
      </c>
      <c r="E2006" t="s">
        <v>67</v>
      </c>
      <c r="F2006" s="412" t="s">
        <v>1306</v>
      </c>
      <c r="G2006">
        <v>167</v>
      </c>
    </row>
    <row r="2007" spans="1:9" ht="30" x14ac:dyDescent="0.2">
      <c r="A2007" t="s">
        <v>1086</v>
      </c>
      <c r="B2007" t="s">
        <v>1085</v>
      </c>
      <c r="C2007" s="412" t="s">
        <v>1376</v>
      </c>
      <c r="D2007" t="s">
        <v>13</v>
      </c>
      <c r="E2007" t="s">
        <v>67</v>
      </c>
      <c r="F2007" s="412" t="s">
        <v>1297</v>
      </c>
      <c r="G2007">
        <v>221</v>
      </c>
      <c r="H2007">
        <v>5</v>
      </c>
      <c r="I2007">
        <v>21</v>
      </c>
    </row>
    <row r="2008" spans="1:9" ht="60" x14ac:dyDescent="0.2">
      <c r="A2008" t="s">
        <v>1086</v>
      </c>
      <c r="B2008" t="s">
        <v>1085</v>
      </c>
      <c r="C2008" s="412" t="s">
        <v>1376</v>
      </c>
      <c r="D2008" t="s">
        <v>13</v>
      </c>
      <c r="E2008" t="s">
        <v>67</v>
      </c>
      <c r="F2008" s="412" t="s">
        <v>1295</v>
      </c>
      <c r="G2008">
        <v>1</v>
      </c>
    </row>
    <row r="2009" spans="1:9" x14ac:dyDescent="0.2">
      <c r="A2009" t="s">
        <v>1086</v>
      </c>
      <c r="B2009" t="s">
        <v>1085</v>
      </c>
      <c r="C2009" s="412" t="s">
        <v>1376</v>
      </c>
      <c r="D2009" t="s">
        <v>13</v>
      </c>
      <c r="E2009" t="s">
        <v>67</v>
      </c>
      <c r="F2009" s="412" t="s">
        <v>1294</v>
      </c>
      <c r="G2009">
        <v>56</v>
      </c>
      <c r="H2009">
        <v>3</v>
      </c>
      <c r="I2009">
        <v>16</v>
      </c>
    </row>
    <row r="2010" spans="1:9" ht="45" x14ac:dyDescent="0.2">
      <c r="A2010" t="s">
        <v>151</v>
      </c>
      <c r="B2010" t="s">
        <v>150</v>
      </c>
      <c r="C2010" s="412" t="s">
        <v>1683</v>
      </c>
      <c r="D2010" t="s">
        <v>13</v>
      </c>
      <c r="E2010" t="s">
        <v>64</v>
      </c>
      <c r="F2010" s="412" t="s">
        <v>1305</v>
      </c>
      <c r="G2010">
        <v>3</v>
      </c>
    </row>
    <row r="2011" spans="1:9" ht="45" x14ac:dyDescent="0.2">
      <c r="A2011" t="s">
        <v>151</v>
      </c>
      <c r="B2011" t="s">
        <v>150</v>
      </c>
      <c r="C2011" s="412" t="s">
        <v>1683</v>
      </c>
      <c r="D2011" t="s">
        <v>13</v>
      </c>
      <c r="E2011" t="s">
        <v>64</v>
      </c>
      <c r="F2011" s="412" t="s">
        <v>1308</v>
      </c>
      <c r="G2011">
        <v>4</v>
      </c>
    </row>
    <row r="2012" spans="1:9" ht="45" x14ac:dyDescent="0.2">
      <c r="A2012" t="s">
        <v>151</v>
      </c>
      <c r="B2012" t="s">
        <v>150</v>
      </c>
      <c r="C2012" s="412" t="s">
        <v>1683</v>
      </c>
      <c r="D2012" t="s">
        <v>13</v>
      </c>
      <c r="E2012" t="s">
        <v>64</v>
      </c>
      <c r="F2012" s="412" t="s">
        <v>1304</v>
      </c>
      <c r="G2012">
        <v>14</v>
      </c>
    </row>
    <row r="2013" spans="1:9" ht="45" x14ac:dyDescent="0.2">
      <c r="A2013" t="s">
        <v>151</v>
      </c>
      <c r="B2013" t="s">
        <v>150</v>
      </c>
      <c r="C2013" s="412" t="s">
        <v>1683</v>
      </c>
      <c r="D2013" t="s">
        <v>13</v>
      </c>
      <c r="E2013" t="s">
        <v>64</v>
      </c>
      <c r="F2013" s="412" t="s">
        <v>1303</v>
      </c>
      <c r="G2013">
        <v>7</v>
      </c>
    </row>
    <row r="2014" spans="1:9" ht="45" x14ac:dyDescent="0.2">
      <c r="A2014" t="s">
        <v>151</v>
      </c>
      <c r="B2014" t="s">
        <v>150</v>
      </c>
      <c r="C2014" s="412" t="s">
        <v>1683</v>
      </c>
      <c r="D2014" t="s">
        <v>13</v>
      </c>
      <c r="E2014" t="s">
        <v>64</v>
      </c>
      <c r="F2014" s="412" t="s">
        <v>1170</v>
      </c>
      <c r="G2014">
        <v>4504</v>
      </c>
      <c r="H2014">
        <v>203</v>
      </c>
    </row>
    <row r="2015" spans="1:9" ht="45" x14ac:dyDescent="0.2">
      <c r="A2015" t="s">
        <v>151</v>
      </c>
      <c r="B2015" t="s">
        <v>150</v>
      </c>
      <c r="C2015" s="412" t="s">
        <v>1683</v>
      </c>
      <c r="D2015" t="s">
        <v>13</v>
      </c>
      <c r="E2015" t="s">
        <v>64</v>
      </c>
      <c r="F2015" s="412" t="s">
        <v>1300</v>
      </c>
      <c r="G2015">
        <v>10</v>
      </c>
      <c r="I2015">
        <v>7</v>
      </c>
    </row>
    <row r="2016" spans="1:9" ht="45" x14ac:dyDescent="0.2">
      <c r="A2016" t="s">
        <v>151</v>
      </c>
      <c r="B2016" t="s">
        <v>150</v>
      </c>
      <c r="C2016" s="412" t="s">
        <v>1683</v>
      </c>
      <c r="D2016" t="s">
        <v>13</v>
      </c>
      <c r="E2016" t="s">
        <v>64</v>
      </c>
      <c r="F2016" s="412" t="s">
        <v>1299</v>
      </c>
      <c r="G2016">
        <v>1</v>
      </c>
    </row>
    <row r="2017" spans="1:9" ht="45" x14ac:dyDescent="0.2">
      <c r="A2017" t="s">
        <v>151</v>
      </c>
      <c r="B2017" t="s">
        <v>150</v>
      </c>
      <c r="C2017" s="412" t="s">
        <v>1683</v>
      </c>
      <c r="D2017" t="s">
        <v>13</v>
      </c>
      <c r="E2017" t="s">
        <v>64</v>
      </c>
      <c r="F2017" s="412" t="s">
        <v>1297</v>
      </c>
      <c r="G2017">
        <v>1465</v>
      </c>
      <c r="H2017">
        <v>65</v>
      </c>
      <c r="I2017">
        <v>696</v>
      </c>
    </row>
    <row r="2018" spans="1:9" ht="45" x14ac:dyDescent="0.2">
      <c r="A2018" t="s">
        <v>151</v>
      </c>
      <c r="B2018" t="s">
        <v>150</v>
      </c>
      <c r="C2018" s="412" t="s">
        <v>1683</v>
      </c>
      <c r="D2018" t="s">
        <v>13</v>
      </c>
      <c r="E2018" t="s">
        <v>64</v>
      </c>
      <c r="F2018" s="412" t="s">
        <v>1296</v>
      </c>
      <c r="G2018">
        <v>18</v>
      </c>
      <c r="H2018">
        <v>1</v>
      </c>
    </row>
    <row r="2019" spans="1:9" ht="60" x14ac:dyDescent="0.2">
      <c r="A2019" t="s">
        <v>151</v>
      </c>
      <c r="B2019" t="s">
        <v>150</v>
      </c>
      <c r="C2019" s="412" t="s">
        <v>1683</v>
      </c>
      <c r="D2019" t="s">
        <v>13</v>
      </c>
      <c r="E2019" t="s">
        <v>64</v>
      </c>
      <c r="F2019" s="412" t="s">
        <v>1295</v>
      </c>
      <c r="G2019">
        <v>324</v>
      </c>
      <c r="H2019">
        <v>2</v>
      </c>
      <c r="I2019">
        <v>460</v>
      </c>
    </row>
    <row r="2020" spans="1:9" ht="45" x14ac:dyDescent="0.2">
      <c r="A2020" t="s">
        <v>151</v>
      </c>
      <c r="B2020" t="s">
        <v>150</v>
      </c>
      <c r="C2020" s="412" t="s">
        <v>1683</v>
      </c>
      <c r="D2020" t="s">
        <v>13</v>
      </c>
      <c r="E2020" t="s">
        <v>64</v>
      </c>
      <c r="F2020" s="412" t="s">
        <v>1294</v>
      </c>
      <c r="G2020">
        <v>33</v>
      </c>
      <c r="I2020">
        <v>1</v>
      </c>
    </row>
    <row r="2021" spans="1:9" ht="30" x14ac:dyDescent="0.2">
      <c r="A2021" t="s">
        <v>586</v>
      </c>
      <c r="B2021" t="s">
        <v>585</v>
      </c>
      <c r="C2021" s="412" t="s">
        <v>1684</v>
      </c>
      <c r="D2021" t="s">
        <v>15</v>
      </c>
      <c r="E2021" t="s">
        <v>17</v>
      </c>
      <c r="F2021" s="412" t="s">
        <v>1305</v>
      </c>
      <c r="G2021">
        <v>124</v>
      </c>
      <c r="H2021">
        <v>157</v>
      </c>
    </row>
    <row r="2022" spans="1:9" ht="30" x14ac:dyDescent="0.2">
      <c r="A2022" t="s">
        <v>586</v>
      </c>
      <c r="B2022" t="s">
        <v>585</v>
      </c>
      <c r="C2022" s="412" t="s">
        <v>1684</v>
      </c>
      <c r="D2022" t="s">
        <v>15</v>
      </c>
      <c r="E2022" t="s">
        <v>17</v>
      </c>
      <c r="F2022" s="412" t="s">
        <v>1308</v>
      </c>
      <c r="G2022">
        <v>5</v>
      </c>
    </row>
    <row r="2023" spans="1:9" ht="30" x14ac:dyDescent="0.2">
      <c r="A2023" t="s">
        <v>586</v>
      </c>
      <c r="B2023" t="s">
        <v>585</v>
      </c>
      <c r="C2023" s="412" t="s">
        <v>1684</v>
      </c>
      <c r="D2023" t="s">
        <v>15</v>
      </c>
      <c r="E2023" t="s">
        <v>17</v>
      </c>
      <c r="F2023" s="412" t="s">
        <v>1304</v>
      </c>
      <c r="G2023">
        <v>3</v>
      </c>
      <c r="H2023">
        <v>1</v>
      </c>
    </row>
    <row r="2024" spans="1:9" ht="45" x14ac:dyDescent="0.2">
      <c r="A2024" t="s">
        <v>586</v>
      </c>
      <c r="B2024" t="s">
        <v>585</v>
      </c>
      <c r="C2024" s="412" t="s">
        <v>1684</v>
      </c>
      <c r="D2024" t="s">
        <v>15</v>
      </c>
      <c r="E2024" t="s">
        <v>17</v>
      </c>
      <c r="F2024" s="412" t="s">
        <v>1303</v>
      </c>
      <c r="G2024">
        <v>11</v>
      </c>
    </row>
    <row r="2025" spans="1:9" ht="30" x14ac:dyDescent="0.2">
      <c r="A2025" t="s">
        <v>586</v>
      </c>
      <c r="B2025" t="s">
        <v>585</v>
      </c>
      <c r="C2025" s="412" t="s">
        <v>1684</v>
      </c>
      <c r="D2025" t="s">
        <v>15</v>
      </c>
      <c r="E2025" t="s">
        <v>17</v>
      </c>
      <c r="F2025" s="412" t="s">
        <v>1169</v>
      </c>
      <c r="G2025">
        <v>63</v>
      </c>
      <c r="H2025">
        <v>12</v>
      </c>
    </row>
    <row r="2026" spans="1:9" ht="30" x14ac:dyDescent="0.2">
      <c r="A2026" t="s">
        <v>586</v>
      </c>
      <c r="B2026" t="s">
        <v>585</v>
      </c>
      <c r="C2026" s="412" t="s">
        <v>1684</v>
      </c>
      <c r="D2026" t="s">
        <v>15</v>
      </c>
      <c r="E2026" t="s">
        <v>17</v>
      </c>
      <c r="F2026" s="412" t="s">
        <v>1309</v>
      </c>
      <c r="G2026">
        <v>4</v>
      </c>
    </row>
    <row r="2027" spans="1:9" ht="45" x14ac:dyDescent="0.2">
      <c r="A2027" t="s">
        <v>586</v>
      </c>
      <c r="B2027" t="s">
        <v>585</v>
      </c>
      <c r="C2027" s="412" t="s">
        <v>1684</v>
      </c>
      <c r="D2027" t="s">
        <v>15</v>
      </c>
      <c r="E2027" t="s">
        <v>17</v>
      </c>
      <c r="F2027" s="412" t="s">
        <v>1170</v>
      </c>
      <c r="G2027">
        <v>6</v>
      </c>
    </row>
    <row r="2028" spans="1:9" x14ac:dyDescent="0.2">
      <c r="A2028" t="s">
        <v>586</v>
      </c>
      <c r="B2028" t="s">
        <v>585</v>
      </c>
      <c r="C2028" s="412" t="s">
        <v>1684</v>
      </c>
      <c r="D2028" t="s">
        <v>15</v>
      </c>
      <c r="E2028" t="s">
        <v>17</v>
      </c>
      <c r="F2028" s="412" t="s">
        <v>1306</v>
      </c>
      <c r="G2028">
        <v>22</v>
      </c>
    </row>
    <row r="2029" spans="1:9" ht="45" x14ac:dyDescent="0.2">
      <c r="A2029" t="s">
        <v>586</v>
      </c>
      <c r="B2029" t="s">
        <v>585</v>
      </c>
      <c r="C2029" s="412" t="s">
        <v>1684</v>
      </c>
      <c r="D2029" t="s">
        <v>15</v>
      </c>
      <c r="E2029" t="s">
        <v>17</v>
      </c>
      <c r="F2029" s="412" t="s">
        <v>1300</v>
      </c>
      <c r="G2029">
        <v>822</v>
      </c>
      <c r="I2029">
        <v>4037</v>
      </c>
    </row>
    <row r="2030" spans="1:9" ht="45" x14ac:dyDescent="0.2">
      <c r="A2030" t="s">
        <v>586</v>
      </c>
      <c r="B2030" t="s">
        <v>585</v>
      </c>
      <c r="C2030" s="412" t="s">
        <v>1684</v>
      </c>
      <c r="D2030" t="s">
        <v>15</v>
      </c>
      <c r="E2030" t="s">
        <v>17</v>
      </c>
      <c r="F2030" s="412" t="s">
        <v>1299</v>
      </c>
      <c r="G2030">
        <v>3847</v>
      </c>
    </row>
    <row r="2031" spans="1:9" ht="30" x14ac:dyDescent="0.2">
      <c r="A2031" t="s">
        <v>586</v>
      </c>
      <c r="B2031" t="s">
        <v>585</v>
      </c>
      <c r="C2031" s="412" t="s">
        <v>1684</v>
      </c>
      <c r="D2031" t="s">
        <v>15</v>
      </c>
      <c r="E2031" t="s">
        <v>17</v>
      </c>
      <c r="F2031" s="412" t="s">
        <v>1171</v>
      </c>
      <c r="G2031">
        <v>10</v>
      </c>
    </row>
    <row r="2032" spans="1:9" ht="30" x14ac:dyDescent="0.2">
      <c r="A2032" t="s">
        <v>586</v>
      </c>
      <c r="B2032" t="s">
        <v>585</v>
      </c>
      <c r="C2032" s="412" t="s">
        <v>1684</v>
      </c>
      <c r="D2032" t="s">
        <v>15</v>
      </c>
      <c r="E2032" t="s">
        <v>17</v>
      </c>
      <c r="F2032" s="412" t="s">
        <v>1297</v>
      </c>
      <c r="G2032">
        <v>196</v>
      </c>
      <c r="H2032">
        <v>2</v>
      </c>
      <c r="I2032">
        <v>2984</v>
      </c>
    </row>
    <row r="2033" spans="1:9" ht="30" x14ac:dyDescent="0.2">
      <c r="A2033" t="s">
        <v>586</v>
      </c>
      <c r="B2033" t="s">
        <v>585</v>
      </c>
      <c r="C2033" s="412" t="s">
        <v>1684</v>
      </c>
      <c r="D2033" t="s">
        <v>15</v>
      </c>
      <c r="E2033" t="s">
        <v>17</v>
      </c>
      <c r="F2033" s="412" t="s">
        <v>1296</v>
      </c>
      <c r="G2033">
        <v>15</v>
      </c>
      <c r="H2033">
        <v>2</v>
      </c>
    </row>
    <row r="2034" spans="1:9" ht="60" x14ac:dyDescent="0.2">
      <c r="A2034" t="s">
        <v>586</v>
      </c>
      <c r="B2034" t="s">
        <v>585</v>
      </c>
      <c r="C2034" s="412" t="s">
        <v>1684</v>
      </c>
      <c r="D2034" t="s">
        <v>15</v>
      </c>
      <c r="E2034" t="s">
        <v>17</v>
      </c>
      <c r="F2034" s="412" t="s">
        <v>1295</v>
      </c>
      <c r="G2034">
        <v>19</v>
      </c>
      <c r="H2034">
        <v>7</v>
      </c>
      <c r="I2034">
        <v>214</v>
      </c>
    </row>
    <row r="2035" spans="1:9" x14ac:dyDescent="0.2">
      <c r="A2035" t="s">
        <v>586</v>
      </c>
      <c r="B2035" t="s">
        <v>585</v>
      </c>
      <c r="C2035" s="412" t="s">
        <v>1684</v>
      </c>
      <c r="D2035" t="s">
        <v>15</v>
      </c>
      <c r="E2035" t="s">
        <v>17</v>
      </c>
      <c r="F2035" s="412" t="s">
        <v>1294</v>
      </c>
      <c r="G2035">
        <v>4865</v>
      </c>
      <c r="H2035">
        <v>268</v>
      </c>
      <c r="I2035">
        <v>308</v>
      </c>
    </row>
    <row r="2036" spans="1:9" ht="45" x14ac:dyDescent="0.2">
      <c r="A2036" t="s">
        <v>530</v>
      </c>
      <c r="B2036" t="s">
        <v>529</v>
      </c>
      <c r="C2036" s="412" t="s">
        <v>1685</v>
      </c>
      <c r="D2036" t="s">
        <v>13</v>
      </c>
      <c r="E2036" t="s">
        <v>61</v>
      </c>
      <c r="F2036" s="412" t="s">
        <v>1303</v>
      </c>
      <c r="G2036">
        <v>313</v>
      </c>
    </row>
    <row r="2037" spans="1:9" ht="45" x14ac:dyDescent="0.2">
      <c r="A2037" t="s">
        <v>530</v>
      </c>
      <c r="B2037" t="s">
        <v>529</v>
      </c>
      <c r="C2037" s="412" t="s">
        <v>1685</v>
      </c>
      <c r="D2037" t="s">
        <v>13</v>
      </c>
      <c r="E2037" t="s">
        <v>61</v>
      </c>
      <c r="F2037" s="412" t="s">
        <v>1170</v>
      </c>
      <c r="G2037">
        <v>1</v>
      </c>
    </row>
    <row r="2038" spans="1:9" ht="45" x14ac:dyDescent="0.2">
      <c r="A2038" t="s">
        <v>530</v>
      </c>
      <c r="B2038" t="s">
        <v>529</v>
      </c>
      <c r="C2038" s="412" t="s">
        <v>1685</v>
      </c>
      <c r="D2038" t="s">
        <v>13</v>
      </c>
      <c r="E2038" t="s">
        <v>61</v>
      </c>
      <c r="F2038" s="412" t="s">
        <v>1300</v>
      </c>
      <c r="G2038">
        <v>492</v>
      </c>
      <c r="I2038">
        <v>87</v>
      </c>
    </row>
    <row r="2039" spans="1:9" ht="30" x14ac:dyDescent="0.2">
      <c r="A2039" t="s">
        <v>530</v>
      </c>
      <c r="B2039" t="s">
        <v>529</v>
      </c>
      <c r="C2039" s="412" t="s">
        <v>1685</v>
      </c>
      <c r="D2039" t="s">
        <v>13</v>
      </c>
      <c r="E2039" t="s">
        <v>61</v>
      </c>
      <c r="F2039" s="412" t="s">
        <v>1171</v>
      </c>
      <c r="G2039">
        <v>2</v>
      </c>
    </row>
    <row r="2040" spans="1:9" ht="30" x14ac:dyDescent="0.2">
      <c r="A2040" t="s">
        <v>530</v>
      </c>
      <c r="B2040" t="s">
        <v>529</v>
      </c>
      <c r="C2040" s="412" t="s">
        <v>1685</v>
      </c>
      <c r="D2040" t="s">
        <v>13</v>
      </c>
      <c r="E2040" t="s">
        <v>61</v>
      </c>
      <c r="F2040" s="412" t="s">
        <v>1297</v>
      </c>
      <c r="G2040">
        <v>42</v>
      </c>
      <c r="I2040">
        <v>1</v>
      </c>
    </row>
    <row r="2041" spans="1:9" ht="30" x14ac:dyDescent="0.2">
      <c r="A2041" t="s">
        <v>530</v>
      </c>
      <c r="B2041" t="s">
        <v>529</v>
      </c>
      <c r="C2041" s="412" t="s">
        <v>1685</v>
      </c>
      <c r="D2041" t="s">
        <v>13</v>
      </c>
      <c r="E2041" t="s">
        <v>61</v>
      </c>
      <c r="F2041" s="412" t="s">
        <v>1296</v>
      </c>
      <c r="G2041">
        <v>984</v>
      </c>
      <c r="H2041">
        <v>104</v>
      </c>
    </row>
    <row r="2042" spans="1:9" ht="60" x14ac:dyDescent="0.2">
      <c r="A2042" t="s">
        <v>530</v>
      </c>
      <c r="B2042" t="s">
        <v>529</v>
      </c>
      <c r="C2042" s="412" t="s">
        <v>1685</v>
      </c>
      <c r="D2042" t="s">
        <v>13</v>
      </c>
      <c r="E2042" t="s">
        <v>61</v>
      </c>
      <c r="F2042" s="412" t="s">
        <v>1295</v>
      </c>
      <c r="G2042">
        <v>421</v>
      </c>
      <c r="H2042">
        <v>48</v>
      </c>
      <c r="I2042">
        <v>237</v>
      </c>
    </row>
    <row r="2043" spans="1:9" ht="30" x14ac:dyDescent="0.2">
      <c r="A2043" t="s">
        <v>530</v>
      </c>
      <c r="B2043" t="s">
        <v>529</v>
      </c>
      <c r="C2043" s="412" t="s">
        <v>1685</v>
      </c>
      <c r="D2043" t="s">
        <v>13</v>
      </c>
      <c r="E2043" t="s">
        <v>61</v>
      </c>
      <c r="F2043" s="412" t="s">
        <v>1294</v>
      </c>
      <c r="G2043">
        <v>327</v>
      </c>
      <c r="I2043">
        <v>193</v>
      </c>
    </row>
    <row r="2044" spans="1:9" ht="30" x14ac:dyDescent="0.2">
      <c r="A2044" t="s">
        <v>686</v>
      </c>
      <c r="B2044" t="s">
        <v>685</v>
      </c>
      <c r="C2044" s="412" t="s">
        <v>1686</v>
      </c>
      <c r="D2044" t="s">
        <v>160</v>
      </c>
      <c r="E2044" t="s">
        <v>65</v>
      </c>
      <c r="F2044" s="412" t="s">
        <v>1305</v>
      </c>
      <c r="G2044">
        <v>30</v>
      </c>
      <c r="H2044">
        <v>6</v>
      </c>
    </row>
    <row r="2045" spans="1:9" ht="30" x14ac:dyDescent="0.2">
      <c r="A2045" t="s">
        <v>686</v>
      </c>
      <c r="B2045" t="s">
        <v>685</v>
      </c>
      <c r="C2045" s="412" t="s">
        <v>1686</v>
      </c>
      <c r="D2045" t="s">
        <v>160</v>
      </c>
      <c r="E2045" t="s">
        <v>65</v>
      </c>
      <c r="F2045" s="412" t="s">
        <v>1308</v>
      </c>
      <c r="G2045">
        <v>11813</v>
      </c>
      <c r="H2045">
        <v>2702</v>
      </c>
    </row>
    <row r="2046" spans="1:9" ht="30" x14ac:dyDescent="0.2">
      <c r="A2046" t="s">
        <v>686</v>
      </c>
      <c r="B2046" t="s">
        <v>685</v>
      </c>
      <c r="C2046" s="412" t="s">
        <v>1686</v>
      </c>
      <c r="D2046" t="s">
        <v>160</v>
      </c>
      <c r="E2046" t="s">
        <v>65</v>
      </c>
      <c r="F2046" s="412" t="s">
        <v>1304</v>
      </c>
      <c r="G2046">
        <v>78</v>
      </c>
      <c r="H2046">
        <v>3</v>
      </c>
    </row>
    <row r="2047" spans="1:9" ht="45" x14ac:dyDescent="0.2">
      <c r="A2047" t="s">
        <v>686</v>
      </c>
      <c r="B2047" t="s">
        <v>685</v>
      </c>
      <c r="C2047" s="412" t="s">
        <v>1686</v>
      </c>
      <c r="D2047" t="s">
        <v>160</v>
      </c>
      <c r="E2047" t="s">
        <v>65</v>
      </c>
      <c r="F2047" s="412" t="s">
        <v>1303</v>
      </c>
      <c r="G2047">
        <v>53</v>
      </c>
    </row>
    <row r="2048" spans="1:9" ht="30" x14ac:dyDescent="0.2">
      <c r="A2048" t="s">
        <v>686</v>
      </c>
      <c r="B2048" t="s">
        <v>685</v>
      </c>
      <c r="C2048" s="412" t="s">
        <v>1686</v>
      </c>
      <c r="D2048" t="s">
        <v>160</v>
      </c>
      <c r="E2048" t="s">
        <v>65</v>
      </c>
      <c r="F2048" s="412" t="s">
        <v>1169</v>
      </c>
      <c r="G2048">
        <v>27</v>
      </c>
    </row>
    <row r="2049" spans="1:9" ht="30" x14ac:dyDescent="0.2">
      <c r="A2049" t="s">
        <v>686</v>
      </c>
      <c r="B2049" t="s">
        <v>685</v>
      </c>
      <c r="C2049" s="412" t="s">
        <v>1686</v>
      </c>
      <c r="D2049" t="s">
        <v>160</v>
      </c>
      <c r="E2049" t="s">
        <v>65</v>
      </c>
      <c r="F2049" s="412" t="s">
        <v>1309</v>
      </c>
      <c r="G2049">
        <v>10359</v>
      </c>
    </row>
    <row r="2050" spans="1:9" ht="45" x14ac:dyDescent="0.2">
      <c r="A2050" t="s">
        <v>686</v>
      </c>
      <c r="B2050" t="s">
        <v>685</v>
      </c>
      <c r="C2050" s="412" t="s">
        <v>1686</v>
      </c>
      <c r="D2050" t="s">
        <v>160</v>
      </c>
      <c r="E2050" t="s">
        <v>65</v>
      </c>
      <c r="F2050" s="412" t="s">
        <v>1170</v>
      </c>
      <c r="G2050">
        <v>63</v>
      </c>
      <c r="H2050">
        <v>8</v>
      </c>
    </row>
    <row r="2051" spans="1:9" ht="30" x14ac:dyDescent="0.2">
      <c r="A2051" t="s">
        <v>686</v>
      </c>
      <c r="B2051" t="s">
        <v>685</v>
      </c>
      <c r="C2051" s="412" t="s">
        <v>1686</v>
      </c>
      <c r="D2051" t="s">
        <v>160</v>
      </c>
      <c r="E2051" t="s">
        <v>65</v>
      </c>
      <c r="F2051" s="412" t="s">
        <v>1307</v>
      </c>
      <c r="G2051">
        <v>10</v>
      </c>
    </row>
    <row r="2052" spans="1:9" ht="30" x14ac:dyDescent="0.2">
      <c r="A2052" t="s">
        <v>686</v>
      </c>
      <c r="B2052" t="s">
        <v>685</v>
      </c>
      <c r="C2052" s="412" t="s">
        <v>1686</v>
      </c>
      <c r="D2052" t="s">
        <v>160</v>
      </c>
      <c r="E2052" t="s">
        <v>65</v>
      </c>
      <c r="F2052" s="412" t="s">
        <v>1306</v>
      </c>
      <c r="G2052">
        <v>31</v>
      </c>
    </row>
    <row r="2053" spans="1:9" ht="45" x14ac:dyDescent="0.2">
      <c r="A2053" t="s">
        <v>686</v>
      </c>
      <c r="B2053" t="s">
        <v>685</v>
      </c>
      <c r="C2053" s="412" t="s">
        <v>1686</v>
      </c>
      <c r="D2053" t="s">
        <v>160</v>
      </c>
      <c r="E2053" t="s">
        <v>65</v>
      </c>
      <c r="F2053" s="412" t="s">
        <v>1300</v>
      </c>
      <c r="G2053">
        <v>29</v>
      </c>
    </row>
    <row r="2054" spans="1:9" ht="45" x14ac:dyDescent="0.2">
      <c r="A2054" t="s">
        <v>686</v>
      </c>
      <c r="B2054" t="s">
        <v>685</v>
      </c>
      <c r="C2054" s="412" t="s">
        <v>1686</v>
      </c>
      <c r="D2054" t="s">
        <v>160</v>
      </c>
      <c r="E2054" t="s">
        <v>65</v>
      </c>
      <c r="F2054" s="412" t="s">
        <v>1299</v>
      </c>
      <c r="G2054">
        <v>19</v>
      </c>
    </row>
    <row r="2055" spans="1:9" ht="30" x14ac:dyDescent="0.2">
      <c r="A2055" t="s">
        <v>686</v>
      </c>
      <c r="B2055" t="s">
        <v>685</v>
      </c>
      <c r="C2055" s="412" t="s">
        <v>1686</v>
      </c>
      <c r="D2055" t="s">
        <v>160</v>
      </c>
      <c r="E2055" t="s">
        <v>65</v>
      </c>
      <c r="F2055" s="412" t="s">
        <v>1171</v>
      </c>
      <c r="G2055">
        <v>101</v>
      </c>
    </row>
    <row r="2056" spans="1:9" ht="30" x14ac:dyDescent="0.2">
      <c r="A2056" t="s">
        <v>686</v>
      </c>
      <c r="B2056" t="s">
        <v>685</v>
      </c>
      <c r="C2056" s="412" t="s">
        <v>1686</v>
      </c>
      <c r="D2056" t="s">
        <v>160</v>
      </c>
      <c r="E2056" t="s">
        <v>65</v>
      </c>
      <c r="F2056" s="412" t="s">
        <v>1297</v>
      </c>
      <c r="G2056">
        <v>31806</v>
      </c>
      <c r="H2056">
        <v>3071</v>
      </c>
      <c r="I2056">
        <v>68</v>
      </c>
    </row>
    <row r="2057" spans="1:9" ht="30" x14ac:dyDescent="0.2">
      <c r="A2057" t="s">
        <v>686</v>
      </c>
      <c r="B2057" t="s">
        <v>685</v>
      </c>
      <c r="C2057" s="412" t="s">
        <v>1686</v>
      </c>
      <c r="D2057" t="s">
        <v>160</v>
      </c>
      <c r="E2057" t="s">
        <v>65</v>
      </c>
      <c r="F2057" s="412" t="s">
        <v>1296</v>
      </c>
      <c r="G2057">
        <v>109</v>
      </c>
      <c r="H2057">
        <v>23</v>
      </c>
    </row>
    <row r="2058" spans="1:9" ht="60" x14ac:dyDescent="0.2">
      <c r="A2058" t="s">
        <v>686</v>
      </c>
      <c r="B2058" t="s">
        <v>685</v>
      </c>
      <c r="C2058" s="412" t="s">
        <v>1686</v>
      </c>
      <c r="D2058" t="s">
        <v>160</v>
      </c>
      <c r="E2058" t="s">
        <v>65</v>
      </c>
      <c r="F2058" s="412" t="s">
        <v>1295</v>
      </c>
      <c r="G2058">
        <v>83</v>
      </c>
      <c r="H2058">
        <v>207</v>
      </c>
      <c r="I2058">
        <v>144</v>
      </c>
    </row>
    <row r="2059" spans="1:9" ht="30" x14ac:dyDescent="0.2">
      <c r="A2059" t="s">
        <v>686</v>
      </c>
      <c r="B2059" t="s">
        <v>685</v>
      </c>
      <c r="C2059" s="412" t="s">
        <v>1686</v>
      </c>
      <c r="D2059" t="s">
        <v>160</v>
      </c>
      <c r="E2059" t="s">
        <v>65</v>
      </c>
      <c r="F2059" s="412" t="s">
        <v>1294</v>
      </c>
      <c r="G2059">
        <v>570</v>
      </c>
      <c r="H2059">
        <v>34</v>
      </c>
      <c r="I2059">
        <v>59</v>
      </c>
    </row>
    <row r="2060" spans="1:9" ht="30" x14ac:dyDescent="0.2">
      <c r="A2060" t="s">
        <v>336</v>
      </c>
      <c r="B2060" t="s">
        <v>335</v>
      </c>
      <c r="C2060" s="412" t="s">
        <v>1687</v>
      </c>
      <c r="D2060" t="s">
        <v>13</v>
      </c>
      <c r="E2060" t="s">
        <v>67</v>
      </c>
      <c r="F2060" s="412" t="s">
        <v>1305</v>
      </c>
      <c r="G2060">
        <v>18</v>
      </c>
    </row>
    <row r="2061" spans="1:9" ht="30" x14ac:dyDescent="0.2">
      <c r="A2061" t="s">
        <v>336</v>
      </c>
      <c r="B2061" t="s">
        <v>335</v>
      </c>
      <c r="C2061" s="412" t="s">
        <v>1687</v>
      </c>
      <c r="D2061" t="s">
        <v>13</v>
      </c>
      <c r="E2061" t="s">
        <v>67</v>
      </c>
      <c r="F2061" s="412" t="s">
        <v>1308</v>
      </c>
      <c r="G2061">
        <v>1</v>
      </c>
    </row>
    <row r="2062" spans="1:9" ht="30" x14ac:dyDescent="0.2">
      <c r="A2062" t="s">
        <v>336</v>
      </c>
      <c r="B2062" t="s">
        <v>335</v>
      </c>
      <c r="C2062" s="412" t="s">
        <v>1687</v>
      </c>
      <c r="D2062" t="s">
        <v>13</v>
      </c>
      <c r="E2062" t="s">
        <v>67</v>
      </c>
      <c r="F2062" s="412" t="s">
        <v>1304</v>
      </c>
      <c r="G2062">
        <v>78</v>
      </c>
      <c r="H2062">
        <v>3</v>
      </c>
    </row>
    <row r="2063" spans="1:9" ht="45" x14ac:dyDescent="0.2">
      <c r="A2063" t="s">
        <v>336</v>
      </c>
      <c r="B2063" t="s">
        <v>335</v>
      </c>
      <c r="C2063" s="412" t="s">
        <v>1687</v>
      </c>
      <c r="D2063" t="s">
        <v>13</v>
      </c>
      <c r="E2063" t="s">
        <v>67</v>
      </c>
      <c r="F2063" s="412" t="s">
        <v>1303</v>
      </c>
      <c r="G2063">
        <v>6</v>
      </c>
    </row>
    <row r="2064" spans="1:9" ht="30" x14ac:dyDescent="0.2">
      <c r="A2064" t="s">
        <v>336</v>
      </c>
      <c r="B2064" t="s">
        <v>335</v>
      </c>
      <c r="C2064" s="412" t="s">
        <v>1687</v>
      </c>
      <c r="D2064" t="s">
        <v>13</v>
      </c>
      <c r="E2064" t="s">
        <v>67</v>
      </c>
      <c r="F2064" s="412" t="s">
        <v>1169</v>
      </c>
      <c r="G2064">
        <v>2</v>
      </c>
    </row>
    <row r="2065" spans="1:9" ht="30" x14ac:dyDescent="0.2">
      <c r="A2065" t="s">
        <v>336</v>
      </c>
      <c r="B2065" t="s">
        <v>335</v>
      </c>
      <c r="C2065" s="412" t="s">
        <v>1687</v>
      </c>
      <c r="D2065" t="s">
        <v>13</v>
      </c>
      <c r="E2065" t="s">
        <v>67</v>
      </c>
      <c r="F2065" s="412" t="s">
        <v>1309</v>
      </c>
      <c r="G2065">
        <v>1</v>
      </c>
    </row>
    <row r="2066" spans="1:9" ht="45" x14ac:dyDescent="0.2">
      <c r="A2066" t="s">
        <v>336</v>
      </c>
      <c r="B2066" t="s">
        <v>335</v>
      </c>
      <c r="C2066" s="412" t="s">
        <v>1687</v>
      </c>
      <c r="D2066" t="s">
        <v>13</v>
      </c>
      <c r="E2066" t="s">
        <v>67</v>
      </c>
      <c r="F2066" s="412" t="s">
        <v>1170</v>
      </c>
      <c r="G2066">
        <v>35</v>
      </c>
      <c r="H2066">
        <v>2</v>
      </c>
    </row>
    <row r="2067" spans="1:9" x14ac:dyDescent="0.2">
      <c r="A2067" t="s">
        <v>336</v>
      </c>
      <c r="B2067" t="s">
        <v>335</v>
      </c>
      <c r="C2067" s="412" t="s">
        <v>1687</v>
      </c>
      <c r="D2067" t="s">
        <v>13</v>
      </c>
      <c r="E2067" t="s">
        <v>67</v>
      </c>
      <c r="F2067" s="412" t="s">
        <v>1306</v>
      </c>
      <c r="G2067">
        <v>386</v>
      </c>
    </row>
    <row r="2068" spans="1:9" ht="45" x14ac:dyDescent="0.2">
      <c r="A2068" t="s">
        <v>336</v>
      </c>
      <c r="B2068" t="s">
        <v>335</v>
      </c>
      <c r="C2068" s="412" t="s">
        <v>1687</v>
      </c>
      <c r="D2068" t="s">
        <v>13</v>
      </c>
      <c r="E2068" t="s">
        <v>67</v>
      </c>
      <c r="F2068" s="412" t="s">
        <v>1300</v>
      </c>
      <c r="G2068">
        <v>6</v>
      </c>
      <c r="I2068">
        <v>1</v>
      </c>
    </row>
    <row r="2069" spans="1:9" ht="30" x14ac:dyDescent="0.2">
      <c r="A2069" t="s">
        <v>336</v>
      </c>
      <c r="B2069" t="s">
        <v>335</v>
      </c>
      <c r="C2069" s="412" t="s">
        <v>1687</v>
      </c>
      <c r="D2069" t="s">
        <v>13</v>
      </c>
      <c r="E2069" t="s">
        <v>67</v>
      </c>
      <c r="F2069" s="412" t="s">
        <v>1171</v>
      </c>
      <c r="G2069">
        <v>2</v>
      </c>
    </row>
    <row r="2070" spans="1:9" ht="30" x14ac:dyDescent="0.2">
      <c r="A2070" t="s">
        <v>336</v>
      </c>
      <c r="B2070" t="s">
        <v>335</v>
      </c>
      <c r="C2070" s="412" t="s">
        <v>1687</v>
      </c>
      <c r="D2070" t="s">
        <v>13</v>
      </c>
      <c r="E2070" t="s">
        <v>67</v>
      </c>
      <c r="F2070" s="412" t="s">
        <v>1297</v>
      </c>
      <c r="G2070">
        <v>2879</v>
      </c>
      <c r="H2070">
        <v>123</v>
      </c>
      <c r="I2070">
        <v>385</v>
      </c>
    </row>
    <row r="2071" spans="1:9" ht="30" x14ac:dyDescent="0.2">
      <c r="A2071" t="s">
        <v>336</v>
      </c>
      <c r="B2071" t="s">
        <v>335</v>
      </c>
      <c r="C2071" s="412" t="s">
        <v>1687</v>
      </c>
      <c r="D2071" t="s">
        <v>13</v>
      </c>
      <c r="E2071" t="s">
        <v>67</v>
      </c>
      <c r="F2071" s="412" t="s">
        <v>1296</v>
      </c>
      <c r="G2071">
        <v>5</v>
      </c>
    </row>
    <row r="2072" spans="1:9" ht="60" x14ac:dyDescent="0.2">
      <c r="A2072" t="s">
        <v>336</v>
      </c>
      <c r="B2072" t="s">
        <v>335</v>
      </c>
      <c r="C2072" s="412" t="s">
        <v>1687</v>
      </c>
      <c r="D2072" t="s">
        <v>13</v>
      </c>
      <c r="E2072" t="s">
        <v>67</v>
      </c>
      <c r="F2072" s="412" t="s">
        <v>1295</v>
      </c>
      <c r="G2072">
        <v>13</v>
      </c>
    </row>
    <row r="2073" spans="1:9" x14ac:dyDescent="0.2">
      <c r="A2073" t="s">
        <v>336</v>
      </c>
      <c r="B2073" t="s">
        <v>335</v>
      </c>
      <c r="C2073" s="412" t="s">
        <v>1687</v>
      </c>
      <c r="D2073" t="s">
        <v>13</v>
      </c>
      <c r="E2073" t="s">
        <v>67</v>
      </c>
      <c r="F2073" s="412" t="s">
        <v>1294</v>
      </c>
      <c r="G2073">
        <v>741</v>
      </c>
      <c r="H2073">
        <v>33</v>
      </c>
      <c r="I2073">
        <v>180</v>
      </c>
    </row>
    <row r="2074" spans="1:9" ht="45" x14ac:dyDescent="0.2">
      <c r="A2074" t="s">
        <v>1039</v>
      </c>
      <c r="B2074" t="s">
        <v>1038</v>
      </c>
      <c r="C2074" s="412" t="s">
        <v>1688</v>
      </c>
      <c r="D2074" t="s">
        <v>15</v>
      </c>
      <c r="E2074" t="s">
        <v>65</v>
      </c>
      <c r="F2074" s="412" t="s">
        <v>1305</v>
      </c>
      <c r="G2074">
        <v>47</v>
      </c>
    </row>
    <row r="2075" spans="1:9" ht="45" x14ac:dyDescent="0.2">
      <c r="A2075" t="s">
        <v>1039</v>
      </c>
      <c r="B2075" t="s">
        <v>1038</v>
      </c>
      <c r="C2075" s="412" t="s">
        <v>1688</v>
      </c>
      <c r="D2075" t="s">
        <v>15</v>
      </c>
      <c r="E2075" t="s">
        <v>65</v>
      </c>
      <c r="F2075" s="412" t="s">
        <v>1308</v>
      </c>
      <c r="G2075">
        <v>1374</v>
      </c>
      <c r="H2075">
        <v>71</v>
      </c>
    </row>
    <row r="2076" spans="1:9" ht="45" x14ac:dyDescent="0.2">
      <c r="A2076" t="s">
        <v>1039</v>
      </c>
      <c r="B2076" t="s">
        <v>1038</v>
      </c>
      <c r="C2076" s="412" t="s">
        <v>1688</v>
      </c>
      <c r="D2076" t="s">
        <v>15</v>
      </c>
      <c r="E2076" t="s">
        <v>65</v>
      </c>
      <c r="F2076" s="412" t="s">
        <v>1304</v>
      </c>
      <c r="G2076">
        <v>101</v>
      </c>
      <c r="H2076">
        <v>3</v>
      </c>
    </row>
    <row r="2077" spans="1:9" ht="45" x14ac:dyDescent="0.2">
      <c r="A2077" t="s">
        <v>1039</v>
      </c>
      <c r="B2077" t="s">
        <v>1038</v>
      </c>
      <c r="C2077" s="412" t="s">
        <v>1688</v>
      </c>
      <c r="D2077" t="s">
        <v>15</v>
      </c>
      <c r="E2077" t="s">
        <v>65</v>
      </c>
      <c r="F2077" s="412" t="s">
        <v>1303</v>
      </c>
      <c r="G2077">
        <v>60</v>
      </c>
    </row>
    <row r="2078" spans="1:9" ht="45" x14ac:dyDescent="0.2">
      <c r="A2078" t="s">
        <v>1039</v>
      </c>
      <c r="B2078" t="s">
        <v>1038</v>
      </c>
      <c r="C2078" s="412" t="s">
        <v>1688</v>
      </c>
      <c r="D2078" t="s">
        <v>15</v>
      </c>
      <c r="E2078" t="s">
        <v>65</v>
      </c>
      <c r="F2078" s="412" t="s">
        <v>1169</v>
      </c>
      <c r="G2078">
        <v>8</v>
      </c>
    </row>
    <row r="2079" spans="1:9" ht="45" x14ac:dyDescent="0.2">
      <c r="A2079" t="s">
        <v>1039</v>
      </c>
      <c r="B2079" t="s">
        <v>1038</v>
      </c>
      <c r="C2079" s="412" t="s">
        <v>1688</v>
      </c>
      <c r="D2079" t="s">
        <v>15</v>
      </c>
      <c r="E2079" t="s">
        <v>65</v>
      </c>
      <c r="F2079" s="412" t="s">
        <v>1309</v>
      </c>
      <c r="G2079">
        <v>321</v>
      </c>
    </row>
    <row r="2080" spans="1:9" ht="45" x14ac:dyDescent="0.2">
      <c r="A2080" t="s">
        <v>1039</v>
      </c>
      <c r="B2080" t="s">
        <v>1038</v>
      </c>
      <c r="C2080" s="412" t="s">
        <v>1688</v>
      </c>
      <c r="D2080" t="s">
        <v>15</v>
      </c>
      <c r="E2080" t="s">
        <v>65</v>
      </c>
      <c r="F2080" s="412" t="s">
        <v>1170</v>
      </c>
      <c r="G2080">
        <v>62</v>
      </c>
      <c r="H2080">
        <v>1</v>
      </c>
    </row>
    <row r="2081" spans="1:9" ht="45" x14ac:dyDescent="0.2">
      <c r="A2081" t="s">
        <v>1039</v>
      </c>
      <c r="B2081" t="s">
        <v>1038</v>
      </c>
      <c r="C2081" s="412" t="s">
        <v>1688</v>
      </c>
      <c r="D2081" t="s">
        <v>15</v>
      </c>
      <c r="E2081" t="s">
        <v>65</v>
      </c>
      <c r="F2081" s="412" t="s">
        <v>1306</v>
      </c>
      <c r="G2081">
        <v>1</v>
      </c>
    </row>
    <row r="2082" spans="1:9" ht="45" x14ac:dyDescent="0.2">
      <c r="A2082" t="s">
        <v>1039</v>
      </c>
      <c r="B2082" t="s">
        <v>1038</v>
      </c>
      <c r="C2082" s="412" t="s">
        <v>1688</v>
      </c>
      <c r="D2082" t="s">
        <v>15</v>
      </c>
      <c r="E2082" t="s">
        <v>65</v>
      </c>
      <c r="F2082" s="412" t="s">
        <v>1300</v>
      </c>
      <c r="G2082">
        <v>21</v>
      </c>
      <c r="I2082">
        <v>18</v>
      </c>
    </row>
    <row r="2083" spans="1:9" ht="45" x14ac:dyDescent="0.2">
      <c r="A2083" t="s">
        <v>1039</v>
      </c>
      <c r="B2083" t="s">
        <v>1038</v>
      </c>
      <c r="C2083" s="412" t="s">
        <v>1688</v>
      </c>
      <c r="D2083" t="s">
        <v>15</v>
      </c>
      <c r="E2083" t="s">
        <v>65</v>
      </c>
      <c r="F2083" s="412" t="s">
        <v>1299</v>
      </c>
      <c r="G2083">
        <v>10</v>
      </c>
    </row>
    <row r="2084" spans="1:9" ht="45" x14ac:dyDescent="0.2">
      <c r="A2084" t="s">
        <v>1039</v>
      </c>
      <c r="B2084" t="s">
        <v>1038</v>
      </c>
      <c r="C2084" s="412" t="s">
        <v>1688</v>
      </c>
      <c r="D2084" t="s">
        <v>15</v>
      </c>
      <c r="E2084" t="s">
        <v>65</v>
      </c>
      <c r="F2084" s="412" t="s">
        <v>1297</v>
      </c>
      <c r="G2084">
        <v>7256</v>
      </c>
      <c r="H2084">
        <v>205</v>
      </c>
      <c r="I2084">
        <v>221</v>
      </c>
    </row>
    <row r="2085" spans="1:9" ht="45" x14ac:dyDescent="0.2">
      <c r="A2085" t="s">
        <v>1039</v>
      </c>
      <c r="B2085" t="s">
        <v>1038</v>
      </c>
      <c r="C2085" s="412" t="s">
        <v>1688</v>
      </c>
      <c r="D2085" t="s">
        <v>15</v>
      </c>
      <c r="E2085" t="s">
        <v>65</v>
      </c>
      <c r="F2085" s="412" t="s">
        <v>1296</v>
      </c>
      <c r="G2085">
        <v>140</v>
      </c>
      <c r="H2085">
        <v>4</v>
      </c>
    </row>
    <row r="2086" spans="1:9" ht="60" x14ac:dyDescent="0.2">
      <c r="A2086" t="s">
        <v>1039</v>
      </c>
      <c r="B2086" t="s">
        <v>1038</v>
      </c>
      <c r="C2086" s="412" t="s">
        <v>1688</v>
      </c>
      <c r="D2086" t="s">
        <v>15</v>
      </c>
      <c r="E2086" t="s">
        <v>65</v>
      </c>
      <c r="F2086" s="412" t="s">
        <v>1295</v>
      </c>
      <c r="G2086">
        <v>56</v>
      </c>
      <c r="H2086">
        <v>3</v>
      </c>
      <c r="I2086">
        <v>447</v>
      </c>
    </row>
    <row r="2087" spans="1:9" ht="45" x14ac:dyDescent="0.2">
      <c r="A2087" t="s">
        <v>1039</v>
      </c>
      <c r="B2087" t="s">
        <v>1038</v>
      </c>
      <c r="C2087" s="412" t="s">
        <v>1688</v>
      </c>
      <c r="D2087" t="s">
        <v>15</v>
      </c>
      <c r="E2087" t="s">
        <v>65</v>
      </c>
      <c r="F2087" s="412" t="s">
        <v>1294</v>
      </c>
      <c r="G2087">
        <v>223</v>
      </c>
      <c r="H2087">
        <v>4</v>
      </c>
      <c r="I2087">
        <v>385</v>
      </c>
    </row>
    <row r="2088" spans="1:9" ht="30" x14ac:dyDescent="0.2">
      <c r="A2088" t="s">
        <v>253</v>
      </c>
      <c r="B2088" t="s">
        <v>252</v>
      </c>
      <c r="C2088" s="412" t="s">
        <v>1689</v>
      </c>
      <c r="D2088" t="s">
        <v>15</v>
      </c>
      <c r="E2088" t="s">
        <v>17</v>
      </c>
      <c r="F2088" s="412" t="s">
        <v>1305</v>
      </c>
      <c r="G2088">
        <v>27</v>
      </c>
      <c r="H2088">
        <v>46</v>
      </c>
    </row>
    <row r="2089" spans="1:9" ht="30" x14ac:dyDescent="0.2">
      <c r="A2089" t="s">
        <v>253</v>
      </c>
      <c r="B2089" t="s">
        <v>252</v>
      </c>
      <c r="C2089" s="412" t="s">
        <v>1689</v>
      </c>
      <c r="D2089" t="s">
        <v>15</v>
      </c>
      <c r="E2089" t="s">
        <v>17</v>
      </c>
      <c r="F2089" s="412" t="s">
        <v>1308</v>
      </c>
      <c r="G2089">
        <v>3</v>
      </c>
    </row>
    <row r="2090" spans="1:9" ht="30" x14ac:dyDescent="0.2">
      <c r="A2090" t="s">
        <v>253</v>
      </c>
      <c r="B2090" t="s">
        <v>252</v>
      </c>
      <c r="C2090" s="412" t="s">
        <v>1689</v>
      </c>
      <c r="D2090" t="s">
        <v>15</v>
      </c>
      <c r="E2090" t="s">
        <v>17</v>
      </c>
      <c r="F2090" s="412" t="s">
        <v>1304</v>
      </c>
      <c r="G2090">
        <v>3</v>
      </c>
    </row>
    <row r="2091" spans="1:9" ht="45" x14ac:dyDescent="0.2">
      <c r="A2091" t="s">
        <v>253</v>
      </c>
      <c r="B2091" t="s">
        <v>252</v>
      </c>
      <c r="C2091" s="412" t="s">
        <v>1689</v>
      </c>
      <c r="D2091" t="s">
        <v>15</v>
      </c>
      <c r="E2091" t="s">
        <v>17</v>
      </c>
      <c r="F2091" s="412" t="s">
        <v>1303</v>
      </c>
      <c r="G2091">
        <v>9</v>
      </c>
    </row>
    <row r="2092" spans="1:9" ht="30" x14ac:dyDescent="0.2">
      <c r="A2092" t="s">
        <v>253</v>
      </c>
      <c r="B2092" t="s">
        <v>252</v>
      </c>
      <c r="C2092" s="412" t="s">
        <v>1689</v>
      </c>
      <c r="D2092" t="s">
        <v>15</v>
      </c>
      <c r="E2092" t="s">
        <v>17</v>
      </c>
      <c r="F2092" s="412" t="s">
        <v>1169</v>
      </c>
      <c r="G2092">
        <v>22</v>
      </c>
      <c r="H2092">
        <v>1</v>
      </c>
    </row>
    <row r="2093" spans="1:9" ht="30" x14ac:dyDescent="0.2">
      <c r="A2093" t="s">
        <v>253</v>
      </c>
      <c r="B2093" t="s">
        <v>252</v>
      </c>
      <c r="C2093" s="412" t="s">
        <v>1689</v>
      </c>
      <c r="D2093" t="s">
        <v>15</v>
      </c>
      <c r="E2093" t="s">
        <v>17</v>
      </c>
      <c r="F2093" s="412" t="s">
        <v>1309</v>
      </c>
      <c r="G2093">
        <v>1</v>
      </c>
    </row>
    <row r="2094" spans="1:9" ht="45" x14ac:dyDescent="0.2">
      <c r="A2094" t="s">
        <v>253</v>
      </c>
      <c r="B2094" t="s">
        <v>252</v>
      </c>
      <c r="C2094" s="412" t="s">
        <v>1689</v>
      </c>
      <c r="D2094" t="s">
        <v>15</v>
      </c>
      <c r="E2094" t="s">
        <v>17</v>
      </c>
      <c r="F2094" s="412" t="s">
        <v>1170</v>
      </c>
      <c r="G2094">
        <v>3</v>
      </c>
    </row>
    <row r="2095" spans="1:9" ht="45" x14ac:dyDescent="0.2">
      <c r="A2095" t="s">
        <v>253</v>
      </c>
      <c r="B2095" t="s">
        <v>252</v>
      </c>
      <c r="C2095" s="412" t="s">
        <v>1689</v>
      </c>
      <c r="D2095" t="s">
        <v>15</v>
      </c>
      <c r="E2095" t="s">
        <v>17</v>
      </c>
      <c r="F2095" s="412" t="s">
        <v>1300</v>
      </c>
      <c r="G2095">
        <v>379</v>
      </c>
      <c r="I2095">
        <v>460</v>
      </c>
    </row>
    <row r="2096" spans="1:9" ht="45" x14ac:dyDescent="0.2">
      <c r="A2096" t="s">
        <v>253</v>
      </c>
      <c r="B2096" t="s">
        <v>252</v>
      </c>
      <c r="C2096" s="412" t="s">
        <v>1689</v>
      </c>
      <c r="D2096" t="s">
        <v>15</v>
      </c>
      <c r="E2096" t="s">
        <v>17</v>
      </c>
      <c r="F2096" s="412" t="s">
        <v>1299</v>
      </c>
      <c r="G2096">
        <v>2979</v>
      </c>
    </row>
    <row r="2097" spans="1:9" ht="30" x14ac:dyDescent="0.2">
      <c r="A2097" t="s">
        <v>253</v>
      </c>
      <c r="B2097" t="s">
        <v>252</v>
      </c>
      <c r="C2097" s="412" t="s">
        <v>1689</v>
      </c>
      <c r="D2097" t="s">
        <v>15</v>
      </c>
      <c r="E2097" t="s">
        <v>17</v>
      </c>
      <c r="F2097" s="412" t="s">
        <v>1297</v>
      </c>
      <c r="G2097">
        <v>287</v>
      </c>
      <c r="H2097">
        <v>1</v>
      </c>
      <c r="I2097">
        <v>493</v>
      </c>
    </row>
    <row r="2098" spans="1:9" ht="30" x14ac:dyDescent="0.2">
      <c r="A2098" t="s">
        <v>253</v>
      </c>
      <c r="B2098" t="s">
        <v>252</v>
      </c>
      <c r="C2098" s="412" t="s">
        <v>1689</v>
      </c>
      <c r="D2098" t="s">
        <v>15</v>
      </c>
      <c r="E2098" t="s">
        <v>17</v>
      </c>
      <c r="F2098" s="412" t="s">
        <v>1296</v>
      </c>
      <c r="G2098">
        <v>9</v>
      </c>
      <c r="H2098">
        <v>21</v>
      </c>
    </row>
    <row r="2099" spans="1:9" ht="60" x14ac:dyDescent="0.2">
      <c r="A2099" t="s">
        <v>253</v>
      </c>
      <c r="B2099" t="s">
        <v>252</v>
      </c>
      <c r="C2099" s="412" t="s">
        <v>1689</v>
      </c>
      <c r="D2099" t="s">
        <v>15</v>
      </c>
      <c r="E2099" t="s">
        <v>17</v>
      </c>
      <c r="F2099" s="412" t="s">
        <v>1295</v>
      </c>
      <c r="G2099">
        <v>2</v>
      </c>
      <c r="H2099">
        <v>10</v>
      </c>
      <c r="I2099">
        <v>89</v>
      </c>
    </row>
    <row r="2100" spans="1:9" ht="30" x14ac:dyDescent="0.2">
      <c r="A2100" t="s">
        <v>253</v>
      </c>
      <c r="B2100" t="s">
        <v>252</v>
      </c>
      <c r="C2100" s="412" t="s">
        <v>1689</v>
      </c>
      <c r="D2100" t="s">
        <v>15</v>
      </c>
      <c r="E2100" t="s">
        <v>17</v>
      </c>
      <c r="F2100" s="412" t="s">
        <v>1294</v>
      </c>
      <c r="G2100">
        <v>3865</v>
      </c>
      <c r="H2100">
        <v>175</v>
      </c>
      <c r="I2100">
        <v>18</v>
      </c>
    </row>
    <row r="2101" spans="1:9" ht="45" x14ac:dyDescent="0.2">
      <c r="A2101" t="s">
        <v>1091</v>
      </c>
      <c r="B2101" t="s">
        <v>1375</v>
      </c>
      <c r="C2101" s="412" t="s">
        <v>1690</v>
      </c>
      <c r="D2101" t="s">
        <v>13</v>
      </c>
      <c r="E2101" t="s">
        <v>67</v>
      </c>
      <c r="F2101" s="412" t="s">
        <v>1303</v>
      </c>
      <c r="G2101">
        <v>4</v>
      </c>
    </row>
    <row r="2102" spans="1:9" ht="30" x14ac:dyDescent="0.2">
      <c r="A2102" t="s">
        <v>1091</v>
      </c>
      <c r="B2102" t="s">
        <v>1375</v>
      </c>
      <c r="C2102" s="412" t="s">
        <v>1690</v>
      </c>
      <c r="D2102" t="s">
        <v>13</v>
      </c>
      <c r="E2102" t="s">
        <v>67</v>
      </c>
      <c r="F2102" s="412" t="s">
        <v>1169</v>
      </c>
      <c r="G2102">
        <v>3</v>
      </c>
    </row>
    <row r="2103" spans="1:9" ht="45" x14ac:dyDescent="0.2">
      <c r="A2103" t="s">
        <v>1091</v>
      </c>
      <c r="B2103" t="s">
        <v>1375</v>
      </c>
      <c r="C2103" s="412" t="s">
        <v>1690</v>
      </c>
      <c r="D2103" t="s">
        <v>13</v>
      </c>
      <c r="E2103" t="s">
        <v>67</v>
      </c>
      <c r="F2103" s="412" t="s">
        <v>1170</v>
      </c>
      <c r="G2103">
        <v>1</v>
      </c>
    </row>
    <row r="2104" spans="1:9" x14ac:dyDescent="0.2">
      <c r="A2104" t="s">
        <v>1091</v>
      </c>
      <c r="B2104" t="s">
        <v>1375</v>
      </c>
      <c r="C2104" s="412" t="s">
        <v>1690</v>
      </c>
      <c r="D2104" t="s">
        <v>13</v>
      </c>
      <c r="E2104" t="s">
        <v>67</v>
      </c>
      <c r="F2104" s="412" t="s">
        <v>1306</v>
      </c>
      <c r="G2104">
        <v>248</v>
      </c>
    </row>
    <row r="2105" spans="1:9" ht="45" x14ac:dyDescent="0.2">
      <c r="A2105" t="s">
        <v>1091</v>
      </c>
      <c r="B2105" t="s">
        <v>1375</v>
      </c>
      <c r="C2105" s="412" t="s">
        <v>1690</v>
      </c>
      <c r="D2105" t="s">
        <v>13</v>
      </c>
      <c r="E2105" t="s">
        <v>67</v>
      </c>
      <c r="F2105" s="412" t="s">
        <v>1300</v>
      </c>
      <c r="I2105">
        <v>3</v>
      </c>
    </row>
    <row r="2106" spans="1:9" ht="30" x14ac:dyDescent="0.2">
      <c r="A2106" t="s">
        <v>1091</v>
      </c>
      <c r="B2106" t="s">
        <v>1375</v>
      </c>
      <c r="C2106" s="412" t="s">
        <v>1690</v>
      </c>
      <c r="D2106" t="s">
        <v>13</v>
      </c>
      <c r="E2106" t="s">
        <v>67</v>
      </c>
      <c r="F2106" s="412" t="s">
        <v>1297</v>
      </c>
      <c r="G2106">
        <v>351</v>
      </c>
      <c r="H2106">
        <v>7</v>
      </c>
      <c r="I2106">
        <v>98</v>
      </c>
    </row>
    <row r="2107" spans="1:9" ht="60" x14ac:dyDescent="0.2">
      <c r="A2107" t="s">
        <v>1091</v>
      </c>
      <c r="B2107" t="s">
        <v>1375</v>
      </c>
      <c r="C2107" s="412" t="s">
        <v>1690</v>
      </c>
      <c r="D2107" t="s">
        <v>13</v>
      </c>
      <c r="E2107" t="s">
        <v>67</v>
      </c>
      <c r="F2107" s="412" t="s">
        <v>1295</v>
      </c>
      <c r="G2107">
        <v>1</v>
      </c>
    </row>
    <row r="2108" spans="1:9" x14ac:dyDescent="0.2">
      <c r="A2108" t="s">
        <v>1091</v>
      </c>
      <c r="B2108" t="s">
        <v>1375</v>
      </c>
      <c r="C2108" s="412" t="s">
        <v>1690</v>
      </c>
      <c r="D2108" t="s">
        <v>13</v>
      </c>
      <c r="E2108" t="s">
        <v>67</v>
      </c>
      <c r="F2108" s="412" t="s">
        <v>1294</v>
      </c>
      <c r="G2108">
        <v>134</v>
      </c>
      <c r="H2108">
        <v>33</v>
      </c>
      <c r="I2108">
        <v>157</v>
      </c>
    </row>
    <row r="2109" spans="1:9" ht="30" x14ac:dyDescent="0.2">
      <c r="A2109" t="s">
        <v>924</v>
      </c>
      <c r="B2109" t="s">
        <v>923</v>
      </c>
      <c r="C2109" s="412" t="s">
        <v>1434</v>
      </c>
      <c r="D2109" t="s">
        <v>15</v>
      </c>
      <c r="E2109" t="s">
        <v>18</v>
      </c>
      <c r="F2109" s="412" t="s">
        <v>1294</v>
      </c>
      <c r="I2109">
        <v>3</v>
      </c>
    </row>
    <row r="2110" spans="1:9" ht="45" x14ac:dyDescent="0.2">
      <c r="A2110" t="s">
        <v>1045</v>
      </c>
      <c r="B2110" t="s">
        <v>1044</v>
      </c>
      <c r="C2110" s="412" t="s">
        <v>1435</v>
      </c>
      <c r="D2110" t="s">
        <v>15</v>
      </c>
      <c r="E2110" t="s">
        <v>18</v>
      </c>
      <c r="F2110" s="412" t="s">
        <v>1305</v>
      </c>
      <c r="G2110">
        <v>1</v>
      </c>
    </row>
    <row r="2111" spans="1:9" ht="45" x14ac:dyDescent="0.2">
      <c r="A2111" t="s">
        <v>1045</v>
      </c>
      <c r="B2111" t="s">
        <v>1044</v>
      </c>
      <c r="C2111" s="412" t="s">
        <v>1435</v>
      </c>
      <c r="D2111" t="s">
        <v>15</v>
      </c>
      <c r="E2111" t="s">
        <v>18</v>
      </c>
      <c r="F2111" s="412" t="s">
        <v>1303</v>
      </c>
      <c r="G2111">
        <v>651</v>
      </c>
    </row>
    <row r="2112" spans="1:9" ht="45" x14ac:dyDescent="0.2">
      <c r="A2112" t="s">
        <v>1045</v>
      </c>
      <c r="B2112" t="s">
        <v>1044</v>
      </c>
      <c r="C2112" s="412" t="s">
        <v>1435</v>
      </c>
      <c r="D2112" t="s">
        <v>15</v>
      </c>
      <c r="E2112" t="s">
        <v>18</v>
      </c>
      <c r="F2112" s="412" t="s">
        <v>1170</v>
      </c>
      <c r="G2112">
        <v>5</v>
      </c>
    </row>
    <row r="2113" spans="1:9" ht="45" x14ac:dyDescent="0.2">
      <c r="A2113" t="s">
        <v>1045</v>
      </c>
      <c r="B2113" t="s">
        <v>1044</v>
      </c>
      <c r="C2113" s="412" t="s">
        <v>1435</v>
      </c>
      <c r="D2113" t="s">
        <v>15</v>
      </c>
      <c r="E2113" t="s">
        <v>18</v>
      </c>
      <c r="F2113" s="412" t="s">
        <v>1300</v>
      </c>
      <c r="G2113">
        <v>26</v>
      </c>
      <c r="I2113">
        <v>11</v>
      </c>
    </row>
    <row r="2114" spans="1:9" ht="45" x14ac:dyDescent="0.2">
      <c r="A2114" t="s">
        <v>1045</v>
      </c>
      <c r="B2114" t="s">
        <v>1044</v>
      </c>
      <c r="C2114" s="412" t="s">
        <v>1435</v>
      </c>
      <c r="D2114" t="s">
        <v>15</v>
      </c>
      <c r="E2114" t="s">
        <v>18</v>
      </c>
      <c r="F2114" s="412" t="s">
        <v>1299</v>
      </c>
      <c r="G2114">
        <v>5</v>
      </c>
    </row>
    <row r="2115" spans="1:9" ht="45" x14ac:dyDescent="0.2">
      <c r="A2115" t="s">
        <v>1045</v>
      </c>
      <c r="B2115" t="s">
        <v>1044</v>
      </c>
      <c r="C2115" s="412" t="s">
        <v>1435</v>
      </c>
      <c r="D2115" t="s">
        <v>15</v>
      </c>
      <c r="E2115" t="s">
        <v>18</v>
      </c>
      <c r="F2115" s="412" t="s">
        <v>1297</v>
      </c>
      <c r="G2115">
        <v>6</v>
      </c>
      <c r="I2115">
        <v>1</v>
      </c>
    </row>
    <row r="2116" spans="1:9" ht="45" x14ac:dyDescent="0.2">
      <c r="A2116" t="s">
        <v>1045</v>
      </c>
      <c r="B2116" t="s">
        <v>1044</v>
      </c>
      <c r="C2116" s="412" t="s">
        <v>1435</v>
      </c>
      <c r="D2116" t="s">
        <v>15</v>
      </c>
      <c r="E2116" t="s">
        <v>18</v>
      </c>
      <c r="F2116" s="412" t="s">
        <v>1296</v>
      </c>
      <c r="G2116">
        <v>299</v>
      </c>
      <c r="H2116">
        <v>24</v>
      </c>
    </row>
    <row r="2117" spans="1:9" ht="60" x14ac:dyDescent="0.2">
      <c r="A2117" t="s">
        <v>1045</v>
      </c>
      <c r="B2117" t="s">
        <v>1044</v>
      </c>
      <c r="C2117" s="412" t="s">
        <v>1435</v>
      </c>
      <c r="D2117" t="s">
        <v>15</v>
      </c>
      <c r="E2117" t="s">
        <v>18</v>
      </c>
      <c r="F2117" s="412" t="s">
        <v>1295</v>
      </c>
      <c r="G2117">
        <v>504</v>
      </c>
      <c r="H2117">
        <v>7</v>
      </c>
      <c r="I2117">
        <v>66</v>
      </c>
    </row>
    <row r="2118" spans="1:9" ht="45" x14ac:dyDescent="0.2">
      <c r="A2118" t="s">
        <v>1045</v>
      </c>
      <c r="B2118" t="s">
        <v>1044</v>
      </c>
      <c r="C2118" s="412" t="s">
        <v>1435</v>
      </c>
      <c r="D2118" t="s">
        <v>15</v>
      </c>
      <c r="E2118" t="s">
        <v>18</v>
      </c>
      <c r="F2118" s="412" t="s">
        <v>1294</v>
      </c>
      <c r="G2118">
        <v>39</v>
      </c>
      <c r="H2118">
        <v>3</v>
      </c>
      <c r="I2118">
        <v>31</v>
      </c>
    </row>
    <row r="2119" spans="1:9" ht="30" x14ac:dyDescent="0.2">
      <c r="A2119" t="s">
        <v>542</v>
      </c>
      <c r="B2119" t="s">
        <v>541</v>
      </c>
      <c r="C2119" s="412" t="s">
        <v>1691</v>
      </c>
      <c r="D2119" t="s">
        <v>15</v>
      </c>
      <c r="E2119" t="s">
        <v>63</v>
      </c>
      <c r="F2119" s="412" t="s">
        <v>1305</v>
      </c>
      <c r="G2119">
        <v>9</v>
      </c>
      <c r="H2119">
        <v>2</v>
      </c>
    </row>
    <row r="2120" spans="1:9" ht="30" x14ac:dyDescent="0.2">
      <c r="A2120" t="s">
        <v>542</v>
      </c>
      <c r="B2120" t="s">
        <v>541</v>
      </c>
      <c r="C2120" s="412" t="s">
        <v>1691</v>
      </c>
      <c r="D2120" t="s">
        <v>15</v>
      </c>
      <c r="E2120" t="s">
        <v>63</v>
      </c>
      <c r="F2120" s="412" t="s">
        <v>1304</v>
      </c>
      <c r="G2120">
        <v>6</v>
      </c>
    </row>
    <row r="2121" spans="1:9" ht="45" x14ac:dyDescent="0.2">
      <c r="A2121" t="s">
        <v>542</v>
      </c>
      <c r="B2121" t="s">
        <v>541</v>
      </c>
      <c r="C2121" s="412" t="s">
        <v>1691</v>
      </c>
      <c r="D2121" t="s">
        <v>15</v>
      </c>
      <c r="E2121" t="s">
        <v>63</v>
      </c>
      <c r="F2121" s="412" t="s">
        <v>1303</v>
      </c>
      <c r="G2121">
        <v>10</v>
      </c>
    </row>
    <row r="2122" spans="1:9" ht="30" x14ac:dyDescent="0.2">
      <c r="A2122" t="s">
        <v>542</v>
      </c>
      <c r="B2122" t="s">
        <v>541</v>
      </c>
      <c r="C2122" s="412" t="s">
        <v>1691</v>
      </c>
      <c r="D2122" t="s">
        <v>15</v>
      </c>
      <c r="E2122" t="s">
        <v>63</v>
      </c>
      <c r="F2122" s="412" t="s">
        <v>1169</v>
      </c>
      <c r="G2122">
        <v>30</v>
      </c>
      <c r="H2122">
        <v>1</v>
      </c>
    </row>
    <row r="2123" spans="1:9" ht="30" x14ac:dyDescent="0.2">
      <c r="A2123" t="s">
        <v>542</v>
      </c>
      <c r="B2123" t="s">
        <v>541</v>
      </c>
      <c r="C2123" s="412" t="s">
        <v>1691</v>
      </c>
      <c r="D2123" t="s">
        <v>15</v>
      </c>
      <c r="E2123" t="s">
        <v>63</v>
      </c>
      <c r="F2123" s="412" t="s">
        <v>1309</v>
      </c>
      <c r="G2123">
        <v>4</v>
      </c>
    </row>
    <row r="2124" spans="1:9" ht="45" x14ac:dyDescent="0.2">
      <c r="A2124" t="s">
        <v>542</v>
      </c>
      <c r="B2124" t="s">
        <v>541</v>
      </c>
      <c r="C2124" s="412" t="s">
        <v>1691</v>
      </c>
      <c r="D2124" t="s">
        <v>15</v>
      </c>
      <c r="E2124" t="s">
        <v>63</v>
      </c>
      <c r="F2124" s="412" t="s">
        <v>1170</v>
      </c>
      <c r="G2124">
        <v>18</v>
      </c>
    </row>
    <row r="2125" spans="1:9" ht="30" x14ac:dyDescent="0.2">
      <c r="A2125" t="s">
        <v>542</v>
      </c>
      <c r="B2125" t="s">
        <v>541</v>
      </c>
      <c r="C2125" s="412" t="s">
        <v>1691</v>
      </c>
      <c r="D2125" t="s">
        <v>15</v>
      </c>
      <c r="E2125" t="s">
        <v>63</v>
      </c>
      <c r="F2125" s="412" t="s">
        <v>1307</v>
      </c>
      <c r="G2125">
        <v>15</v>
      </c>
    </row>
    <row r="2126" spans="1:9" ht="30" x14ac:dyDescent="0.2">
      <c r="A2126" t="s">
        <v>542</v>
      </c>
      <c r="B2126" t="s">
        <v>541</v>
      </c>
      <c r="C2126" s="412" t="s">
        <v>1691</v>
      </c>
      <c r="D2126" t="s">
        <v>15</v>
      </c>
      <c r="E2126" t="s">
        <v>63</v>
      </c>
      <c r="F2126" s="412" t="s">
        <v>1306</v>
      </c>
      <c r="G2126">
        <v>22438</v>
      </c>
    </row>
    <row r="2127" spans="1:9" ht="45" x14ac:dyDescent="0.2">
      <c r="A2127" t="s">
        <v>542</v>
      </c>
      <c r="B2127" t="s">
        <v>541</v>
      </c>
      <c r="C2127" s="412" t="s">
        <v>1691</v>
      </c>
      <c r="D2127" t="s">
        <v>15</v>
      </c>
      <c r="E2127" t="s">
        <v>63</v>
      </c>
      <c r="F2127" s="412" t="s">
        <v>1300</v>
      </c>
      <c r="G2127">
        <v>7</v>
      </c>
      <c r="I2127">
        <v>16</v>
      </c>
    </row>
    <row r="2128" spans="1:9" ht="45" x14ac:dyDescent="0.2">
      <c r="A2128" t="s">
        <v>542</v>
      </c>
      <c r="B2128" t="s">
        <v>541</v>
      </c>
      <c r="C2128" s="412" t="s">
        <v>1691</v>
      </c>
      <c r="D2128" t="s">
        <v>15</v>
      </c>
      <c r="E2128" t="s">
        <v>63</v>
      </c>
      <c r="F2128" s="412" t="s">
        <v>1299</v>
      </c>
      <c r="G2128">
        <v>23</v>
      </c>
    </row>
    <row r="2129" spans="1:9" ht="30" x14ac:dyDescent="0.2">
      <c r="A2129" t="s">
        <v>542</v>
      </c>
      <c r="B2129" t="s">
        <v>541</v>
      </c>
      <c r="C2129" s="412" t="s">
        <v>1691</v>
      </c>
      <c r="D2129" t="s">
        <v>15</v>
      </c>
      <c r="E2129" t="s">
        <v>63</v>
      </c>
      <c r="F2129" s="412" t="s">
        <v>1171</v>
      </c>
      <c r="G2129">
        <v>4</v>
      </c>
    </row>
    <row r="2130" spans="1:9" ht="30" x14ac:dyDescent="0.2">
      <c r="A2130" t="s">
        <v>542</v>
      </c>
      <c r="B2130" t="s">
        <v>541</v>
      </c>
      <c r="C2130" s="412" t="s">
        <v>1691</v>
      </c>
      <c r="D2130" t="s">
        <v>15</v>
      </c>
      <c r="E2130" t="s">
        <v>63</v>
      </c>
      <c r="F2130" s="412" t="s">
        <v>1297</v>
      </c>
      <c r="G2130">
        <v>24955</v>
      </c>
      <c r="H2130">
        <v>1407</v>
      </c>
      <c r="I2130">
        <v>2865</v>
      </c>
    </row>
    <row r="2131" spans="1:9" ht="30" x14ac:dyDescent="0.2">
      <c r="A2131" t="s">
        <v>542</v>
      </c>
      <c r="B2131" t="s">
        <v>541</v>
      </c>
      <c r="C2131" s="412" t="s">
        <v>1691</v>
      </c>
      <c r="D2131" t="s">
        <v>15</v>
      </c>
      <c r="E2131" t="s">
        <v>63</v>
      </c>
      <c r="F2131" s="412" t="s">
        <v>1296</v>
      </c>
      <c r="G2131">
        <v>4</v>
      </c>
    </row>
    <row r="2132" spans="1:9" ht="60" x14ac:dyDescent="0.2">
      <c r="A2132" t="s">
        <v>542</v>
      </c>
      <c r="B2132" t="s">
        <v>541</v>
      </c>
      <c r="C2132" s="412" t="s">
        <v>1691</v>
      </c>
      <c r="D2132" t="s">
        <v>15</v>
      </c>
      <c r="E2132" t="s">
        <v>63</v>
      </c>
      <c r="F2132" s="412" t="s">
        <v>1295</v>
      </c>
      <c r="G2132">
        <v>12</v>
      </c>
      <c r="H2132">
        <v>1</v>
      </c>
      <c r="I2132">
        <v>4</v>
      </c>
    </row>
    <row r="2133" spans="1:9" ht="30" x14ac:dyDescent="0.2">
      <c r="A2133" t="s">
        <v>542</v>
      </c>
      <c r="B2133" t="s">
        <v>541</v>
      </c>
      <c r="C2133" s="412" t="s">
        <v>1691</v>
      </c>
      <c r="D2133" t="s">
        <v>15</v>
      </c>
      <c r="E2133" t="s">
        <v>63</v>
      </c>
      <c r="F2133" s="412" t="s">
        <v>1294</v>
      </c>
      <c r="G2133">
        <v>5143</v>
      </c>
      <c r="H2133">
        <v>786</v>
      </c>
      <c r="I2133">
        <v>2078</v>
      </c>
    </row>
    <row r="2134" spans="1:9" ht="45" x14ac:dyDescent="0.2">
      <c r="A2134" t="s">
        <v>885</v>
      </c>
      <c r="B2134" t="s">
        <v>884</v>
      </c>
      <c r="C2134" s="412" t="s">
        <v>1436</v>
      </c>
      <c r="D2134" t="s">
        <v>15</v>
      </c>
      <c r="E2134" t="s">
        <v>64</v>
      </c>
      <c r="F2134" s="412" t="s">
        <v>1170</v>
      </c>
      <c r="G2134">
        <v>4</v>
      </c>
    </row>
    <row r="2135" spans="1:9" ht="30" x14ac:dyDescent="0.2">
      <c r="A2135" t="s">
        <v>983</v>
      </c>
      <c r="B2135" t="s">
        <v>982</v>
      </c>
      <c r="C2135" s="412" t="s">
        <v>1692</v>
      </c>
      <c r="D2135" t="s">
        <v>13</v>
      </c>
      <c r="E2135" t="s">
        <v>183</v>
      </c>
      <c r="F2135" s="412" t="s">
        <v>1305</v>
      </c>
      <c r="G2135">
        <v>5</v>
      </c>
    </row>
    <row r="2136" spans="1:9" ht="30" x14ac:dyDescent="0.2">
      <c r="A2136" t="s">
        <v>983</v>
      </c>
      <c r="B2136" t="s">
        <v>982</v>
      </c>
      <c r="C2136" s="412" t="s">
        <v>1692</v>
      </c>
      <c r="D2136" t="s">
        <v>13</v>
      </c>
      <c r="E2136" t="s">
        <v>183</v>
      </c>
      <c r="F2136" s="412" t="s">
        <v>1304</v>
      </c>
      <c r="G2136">
        <v>1</v>
      </c>
    </row>
    <row r="2137" spans="1:9" ht="30" x14ac:dyDescent="0.2">
      <c r="A2137" t="s">
        <v>983</v>
      </c>
      <c r="B2137" t="s">
        <v>982</v>
      </c>
      <c r="C2137" s="412" t="s">
        <v>1692</v>
      </c>
      <c r="D2137" t="s">
        <v>13</v>
      </c>
      <c r="E2137" t="s">
        <v>183</v>
      </c>
      <c r="F2137" s="412" t="s">
        <v>1169</v>
      </c>
      <c r="G2137">
        <v>1</v>
      </c>
    </row>
    <row r="2138" spans="1:9" ht="30" x14ac:dyDescent="0.2">
      <c r="A2138" t="s">
        <v>983</v>
      </c>
      <c r="B2138" t="s">
        <v>982</v>
      </c>
      <c r="C2138" s="412" t="s">
        <v>1692</v>
      </c>
      <c r="D2138" t="s">
        <v>13</v>
      </c>
      <c r="E2138" t="s">
        <v>183</v>
      </c>
      <c r="F2138" s="412" t="s">
        <v>1309</v>
      </c>
      <c r="G2138">
        <v>1</v>
      </c>
    </row>
    <row r="2139" spans="1:9" ht="30" x14ac:dyDescent="0.2">
      <c r="A2139" t="s">
        <v>983</v>
      </c>
      <c r="B2139" t="s">
        <v>982</v>
      </c>
      <c r="C2139" s="412" t="s">
        <v>1692</v>
      </c>
      <c r="D2139" t="s">
        <v>13</v>
      </c>
      <c r="E2139" t="s">
        <v>183</v>
      </c>
      <c r="F2139" s="412" t="s">
        <v>1306</v>
      </c>
      <c r="G2139">
        <v>1</v>
      </c>
    </row>
    <row r="2140" spans="1:9" ht="45" x14ac:dyDescent="0.2">
      <c r="A2140" t="s">
        <v>983</v>
      </c>
      <c r="B2140" t="s">
        <v>982</v>
      </c>
      <c r="C2140" s="412" t="s">
        <v>1692</v>
      </c>
      <c r="D2140" t="s">
        <v>13</v>
      </c>
      <c r="E2140" t="s">
        <v>183</v>
      </c>
      <c r="F2140" s="412" t="s">
        <v>1300</v>
      </c>
      <c r="G2140">
        <v>11</v>
      </c>
      <c r="I2140">
        <v>390</v>
      </c>
    </row>
    <row r="2141" spans="1:9" ht="45" x14ac:dyDescent="0.2">
      <c r="A2141" t="s">
        <v>983</v>
      </c>
      <c r="B2141" t="s">
        <v>982</v>
      </c>
      <c r="C2141" s="412" t="s">
        <v>1692</v>
      </c>
      <c r="D2141" t="s">
        <v>13</v>
      </c>
      <c r="E2141" t="s">
        <v>183</v>
      </c>
      <c r="F2141" s="412" t="s">
        <v>1299</v>
      </c>
      <c r="G2141">
        <v>17</v>
      </c>
    </row>
    <row r="2142" spans="1:9" ht="30" x14ac:dyDescent="0.2">
      <c r="A2142" t="s">
        <v>983</v>
      </c>
      <c r="B2142" t="s">
        <v>982</v>
      </c>
      <c r="C2142" s="412" t="s">
        <v>1692</v>
      </c>
      <c r="D2142" t="s">
        <v>13</v>
      </c>
      <c r="E2142" t="s">
        <v>183</v>
      </c>
      <c r="F2142" s="412" t="s">
        <v>1171</v>
      </c>
      <c r="G2142">
        <v>1</v>
      </c>
    </row>
    <row r="2143" spans="1:9" ht="30" x14ac:dyDescent="0.2">
      <c r="A2143" t="s">
        <v>983</v>
      </c>
      <c r="B2143" t="s">
        <v>982</v>
      </c>
      <c r="C2143" s="412" t="s">
        <v>1692</v>
      </c>
      <c r="D2143" t="s">
        <v>13</v>
      </c>
      <c r="E2143" t="s">
        <v>183</v>
      </c>
      <c r="F2143" s="412" t="s">
        <v>1297</v>
      </c>
      <c r="G2143">
        <v>1401</v>
      </c>
      <c r="I2143">
        <v>25</v>
      </c>
    </row>
    <row r="2144" spans="1:9" ht="30" x14ac:dyDescent="0.2">
      <c r="A2144" t="s">
        <v>983</v>
      </c>
      <c r="B2144" t="s">
        <v>982</v>
      </c>
      <c r="C2144" s="412" t="s">
        <v>1692</v>
      </c>
      <c r="D2144" t="s">
        <v>13</v>
      </c>
      <c r="E2144" t="s">
        <v>183</v>
      </c>
      <c r="F2144" s="412" t="s">
        <v>1296</v>
      </c>
      <c r="G2144">
        <v>5</v>
      </c>
      <c r="H2144">
        <v>36</v>
      </c>
    </row>
    <row r="2145" spans="1:9" ht="60" x14ac:dyDescent="0.2">
      <c r="A2145" t="s">
        <v>983</v>
      </c>
      <c r="B2145" t="s">
        <v>982</v>
      </c>
      <c r="C2145" s="412" t="s">
        <v>1692</v>
      </c>
      <c r="D2145" t="s">
        <v>13</v>
      </c>
      <c r="E2145" t="s">
        <v>183</v>
      </c>
      <c r="F2145" s="412" t="s">
        <v>1295</v>
      </c>
      <c r="G2145">
        <v>5</v>
      </c>
      <c r="H2145">
        <v>78</v>
      </c>
      <c r="I2145">
        <v>593</v>
      </c>
    </row>
    <row r="2146" spans="1:9" ht="30" x14ac:dyDescent="0.2">
      <c r="A2146" t="s">
        <v>983</v>
      </c>
      <c r="B2146" t="s">
        <v>982</v>
      </c>
      <c r="C2146" s="412" t="s">
        <v>1692</v>
      </c>
      <c r="D2146" t="s">
        <v>13</v>
      </c>
      <c r="E2146" t="s">
        <v>183</v>
      </c>
      <c r="F2146" s="412" t="s">
        <v>1294</v>
      </c>
      <c r="G2146">
        <v>1288</v>
      </c>
      <c r="I2146">
        <v>4</v>
      </c>
    </row>
    <row r="2147" spans="1:9" ht="45" x14ac:dyDescent="0.2">
      <c r="A2147" t="s">
        <v>544</v>
      </c>
      <c r="B2147" t="s">
        <v>543</v>
      </c>
      <c r="C2147" s="412" t="s">
        <v>1693</v>
      </c>
      <c r="D2147" t="s">
        <v>15</v>
      </c>
      <c r="E2147" t="s">
        <v>66</v>
      </c>
      <c r="F2147" s="412" t="s">
        <v>1305</v>
      </c>
      <c r="G2147">
        <v>55</v>
      </c>
      <c r="H2147">
        <v>6</v>
      </c>
    </row>
    <row r="2148" spans="1:9" ht="45" x14ac:dyDescent="0.2">
      <c r="A2148" t="s">
        <v>544</v>
      </c>
      <c r="B2148" t="s">
        <v>543</v>
      </c>
      <c r="C2148" s="412" t="s">
        <v>1693</v>
      </c>
      <c r="D2148" t="s">
        <v>15</v>
      </c>
      <c r="E2148" t="s">
        <v>66</v>
      </c>
      <c r="F2148" s="412" t="s">
        <v>1308</v>
      </c>
      <c r="G2148">
        <v>217</v>
      </c>
      <c r="H2148">
        <v>10598</v>
      </c>
    </row>
    <row r="2149" spans="1:9" ht="45" x14ac:dyDescent="0.2">
      <c r="A2149" t="s">
        <v>544</v>
      </c>
      <c r="B2149" t="s">
        <v>543</v>
      </c>
      <c r="C2149" s="412" t="s">
        <v>1693</v>
      </c>
      <c r="D2149" t="s">
        <v>15</v>
      </c>
      <c r="E2149" t="s">
        <v>66</v>
      </c>
      <c r="F2149" s="412" t="s">
        <v>1304</v>
      </c>
      <c r="G2149">
        <v>18</v>
      </c>
      <c r="H2149">
        <v>3</v>
      </c>
    </row>
    <row r="2150" spans="1:9" ht="45" x14ac:dyDescent="0.2">
      <c r="A2150" t="s">
        <v>544</v>
      </c>
      <c r="B2150" t="s">
        <v>543</v>
      </c>
      <c r="C2150" s="412" t="s">
        <v>1693</v>
      </c>
      <c r="D2150" t="s">
        <v>15</v>
      </c>
      <c r="E2150" t="s">
        <v>66</v>
      </c>
      <c r="F2150" s="412" t="s">
        <v>1303</v>
      </c>
      <c r="G2150">
        <v>53</v>
      </c>
    </row>
    <row r="2151" spans="1:9" ht="45" x14ac:dyDescent="0.2">
      <c r="A2151" t="s">
        <v>544</v>
      </c>
      <c r="B2151" t="s">
        <v>543</v>
      </c>
      <c r="C2151" s="412" t="s">
        <v>1693</v>
      </c>
      <c r="D2151" t="s">
        <v>15</v>
      </c>
      <c r="E2151" t="s">
        <v>66</v>
      </c>
      <c r="F2151" s="412" t="s">
        <v>1169</v>
      </c>
      <c r="G2151">
        <v>61</v>
      </c>
      <c r="H2151">
        <v>2</v>
      </c>
    </row>
    <row r="2152" spans="1:9" ht="45" x14ac:dyDescent="0.2">
      <c r="A2152" t="s">
        <v>544</v>
      </c>
      <c r="B2152" t="s">
        <v>543</v>
      </c>
      <c r="C2152" s="412" t="s">
        <v>1693</v>
      </c>
      <c r="D2152" t="s">
        <v>15</v>
      </c>
      <c r="E2152" t="s">
        <v>66</v>
      </c>
      <c r="F2152" s="412" t="s">
        <v>1309</v>
      </c>
      <c r="G2152">
        <v>80</v>
      </c>
    </row>
    <row r="2153" spans="1:9" ht="45" x14ac:dyDescent="0.2">
      <c r="A2153" t="s">
        <v>544</v>
      </c>
      <c r="B2153" t="s">
        <v>543</v>
      </c>
      <c r="C2153" s="412" t="s">
        <v>1693</v>
      </c>
      <c r="D2153" t="s">
        <v>15</v>
      </c>
      <c r="E2153" t="s">
        <v>66</v>
      </c>
      <c r="F2153" s="412" t="s">
        <v>1170</v>
      </c>
      <c r="G2153">
        <v>69</v>
      </c>
      <c r="H2153">
        <v>5</v>
      </c>
    </row>
    <row r="2154" spans="1:9" ht="45" x14ac:dyDescent="0.2">
      <c r="A2154" t="s">
        <v>544</v>
      </c>
      <c r="B2154" t="s">
        <v>543</v>
      </c>
      <c r="C2154" s="412" t="s">
        <v>1693</v>
      </c>
      <c r="D2154" t="s">
        <v>15</v>
      </c>
      <c r="E2154" t="s">
        <v>66</v>
      </c>
      <c r="F2154" s="412" t="s">
        <v>1307</v>
      </c>
      <c r="G2154">
        <v>2</v>
      </c>
    </row>
    <row r="2155" spans="1:9" ht="45" x14ac:dyDescent="0.2">
      <c r="A2155" t="s">
        <v>544</v>
      </c>
      <c r="B2155" t="s">
        <v>543</v>
      </c>
      <c r="C2155" s="412" t="s">
        <v>1693</v>
      </c>
      <c r="D2155" t="s">
        <v>15</v>
      </c>
      <c r="E2155" t="s">
        <v>66</v>
      </c>
      <c r="F2155" s="412" t="s">
        <v>1306</v>
      </c>
      <c r="G2155">
        <v>167</v>
      </c>
    </row>
    <row r="2156" spans="1:9" ht="45" x14ac:dyDescent="0.2">
      <c r="A2156" t="s">
        <v>544</v>
      </c>
      <c r="B2156" t="s">
        <v>543</v>
      </c>
      <c r="C2156" s="412" t="s">
        <v>1693</v>
      </c>
      <c r="D2156" t="s">
        <v>15</v>
      </c>
      <c r="E2156" t="s">
        <v>66</v>
      </c>
      <c r="F2156" s="412" t="s">
        <v>1300</v>
      </c>
      <c r="G2156">
        <v>62</v>
      </c>
      <c r="I2156">
        <v>24</v>
      </c>
    </row>
    <row r="2157" spans="1:9" ht="45" x14ac:dyDescent="0.2">
      <c r="A2157" t="s">
        <v>544</v>
      </c>
      <c r="B2157" t="s">
        <v>543</v>
      </c>
      <c r="C2157" s="412" t="s">
        <v>1693</v>
      </c>
      <c r="D2157" t="s">
        <v>15</v>
      </c>
      <c r="E2157" t="s">
        <v>66</v>
      </c>
      <c r="F2157" s="412" t="s">
        <v>1299</v>
      </c>
      <c r="G2157">
        <v>84</v>
      </c>
    </row>
    <row r="2158" spans="1:9" ht="45" x14ac:dyDescent="0.2">
      <c r="A2158" t="s">
        <v>544</v>
      </c>
      <c r="B2158" t="s">
        <v>543</v>
      </c>
      <c r="C2158" s="412" t="s">
        <v>1693</v>
      </c>
      <c r="D2158" t="s">
        <v>15</v>
      </c>
      <c r="E2158" t="s">
        <v>66</v>
      </c>
      <c r="F2158" s="412" t="s">
        <v>1171</v>
      </c>
      <c r="G2158">
        <v>110086</v>
      </c>
    </row>
    <row r="2159" spans="1:9" ht="45" x14ac:dyDescent="0.2">
      <c r="A2159" t="s">
        <v>544</v>
      </c>
      <c r="B2159" t="s">
        <v>543</v>
      </c>
      <c r="C2159" s="412" t="s">
        <v>1693</v>
      </c>
      <c r="D2159" t="s">
        <v>15</v>
      </c>
      <c r="E2159" t="s">
        <v>66</v>
      </c>
      <c r="F2159" s="412" t="s">
        <v>1297</v>
      </c>
      <c r="G2159">
        <v>89797</v>
      </c>
      <c r="H2159">
        <v>59</v>
      </c>
      <c r="I2159">
        <v>17675</v>
      </c>
    </row>
    <row r="2160" spans="1:9" ht="45" x14ac:dyDescent="0.2">
      <c r="A2160" t="s">
        <v>544</v>
      </c>
      <c r="B2160" t="s">
        <v>543</v>
      </c>
      <c r="C2160" s="412" t="s">
        <v>1693</v>
      </c>
      <c r="D2160" t="s">
        <v>15</v>
      </c>
      <c r="E2160" t="s">
        <v>66</v>
      </c>
      <c r="F2160" s="412" t="s">
        <v>1296</v>
      </c>
      <c r="G2160">
        <v>75</v>
      </c>
      <c r="H2160">
        <v>7</v>
      </c>
    </row>
    <row r="2161" spans="1:9" ht="60" x14ac:dyDescent="0.2">
      <c r="A2161" t="s">
        <v>544</v>
      </c>
      <c r="B2161" t="s">
        <v>543</v>
      </c>
      <c r="C2161" s="412" t="s">
        <v>1693</v>
      </c>
      <c r="D2161" t="s">
        <v>15</v>
      </c>
      <c r="E2161" t="s">
        <v>66</v>
      </c>
      <c r="F2161" s="412" t="s">
        <v>1295</v>
      </c>
      <c r="G2161">
        <v>417</v>
      </c>
      <c r="H2161">
        <v>6031</v>
      </c>
      <c r="I2161">
        <v>16485</v>
      </c>
    </row>
    <row r="2162" spans="1:9" ht="45" x14ac:dyDescent="0.2">
      <c r="A2162" t="s">
        <v>544</v>
      </c>
      <c r="B2162" t="s">
        <v>543</v>
      </c>
      <c r="C2162" s="412" t="s">
        <v>1693</v>
      </c>
      <c r="D2162" t="s">
        <v>15</v>
      </c>
      <c r="E2162" t="s">
        <v>66</v>
      </c>
      <c r="F2162" s="412" t="s">
        <v>1294</v>
      </c>
      <c r="G2162">
        <v>1561</v>
      </c>
      <c r="H2162">
        <v>20</v>
      </c>
      <c r="I2162">
        <v>88</v>
      </c>
    </row>
    <row r="2163" spans="1:9" ht="30" x14ac:dyDescent="0.2">
      <c r="A2163" t="s">
        <v>413</v>
      </c>
      <c r="B2163" t="s">
        <v>412</v>
      </c>
      <c r="C2163" s="412" t="s">
        <v>1438</v>
      </c>
      <c r="D2163" t="s">
        <v>13</v>
      </c>
      <c r="E2163" t="s">
        <v>67</v>
      </c>
      <c r="F2163" s="412" t="s">
        <v>1305</v>
      </c>
      <c r="G2163">
        <v>3</v>
      </c>
    </row>
    <row r="2164" spans="1:9" ht="45" x14ac:dyDescent="0.2">
      <c r="A2164" t="s">
        <v>413</v>
      </c>
      <c r="B2164" t="s">
        <v>412</v>
      </c>
      <c r="C2164" s="412" t="s">
        <v>1438</v>
      </c>
      <c r="D2164" t="s">
        <v>13</v>
      </c>
      <c r="E2164" t="s">
        <v>67</v>
      </c>
      <c r="F2164" s="412" t="s">
        <v>1170</v>
      </c>
      <c r="G2164">
        <v>1</v>
      </c>
      <c r="H2164">
        <v>1</v>
      </c>
    </row>
    <row r="2165" spans="1:9" ht="30" x14ac:dyDescent="0.2">
      <c r="A2165" t="s">
        <v>413</v>
      </c>
      <c r="B2165" t="s">
        <v>412</v>
      </c>
      <c r="C2165" s="412" t="s">
        <v>1438</v>
      </c>
      <c r="D2165" t="s">
        <v>13</v>
      </c>
      <c r="E2165" t="s">
        <v>67</v>
      </c>
      <c r="F2165" s="412" t="s">
        <v>1306</v>
      </c>
      <c r="G2165">
        <v>85</v>
      </c>
    </row>
    <row r="2166" spans="1:9" ht="45" x14ac:dyDescent="0.2">
      <c r="A2166" t="s">
        <v>413</v>
      </c>
      <c r="B2166" t="s">
        <v>412</v>
      </c>
      <c r="C2166" s="412" t="s">
        <v>1438</v>
      </c>
      <c r="D2166" t="s">
        <v>13</v>
      </c>
      <c r="E2166" t="s">
        <v>67</v>
      </c>
      <c r="F2166" s="412" t="s">
        <v>1300</v>
      </c>
      <c r="G2166">
        <v>1</v>
      </c>
    </row>
    <row r="2167" spans="1:9" ht="45" x14ac:dyDescent="0.2">
      <c r="A2167" t="s">
        <v>413</v>
      </c>
      <c r="B2167" t="s">
        <v>412</v>
      </c>
      <c r="C2167" s="412" t="s">
        <v>1438</v>
      </c>
      <c r="D2167" t="s">
        <v>13</v>
      </c>
      <c r="E2167" t="s">
        <v>67</v>
      </c>
      <c r="F2167" s="412" t="s">
        <v>1299</v>
      </c>
      <c r="G2167">
        <v>6</v>
      </c>
    </row>
    <row r="2168" spans="1:9" ht="30" x14ac:dyDescent="0.2">
      <c r="A2168" t="s">
        <v>413</v>
      </c>
      <c r="B2168" t="s">
        <v>412</v>
      </c>
      <c r="C2168" s="412" t="s">
        <v>1438</v>
      </c>
      <c r="D2168" t="s">
        <v>13</v>
      </c>
      <c r="E2168" t="s">
        <v>67</v>
      </c>
      <c r="F2168" s="412" t="s">
        <v>1297</v>
      </c>
      <c r="G2168">
        <v>185</v>
      </c>
      <c r="H2168">
        <v>6</v>
      </c>
      <c r="I2168">
        <v>59</v>
      </c>
    </row>
    <row r="2169" spans="1:9" ht="30" x14ac:dyDescent="0.2">
      <c r="A2169" t="s">
        <v>413</v>
      </c>
      <c r="B2169" t="s">
        <v>412</v>
      </c>
      <c r="C2169" s="412" t="s">
        <v>1438</v>
      </c>
      <c r="D2169" t="s">
        <v>13</v>
      </c>
      <c r="E2169" t="s">
        <v>67</v>
      </c>
      <c r="F2169" s="412" t="s">
        <v>1294</v>
      </c>
      <c r="G2169">
        <v>74</v>
      </c>
      <c r="H2169">
        <v>6</v>
      </c>
      <c r="I2169">
        <v>20</v>
      </c>
    </row>
    <row r="2170" spans="1:9" ht="30" x14ac:dyDescent="0.2">
      <c r="A2170" t="s">
        <v>582</v>
      </c>
      <c r="B2170" t="s">
        <v>581</v>
      </c>
      <c r="C2170" s="412" t="s">
        <v>1694</v>
      </c>
      <c r="D2170" t="s">
        <v>160</v>
      </c>
      <c r="E2170" t="s">
        <v>18</v>
      </c>
      <c r="F2170" s="412" t="s">
        <v>1305</v>
      </c>
      <c r="G2170">
        <v>130</v>
      </c>
      <c r="H2170">
        <v>61</v>
      </c>
    </row>
    <row r="2171" spans="1:9" ht="30" x14ac:dyDescent="0.2">
      <c r="A2171" t="s">
        <v>582</v>
      </c>
      <c r="B2171" t="s">
        <v>581</v>
      </c>
      <c r="C2171" s="412" t="s">
        <v>1694</v>
      </c>
      <c r="D2171" t="s">
        <v>160</v>
      </c>
      <c r="E2171" t="s">
        <v>18</v>
      </c>
      <c r="F2171" s="412" t="s">
        <v>1308</v>
      </c>
      <c r="G2171">
        <v>256</v>
      </c>
      <c r="H2171">
        <v>905</v>
      </c>
    </row>
    <row r="2172" spans="1:9" ht="30" x14ac:dyDescent="0.2">
      <c r="A2172" t="s">
        <v>582</v>
      </c>
      <c r="B2172" t="s">
        <v>581</v>
      </c>
      <c r="C2172" s="412" t="s">
        <v>1694</v>
      </c>
      <c r="D2172" t="s">
        <v>160</v>
      </c>
      <c r="E2172" t="s">
        <v>18</v>
      </c>
      <c r="F2172" s="412" t="s">
        <v>1304</v>
      </c>
      <c r="G2172">
        <v>97</v>
      </c>
      <c r="H2172">
        <v>46</v>
      </c>
    </row>
    <row r="2173" spans="1:9" ht="45" x14ac:dyDescent="0.2">
      <c r="A2173" t="s">
        <v>582</v>
      </c>
      <c r="B2173" t="s">
        <v>581</v>
      </c>
      <c r="C2173" s="412" t="s">
        <v>1694</v>
      </c>
      <c r="D2173" t="s">
        <v>160</v>
      </c>
      <c r="E2173" t="s">
        <v>18</v>
      </c>
      <c r="F2173" s="412" t="s">
        <v>1303</v>
      </c>
      <c r="G2173">
        <v>72511</v>
      </c>
    </row>
    <row r="2174" spans="1:9" ht="30" x14ac:dyDescent="0.2">
      <c r="A2174" t="s">
        <v>582</v>
      </c>
      <c r="B2174" t="s">
        <v>581</v>
      </c>
      <c r="C2174" s="412" t="s">
        <v>1694</v>
      </c>
      <c r="D2174" t="s">
        <v>160</v>
      </c>
      <c r="E2174" t="s">
        <v>18</v>
      </c>
      <c r="F2174" s="412" t="s">
        <v>1169</v>
      </c>
      <c r="G2174">
        <v>110</v>
      </c>
      <c r="H2174">
        <v>33</v>
      </c>
    </row>
    <row r="2175" spans="1:9" ht="30" x14ac:dyDescent="0.2">
      <c r="A2175" t="s">
        <v>582</v>
      </c>
      <c r="B2175" t="s">
        <v>581</v>
      </c>
      <c r="C2175" s="412" t="s">
        <v>1694</v>
      </c>
      <c r="D2175" t="s">
        <v>160</v>
      </c>
      <c r="E2175" t="s">
        <v>18</v>
      </c>
      <c r="F2175" s="412" t="s">
        <v>1309</v>
      </c>
      <c r="G2175">
        <v>10</v>
      </c>
    </row>
    <row r="2176" spans="1:9" ht="45" x14ac:dyDescent="0.2">
      <c r="A2176" t="s">
        <v>582</v>
      </c>
      <c r="B2176" t="s">
        <v>581</v>
      </c>
      <c r="C2176" s="412" t="s">
        <v>1694</v>
      </c>
      <c r="D2176" t="s">
        <v>160</v>
      </c>
      <c r="E2176" t="s">
        <v>18</v>
      </c>
      <c r="F2176" s="412" t="s">
        <v>1170</v>
      </c>
      <c r="G2176">
        <v>819</v>
      </c>
      <c r="H2176">
        <v>529</v>
      </c>
    </row>
    <row r="2177" spans="1:9" x14ac:dyDescent="0.2">
      <c r="A2177" t="s">
        <v>582</v>
      </c>
      <c r="B2177" t="s">
        <v>581</v>
      </c>
      <c r="C2177" s="412" t="s">
        <v>1694</v>
      </c>
      <c r="D2177" t="s">
        <v>160</v>
      </c>
      <c r="E2177" t="s">
        <v>18</v>
      </c>
      <c r="F2177" s="412" t="s">
        <v>1307</v>
      </c>
      <c r="G2177">
        <v>36</v>
      </c>
    </row>
    <row r="2178" spans="1:9" x14ac:dyDescent="0.2">
      <c r="A2178" t="s">
        <v>582</v>
      </c>
      <c r="B2178" t="s">
        <v>581</v>
      </c>
      <c r="C2178" s="412" t="s">
        <v>1694</v>
      </c>
      <c r="D2178" t="s">
        <v>160</v>
      </c>
      <c r="E2178" t="s">
        <v>18</v>
      </c>
      <c r="F2178" s="412" t="s">
        <v>1306</v>
      </c>
      <c r="G2178">
        <v>165</v>
      </c>
    </row>
    <row r="2179" spans="1:9" ht="45" x14ac:dyDescent="0.2">
      <c r="A2179" t="s">
        <v>582</v>
      </c>
      <c r="B2179" t="s">
        <v>581</v>
      </c>
      <c r="C2179" s="412" t="s">
        <v>1694</v>
      </c>
      <c r="D2179" t="s">
        <v>160</v>
      </c>
      <c r="E2179" t="s">
        <v>18</v>
      </c>
      <c r="F2179" s="412" t="s">
        <v>1300</v>
      </c>
      <c r="G2179">
        <v>2038</v>
      </c>
      <c r="I2179">
        <v>111</v>
      </c>
    </row>
    <row r="2180" spans="1:9" ht="45" x14ac:dyDescent="0.2">
      <c r="A2180" t="s">
        <v>582</v>
      </c>
      <c r="B2180" t="s">
        <v>581</v>
      </c>
      <c r="C2180" s="412" t="s">
        <v>1694</v>
      </c>
      <c r="D2180" t="s">
        <v>160</v>
      </c>
      <c r="E2180" t="s">
        <v>18</v>
      </c>
      <c r="F2180" s="412" t="s">
        <v>1299</v>
      </c>
      <c r="G2180">
        <v>79</v>
      </c>
    </row>
    <row r="2181" spans="1:9" ht="30" x14ac:dyDescent="0.2">
      <c r="A2181" t="s">
        <v>582</v>
      </c>
      <c r="B2181" t="s">
        <v>581</v>
      </c>
      <c r="C2181" s="412" t="s">
        <v>1694</v>
      </c>
      <c r="D2181" t="s">
        <v>160</v>
      </c>
      <c r="E2181" t="s">
        <v>18</v>
      </c>
      <c r="F2181" s="412" t="s">
        <v>1171</v>
      </c>
      <c r="G2181">
        <v>1110</v>
      </c>
    </row>
    <row r="2182" spans="1:9" ht="30" x14ac:dyDescent="0.2">
      <c r="A2182" t="s">
        <v>582</v>
      </c>
      <c r="B2182" t="s">
        <v>581</v>
      </c>
      <c r="C2182" s="412" t="s">
        <v>1694</v>
      </c>
      <c r="D2182" t="s">
        <v>160</v>
      </c>
      <c r="E2182" t="s">
        <v>18</v>
      </c>
      <c r="F2182" s="412" t="s">
        <v>1297</v>
      </c>
      <c r="G2182">
        <v>7515</v>
      </c>
      <c r="H2182">
        <v>2029</v>
      </c>
      <c r="I2182">
        <v>142</v>
      </c>
    </row>
    <row r="2183" spans="1:9" ht="30" x14ac:dyDescent="0.2">
      <c r="A2183" t="s">
        <v>582</v>
      </c>
      <c r="B2183" t="s">
        <v>581</v>
      </c>
      <c r="C2183" s="412" t="s">
        <v>1694</v>
      </c>
      <c r="D2183" t="s">
        <v>160</v>
      </c>
      <c r="E2183" t="s">
        <v>18</v>
      </c>
      <c r="F2183" s="412" t="s">
        <v>1296</v>
      </c>
      <c r="G2183">
        <v>178683</v>
      </c>
      <c r="H2183">
        <v>41583</v>
      </c>
    </row>
    <row r="2184" spans="1:9" ht="60" x14ac:dyDescent="0.2">
      <c r="A2184" t="s">
        <v>582</v>
      </c>
      <c r="B2184" t="s">
        <v>581</v>
      </c>
      <c r="C2184" s="412" t="s">
        <v>1694</v>
      </c>
      <c r="D2184" t="s">
        <v>160</v>
      </c>
      <c r="E2184" t="s">
        <v>18</v>
      </c>
      <c r="F2184" s="412" t="s">
        <v>1295</v>
      </c>
      <c r="G2184">
        <v>44483</v>
      </c>
      <c r="H2184">
        <v>16884</v>
      </c>
      <c r="I2184">
        <v>2382</v>
      </c>
    </row>
    <row r="2185" spans="1:9" x14ac:dyDescent="0.2">
      <c r="A2185" t="s">
        <v>582</v>
      </c>
      <c r="B2185" t="s">
        <v>581</v>
      </c>
      <c r="C2185" s="412" t="s">
        <v>1694</v>
      </c>
      <c r="D2185" t="s">
        <v>160</v>
      </c>
      <c r="E2185" t="s">
        <v>18</v>
      </c>
      <c r="F2185" s="412" t="s">
        <v>1294</v>
      </c>
      <c r="G2185">
        <v>5315</v>
      </c>
      <c r="H2185">
        <v>604</v>
      </c>
      <c r="I2185">
        <v>52</v>
      </c>
    </row>
    <row r="2186" spans="1:9" ht="30" x14ac:dyDescent="0.2">
      <c r="A2186" t="s">
        <v>227</v>
      </c>
      <c r="B2186" t="s">
        <v>226</v>
      </c>
      <c r="C2186" s="412" t="s">
        <v>1695</v>
      </c>
      <c r="D2186" t="s">
        <v>13</v>
      </c>
      <c r="E2186" t="s">
        <v>18</v>
      </c>
      <c r="F2186" s="412" t="s">
        <v>1308</v>
      </c>
      <c r="G2186">
        <v>1</v>
      </c>
      <c r="H2186">
        <v>2</v>
      </c>
    </row>
    <row r="2187" spans="1:9" ht="45" x14ac:dyDescent="0.2">
      <c r="A2187" t="s">
        <v>227</v>
      </c>
      <c r="B2187" t="s">
        <v>226</v>
      </c>
      <c r="C2187" s="412" t="s">
        <v>1695</v>
      </c>
      <c r="D2187" t="s">
        <v>13</v>
      </c>
      <c r="E2187" t="s">
        <v>18</v>
      </c>
      <c r="F2187" s="412" t="s">
        <v>1303</v>
      </c>
      <c r="G2187">
        <v>331</v>
      </c>
    </row>
    <row r="2188" spans="1:9" ht="30" x14ac:dyDescent="0.2">
      <c r="A2188" t="s">
        <v>227</v>
      </c>
      <c r="B2188" t="s">
        <v>226</v>
      </c>
      <c r="C2188" s="412" t="s">
        <v>1695</v>
      </c>
      <c r="D2188" t="s">
        <v>13</v>
      </c>
      <c r="E2188" t="s">
        <v>18</v>
      </c>
      <c r="F2188" s="412" t="s">
        <v>1169</v>
      </c>
      <c r="G2188">
        <v>1</v>
      </c>
    </row>
    <row r="2189" spans="1:9" ht="45" x14ac:dyDescent="0.2">
      <c r="A2189" t="s">
        <v>227</v>
      </c>
      <c r="B2189" t="s">
        <v>226</v>
      </c>
      <c r="C2189" s="412" t="s">
        <v>1695</v>
      </c>
      <c r="D2189" t="s">
        <v>13</v>
      </c>
      <c r="E2189" t="s">
        <v>18</v>
      </c>
      <c r="F2189" s="412" t="s">
        <v>1170</v>
      </c>
      <c r="G2189">
        <v>3</v>
      </c>
    </row>
    <row r="2190" spans="1:9" ht="45" x14ac:dyDescent="0.2">
      <c r="A2190" t="s">
        <v>227</v>
      </c>
      <c r="B2190" t="s">
        <v>226</v>
      </c>
      <c r="C2190" s="412" t="s">
        <v>1695</v>
      </c>
      <c r="D2190" t="s">
        <v>13</v>
      </c>
      <c r="E2190" t="s">
        <v>18</v>
      </c>
      <c r="F2190" s="412" t="s">
        <v>1300</v>
      </c>
      <c r="G2190">
        <v>14</v>
      </c>
      <c r="I2190">
        <v>2</v>
      </c>
    </row>
    <row r="2191" spans="1:9" ht="30" x14ac:dyDescent="0.2">
      <c r="A2191" t="s">
        <v>227</v>
      </c>
      <c r="B2191" t="s">
        <v>226</v>
      </c>
      <c r="C2191" s="412" t="s">
        <v>1695</v>
      </c>
      <c r="D2191" t="s">
        <v>13</v>
      </c>
      <c r="E2191" t="s">
        <v>18</v>
      </c>
      <c r="F2191" s="412" t="s">
        <v>1171</v>
      </c>
      <c r="G2191">
        <v>19</v>
      </c>
    </row>
    <row r="2192" spans="1:9" ht="30" x14ac:dyDescent="0.2">
      <c r="A2192" t="s">
        <v>227</v>
      </c>
      <c r="B2192" t="s">
        <v>226</v>
      </c>
      <c r="C2192" s="412" t="s">
        <v>1695</v>
      </c>
      <c r="D2192" t="s">
        <v>13</v>
      </c>
      <c r="E2192" t="s">
        <v>18</v>
      </c>
      <c r="F2192" s="412" t="s">
        <v>1297</v>
      </c>
      <c r="G2192">
        <v>61</v>
      </c>
      <c r="H2192">
        <v>1</v>
      </c>
      <c r="I2192">
        <v>9</v>
      </c>
    </row>
    <row r="2193" spans="1:9" ht="30" x14ac:dyDescent="0.2">
      <c r="A2193" t="s">
        <v>227</v>
      </c>
      <c r="B2193" t="s">
        <v>226</v>
      </c>
      <c r="C2193" s="412" t="s">
        <v>1695</v>
      </c>
      <c r="D2193" t="s">
        <v>13</v>
      </c>
      <c r="E2193" t="s">
        <v>18</v>
      </c>
      <c r="F2193" s="412" t="s">
        <v>1296</v>
      </c>
      <c r="G2193">
        <v>445</v>
      </c>
      <c r="H2193">
        <v>39</v>
      </c>
    </row>
    <row r="2194" spans="1:9" ht="60" x14ac:dyDescent="0.2">
      <c r="A2194" t="s">
        <v>227</v>
      </c>
      <c r="B2194" t="s">
        <v>226</v>
      </c>
      <c r="C2194" s="412" t="s">
        <v>1695</v>
      </c>
      <c r="D2194" t="s">
        <v>13</v>
      </c>
      <c r="E2194" t="s">
        <v>18</v>
      </c>
      <c r="F2194" s="412" t="s">
        <v>1295</v>
      </c>
      <c r="G2194">
        <v>405</v>
      </c>
      <c r="H2194">
        <v>39</v>
      </c>
      <c r="I2194">
        <v>155</v>
      </c>
    </row>
    <row r="2195" spans="1:9" x14ac:dyDescent="0.2">
      <c r="A2195" t="s">
        <v>227</v>
      </c>
      <c r="B2195" t="s">
        <v>226</v>
      </c>
      <c r="C2195" s="412" t="s">
        <v>1695</v>
      </c>
      <c r="D2195" t="s">
        <v>13</v>
      </c>
      <c r="E2195" t="s">
        <v>18</v>
      </c>
      <c r="F2195" s="412" t="s">
        <v>1294</v>
      </c>
      <c r="G2195">
        <v>187</v>
      </c>
      <c r="H2195">
        <v>12</v>
      </c>
      <c r="I2195">
        <v>56</v>
      </c>
    </row>
    <row r="2196" spans="1:9" ht="30" x14ac:dyDescent="0.2">
      <c r="A2196" t="s">
        <v>1051</v>
      </c>
      <c r="B2196" t="s">
        <v>1050</v>
      </c>
      <c r="C2196" s="412" t="s">
        <v>1696</v>
      </c>
      <c r="D2196" t="s">
        <v>15</v>
      </c>
      <c r="E2196" t="s">
        <v>17</v>
      </c>
      <c r="F2196" s="412" t="s">
        <v>1305</v>
      </c>
      <c r="G2196">
        <v>102</v>
      </c>
      <c r="H2196">
        <v>38</v>
      </c>
    </row>
    <row r="2197" spans="1:9" ht="30" x14ac:dyDescent="0.2">
      <c r="A2197" t="s">
        <v>1051</v>
      </c>
      <c r="B2197" t="s">
        <v>1050</v>
      </c>
      <c r="C2197" s="412" t="s">
        <v>1696</v>
      </c>
      <c r="D2197" t="s">
        <v>15</v>
      </c>
      <c r="E2197" t="s">
        <v>17</v>
      </c>
      <c r="F2197" s="412" t="s">
        <v>1308</v>
      </c>
      <c r="G2197">
        <v>1</v>
      </c>
    </row>
    <row r="2198" spans="1:9" ht="45" x14ac:dyDescent="0.2">
      <c r="A2198" t="s">
        <v>1051</v>
      </c>
      <c r="B2198" t="s">
        <v>1050</v>
      </c>
      <c r="C2198" s="412" t="s">
        <v>1696</v>
      </c>
      <c r="D2198" t="s">
        <v>15</v>
      </c>
      <c r="E2198" t="s">
        <v>17</v>
      </c>
      <c r="F2198" s="412" t="s">
        <v>1303</v>
      </c>
      <c r="G2198">
        <v>2</v>
      </c>
    </row>
    <row r="2199" spans="1:9" ht="30" x14ac:dyDescent="0.2">
      <c r="A2199" t="s">
        <v>1051</v>
      </c>
      <c r="B2199" t="s">
        <v>1050</v>
      </c>
      <c r="C2199" s="412" t="s">
        <v>1696</v>
      </c>
      <c r="D2199" t="s">
        <v>15</v>
      </c>
      <c r="E2199" t="s">
        <v>17</v>
      </c>
      <c r="F2199" s="412" t="s">
        <v>1169</v>
      </c>
      <c r="G2199">
        <v>146</v>
      </c>
      <c r="H2199">
        <v>21</v>
      </c>
    </row>
    <row r="2200" spans="1:9" ht="45" x14ac:dyDescent="0.2">
      <c r="A2200" t="s">
        <v>1051</v>
      </c>
      <c r="B2200" t="s">
        <v>1050</v>
      </c>
      <c r="C2200" s="412" t="s">
        <v>1696</v>
      </c>
      <c r="D2200" t="s">
        <v>15</v>
      </c>
      <c r="E2200" t="s">
        <v>17</v>
      </c>
      <c r="F2200" s="412" t="s">
        <v>1170</v>
      </c>
      <c r="G2200">
        <v>5</v>
      </c>
    </row>
    <row r="2201" spans="1:9" ht="30" x14ac:dyDescent="0.2">
      <c r="A2201" t="s">
        <v>1051</v>
      </c>
      <c r="B2201" t="s">
        <v>1050</v>
      </c>
      <c r="C2201" s="412" t="s">
        <v>1696</v>
      </c>
      <c r="D2201" t="s">
        <v>15</v>
      </c>
      <c r="E2201" t="s">
        <v>17</v>
      </c>
      <c r="F2201" s="412" t="s">
        <v>1306</v>
      </c>
      <c r="G2201">
        <v>5</v>
      </c>
    </row>
    <row r="2202" spans="1:9" ht="45" x14ac:dyDescent="0.2">
      <c r="A2202" t="s">
        <v>1051</v>
      </c>
      <c r="B2202" t="s">
        <v>1050</v>
      </c>
      <c r="C2202" s="412" t="s">
        <v>1696</v>
      </c>
      <c r="D2202" t="s">
        <v>15</v>
      </c>
      <c r="E2202" t="s">
        <v>17</v>
      </c>
      <c r="F2202" s="412" t="s">
        <v>1300</v>
      </c>
      <c r="G2202">
        <v>235</v>
      </c>
      <c r="I2202">
        <v>123</v>
      </c>
    </row>
    <row r="2203" spans="1:9" ht="45" x14ac:dyDescent="0.2">
      <c r="A2203" t="s">
        <v>1051</v>
      </c>
      <c r="B2203" t="s">
        <v>1050</v>
      </c>
      <c r="C2203" s="412" t="s">
        <v>1696</v>
      </c>
      <c r="D2203" t="s">
        <v>15</v>
      </c>
      <c r="E2203" t="s">
        <v>17</v>
      </c>
      <c r="F2203" s="412" t="s">
        <v>1299</v>
      </c>
      <c r="G2203">
        <v>1333</v>
      </c>
    </row>
    <row r="2204" spans="1:9" ht="30" x14ac:dyDescent="0.2">
      <c r="A2204" t="s">
        <v>1051</v>
      </c>
      <c r="B2204" t="s">
        <v>1050</v>
      </c>
      <c r="C2204" s="412" t="s">
        <v>1696</v>
      </c>
      <c r="D2204" t="s">
        <v>15</v>
      </c>
      <c r="E2204" t="s">
        <v>17</v>
      </c>
      <c r="F2204" s="412" t="s">
        <v>1171</v>
      </c>
      <c r="G2204">
        <v>11</v>
      </c>
    </row>
    <row r="2205" spans="1:9" ht="30" x14ac:dyDescent="0.2">
      <c r="A2205" t="s">
        <v>1051</v>
      </c>
      <c r="B2205" t="s">
        <v>1050</v>
      </c>
      <c r="C2205" s="412" t="s">
        <v>1696</v>
      </c>
      <c r="D2205" t="s">
        <v>15</v>
      </c>
      <c r="E2205" t="s">
        <v>17</v>
      </c>
      <c r="F2205" s="412" t="s">
        <v>1297</v>
      </c>
      <c r="G2205">
        <v>52</v>
      </c>
      <c r="I2205">
        <v>194</v>
      </c>
    </row>
    <row r="2206" spans="1:9" ht="30" x14ac:dyDescent="0.2">
      <c r="A2206" t="s">
        <v>1051</v>
      </c>
      <c r="B2206" t="s">
        <v>1050</v>
      </c>
      <c r="C2206" s="412" t="s">
        <v>1696</v>
      </c>
      <c r="D2206" t="s">
        <v>15</v>
      </c>
      <c r="E2206" t="s">
        <v>17</v>
      </c>
      <c r="F2206" s="412" t="s">
        <v>1296</v>
      </c>
      <c r="G2206">
        <v>6</v>
      </c>
      <c r="H2206">
        <v>1</v>
      </c>
    </row>
    <row r="2207" spans="1:9" ht="60" x14ac:dyDescent="0.2">
      <c r="A2207" t="s">
        <v>1051</v>
      </c>
      <c r="B2207" t="s">
        <v>1050</v>
      </c>
      <c r="C2207" s="412" t="s">
        <v>1696</v>
      </c>
      <c r="D2207" t="s">
        <v>15</v>
      </c>
      <c r="E2207" t="s">
        <v>17</v>
      </c>
      <c r="F2207" s="412" t="s">
        <v>1295</v>
      </c>
      <c r="G2207">
        <v>5</v>
      </c>
      <c r="H2207">
        <v>2</v>
      </c>
      <c r="I2207">
        <v>11</v>
      </c>
    </row>
    <row r="2208" spans="1:9" ht="30" x14ac:dyDescent="0.2">
      <c r="A2208" t="s">
        <v>1051</v>
      </c>
      <c r="B2208" t="s">
        <v>1050</v>
      </c>
      <c r="C2208" s="412" t="s">
        <v>1696</v>
      </c>
      <c r="D2208" t="s">
        <v>15</v>
      </c>
      <c r="E2208" t="s">
        <v>17</v>
      </c>
      <c r="F2208" s="412" t="s">
        <v>1294</v>
      </c>
      <c r="G2208">
        <v>2717</v>
      </c>
      <c r="H2208">
        <v>92</v>
      </c>
      <c r="I2208">
        <v>47</v>
      </c>
    </row>
    <row r="2209" spans="1:9" ht="30" x14ac:dyDescent="0.2">
      <c r="A2209" t="s">
        <v>267</v>
      </c>
      <c r="B2209" t="s">
        <v>266</v>
      </c>
      <c r="C2209" s="412" t="s">
        <v>1697</v>
      </c>
      <c r="D2209" t="s">
        <v>13</v>
      </c>
      <c r="E2209" t="s">
        <v>183</v>
      </c>
      <c r="F2209" s="412" t="s">
        <v>1305</v>
      </c>
      <c r="G2209">
        <v>2</v>
      </c>
    </row>
    <row r="2210" spans="1:9" ht="30" x14ac:dyDescent="0.2">
      <c r="A2210" t="s">
        <v>267</v>
      </c>
      <c r="B2210" t="s">
        <v>266</v>
      </c>
      <c r="C2210" s="412" t="s">
        <v>1697</v>
      </c>
      <c r="D2210" t="s">
        <v>13</v>
      </c>
      <c r="E2210" t="s">
        <v>183</v>
      </c>
      <c r="F2210" s="412" t="s">
        <v>1308</v>
      </c>
      <c r="H2210">
        <v>1</v>
      </c>
    </row>
    <row r="2211" spans="1:9" ht="30" x14ac:dyDescent="0.2">
      <c r="A2211" t="s">
        <v>267</v>
      </c>
      <c r="B2211" t="s">
        <v>266</v>
      </c>
      <c r="C2211" s="412" t="s">
        <v>1697</v>
      </c>
      <c r="D2211" t="s">
        <v>13</v>
      </c>
      <c r="E2211" t="s">
        <v>183</v>
      </c>
      <c r="F2211" s="412" t="s">
        <v>1304</v>
      </c>
      <c r="H2211">
        <v>1</v>
      </c>
    </row>
    <row r="2212" spans="1:9" ht="45" x14ac:dyDescent="0.2">
      <c r="A2212" t="s">
        <v>267</v>
      </c>
      <c r="B2212" t="s">
        <v>266</v>
      </c>
      <c r="C2212" s="412" t="s">
        <v>1697</v>
      </c>
      <c r="D2212" t="s">
        <v>13</v>
      </c>
      <c r="E2212" t="s">
        <v>183</v>
      </c>
      <c r="F2212" s="412" t="s">
        <v>1303</v>
      </c>
      <c r="G2212">
        <v>77</v>
      </c>
    </row>
    <row r="2213" spans="1:9" ht="45" x14ac:dyDescent="0.2">
      <c r="A2213" t="s">
        <v>267</v>
      </c>
      <c r="B2213" t="s">
        <v>266</v>
      </c>
      <c r="C2213" s="412" t="s">
        <v>1697</v>
      </c>
      <c r="D2213" t="s">
        <v>13</v>
      </c>
      <c r="E2213" t="s">
        <v>183</v>
      </c>
      <c r="F2213" s="412" t="s">
        <v>1170</v>
      </c>
      <c r="G2213">
        <v>4</v>
      </c>
    </row>
    <row r="2214" spans="1:9" ht="45" x14ac:dyDescent="0.2">
      <c r="A2214" t="s">
        <v>267</v>
      </c>
      <c r="B2214" t="s">
        <v>266</v>
      </c>
      <c r="C2214" s="412" t="s">
        <v>1697</v>
      </c>
      <c r="D2214" t="s">
        <v>13</v>
      </c>
      <c r="E2214" t="s">
        <v>183</v>
      </c>
      <c r="F2214" s="412" t="s">
        <v>1300</v>
      </c>
      <c r="G2214">
        <v>426</v>
      </c>
      <c r="I2214">
        <v>616</v>
      </c>
    </row>
    <row r="2215" spans="1:9" ht="45" x14ac:dyDescent="0.2">
      <c r="A2215" t="s">
        <v>267</v>
      </c>
      <c r="B2215" t="s">
        <v>266</v>
      </c>
      <c r="C2215" s="412" t="s">
        <v>1697</v>
      </c>
      <c r="D2215" t="s">
        <v>13</v>
      </c>
      <c r="E2215" t="s">
        <v>183</v>
      </c>
      <c r="F2215" s="412" t="s">
        <v>1299</v>
      </c>
      <c r="G2215">
        <v>4</v>
      </c>
    </row>
    <row r="2216" spans="1:9" ht="30" x14ac:dyDescent="0.2">
      <c r="A2216" t="s">
        <v>267</v>
      </c>
      <c r="B2216" t="s">
        <v>266</v>
      </c>
      <c r="C2216" s="412" t="s">
        <v>1697</v>
      </c>
      <c r="D2216" t="s">
        <v>13</v>
      </c>
      <c r="E2216" t="s">
        <v>183</v>
      </c>
      <c r="F2216" s="412" t="s">
        <v>1171</v>
      </c>
      <c r="G2216">
        <v>1</v>
      </c>
    </row>
    <row r="2217" spans="1:9" ht="30" x14ac:dyDescent="0.2">
      <c r="A2217" t="s">
        <v>267</v>
      </c>
      <c r="B2217" t="s">
        <v>266</v>
      </c>
      <c r="C2217" s="412" t="s">
        <v>1697</v>
      </c>
      <c r="D2217" t="s">
        <v>13</v>
      </c>
      <c r="E2217" t="s">
        <v>183</v>
      </c>
      <c r="F2217" s="412" t="s">
        <v>1297</v>
      </c>
      <c r="G2217">
        <v>7513</v>
      </c>
      <c r="I2217">
        <v>14</v>
      </c>
    </row>
    <row r="2218" spans="1:9" ht="30" x14ac:dyDescent="0.2">
      <c r="A2218" t="s">
        <v>267</v>
      </c>
      <c r="B2218" t="s">
        <v>266</v>
      </c>
      <c r="C2218" s="412" t="s">
        <v>1697</v>
      </c>
      <c r="D2218" t="s">
        <v>13</v>
      </c>
      <c r="E2218" t="s">
        <v>183</v>
      </c>
      <c r="F2218" s="412" t="s">
        <v>1296</v>
      </c>
      <c r="G2218">
        <v>102</v>
      </c>
      <c r="H2218">
        <v>142</v>
      </c>
    </row>
    <row r="2219" spans="1:9" ht="60" x14ac:dyDescent="0.2">
      <c r="A2219" t="s">
        <v>267</v>
      </c>
      <c r="B2219" t="s">
        <v>266</v>
      </c>
      <c r="C2219" s="412" t="s">
        <v>1697</v>
      </c>
      <c r="D2219" t="s">
        <v>13</v>
      </c>
      <c r="E2219" t="s">
        <v>183</v>
      </c>
      <c r="F2219" s="412" t="s">
        <v>1295</v>
      </c>
      <c r="G2219">
        <v>434</v>
      </c>
      <c r="H2219">
        <v>160</v>
      </c>
      <c r="I2219">
        <v>1016</v>
      </c>
    </row>
    <row r="2220" spans="1:9" ht="30" x14ac:dyDescent="0.2">
      <c r="A2220" t="s">
        <v>267</v>
      </c>
      <c r="B2220" t="s">
        <v>266</v>
      </c>
      <c r="C2220" s="412" t="s">
        <v>1697</v>
      </c>
      <c r="D2220" t="s">
        <v>13</v>
      </c>
      <c r="E2220" t="s">
        <v>183</v>
      </c>
      <c r="F2220" s="412" t="s">
        <v>1294</v>
      </c>
      <c r="G2220">
        <v>1465</v>
      </c>
      <c r="H2220">
        <v>2</v>
      </c>
      <c r="I2220">
        <v>50</v>
      </c>
    </row>
    <row r="2221" spans="1:9" ht="30" x14ac:dyDescent="0.2">
      <c r="A2221" t="s">
        <v>377</v>
      </c>
      <c r="B2221" t="s">
        <v>376</v>
      </c>
      <c r="C2221" s="412" t="s">
        <v>1698</v>
      </c>
      <c r="D2221" t="s">
        <v>13</v>
      </c>
      <c r="E2221" t="s">
        <v>67</v>
      </c>
      <c r="F2221" s="412" t="s">
        <v>1306</v>
      </c>
      <c r="G2221">
        <v>136</v>
      </c>
    </row>
    <row r="2222" spans="1:9" ht="30" x14ac:dyDescent="0.2">
      <c r="A2222" t="s">
        <v>377</v>
      </c>
      <c r="B2222" t="s">
        <v>376</v>
      </c>
      <c r="C2222" s="412" t="s">
        <v>1698</v>
      </c>
      <c r="D2222" t="s">
        <v>13</v>
      </c>
      <c r="E2222" t="s">
        <v>67</v>
      </c>
      <c r="F2222" s="412" t="s">
        <v>1297</v>
      </c>
      <c r="G2222">
        <v>171</v>
      </c>
      <c r="H2222">
        <v>12</v>
      </c>
      <c r="I2222">
        <v>120</v>
      </c>
    </row>
    <row r="2223" spans="1:9" ht="60" x14ac:dyDescent="0.2">
      <c r="A2223" t="s">
        <v>377</v>
      </c>
      <c r="B2223" t="s">
        <v>376</v>
      </c>
      <c r="C2223" s="412" t="s">
        <v>1698</v>
      </c>
      <c r="D2223" t="s">
        <v>13</v>
      </c>
      <c r="E2223" t="s">
        <v>67</v>
      </c>
      <c r="F2223" s="412" t="s">
        <v>1295</v>
      </c>
      <c r="I2223">
        <v>1</v>
      </c>
    </row>
    <row r="2224" spans="1:9" ht="30" x14ac:dyDescent="0.2">
      <c r="A2224" t="s">
        <v>377</v>
      </c>
      <c r="B2224" t="s">
        <v>376</v>
      </c>
      <c r="C2224" s="412" t="s">
        <v>1698</v>
      </c>
      <c r="D2224" t="s">
        <v>13</v>
      </c>
      <c r="E2224" t="s">
        <v>67</v>
      </c>
      <c r="F2224" s="412" t="s">
        <v>1294</v>
      </c>
      <c r="G2224">
        <v>88</v>
      </c>
      <c r="H2224">
        <v>13</v>
      </c>
      <c r="I2224">
        <v>65</v>
      </c>
    </row>
    <row r="2225" spans="1:9" ht="30" x14ac:dyDescent="0.2">
      <c r="A2225" t="s">
        <v>320</v>
      </c>
      <c r="B2225" t="s">
        <v>319</v>
      </c>
      <c r="C2225" s="412" t="s">
        <v>1699</v>
      </c>
      <c r="D2225" t="s">
        <v>13</v>
      </c>
      <c r="E2225" t="s">
        <v>66</v>
      </c>
      <c r="F2225" s="412" t="s">
        <v>1305</v>
      </c>
      <c r="G2225">
        <v>2</v>
      </c>
    </row>
    <row r="2226" spans="1:9" ht="30" x14ac:dyDescent="0.2">
      <c r="A2226" t="s">
        <v>320</v>
      </c>
      <c r="B2226" t="s">
        <v>319</v>
      </c>
      <c r="C2226" s="412" t="s">
        <v>1699</v>
      </c>
      <c r="D2226" t="s">
        <v>13</v>
      </c>
      <c r="E2226" t="s">
        <v>66</v>
      </c>
      <c r="F2226" s="412" t="s">
        <v>1308</v>
      </c>
      <c r="G2226">
        <v>5</v>
      </c>
      <c r="H2226">
        <v>11</v>
      </c>
    </row>
    <row r="2227" spans="1:9" ht="45" x14ac:dyDescent="0.2">
      <c r="A2227" t="s">
        <v>320</v>
      </c>
      <c r="B2227" t="s">
        <v>319</v>
      </c>
      <c r="C2227" s="412" t="s">
        <v>1699</v>
      </c>
      <c r="D2227" t="s">
        <v>13</v>
      </c>
      <c r="E2227" t="s">
        <v>66</v>
      </c>
      <c r="F2227" s="412" t="s">
        <v>1303</v>
      </c>
      <c r="G2227">
        <v>3</v>
      </c>
    </row>
    <row r="2228" spans="1:9" ht="30" x14ac:dyDescent="0.2">
      <c r="A2228" t="s">
        <v>320</v>
      </c>
      <c r="B2228" t="s">
        <v>319</v>
      </c>
      <c r="C2228" s="412" t="s">
        <v>1699</v>
      </c>
      <c r="D2228" t="s">
        <v>13</v>
      </c>
      <c r="E2228" t="s">
        <v>66</v>
      </c>
      <c r="F2228" s="412" t="s">
        <v>1169</v>
      </c>
      <c r="G2228">
        <v>3</v>
      </c>
    </row>
    <row r="2229" spans="1:9" ht="45" x14ac:dyDescent="0.2">
      <c r="A2229" t="s">
        <v>320</v>
      </c>
      <c r="B2229" t="s">
        <v>319</v>
      </c>
      <c r="C2229" s="412" t="s">
        <v>1699</v>
      </c>
      <c r="D2229" t="s">
        <v>13</v>
      </c>
      <c r="E2229" t="s">
        <v>66</v>
      </c>
      <c r="F2229" s="412" t="s">
        <v>1170</v>
      </c>
      <c r="G2229">
        <v>2</v>
      </c>
    </row>
    <row r="2230" spans="1:9" x14ac:dyDescent="0.2">
      <c r="A2230" t="s">
        <v>320</v>
      </c>
      <c r="B2230" t="s">
        <v>319</v>
      </c>
      <c r="C2230" s="412" t="s">
        <v>1699</v>
      </c>
      <c r="D2230" t="s">
        <v>13</v>
      </c>
      <c r="E2230" t="s">
        <v>66</v>
      </c>
      <c r="F2230" s="412" t="s">
        <v>1306</v>
      </c>
      <c r="G2230">
        <v>3</v>
      </c>
    </row>
    <row r="2231" spans="1:9" ht="45" x14ac:dyDescent="0.2">
      <c r="A2231" t="s">
        <v>320</v>
      </c>
      <c r="B2231" t="s">
        <v>319</v>
      </c>
      <c r="C2231" s="412" t="s">
        <v>1699</v>
      </c>
      <c r="D2231" t="s">
        <v>13</v>
      </c>
      <c r="E2231" t="s">
        <v>66</v>
      </c>
      <c r="F2231" s="412" t="s">
        <v>1300</v>
      </c>
      <c r="G2231">
        <v>7</v>
      </c>
      <c r="I2231">
        <v>3</v>
      </c>
    </row>
    <row r="2232" spans="1:9" ht="45" x14ac:dyDescent="0.2">
      <c r="A2232" t="s">
        <v>320</v>
      </c>
      <c r="B2232" t="s">
        <v>319</v>
      </c>
      <c r="C2232" s="412" t="s">
        <v>1699</v>
      </c>
      <c r="D2232" t="s">
        <v>13</v>
      </c>
      <c r="E2232" t="s">
        <v>66</v>
      </c>
      <c r="F2232" s="412" t="s">
        <v>1299</v>
      </c>
      <c r="G2232">
        <v>13</v>
      </c>
    </row>
    <row r="2233" spans="1:9" ht="30" x14ac:dyDescent="0.2">
      <c r="A2233" t="s">
        <v>320</v>
      </c>
      <c r="B2233" t="s">
        <v>319</v>
      </c>
      <c r="C2233" s="412" t="s">
        <v>1699</v>
      </c>
      <c r="D2233" t="s">
        <v>13</v>
      </c>
      <c r="E2233" t="s">
        <v>66</v>
      </c>
      <c r="F2233" s="412" t="s">
        <v>1171</v>
      </c>
      <c r="G2233">
        <v>601</v>
      </c>
    </row>
    <row r="2234" spans="1:9" ht="30" x14ac:dyDescent="0.2">
      <c r="A2234" t="s">
        <v>320</v>
      </c>
      <c r="B2234" t="s">
        <v>319</v>
      </c>
      <c r="C2234" s="412" t="s">
        <v>1699</v>
      </c>
      <c r="D2234" t="s">
        <v>13</v>
      </c>
      <c r="E2234" t="s">
        <v>66</v>
      </c>
      <c r="F2234" s="412" t="s">
        <v>1297</v>
      </c>
      <c r="G2234">
        <v>1911</v>
      </c>
      <c r="H2234">
        <v>2</v>
      </c>
      <c r="I2234">
        <v>376</v>
      </c>
    </row>
    <row r="2235" spans="1:9" ht="30" x14ac:dyDescent="0.2">
      <c r="A2235" t="s">
        <v>320</v>
      </c>
      <c r="B2235" t="s">
        <v>319</v>
      </c>
      <c r="C2235" s="412" t="s">
        <v>1699</v>
      </c>
      <c r="D2235" t="s">
        <v>13</v>
      </c>
      <c r="E2235" t="s">
        <v>66</v>
      </c>
      <c r="F2235" s="412" t="s">
        <v>1296</v>
      </c>
      <c r="G2235">
        <v>7</v>
      </c>
      <c r="H2235">
        <v>1</v>
      </c>
    </row>
    <row r="2236" spans="1:9" ht="60" x14ac:dyDescent="0.2">
      <c r="A2236" t="s">
        <v>320</v>
      </c>
      <c r="B2236" t="s">
        <v>319</v>
      </c>
      <c r="C2236" s="412" t="s">
        <v>1699</v>
      </c>
      <c r="D2236" t="s">
        <v>13</v>
      </c>
      <c r="E2236" t="s">
        <v>66</v>
      </c>
      <c r="F2236" s="412" t="s">
        <v>1295</v>
      </c>
      <c r="G2236">
        <v>5</v>
      </c>
      <c r="H2236">
        <v>75</v>
      </c>
      <c r="I2236">
        <v>117</v>
      </c>
    </row>
    <row r="2237" spans="1:9" x14ac:dyDescent="0.2">
      <c r="A2237" t="s">
        <v>320</v>
      </c>
      <c r="B2237" t="s">
        <v>319</v>
      </c>
      <c r="C2237" s="412" t="s">
        <v>1699</v>
      </c>
      <c r="D2237" t="s">
        <v>13</v>
      </c>
      <c r="E2237" t="s">
        <v>66</v>
      </c>
      <c r="F2237" s="412" t="s">
        <v>1294</v>
      </c>
      <c r="G2237">
        <v>711</v>
      </c>
      <c r="H2237">
        <v>5</v>
      </c>
      <c r="I2237">
        <v>4</v>
      </c>
    </row>
    <row r="2238" spans="1:9" ht="45" x14ac:dyDescent="0.2">
      <c r="A2238" t="s">
        <v>293</v>
      </c>
      <c r="B2238" t="s">
        <v>292</v>
      </c>
      <c r="C2238" s="412" t="s">
        <v>1700</v>
      </c>
      <c r="D2238" t="s">
        <v>15</v>
      </c>
      <c r="E2238" t="s">
        <v>18</v>
      </c>
      <c r="F2238" s="412" t="s">
        <v>1305</v>
      </c>
      <c r="G2238">
        <v>8</v>
      </c>
      <c r="H2238">
        <v>1</v>
      </c>
    </row>
    <row r="2239" spans="1:9" ht="45" x14ac:dyDescent="0.2">
      <c r="A2239" t="s">
        <v>293</v>
      </c>
      <c r="B2239" t="s">
        <v>292</v>
      </c>
      <c r="C2239" s="412" t="s">
        <v>1700</v>
      </c>
      <c r="D2239" t="s">
        <v>15</v>
      </c>
      <c r="E2239" t="s">
        <v>18</v>
      </c>
      <c r="F2239" s="412" t="s">
        <v>1308</v>
      </c>
      <c r="G2239">
        <v>1</v>
      </c>
      <c r="H2239">
        <v>3</v>
      </c>
    </row>
    <row r="2240" spans="1:9" ht="45" x14ac:dyDescent="0.2">
      <c r="A2240" t="s">
        <v>293</v>
      </c>
      <c r="B2240" t="s">
        <v>292</v>
      </c>
      <c r="C2240" s="412" t="s">
        <v>1700</v>
      </c>
      <c r="D2240" t="s">
        <v>15</v>
      </c>
      <c r="E2240" t="s">
        <v>18</v>
      </c>
      <c r="F2240" s="412" t="s">
        <v>1304</v>
      </c>
      <c r="G2240">
        <v>2</v>
      </c>
    </row>
    <row r="2241" spans="1:9" ht="45" x14ac:dyDescent="0.2">
      <c r="A2241" t="s">
        <v>293</v>
      </c>
      <c r="B2241" t="s">
        <v>292</v>
      </c>
      <c r="C2241" s="412" t="s">
        <v>1700</v>
      </c>
      <c r="D2241" t="s">
        <v>15</v>
      </c>
      <c r="E2241" t="s">
        <v>18</v>
      </c>
      <c r="F2241" s="412" t="s">
        <v>1303</v>
      </c>
      <c r="G2241">
        <v>3263</v>
      </c>
    </row>
    <row r="2242" spans="1:9" ht="45" x14ac:dyDescent="0.2">
      <c r="A2242" t="s">
        <v>293</v>
      </c>
      <c r="B2242" t="s">
        <v>292</v>
      </c>
      <c r="C2242" s="412" t="s">
        <v>1700</v>
      </c>
      <c r="D2242" t="s">
        <v>15</v>
      </c>
      <c r="E2242" t="s">
        <v>18</v>
      </c>
      <c r="F2242" s="412" t="s">
        <v>1169</v>
      </c>
      <c r="G2242">
        <v>2</v>
      </c>
    </row>
    <row r="2243" spans="1:9" ht="45" x14ac:dyDescent="0.2">
      <c r="A2243" t="s">
        <v>293</v>
      </c>
      <c r="B2243" t="s">
        <v>292</v>
      </c>
      <c r="C2243" s="412" t="s">
        <v>1700</v>
      </c>
      <c r="D2243" t="s">
        <v>15</v>
      </c>
      <c r="E2243" t="s">
        <v>18</v>
      </c>
      <c r="F2243" s="412" t="s">
        <v>1309</v>
      </c>
      <c r="G2243">
        <v>1</v>
      </c>
    </row>
    <row r="2244" spans="1:9" ht="45" x14ac:dyDescent="0.2">
      <c r="A2244" t="s">
        <v>293</v>
      </c>
      <c r="B2244" t="s">
        <v>292</v>
      </c>
      <c r="C2244" s="412" t="s">
        <v>1700</v>
      </c>
      <c r="D2244" t="s">
        <v>15</v>
      </c>
      <c r="E2244" t="s">
        <v>18</v>
      </c>
      <c r="F2244" s="412" t="s">
        <v>1170</v>
      </c>
      <c r="G2244">
        <v>7</v>
      </c>
    </row>
    <row r="2245" spans="1:9" ht="45" x14ac:dyDescent="0.2">
      <c r="A2245" t="s">
        <v>293</v>
      </c>
      <c r="B2245" t="s">
        <v>292</v>
      </c>
      <c r="C2245" s="412" t="s">
        <v>1700</v>
      </c>
      <c r="D2245" t="s">
        <v>15</v>
      </c>
      <c r="E2245" t="s">
        <v>18</v>
      </c>
      <c r="F2245" s="412" t="s">
        <v>1300</v>
      </c>
      <c r="G2245">
        <v>91</v>
      </c>
      <c r="I2245">
        <v>261</v>
      </c>
    </row>
    <row r="2246" spans="1:9" ht="45" x14ac:dyDescent="0.2">
      <c r="A2246" t="s">
        <v>293</v>
      </c>
      <c r="B2246" t="s">
        <v>292</v>
      </c>
      <c r="C2246" s="412" t="s">
        <v>1700</v>
      </c>
      <c r="D2246" t="s">
        <v>15</v>
      </c>
      <c r="E2246" t="s">
        <v>18</v>
      </c>
      <c r="F2246" s="412" t="s">
        <v>1297</v>
      </c>
      <c r="G2246">
        <v>41</v>
      </c>
      <c r="H2246">
        <v>2</v>
      </c>
      <c r="I2246">
        <v>8</v>
      </c>
    </row>
    <row r="2247" spans="1:9" ht="45" x14ac:dyDescent="0.2">
      <c r="A2247" t="s">
        <v>293</v>
      </c>
      <c r="B2247" t="s">
        <v>292</v>
      </c>
      <c r="C2247" s="412" t="s">
        <v>1700</v>
      </c>
      <c r="D2247" t="s">
        <v>15</v>
      </c>
      <c r="E2247" t="s">
        <v>18</v>
      </c>
      <c r="F2247" s="412" t="s">
        <v>1296</v>
      </c>
      <c r="G2247">
        <v>3806</v>
      </c>
      <c r="H2247">
        <v>113</v>
      </c>
    </row>
    <row r="2248" spans="1:9" ht="60" x14ac:dyDescent="0.2">
      <c r="A2248" t="s">
        <v>293</v>
      </c>
      <c r="B2248" t="s">
        <v>292</v>
      </c>
      <c r="C2248" s="412" t="s">
        <v>1700</v>
      </c>
      <c r="D2248" t="s">
        <v>15</v>
      </c>
      <c r="E2248" t="s">
        <v>18</v>
      </c>
      <c r="F2248" s="412" t="s">
        <v>1295</v>
      </c>
      <c r="G2248">
        <v>1071</v>
      </c>
      <c r="H2248">
        <v>91</v>
      </c>
      <c r="I2248">
        <v>614</v>
      </c>
    </row>
    <row r="2249" spans="1:9" ht="45" x14ac:dyDescent="0.2">
      <c r="A2249" t="s">
        <v>293</v>
      </c>
      <c r="B2249" t="s">
        <v>292</v>
      </c>
      <c r="C2249" s="412" t="s">
        <v>1700</v>
      </c>
      <c r="D2249" t="s">
        <v>15</v>
      </c>
      <c r="E2249" t="s">
        <v>18</v>
      </c>
      <c r="F2249" s="412" t="s">
        <v>1294</v>
      </c>
      <c r="G2249">
        <v>919</v>
      </c>
      <c r="H2249">
        <v>50</v>
      </c>
      <c r="I2249">
        <v>628</v>
      </c>
    </row>
    <row r="2250" spans="1:9" ht="30" x14ac:dyDescent="0.2">
      <c r="A2250" t="s">
        <v>180</v>
      </c>
      <c r="B2250" t="s">
        <v>179</v>
      </c>
      <c r="C2250" s="412" t="s">
        <v>1701</v>
      </c>
      <c r="D2250" t="s">
        <v>15</v>
      </c>
      <c r="E2250" t="s">
        <v>64</v>
      </c>
      <c r="F2250" s="412" t="s">
        <v>1305</v>
      </c>
      <c r="G2250">
        <v>40</v>
      </c>
      <c r="H2250">
        <v>1</v>
      </c>
    </row>
    <row r="2251" spans="1:9" ht="30" x14ac:dyDescent="0.2">
      <c r="A2251" t="s">
        <v>180</v>
      </c>
      <c r="B2251" t="s">
        <v>179</v>
      </c>
      <c r="C2251" s="412" t="s">
        <v>1701</v>
      </c>
      <c r="D2251" t="s">
        <v>15</v>
      </c>
      <c r="E2251" t="s">
        <v>64</v>
      </c>
      <c r="F2251" s="412" t="s">
        <v>1308</v>
      </c>
      <c r="G2251">
        <v>15</v>
      </c>
      <c r="H2251">
        <v>2</v>
      </c>
    </row>
    <row r="2252" spans="1:9" ht="30" x14ac:dyDescent="0.2">
      <c r="A2252" t="s">
        <v>180</v>
      </c>
      <c r="B2252" t="s">
        <v>179</v>
      </c>
      <c r="C2252" s="412" t="s">
        <v>1701</v>
      </c>
      <c r="D2252" t="s">
        <v>15</v>
      </c>
      <c r="E2252" t="s">
        <v>64</v>
      </c>
      <c r="F2252" s="412" t="s">
        <v>1304</v>
      </c>
      <c r="G2252">
        <v>42</v>
      </c>
    </row>
    <row r="2253" spans="1:9" ht="45" x14ac:dyDescent="0.2">
      <c r="A2253" t="s">
        <v>180</v>
      </c>
      <c r="B2253" t="s">
        <v>179</v>
      </c>
      <c r="C2253" s="412" t="s">
        <v>1701</v>
      </c>
      <c r="D2253" t="s">
        <v>15</v>
      </c>
      <c r="E2253" t="s">
        <v>64</v>
      </c>
      <c r="F2253" s="412" t="s">
        <v>1303</v>
      </c>
      <c r="G2253">
        <v>36</v>
      </c>
    </row>
    <row r="2254" spans="1:9" ht="30" x14ac:dyDescent="0.2">
      <c r="A2254" t="s">
        <v>180</v>
      </c>
      <c r="B2254" t="s">
        <v>179</v>
      </c>
      <c r="C2254" s="412" t="s">
        <v>1701</v>
      </c>
      <c r="D2254" t="s">
        <v>15</v>
      </c>
      <c r="E2254" t="s">
        <v>64</v>
      </c>
      <c r="F2254" s="412" t="s">
        <v>1169</v>
      </c>
      <c r="G2254">
        <v>26</v>
      </c>
    </row>
    <row r="2255" spans="1:9" ht="30" x14ac:dyDescent="0.2">
      <c r="A2255" t="s">
        <v>180</v>
      </c>
      <c r="B2255" t="s">
        <v>179</v>
      </c>
      <c r="C2255" s="412" t="s">
        <v>1701</v>
      </c>
      <c r="D2255" t="s">
        <v>15</v>
      </c>
      <c r="E2255" t="s">
        <v>64</v>
      </c>
      <c r="F2255" s="412" t="s">
        <v>1309</v>
      </c>
      <c r="G2255">
        <v>1</v>
      </c>
    </row>
    <row r="2256" spans="1:9" ht="45" x14ac:dyDescent="0.2">
      <c r="A2256" t="s">
        <v>180</v>
      </c>
      <c r="B2256" t="s">
        <v>179</v>
      </c>
      <c r="C2256" s="412" t="s">
        <v>1701</v>
      </c>
      <c r="D2256" t="s">
        <v>15</v>
      </c>
      <c r="E2256" t="s">
        <v>64</v>
      </c>
      <c r="F2256" s="412" t="s">
        <v>1170</v>
      </c>
      <c r="G2256">
        <v>19532</v>
      </c>
      <c r="H2256">
        <v>677</v>
      </c>
    </row>
    <row r="2257" spans="1:9" ht="30" x14ac:dyDescent="0.2">
      <c r="A2257" t="s">
        <v>180</v>
      </c>
      <c r="B2257" t="s">
        <v>179</v>
      </c>
      <c r="C2257" s="412" t="s">
        <v>1701</v>
      </c>
      <c r="D2257" t="s">
        <v>15</v>
      </c>
      <c r="E2257" t="s">
        <v>64</v>
      </c>
      <c r="F2257" s="412" t="s">
        <v>1307</v>
      </c>
      <c r="G2257">
        <v>2</v>
      </c>
    </row>
    <row r="2258" spans="1:9" ht="30" x14ac:dyDescent="0.2">
      <c r="A2258" t="s">
        <v>180</v>
      </c>
      <c r="B2258" t="s">
        <v>179</v>
      </c>
      <c r="C2258" s="412" t="s">
        <v>1701</v>
      </c>
      <c r="D2258" t="s">
        <v>15</v>
      </c>
      <c r="E2258" t="s">
        <v>64</v>
      </c>
      <c r="F2258" s="412" t="s">
        <v>1306</v>
      </c>
      <c r="G2258">
        <v>17</v>
      </c>
    </row>
    <row r="2259" spans="1:9" ht="45" x14ac:dyDescent="0.2">
      <c r="A2259" t="s">
        <v>180</v>
      </c>
      <c r="B2259" t="s">
        <v>179</v>
      </c>
      <c r="C2259" s="412" t="s">
        <v>1701</v>
      </c>
      <c r="D2259" t="s">
        <v>15</v>
      </c>
      <c r="E2259" t="s">
        <v>64</v>
      </c>
      <c r="F2259" s="412" t="s">
        <v>1300</v>
      </c>
      <c r="G2259">
        <v>37</v>
      </c>
      <c r="I2259">
        <v>34</v>
      </c>
    </row>
    <row r="2260" spans="1:9" ht="45" x14ac:dyDescent="0.2">
      <c r="A2260" t="s">
        <v>180</v>
      </c>
      <c r="B2260" t="s">
        <v>179</v>
      </c>
      <c r="C2260" s="412" t="s">
        <v>1701</v>
      </c>
      <c r="D2260" t="s">
        <v>15</v>
      </c>
      <c r="E2260" t="s">
        <v>64</v>
      </c>
      <c r="F2260" s="412" t="s">
        <v>1299</v>
      </c>
      <c r="G2260">
        <v>6</v>
      </c>
    </row>
    <row r="2261" spans="1:9" ht="30" x14ac:dyDescent="0.2">
      <c r="A2261" t="s">
        <v>180</v>
      </c>
      <c r="B2261" t="s">
        <v>179</v>
      </c>
      <c r="C2261" s="412" t="s">
        <v>1701</v>
      </c>
      <c r="D2261" t="s">
        <v>15</v>
      </c>
      <c r="E2261" t="s">
        <v>64</v>
      </c>
      <c r="F2261" s="412" t="s">
        <v>1171</v>
      </c>
      <c r="G2261">
        <v>17</v>
      </c>
    </row>
    <row r="2262" spans="1:9" ht="30" x14ac:dyDescent="0.2">
      <c r="A2262" t="s">
        <v>180</v>
      </c>
      <c r="B2262" t="s">
        <v>179</v>
      </c>
      <c r="C2262" s="412" t="s">
        <v>1701</v>
      </c>
      <c r="D2262" t="s">
        <v>15</v>
      </c>
      <c r="E2262" t="s">
        <v>64</v>
      </c>
      <c r="F2262" s="412" t="s">
        <v>1297</v>
      </c>
      <c r="G2262">
        <v>6881</v>
      </c>
      <c r="H2262">
        <v>177</v>
      </c>
      <c r="I2262">
        <v>2756</v>
      </c>
    </row>
    <row r="2263" spans="1:9" ht="30" x14ac:dyDescent="0.2">
      <c r="A2263" t="s">
        <v>180</v>
      </c>
      <c r="B2263" t="s">
        <v>179</v>
      </c>
      <c r="C2263" s="412" t="s">
        <v>1701</v>
      </c>
      <c r="D2263" t="s">
        <v>15</v>
      </c>
      <c r="E2263" t="s">
        <v>64</v>
      </c>
      <c r="F2263" s="412" t="s">
        <v>1296</v>
      </c>
      <c r="G2263">
        <v>76</v>
      </c>
      <c r="H2263">
        <v>5</v>
      </c>
    </row>
    <row r="2264" spans="1:9" ht="60" x14ac:dyDescent="0.2">
      <c r="A2264" t="s">
        <v>180</v>
      </c>
      <c r="B2264" t="s">
        <v>179</v>
      </c>
      <c r="C2264" s="412" t="s">
        <v>1701</v>
      </c>
      <c r="D2264" t="s">
        <v>15</v>
      </c>
      <c r="E2264" t="s">
        <v>64</v>
      </c>
      <c r="F2264" s="412" t="s">
        <v>1295</v>
      </c>
      <c r="G2264">
        <v>1002</v>
      </c>
      <c r="H2264">
        <v>12</v>
      </c>
      <c r="I2264">
        <v>2450</v>
      </c>
    </row>
    <row r="2265" spans="1:9" ht="30" x14ac:dyDescent="0.2">
      <c r="A2265" t="s">
        <v>180</v>
      </c>
      <c r="B2265" t="s">
        <v>179</v>
      </c>
      <c r="C2265" s="412" t="s">
        <v>1701</v>
      </c>
      <c r="D2265" t="s">
        <v>15</v>
      </c>
      <c r="E2265" t="s">
        <v>64</v>
      </c>
      <c r="F2265" s="412" t="s">
        <v>1294</v>
      </c>
      <c r="G2265">
        <v>113</v>
      </c>
      <c r="H2265">
        <v>3</v>
      </c>
      <c r="I2265">
        <v>41</v>
      </c>
    </row>
    <row r="2266" spans="1:9" ht="30" x14ac:dyDescent="0.2">
      <c r="A2266" t="s">
        <v>435</v>
      </c>
      <c r="B2266" t="s">
        <v>434</v>
      </c>
      <c r="C2266" s="412" t="s">
        <v>1439</v>
      </c>
      <c r="D2266" t="s">
        <v>15</v>
      </c>
      <c r="E2266" t="s">
        <v>20</v>
      </c>
      <c r="F2266" s="412" t="s">
        <v>1305</v>
      </c>
      <c r="G2266">
        <v>1055</v>
      </c>
      <c r="H2266">
        <v>44</v>
      </c>
    </row>
    <row r="2267" spans="1:9" ht="30" x14ac:dyDescent="0.2">
      <c r="A2267" t="s">
        <v>435</v>
      </c>
      <c r="B2267" t="s">
        <v>434</v>
      </c>
      <c r="C2267" s="412" t="s">
        <v>1439</v>
      </c>
      <c r="D2267" t="s">
        <v>15</v>
      </c>
      <c r="E2267" t="s">
        <v>20</v>
      </c>
      <c r="F2267" s="412" t="s">
        <v>1308</v>
      </c>
      <c r="G2267">
        <v>1</v>
      </c>
    </row>
    <row r="2268" spans="1:9" ht="30" x14ac:dyDescent="0.2">
      <c r="A2268" t="s">
        <v>435</v>
      </c>
      <c r="B2268" t="s">
        <v>434</v>
      </c>
      <c r="C2268" s="412" t="s">
        <v>1439</v>
      </c>
      <c r="D2268" t="s">
        <v>15</v>
      </c>
      <c r="E2268" t="s">
        <v>20</v>
      </c>
      <c r="F2268" s="412" t="s">
        <v>1304</v>
      </c>
      <c r="G2268">
        <v>3</v>
      </c>
    </row>
    <row r="2269" spans="1:9" ht="45" x14ac:dyDescent="0.2">
      <c r="A2269" t="s">
        <v>435</v>
      </c>
      <c r="B2269" t="s">
        <v>434</v>
      </c>
      <c r="C2269" s="412" t="s">
        <v>1439</v>
      </c>
      <c r="D2269" t="s">
        <v>15</v>
      </c>
      <c r="E2269" t="s">
        <v>20</v>
      </c>
      <c r="F2269" s="412" t="s">
        <v>1303</v>
      </c>
      <c r="G2269">
        <v>1</v>
      </c>
    </row>
    <row r="2270" spans="1:9" ht="30" x14ac:dyDescent="0.2">
      <c r="A2270" t="s">
        <v>435</v>
      </c>
      <c r="B2270" t="s">
        <v>434</v>
      </c>
      <c r="C2270" s="412" t="s">
        <v>1439</v>
      </c>
      <c r="D2270" t="s">
        <v>15</v>
      </c>
      <c r="E2270" t="s">
        <v>20</v>
      </c>
      <c r="F2270" s="412" t="s">
        <v>1169</v>
      </c>
      <c r="G2270">
        <v>1682</v>
      </c>
      <c r="H2270">
        <v>116</v>
      </c>
    </row>
    <row r="2271" spans="1:9" ht="30" x14ac:dyDescent="0.2">
      <c r="A2271" t="s">
        <v>435</v>
      </c>
      <c r="B2271" t="s">
        <v>434</v>
      </c>
      <c r="C2271" s="412" t="s">
        <v>1439</v>
      </c>
      <c r="D2271" t="s">
        <v>15</v>
      </c>
      <c r="E2271" t="s">
        <v>20</v>
      </c>
      <c r="F2271" s="412" t="s">
        <v>1309</v>
      </c>
      <c r="G2271">
        <v>1</v>
      </c>
    </row>
    <row r="2272" spans="1:9" ht="30" x14ac:dyDescent="0.2">
      <c r="A2272" t="s">
        <v>435</v>
      </c>
      <c r="B2272" t="s">
        <v>434</v>
      </c>
      <c r="C2272" s="412" t="s">
        <v>1439</v>
      </c>
      <c r="D2272" t="s">
        <v>15</v>
      </c>
      <c r="E2272" t="s">
        <v>20</v>
      </c>
      <c r="F2272" s="412" t="s">
        <v>1306</v>
      </c>
      <c r="G2272">
        <v>15</v>
      </c>
    </row>
    <row r="2273" spans="1:9" ht="45" x14ac:dyDescent="0.2">
      <c r="A2273" t="s">
        <v>435</v>
      </c>
      <c r="B2273" t="s">
        <v>434</v>
      </c>
      <c r="C2273" s="412" t="s">
        <v>1439</v>
      </c>
      <c r="D2273" t="s">
        <v>15</v>
      </c>
      <c r="E2273" t="s">
        <v>20</v>
      </c>
      <c r="F2273" s="412" t="s">
        <v>1300</v>
      </c>
      <c r="G2273">
        <v>4</v>
      </c>
      <c r="I2273">
        <v>231</v>
      </c>
    </row>
    <row r="2274" spans="1:9" ht="45" x14ac:dyDescent="0.2">
      <c r="A2274" t="s">
        <v>435</v>
      </c>
      <c r="B2274" t="s">
        <v>434</v>
      </c>
      <c r="C2274" s="412" t="s">
        <v>1439</v>
      </c>
      <c r="D2274" t="s">
        <v>15</v>
      </c>
      <c r="E2274" t="s">
        <v>20</v>
      </c>
      <c r="F2274" s="412" t="s">
        <v>1299</v>
      </c>
      <c r="G2274">
        <v>12</v>
      </c>
    </row>
    <row r="2275" spans="1:9" ht="30" x14ac:dyDescent="0.2">
      <c r="A2275" t="s">
        <v>435</v>
      </c>
      <c r="B2275" t="s">
        <v>434</v>
      </c>
      <c r="C2275" s="412" t="s">
        <v>1439</v>
      </c>
      <c r="D2275" t="s">
        <v>15</v>
      </c>
      <c r="E2275" t="s">
        <v>20</v>
      </c>
      <c r="F2275" s="412" t="s">
        <v>1171</v>
      </c>
      <c r="G2275">
        <v>9</v>
      </c>
    </row>
    <row r="2276" spans="1:9" ht="30" x14ac:dyDescent="0.2">
      <c r="A2276" t="s">
        <v>435</v>
      </c>
      <c r="B2276" t="s">
        <v>434</v>
      </c>
      <c r="C2276" s="412" t="s">
        <v>1439</v>
      </c>
      <c r="D2276" t="s">
        <v>15</v>
      </c>
      <c r="E2276" t="s">
        <v>20</v>
      </c>
      <c r="F2276" s="412" t="s">
        <v>1297</v>
      </c>
      <c r="G2276">
        <v>44</v>
      </c>
      <c r="H2276">
        <v>3</v>
      </c>
      <c r="I2276">
        <v>12</v>
      </c>
    </row>
    <row r="2277" spans="1:9" ht="30" x14ac:dyDescent="0.2">
      <c r="A2277" t="s">
        <v>435</v>
      </c>
      <c r="B2277" t="s">
        <v>434</v>
      </c>
      <c r="C2277" s="412" t="s">
        <v>1439</v>
      </c>
      <c r="D2277" t="s">
        <v>15</v>
      </c>
      <c r="E2277" t="s">
        <v>20</v>
      </c>
      <c r="F2277" s="412" t="s">
        <v>1296</v>
      </c>
      <c r="G2277">
        <v>9</v>
      </c>
      <c r="H2277">
        <v>2</v>
      </c>
    </row>
    <row r="2278" spans="1:9" ht="60" x14ac:dyDescent="0.2">
      <c r="A2278" t="s">
        <v>435</v>
      </c>
      <c r="B2278" t="s">
        <v>434</v>
      </c>
      <c r="C2278" s="412" t="s">
        <v>1439</v>
      </c>
      <c r="D2278" t="s">
        <v>15</v>
      </c>
      <c r="E2278" t="s">
        <v>20</v>
      </c>
      <c r="F2278" s="412" t="s">
        <v>1295</v>
      </c>
      <c r="G2278">
        <v>5</v>
      </c>
      <c r="I2278">
        <v>9</v>
      </c>
    </row>
    <row r="2279" spans="1:9" ht="30" x14ac:dyDescent="0.2">
      <c r="A2279" t="s">
        <v>435</v>
      </c>
      <c r="B2279" t="s">
        <v>434</v>
      </c>
      <c r="C2279" s="412" t="s">
        <v>1439</v>
      </c>
      <c r="D2279" t="s">
        <v>15</v>
      </c>
      <c r="E2279" t="s">
        <v>20</v>
      </c>
      <c r="F2279" s="412" t="s">
        <v>1294</v>
      </c>
      <c r="G2279">
        <v>1534</v>
      </c>
      <c r="H2279">
        <v>1</v>
      </c>
      <c r="I2279">
        <v>566</v>
      </c>
    </row>
    <row r="2280" spans="1:9" ht="45" x14ac:dyDescent="0.2">
      <c r="A2280" t="s">
        <v>837</v>
      </c>
      <c r="B2280" t="s">
        <v>836</v>
      </c>
      <c r="C2280" s="412" t="s">
        <v>1702</v>
      </c>
      <c r="D2280" t="s">
        <v>13</v>
      </c>
      <c r="E2280" t="s">
        <v>63</v>
      </c>
      <c r="F2280" s="412" t="s">
        <v>1170</v>
      </c>
      <c r="G2280">
        <v>3</v>
      </c>
    </row>
    <row r="2281" spans="1:9" ht="30" x14ac:dyDescent="0.2">
      <c r="A2281" t="s">
        <v>837</v>
      </c>
      <c r="B2281" t="s">
        <v>836</v>
      </c>
      <c r="C2281" s="412" t="s">
        <v>1702</v>
      </c>
      <c r="D2281" t="s">
        <v>13</v>
      </c>
      <c r="E2281" t="s">
        <v>63</v>
      </c>
      <c r="F2281" s="412" t="s">
        <v>1306</v>
      </c>
      <c r="G2281">
        <v>561</v>
      </c>
    </row>
    <row r="2282" spans="1:9" ht="45" x14ac:dyDescent="0.2">
      <c r="A2282" t="s">
        <v>837</v>
      </c>
      <c r="B2282" t="s">
        <v>836</v>
      </c>
      <c r="C2282" s="412" t="s">
        <v>1702</v>
      </c>
      <c r="D2282" t="s">
        <v>13</v>
      </c>
      <c r="E2282" t="s">
        <v>63</v>
      </c>
      <c r="F2282" s="412" t="s">
        <v>1299</v>
      </c>
      <c r="G2282">
        <v>2</v>
      </c>
    </row>
    <row r="2283" spans="1:9" ht="30" x14ac:dyDescent="0.2">
      <c r="A2283" t="s">
        <v>837</v>
      </c>
      <c r="B2283" t="s">
        <v>836</v>
      </c>
      <c r="C2283" s="412" t="s">
        <v>1702</v>
      </c>
      <c r="D2283" t="s">
        <v>13</v>
      </c>
      <c r="E2283" t="s">
        <v>63</v>
      </c>
      <c r="F2283" s="412" t="s">
        <v>1297</v>
      </c>
      <c r="G2283">
        <v>488</v>
      </c>
      <c r="H2283">
        <v>20</v>
      </c>
      <c r="I2283">
        <v>123</v>
      </c>
    </row>
    <row r="2284" spans="1:9" ht="30" x14ac:dyDescent="0.2">
      <c r="A2284" t="s">
        <v>837</v>
      </c>
      <c r="B2284" t="s">
        <v>836</v>
      </c>
      <c r="C2284" s="412" t="s">
        <v>1702</v>
      </c>
      <c r="D2284" t="s">
        <v>13</v>
      </c>
      <c r="E2284" t="s">
        <v>63</v>
      </c>
      <c r="F2284" s="412" t="s">
        <v>1294</v>
      </c>
      <c r="G2284">
        <v>96</v>
      </c>
      <c r="H2284">
        <v>16</v>
      </c>
      <c r="I2284">
        <v>71</v>
      </c>
    </row>
    <row r="2285" spans="1:9" ht="30" x14ac:dyDescent="0.2">
      <c r="A2285" t="s">
        <v>235</v>
      </c>
      <c r="B2285" t="s">
        <v>234</v>
      </c>
      <c r="C2285" s="412" t="s">
        <v>1703</v>
      </c>
      <c r="D2285" t="s">
        <v>15</v>
      </c>
      <c r="E2285" t="s">
        <v>20</v>
      </c>
      <c r="F2285" s="412" t="s">
        <v>1305</v>
      </c>
      <c r="G2285">
        <v>2029</v>
      </c>
      <c r="H2285">
        <v>133</v>
      </c>
    </row>
    <row r="2286" spans="1:9" ht="30" x14ac:dyDescent="0.2">
      <c r="A2286" t="s">
        <v>235</v>
      </c>
      <c r="B2286" t="s">
        <v>234</v>
      </c>
      <c r="C2286" s="412" t="s">
        <v>1703</v>
      </c>
      <c r="D2286" t="s">
        <v>15</v>
      </c>
      <c r="E2286" t="s">
        <v>20</v>
      </c>
      <c r="F2286" s="412" t="s">
        <v>1308</v>
      </c>
      <c r="G2286">
        <v>3</v>
      </c>
    </row>
    <row r="2287" spans="1:9" ht="30" x14ac:dyDescent="0.2">
      <c r="A2287" t="s">
        <v>235</v>
      </c>
      <c r="B2287" t="s">
        <v>234</v>
      </c>
      <c r="C2287" s="412" t="s">
        <v>1703</v>
      </c>
      <c r="D2287" t="s">
        <v>15</v>
      </c>
      <c r="E2287" t="s">
        <v>20</v>
      </c>
      <c r="F2287" s="412" t="s">
        <v>1304</v>
      </c>
      <c r="G2287">
        <v>3</v>
      </c>
    </row>
    <row r="2288" spans="1:9" ht="45" x14ac:dyDescent="0.2">
      <c r="A2288" t="s">
        <v>235</v>
      </c>
      <c r="B2288" t="s">
        <v>234</v>
      </c>
      <c r="C2288" s="412" t="s">
        <v>1703</v>
      </c>
      <c r="D2288" t="s">
        <v>15</v>
      </c>
      <c r="E2288" t="s">
        <v>20</v>
      </c>
      <c r="F2288" s="412" t="s">
        <v>1303</v>
      </c>
      <c r="G2288">
        <v>5</v>
      </c>
    </row>
    <row r="2289" spans="1:9" ht="30" x14ac:dyDescent="0.2">
      <c r="A2289" t="s">
        <v>235</v>
      </c>
      <c r="B2289" t="s">
        <v>234</v>
      </c>
      <c r="C2289" s="412" t="s">
        <v>1703</v>
      </c>
      <c r="D2289" t="s">
        <v>15</v>
      </c>
      <c r="E2289" t="s">
        <v>20</v>
      </c>
      <c r="F2289" s="412" t="s">
        <v>1169</v>
      </c>
      <c r="G2289">
        <v>3087</v>
      </c>
      <c r="H2289">
        <v>189</v>
      </c>
    </row>
    <row r="2290" spans="1:9" ht="30" x14ac:dyDescent="0.2">
      <c r="A2290" t="s">
        <v>235</v>
      </c>
      <c r="B2290" t="s">
        <v>234</v>
      </c>
      <c r="C2290" s="412" t="s">
        <v>1703</v>
      </c>
      <c r="D2290" t="s">
        <v>15</v>
      </c>
      <c r="E2290" t="s">
        <v>20</v>
      </c>
      <c r="F2290" s="412" t="s">
        <v>1309</v>
      </c>
      <c r="G2290">
        <v>1</v>
      </c>
    </row>
    <row r="2291" spans="1:9" ht="45" x14ac:dyDescent="0.2">
      <c r="A2291" t="s">
        <v>235</v>
      </c>
      <c r="B2291" t="s">
        <v>234</v>
      </c>
      <c r="C2291" s="412" t="s">
        <v>1703</v>
      </c>
      <c r="D2291" t="s">
        <v>15</v>
      </c>
      <c r="E2291" t="s">
        <v>20</v>
      </c>
      <c r="F2291" s="412" t="s">
        <v>1170</v>
      </c>
      <c r="G2291">
        <v>6</v>
      </c>
    </row>
    <row r="2292" spans="1:9" ht="30" x14ac:dyDescent="0.2">
      <c r="A2292" t="s">
        <v>235</v>
      </c>
      <c r="B2292" t="s">
        <v>234</v>
      </c>
      <c r="C2292" s="412" t="s">
        <v>1703</v>
      </c>
      <c r="D2292" t="s">
        <v>15</v>
      </c>
      <c r="E2292" t="s">
        <v>20</v>
      </c>
      <c r="F2292" s="412" t="s">
        <v>1307</v>
      </c>
      <c r="G2292">
        <v>1</v>
      </c>
    </row>
    <row r="2293" spans="1:9" ht="30" x14ac:dyDescent="0.2">
      <c r="A2293" t="s">
        <v>235</v>
      </c>
      <c r="B2293" t="s">
        <v>234</v>
      </c>
      <c r="C2293" s="412" t="s">
        <v>1703</v>
      </c>
      <c r="D2293" t="s">
        <v>15</v>
      </c>
      <c r="E2293" t="s">
        <v>20</v>
      </c>
      <c r="F2293" s="412" t="s">
        <v>1306</v>
      </c>
      <c r="G2293">
        <v>4</v>
      </c>
    </row>
    <row r="2294" spans="1:9" ht="45" x14ac:dyDescent="0.2">
      <c r="A2294" t="s">
        <v>235</v>
      </c>
      <c r="B2294" t="s">
        <v>234</v>
      </c>
      <c r="C2294" s="412" t="s">
        <v>1703</v>
      </c>
      <c r="D2294" t="s">
        <v>15</v>
      </c>
      <c r="E2294" t="s">
        <v>20</v>
      </c>
      <c r="F2294" s="412" t="s">
        <v>1300</v>
      </c>
      <c r="G2294">
        <v>56</v>
      </c>
      <c r="I2294">
        <v>253</v>
      </c>
    </row>
    <row r="2295" spans="1:9" ht="45" x14ac:dyDescent="0.2">
      <c r="A2295" t="s">
        <v>235</v>
      </c>
      <c r="B2295" t="s">
        <v>234</v>
      </c>
      <c r="C2295" s="412" t="s">
        <v>1703</v>
      </c>
      <c r="D2295" t="s">
        <v>15</v>
      </c>
      <c r="E2295" t="s">
        <v>20</v>
      </c>
      <c r="F2295" s="412" t="s">
        <v>1299</v>
      </c>
      <c r="G2295">
        <v>85</v>
      </c>
    </row>
    <row r="2296" spans="1:9" ht="30" x14ac:dyDescent="0.2">
      <c r="A2296" t="s">
        <v>235</v>
      </c>
      <c r="B2296" t="s">
        <v>234</v>
      </c>
      <c r="C2296" s="412" t="s">
        <v>1703</v>
      </c>
      <c r="D2296" t="s">
        <v>15</v>
      </c>
      <c r="E2296" t="s">
        <v>20</v>
      </c>
      <c r="F2296" s="412" t="s">
        <v>1171</v>
      </c>
      <c r="G2296">
        <v>8</v>
      </c>
    </row>
    <row r="2297" spans="1:9" ht="30" x14ac:dyDescent="0.2">
      <c r="A2297" t="s">
        <v>235</v>
      </c>
      <c r="B2297" t="s">
        <v>234</v>
      </c>
      <c r="C2297" s="412" t="s">
        <v>1703</v>
      </c>
      <c r="D2297" t="s">
        <v>15</v>
      </c>
      <c r="E2297" t="s">
        <v>20</v>
      </c>
      <c r="F2297" s="412" t="s">
        <v>1297</v>
      </c>
      <c r="G2297">
        <v>92</v>
      </c>
      <c r="H2297">
        <v>2</v>
      </c>
      <c r="I2297">
        <v>31</v>
      </c>
    </row>
    <row r="2298" spans="1:9" ht="30" x14ac:dyDescent="0.2">
      <c r="A2298" t="s">
        <v>235</v>
      </c>
      <c r="B2298" t="s">
        <v>234</v>
      </c>
      <c r="C2298" s="412" t="s">
        <v>1703</v>
      </c>
      <c r="D2298" t="s">
        <v>15</v>
      </c>
      <c r="E2298" t="s">
        <v>20</v>
      </c>
      <c r="F2298" s="412" t="s">
        <v>1296</v>
      </c>
      <c r="G2298">
        <v>12</v>
      </c>
    </row>
    <row r="2299" spans="1:9" ht="60" x14ac:dyDescent="0.2">
      <c r="A2299" t="s">
        <v>235</v>
      </c>
      <c r="B2299" t="s">
        <v>234</v>
      </c>
      <c r="C2299" s="412" t="s">
        <v>1703</v>
      </c>
      <c r="D2299" t="s">
        <v>15</v>
      </c>
      <c r="E2299" t="s">
        <v>20</v>
      </c>
      <c r="F2299" s="412" t="s">
        <v>1295</v>
      </c>
      <c r="G2299">
        <v>8</v>
      </c>
      <c r="I2299">
        <v>17</v>
      </c>
    </row>
    <row r="2300" spans="1:9" ht="30" x14ac:dyDescent="0.2">
      <c r="A2300" t="s">
        <v>235</v>
      </c>
      <c r="B2300" t="s">
        <v>234</v>
      </c>
      <c r="C2300" s="412" t="s">
        <v>1703</v>
      </c>
      <c r="D2300" t="s">
        <v>15</v>
      </c>
      <c r="E2300" t="s">
        <v>20</v>
      </c>
      <c r="F2300" s="412" t="s">
        <v>1294</v>
      </c>
      <c r="G2300">
        <v>3699</v>
      </c>
      <c r="H2300">
        <v>12</v>
      </c>
      <c r="I2300">
        <v>974</v>
      </c>
    </row>
    <row r="2301" spans="1:9" ht="30" x14ac:dyDescent="0.2">
      <c r="A2301" t="s">
        <v>312</v>
      </c>
      <c r="B2301" t="s">
        <v>311</v>
      </c>
      <c r="C2301" s="412" t="s">
        <v>1704</v>
      </c>
      <c r="D2301" t="s">
        <v>15</v>
      </c>
      <c r="E2301" t="s">
        <v>183</v>
      </c>
      <c r="F2301" s="412" t="s">
        <v>1305</v>
      </c>
      <c r="G2301">
        <v>12</v>
      </c>
      <c r="H2301">
        <v>1</v>
      </c>
    </row>
    <row r="2302" spans="1:9" ht="30" x14ac:dyDescent="0.2">
      <c r="A2302" t="s">
        <v>312</v>
      </c>
      <c r="B2302" t="s">
        <v>311</v>
      </c>
      <c r="C2302" s="412" t="s">
        <v>1704</v>
      </c>
      <c r="D2302" t="s">
        <v>15</v>
      </c>
      <c r="E2302" t="s">
        <v>183</v>
      </c>
      <c r="F2302" s="412" t="s">
        <v>1308</v>
      </c>
      <c r="H2302">
        <v>1</v>
      </c>
    </row>
    <row r="2303" spans="1:9" ht="30" x14ac:dyDescent="0.2">
      <c r="A2303" t="s">
        <v>312</v>
      </c>
      <c r="B2303" t="s">
        <v>311</v>
      </c>
      <c r="C2303" s="412" t="s">
        <v>1704</v>
      </c>
      <c r="D2303" t="s">
        <v>15</v>
      </c>
      <c r="E2303" t="s">
        <v>183</v>
      </c>
      <c r="F2303" s="412" t="s">
        <v>1304</v>
      </c>
      <c r="G2303">
        <v>2</v>
      </c>
    </row>
    <row r="2304" spans="1:9" ht="45" x14ac:dyDescent="0.2">
      <c r="A2304" t="s">
        <v>312</v>
      </c>
      <c r="B2304" t="s">
        <v>311</v>
      </c>
      <c r="C2304" s="412" t="s">
        <v>1704</v>
      </c>
      <c r="D2304" t="s">
        <v>15</v>
      </c>
      <c r="E2304" t="s">
        <v>183</v>
      </c>
      <c r="F2304" s="412" t="s">
        <v>1303</v>
      </c>
      <c r="G2304">
        <v>11</v>
      </c>
    </row>
    <row r="2305" spans="1:9" ht="30" x14ac:dyDescent="0.2">
      <c r="A2305" t="s">
        <v>312</v>
      </c>
      <c r="B2305" t="s">
        <v>311</v>
      </c>
      <c r="C2305" s="412" t="s">
        <v>1704</v>
      </c>
      <c r="D2305" t="s">
        <v>15</v>
      </c>
      <c r="E2305" t="s">
        <v>183</v>
      </c>
      <c r="F2305" s="412" t="s">
        <v>1169</v>
      </c>
      <c r="G2305">
        <v>9</v>
      </c>
      <c r="H2305">
        <v>5</v>
      </c>
    </row>
    <row r="2306" spans="1:9" ht="30" x14ac:dyDescent="0.2">
      <c r="A2306" t="s">
        <v>312</v>
      </c>
      <c r="B2306" t="s">
        <v>311</v>
      </c>
      <c r="C2306" s="412" t="s">
        <v>1704</v>
      </c>
      <c r="D2306" t="s">
        <v>15</v>
      </c>
      <c r="E2306" t="s">
        <v>183</v>
      </c>
      <c r="F2306" s="412" t="s">
        <v>1309</v>
      </c>
      <c r="G2306">
        <v>2</v>
      </c>
    </row>
    <row r="2307" spans="1:9" ht="45" x14ac:dyDescent="0.2">
      <c r="A2307" t="s">
        <v>312</v>
      </c>
      <c r="B2307" t="s">
        <v>311</v>
      </c>
      <c r="C2307" s="412" t="s">
        <v>1704</v>
      </c>
      <c r="D2307" t="s">
        <v>15</v>
      </c>
      <c r="E2307" t="s">
        <v>183</v>
      </c>
      <c r="F2307" s="412" t="s">
        <v>1170</v>
      </c>
      <c r="G2307">
        <v>4</v>
      </c>
    </row>
    <row r="2308" spans="1:9" ht="45" x14ac:dyDescent="0.2">
      <c r="A2308" t="s">
        <v>312</v>
      </c>
      <c r="B2308" t="s">
        <v>311</v>
      </c>
      <c r="C2308" s="412" t="s">
        <v>1704</v>
      </c>
      <c r="D2308" t="s">
        <v>15</v>
      </c>
      <c r="E2308" t="s">
        <v>183</v>
      </c>
      <c r="F2308" s="412" t="s">
        <v>1300</v>
      </c>
      <c r="G2308">
        <v>9</v>
      </c>
      <c r="I2308">
        <v>323</v>
      </c>
    </row>
    <row r="2309" spans="1:9" ht="45" x14ac:dyDescent="0.2">
      <c r="A2309" t="s">
        <v>312</v>
      </c>
      <c r="B2309" t="s">
        <v>311</v>
      </c>
      <c r="C2309" s="412" t="s">
        <v>1704</v>
      </c>
      <c r="D2309" t="s">
        <v>15</v>
      </c>
      <c r="E2309" t="s">
        <v>183</v>
      </c>
      <c r="F2309" s="412" t="s">
        <v>1299</v>
      </c>
      <c r="G2309">
        <v>15</v>
      </c>
    </row>
    <row r="2310" spans="1:9" ht="30" x14ac:dyDescent="0.2">
      <c r="A2310" t="s">
        <v>312</v>
      </c>
      <c r="B2310" t="s">
        <v>311</v>
      </c>
      <c r="C2310" s="412" t="s">
        <v>1704</v>
      </c>
      <c r="D2310" t="s">
        <v>15</v>
      </c>
      <c r="E2310" t="s">
        <v>183</v>
      </c>
      <c r="F2310" s="412" t="s">
        <v>1297</v>
      </c>
      <c r="G2310">
        <v>8211</v>
      </c>
      <c r="I2310">
        <v>8</v>
      </c>
    </row>
    <row r="2311" spans="1:9" ht="30" x14ac:dyDescent="0.2">
      <c r="A2311" t="s">
        <v>312</v>
      </c>
      <c r="B2311" t="s">
        <v>311</v>
      </c>
      <c r="C2311" s="412" t="s">
        <v>1704</v>
      </c>
      <c r="D2311" t="s">
        <v>15</v>
      </c>
      <c r="E2311" t="s">
        <v>183</v>
      </c>
      <c r="F2311" s="412" t="s">
        <v>1296</v>
      </c>
      <c r="G2311">
        <v>24</v>
      </c>
      <c r="H2311">
        <v>217</v>
      </c>
    </row>
    <row r="2312" spans="1:9" ht="60" x14ac:dyDescent="0.2">
      <c r="A2312" t="s">
        <v>312</v>
      </c>
      <c r="B2312" t="s">
        <v>311</v>
      </c>
      <c r="C2312" s="412" t="s">
        <v>1704</v>
      </c>
      <c r="D2312" t="s">
        <v>15</v>
      </c>
      <c r="E2312" t="s">
        <v>183</v>
      </c>
      <c r="F2312" s="412" t="s">
        <v>1295</v>
      </c>
      <c r="G2312">
        <v>14</v>
      </c>
      <c r="H2312">
        <v>168</v>
      </c>
      <c r="I2312">
        <v>1209</v>
      </c>
    </row>
    <row r="2313" spans="1:9" ht="30" x14ac:dyDescent="0.2">
      <c r="A2313" t="s">
        <v>312</v>
      </c>
      <c r="B2313" t="s">
        <v>311</v>
      </c>
      <c r="C2313" s="412" t="s">
        <v>1704</v>
      </c>
      <c r="D2313" t="s">
        <v>15</v>
      </c>
      <c r="E2313" t="s">
        <v>183</v>
      </c>
      <c r="F2313" s="412" t="s">
        <v>1294</v>
      </c>
      <c r="G2313">
        <v>4869</v>
      </c>
      <c r="H2313">
        <v>3</v>
      </c>
      <c r="I2313">
        <v>7</v>
      </c>
    </row>
    <row r="2314" spans="1:9" ht="30" x14ac:dyDescent="0.2">
      <c r="A2314" t="s">
        <v>487</v>
      </c>
      <c r="B2314" t="s">
        <v>486</v>
      </c>
      <c r="C2314" s="412" t="s">
        <v>1705</v>
      </c>
      <c r="D2314" t="s">
        <v>15</v>
      </c>
      <c r="E2314" t="s">
        <v>17</v>
      </c>
      <c r="F2314" s="412" t="s">
        <v>1305</v>
      </c>
      <c r="G2314">
        <v>99</v>
      </c>
      <c r="H2314">
        <v>131</v>
      </c>
    </row>
    <row r="2315" spans="1:9" ht="30" x14ac:dyDescent="0.2">
      <c r="A2315" t="s">
        <v>487</v>
      </c>
      <c r="B2315" t="s">
        <v>486</v>
      </c>
      <c r="C2315" s="412" t="s">
        <v>1705</v>
      </c>
      <c r="D2315" t="s">
        <v>15</v>
      </c>
      <c r="E2315" t="s">
        <v>17</v>
      </c>
      <c r="F2315" s="412" t="s">
        <v>1308</v>
      </c>
      <c r="G2315">
        <v>3</v>
      </c>
    </row>
    <row r="2316" spans="1:9" ht="45" x14ac:dyDescent="0.2">
      <c r="A2316" t="s">
        <v>487</v>
      </c>
      <c r="B2316" t="s">
        <v>486</v>
      </c>
      <c r="C2316" s="412" t="s">
        <v>1705</v>
      </c>
      <c r="D2316" t="s">
        <v>15</v>
      </c>
      <c r="E2316" t="s">
        <v>17</v>
      </c>
      <c r="F2316" s="412" t="s">
        <v>1303</v>
      </c>
      <c r="G2316">
        <v>5</v>
      </c>
    </row>
    <row r="2317" spans="1:9" ht="30" x14ac:dyDescent="0.2">
      <c r="A2317" t="s">
        <v>487</v>
      </c>
      <c r="B2317" t="s">
        <v>486</v>
      </c>
      <c r="C2317" s="412" t="s">
        <v>1705</v>
      </c>
      <c r="D2317" t="s">
        <v>15</v>
      </c>
      <c r="E2317" t="s">
        <v>17</v>
      </c>
      <c r="F2317" s="412" t="s">
        <v>1169</v>
      </c>
      <c r="G2317">
        <v>83</v>
      </c>
      <c r="H2317">
        <v>14</v>
      </c>
    </row>
    <row r="2318" spans="1:9" ht="30" x14ac:dyDescent="0.2">
      <c r="A2318" t="s">
        <v>487</v>
      </c>
      <c r="B2318" t="s">
        <v>486</v>
      </c>
      <c r="C2318" s="412" t="s">
        <v>1705</v>
      </c>
      <c r="D2318" t="s">
        <v>15</v>
      </c>
      <c r="E2318" t="s">
        <v>17</v>
      </c>
      <c r="F2318" s="412" t="s">
        <v>1309</v>
      </c>
      <c r="G2318">
        <v>6</v>
      </c>
    </row>
    <row r="2319" spans="1:9" ht="45" x14ac:dyDescent="0.2">
      <c r="A2319" t="s">
        <v>487</v>
      </c>
      <c r="B2319" t="s">
        <v>486</v>
      </c>
      <c r="C2319" s="412" t="s">
        <v>1705</v>
      </c>
      <c r="D2319" t="s">
        <v>15</v>
      </c>
      <c r="E2319" t="s">
        <v>17</v>
      </c>
      <c r="F2319" s="412" t="s">
        <v>1170</v>
      </c>
      <c r="G2319">
        <v>9</v>
      </c>
    </row>
    <row r="2320" spans="1:9" ht="30" x14ac:dyDescent="0.2">
      <c r="A2320" t="s">
        <v>487</v>
      </c>
      <c r="B2320" t="s">
        <v>486</v>
      </c>
      <c r="C2320" s="412" t="s">
        <v>1705</v>
      </c>
      <c r="D2320" t="s">
        <v>15</v>
      </c>
      <c r="E2320" t="s">
        <v>17</v>
      </c>
      <c r="F2320" s="412" t="s">
        <v>1306</v>
      </c>
      <c r="G2320">
        <v>5</v>
      </c>
    </row>
    <row r="2321" spans="1:9" ht="45" x14ac:dyDescent="0.2">
      <c r="A2321" t="s">
        <v>487</v>
      </c>
      <c r="B2321" t="s">
        <v>486</v>
      </c>
      <c r="C2321" s="412" t="s">
        <v>1705</v>
      </c>
      <c r="D2321" t="s">
        <v>15</v>
      </c>
      <c r="E2321" t="s">
        <v>17</v>
      </c>
      <c r="F2321" s="412" t="s">
        <v>1300</v>
      </c>
      <c r="G2321">
        <v>1564</v>
      </c>
      <c r="I2321">
        <v>3302</v>
      </c>
    </row>
    <row r="2322" spans="1:9" ht="45" x14ac:dyDescent="0.2">
      <c r="A2322" t="s">
        <v>487</v>
      </c>
      <c r="B2322" t="s">
        <v>486</v>
      </c>
      <c r="C2322" s="412" t="s">
        <v>1705</v>
      </c>
      <c r="D2322" t="s">
        <v>15</v>
      </c>
      <c r="E2322" t="s">
        <v>17</v>
      </c>
      <c r="F2322" s="412" t="s">
        <v>1299</v>
      </c>
      <c r="G2322">
        <v>4805</v>
      </c>
    </row>
    <row r="2323" spans="1:9" ht="30" x14ac:dyDescent="0.2">
      <c r="A2323" t="s">
        <v>487</v>
      </c>
      <c r="B2323" t="s">
        <v>486</v>
      </c>
      <c r="C2323" s="412" t="s">
        <v>1705</v>
      </c>
      <c r="D2323" t="s">
        <v>15</v>
      </c>
      <c r="E2323" t="s">
        <v>17</v>
      </c>
      <c r="F2323" s="412" t="s">
        <v>1171</v>
      </c>
      <c r="G2323">
        <v>8</v>
      </c>
    </row>
    <row r="2324" spans="1:9" ht="30" x14ac:dyDescent="0.2">
      <c r="A2324" t="s">
        <v>487</v>
      </c>
      <c r="B2324" t="s">
        <v>486</v>
      </c>
      <c r="C2324" s="412" t="s">
        <v>1705</v>
      </c>
      <c r="D2324" t="s">
        <v>15</v>
      </c>
      <c r="E2324" t="s">
        <v>17</v>
      </c>
      <c r="F2324" s="412" t="s">
        <v>1297</v>
      </c>
      <c r="G2324">
        <v>112</v>
      </c>
      <c r="H2324">
        <v>4</v>
      </c>
      <c r="I2324">
        <v>3869</v>
      </c>
    </row>
    <row r="2325" spans="1:9" ht="30" x14ac:dyDescent="0.2">
      <c r="A2325" t="s">
        <v>487</v>
      </c>
      <c r="B2325" t="s">
        <v>486</v>
      </c>
      <c r="C2325" s="412" t="s">
        <v>1705</v>
      </c>
      <c r="D2325" t="s">
        <v>15</v>
      </c>
      <c r="E2325" t="s">
        <v>17</v>
      </c>
      <c r="F2325" s="412" t="s">
        <v>1296</v>
      </c>
      <c r="G2325">
        <v>14</v>
      </c>
      <c r="H2325">
        <v>2</v>
      </c>
    </row>
    <row r="2326" spans="1:9" ht="60" x14ac:dyDescent="0.2">
      <c r="A2326" t="s">
        <v>487</v>
      </c>
      <c r="B2326" t="s">
        <v>486</v>
      </c>
      <c r="C2326" s="412" t="s">
        <v>1705</v>
      </c>
      <c r="D2326" t="s">
        <v>15</v>
      </c>
      <c r="E2326" t="s">
        <v>17</v>
      </c>
      <c r="F2326" s="412" t="s">
        <v>1295</v>
      </c>
      <c r="G2326">
        <v>14</v>
      </c>
      <c r="I2326">
        <v>71</v>
      </c>
    </row>
    <row r="2327" spans="1:9" ht="30" x14ac:dyDescent="0.2">
      <c r="A2327" t="s">
        <v>487</v>
      </c>
      <c r="B2327" t="s">
        <v>486</v>
      </c>
      <c r="C2327" s="412" t="s">
        <v>1705</v>
      </c>
      <c r="D2327" t="s">
        <v>15</v>
      </c>
      <c r="E2327" t="s">
        <v>17</v>
      </c>
      <c r="F2327" s="412" t="s">
        <v>1294</v>
      </c>
      <c r="G2327">
        <v>10031</v>
      </c>
      <c r="H2327">
        <v>321</v>
      </c>
      <c r="I2327">
        <v>246</v>
      </c>
    </row>
    <row r="2328" spans="1:9" ht="30" x14ac:dyDescent="0.2">
      <c r="A2328" t="s">
        <v>568</v>
      </c>
      <c r="B2328" t="s">
        <v>567</v>
      </c>
      <c r="C2328" s="412" t="s">
        <v>1706</v>
      </c>
      <c r="D2328" t="s">
        <v>15</v>
      </c>
      <c r="E2328" t="s">
        <v>67</v>
      </c>
      <c r="F2328" s="412" t="s">
        <v>1305</v>
      </c>
      <c r="G2328">
        <v>47</v>
      </c>
    </row>
    <row r="2329" spans="1:9" ht="30" x14ac:dyDescent="0.2">
      <c r="A2329" t="s">
        <v>568</v>
      </c>
      <c r="B2329" t="s">
        <v>567</v>
      </c>
      <c r="C2329" s="412" t="s">
        <v>1706</v>
      </c>
      <c r="D2329" t="s">
        <v>15</v>
      </c>
      <c r="E2329" t="s">
        <v>67</v>
      </c>
      <c r="F2329" s="412" t="s">
        <v>1308</v>
      </c>
      <c r="G2329">
        <v>8</v>
      </c>
      <c r="H2329">
        <v>1</v>
      </c>
    </row>
    <row r="2330" spans="1:9" ht="30" x14ac:dyDescent="0.2">
      <c r="A2330" t="s">
        <v>568</v>
      </c>
      <c r="B2330" t="s">
        <v>567</v>
      </c>
      <c r="C2330" s="412" t="s">
        <v>1706</v>
      </c>
      <c r="D2330" t="s">
        <v>15</v>
      </c>
      <c r="E2330" t="s">
        <v>67</v>
      </c>
      <c r="F2330" s="412" t="s">
        <v>1304</v>
      </c>
      <c r="G2330">
        <v>1</v>
      </c>
    </row>
    <row r="2331" spans="1:9" ht="45" x14ac:dyDescent="0.2">
      <c r="A2331" t="s">
        <v>568</v>
      </c>
      <c r="B2331" t="s">
        <v>567</v>
      </c>
      <c r="C2331" s="412" t="s">
        <v>1706</v>
      </c>
      <c r="D2331" t="s">
        <v>15</v>
      </c>
      <c r="E2331" t="s">
        <v>67</v>
      </c>
      <c r="F2331" s="412" t="s">
        <v>1303</v>
      </c>
      <c r="G2331">
        <v>6</v>
      </c>
    </row>
    <row r="2332" spans="1:9" ht="30" x14ac:dyDescent="0.2">
      <c r="A2332" t="s">
        <v>568</v>
      </c>
      <c r="B2332" t="s">
        <v>567</v>
      </c>
      <c r="C2332" s="412" t="s">
        <v>1706</v>
      </c>
      <c r="D2332" t="s">
        <v>15</v>
      </c>
      <c r="E2332" t="s">
        <v>67</v>
      </c>
      <c r="F2332" s="412" t="s">
        <v>1169</v>
      </c>
      <c r="G2332">
        <v>72</v>
      </c>
      <c r="H2332">
        <v>8</v>
      </c>
    </row>
    <row r="2333" spans="1:9" ht="30" x14ac:dyDescent="0.2">
      <c r="A2333" t="s">
        <v>568</v>
      </c>
      <c r="B2333" t="s">
        <v>567</v>
      </c>
      <c r="C2333" s="412" t="s">
        <v>1706</v>
      </c>
      <c r="D2333" t="s">
        <v>15</v>
      </c>
      <c r="E2333" t="s">
        <v>67</v>
      </c>
      <c r="F2333" s="412" t="s">
        <v>1309</v>
      </c>
      <c r="G2333">
        <v>1</v>
      </c>
    </row>
    <row r="2334" spans="1:9" ht="45" x14ac:dyDescent="0.2">
      <c r="A2334" t="s">
        <v>568</v>
      </c>
      <c r="B2334" t="s">
        <v>567</v>
      </c>
      <c r="C2334" s="412" t="s">
        <v>1706</v>
      </c>
      <c r="D2334" t="s">
        <v>15</v>
      </c>
      <c r="E2334" t="s">
        <v>67</v>
      </c>
      <c r="F2334" s="412" t="s">
        <v>1170</v>
      </c>
      <c r="G2334">
        <v>29</v>
      </c>
    </row>
    <row r="2335" spans="1:9" x14ac:dyDescent="0.2">
      <c r="A2335" t="s">
        <v>568</v>
      </c>
      <c r="B2335" t="s">
        <v>567</v>
      </c>
      <c r="C2335" s="412" t="s">
        <v>1706</v>
      </c>
      <c r="D2335" t="s">
        <v>15</v>
      </c>
      <c r="E2335" t="s">
        <v>67</v>
      </c>
      <c r="F2335" s="412" t="s">
        <v>1307</v>
      </c>
      <c r="G2335">
        <v>2</v>
      </c>
    </row>
    <row r="2336" spans="1:9" x14ac:dyDescent="0.2">
      <c r="A2336" t="s">
        <v>568</v>
      </c>
      <c r="B2336" t="s">
        <v>567</v>
      </c>
      <c r="C2336" s="412" t="s">
        <v>1706</v>
      </c>
      <c r="D2336" t="s">
        <v>15</v>
      </c>
      <c r="E2336" t="s">
        <v>67</v>
      </c>
      <c r="F2336" s="412" t="s">
        <v>1306</v>
      </c>
      <c r="G2336">
        <v>12540</v>
      </c>
    </row>
    <row r="2337" spans="1:9" ht="45" x14ac:dyDescent="0.2">
      <c r="A2337" t="s">
        <v>568</v>
      </c>
      <c r="B2337" t="s">
        <v>567</v>
      </c>
      <c r="C2337" s="412" t="s">
        <v>1706</v>
      </c>
      <c r="D2337" t="s">
        <v>15</v>
      </c>
      <c r="E2337" t="s">
        <v>67</v>
      </c>
      <c r="F2337" s="412" t="s">
        <v>1300</v>
      </c>
      <c r="G2337">
        <v>29</v>
      </c>
      <c r="I2337">
        <v>39</v>
      </c>
    </row>
    <row r="2338" spans="1:9" ht="45" x14ac:dyDescent="0.2">
      <c r="A2338" t="s">
        <v>568</v>
      </c>
      <c r="B2338" t="s">
        <v>567</v>
      </c>
      <c r="C2338" s="412" t="s">
        <v>1706</v>
      </c>
      <c r="D2338" t="s">
        <v>15</v>
      </c>
      <c r="E2338" t="s">
        <v>67</v>
      </c>
      <c r="F2338" s="412" t="s">
        <v>1299</v>
      </c>
      <c r="G2338">
        <v>31</v>
      </c>
    </row>
    <row r="2339" spans="1:9" ht="30" x14ac:dyDescent="0.2">
      <c r="A2339" t="s">
        <v>568</v>
      </c>
      <c r="B2339" t="s">
        <v>567</v>
      </c>
      <c r="C2339" s="412" t="s">
        <v>1706</v>
      </c>
      <c r="D2339" t="s">
        <v>15</v>
      </c>
      <c r="E2339" t="s">
        <v>67</v>
      </c>
      <c r="F2339" s="412" t="s">
        <v>1171</v>
      </c>
      <c r="G2339">
        <v>11</v>
      </c>
    </row>
    <row r="2340" spans="1:9" ht="30" x14ac:dyDescent="0.2">
      <c r="A2340" t="s">
        <v>568</v>
      </c>
      <c r="B2340" t="s">
        <v>567</v>
      </c>
      <c r="C2340" s="412" t="s">
        <v>1706</v>
      </c>
      <c r="D2340" t="s">
        <v>15</v>
      </c>
      <c r="E2340" t="s">
        <v>67</v>
      </c>
      <c r="F2340" s="412" t="s">
        <v>1297</v>
      </c>
      <c r="G2340">
        <v>15340</v>
      </c>
      <c r="H2340">
        <v>744</v>
      </c>
      <c r="I2340">
        <v>5429</v>
      </c>
    </row>
    <row r="2341" spans="1:9" ht="30" x14ac:dyDescent="0.2">
      <c r="A2341" t="s">
        <v>568</v>
      </c>
      <c r="B2341" t="s">
        <v>567</v>
      </c>
      <c r="C2341" s="412" t="s">
        <v>1706</v>
      </c>
      <c r="D2341" t="s">
        <v>15</v>
      </c>
      <c r="E2341" t="s">
        <v>67</v>
      </c>
      <c r="F2341" s="412" t="s">
        <v>1296</v>
      </c>
      <c r="G2341">
        <v>1</v>
      </c>
    </row>
    <row r="2342" spans="1:9" ht="60" x14ac:dyDescent="0.2">
      <c r="A2342" t="s">
        <v>568</v>
      </c>
      <c r="B2342" t="s">
        <v>567</v>
      </c>
      <c r="C2342" s="412" t="s">
        <v>1706</v>
      </c>
      <c r="D2342" t="s">
        <v>15</v>
      </c>
      <c r="E2342" t="s">
        <v>67</v>
      </c>
      <c r="F2342" s="412" t="s">
        <v>1295</v>
      </c>
      <c r="G2342">
        <v>21</v>
      </c>
      <c r="H2342">
        <v>4</v>
      </c>
      <c r="I2342">
        <v>31</v>
      </c>
    </row>
    <row r="2343" spans="1:9" x14ac:dyDescent="0.2">
      <c r="A2343" t="s">
        <v>568</v>
      </c>
      <c r="B2343" t="s">
        <v>567</v>
      </c>
      <c r="C2343" s="412" t="s">
        <v>1706</v>
      </c>
      <c r="D2343" t="s">
        <v>15</v>
      </c>
      <c r="E2343" t="s">
        <v>67</v>
      </c>
      <c r="F2343" s="412" t="s">
        <v>1294</v>
      </c>
      <c r="G2343">
        <v>7340</v>
      </c>
      <c r="H2343">
        <v>883</v>
      </c>
      <c r="I2343">
        <v>3788</v>
      </c>
    </row>
    <row r="2344" spans="1:9" ht="30" x14ac:dyDescent="0.2">
      <c r="A2344" t="s">
        <v>361</v>
      </c>
      <c r="B2344" t="s">
        <v>360</v>
      </c>
      <c r="C2344" s="412" t="s">
        <v>1442</v>
      </c>
      <c r="D2344" t="s">
        <v>15</v>
      </c>
      <c r="E2344" t="s">
        <v>17</v>
      </c>
      <c r="F2344" s="412" t="s">
        <v>1169</v>
      </c>
      <c r="G2344">
        <v>1</v>
      </c>
    </row>
    <row r="2345" spans="1:9" ht="30" x14ac:dyDescent="0.2">
      <c r="A2345" t="s">
        <v>361</v>
      </c>
      <c r="B2345" t="s">
        <v>360</v>
      </c>
      <c r="C2345" s="412" t="s">
        <v>1442</v>
      </c>
      <c r="D2345" t="s">
        <v>15</v>
      </c>
      <c r="E2345" t="s">
        <v>17</v>
      </c>
      <c r="F2345" s="412" t="s">
        <v>1306</v>
      </c>
      <c r="G2345">
        <v>1</v>
      </c>
    </row>
    <row r="2346" spans="1:9" ht="45" x14ac:dyDescent="0.2">
      <c r="A2346" t="s">
        <v>361</v>
      </c>
      <c r="B2346" t="s">
        <v>360</v>
      </c>
      <c r="C2346" s="412" t="s">
        <v>1442</v>
      </c>
      <c r="D2346" t="s">
        <v>15</v>
      </c>
      <c r="E2346" t="s">
        <v>17</v>
      </c>
      <c r="F2346" s="412" t="s">
        <v>1299</v>
      </c>
      <c r="G2346">
        <v>745</v>
      </c>
    </row>
    <row r="2347" spans="1:9" ht="30" x14ac:dyDescent="0.2">
      <c r="A2347" t="s">
        <v>361</v>
      </c>
      <c r="B2347" t="s">
        <v>360</v>
      </c>
      <c r="C2347" s="412" t="s">
        <v>1442</v>
      </c>
      <c r="D2347" t="s">
        <v>15</v>
      </c>
      <c r="E2347" t="s">
        <v>17</v>
      </c>
      <c r="F2347" s="412" t="s">
        <v>1297</v>
      </c>
      <c r="H2347">
        <v>7</v>
      </c>
      <c r="I2347">
        <v>1027</v>
      </c>
    </row>
    <row r="2348" spans="1:9" ht="30" x14ac:dyDescent="0.2">
      <c r="A2348" t="s">
        <v>361</v>
      </c>
      <c r="B2348" t="s">
        <v>360</v>
      </c>
      <c r="C2348" s="412" t="s">
        <v>1442</v>
      </c>
      <c r="D2348" t="s">
        <v>15</v>
      </c>
      <c r="E2348" t="s">
        <v>17</v>
      </c>
      <c r="F2348" s="412" t="s">
        <v>1294</v>
      </c>
      <c r="G2348">
        <v>1</v>
      </c>
      <c r="I2348">
        <v>1</v>
      </c>
    </row>
    <row r="2349" spans="1:9" ht="30" x14ac:dyDescent="0.2">
      <c r="A2349" t="s">
        <v>947</v>
      </c>
      <c r="B2349" t="s">
        <v>946</v>
      </c>
      <c r="C2349" s="412" t="s">
        <v>1707</v>
      </c>
      <c r="D2349" t="s">
        <v>15</v>
      </c>
      <c r="E2349" t="s">
        <v>49</v>
      </c>
      <c r="F2349" s="412" t="s">
        <v>1305</v>
      </c>
      <c r="G2349">
        <v>6</v>
      </c>
    </row>
    <row r="2350" spans="1:9" ht="30" x14ac:dyDescent="0.2">
      <c r="A2350" t="s">
        <v>947</v>
      </c>
      <c r="B2350" t="s">
        <v>946</v>
      </c>
      <c r="C2350" s="412" t="s">
        <v>1707</v>
      </c>
      <c r="D2350" t="s">
        <v>15</v>
      </c>
      <c r="E2350" t="s">
        <v>49</v>
      </c>
      <c r="F2350" s="412" t="s">
        <v>1304</v>
      </c>
      <c r="G2350">
        <v>1</v>
      </c>
    </row>
    <row r="2351" spans="1:9" ht="30" x14ac:dyDescent="0.2">
      <c r="A2351" t="s">
        <v>947</v>
      </c>
      <c r="B2351" t="s">
        <v>946</v>
      </c>
      <c r="C2351" s="412" t="s">
        <v>1707</v>
      </c>
      <c r="D2351" t="s">
        <v>15</v>
      </c>
      <c r="E2351" t="s">
        <v>49</v>
      </c>
      <c r="F2351" s="412" t="s">
        <v>1169</v>
      </c>
      <c r="H2351">
        <v>1</v>
      </c>
    </row>
    <row r="2352" spans="1:9" ht="45" x14ac:dyDescent="0.2">
      <c r="A2352" t="s">
        <v>947</v>
      </c>
      <c r="B2352" t="s">
        <v>946</v>
      </c>
      <c r="C2352" s="412" t="s">
        <v>1707</v>
      </c>
      <c r="D2352" t="s">
        <v>15</v>
      </c>
      <c r="E2352" t="s">
        <v>49</v>
      </c>
      <c r="F2352" s="412" t="s">
        <v>1170</v>
      </c>
      <c r="G2352">
        <v>1</v>
      </c>
    </row>
    <row r="2353" spans="1:9" ht="30" x14ac:dyDescent="0.2">
      <c r="A2353" t="s">
        <v>947</v>
      </c>
      <c r="B2353" t="s">
        <v>946</v>
      </c>
      <c r="C2353" s="412" t="s">
        <v>1707</v>
      </c>
      <c r="D2353" t="s">
        <v>15</v>
      </c>
      <c r="E2353" t="s">
        <v>49</v>
      </c>
      <c r="F2353" s="412" t="s">
        <v>1307</v>
      </c>
      <c r="G2353">
        <v>3236</v>
      </c>
    </row>
    <row r="2354" spans="1:9" ht="30" x14ac:dyDescent="0.2">
      <c r="A2354" t="s">
        <v>947</v>
      </c>
      <c r="B2354" t="s">
        <v>946</v>
      </c>
      <c r="C2354" s="412" t="s">
        <v>1707</v>
      </c>
      <c r="D2354" t="s">
        <v>15</v>
      </c>
      <c r="E2354" t="s">
        <v>49</v>
      </c>
      <c r="F2354" s="412" t="s">
        <v>1306</v>
      </c>
      <c r="G2354">
        <v>6</v>
      </c>
    </row>
    <row r="2355" spans="1:9" ht="45" x14ac:dyDescent="0.2">
      <c r="A2355" t="s">
        <v>947</v>
      </c>
      <c r="B2355" t="s">
        <v>946</v>
      </c>
      <c r="C2355" s="412" t="s">
        <v>1707</v>
      </c>
      <c r="D2355" t="s">
        <v>15</v>
      </c>
      <c r="E2355" t="s">
        <v>49</v>
      </c>
      <c r="F2355" s="412" t="s">
        <v>1300</v>
      </c>
      <c r="G2355">
        <v>202</v>
      </c>
      <c r="I2355">
        <v>258</v>
      </c>
    </row>
    <row r="2356" spans="1:9" ht="45" x14ac:dyDescent="0.2">
      <c r="A2356" t="s">
        <v>947</v>
      </c>
      <c r="B2356" t="s">
        <v>946</v>
      </c>
      <c r="C2356" s="412" t="s">
        <v>1707</v>
      </c>
      <c r="D2356" t="s">
        <v>15</v>
      </c>
      <c r="E2356" t="s">
        <v>49</v>
      </c>
      <c r="F2356" s="412" t="s">
        <v>1299</v>
      </c>
      <c r="G2356">
        <v>2</v>
      </c>
    </row>
    <row r="2357" spans="1:9" ht="30" x14ac:dyDescent="0.2">
      <c r="A2357" t="s">
        <v>947</v>
      </c>
      <c r="B2357" t="s">
        <v>946</v>
      </c>
      <c r="C2357" s="412" t="s">
        <v>1707</v>
      </c>
      <c r="D2357" t="s">
        <v>15</v>
      </c>
      <c r="E2357" t="s">
        <v>49</v>
      </c>
      <c r="F2357" s="412" t="s">
        <v>1297</v>
      </c>
      <c r="G2357">
        <v>2101</v>
      </c>
      <c r="H2357">
        <v>102</v>
      </c>
      <c r="I2357">
        <v>5</v>
      </c>
    </row>
    <row r="2358" spans="1:9" ht="30" x14ac:dyDescent="0.2">
      <c r="A2358" t="s">
        <v>947</v>
      </c>
      <c r="B2358" t="s">
        <v>946</v>
      </c>
      <c r="C2358" s="412" t="s">
        <v>1707</v>
      </c>
      <c r="D2358" t="s">
        <v>15</v>
      </c>
      <c r="E2358" t="s">
        <v>49</v>
      </c>
      <c r="F2358" s="412" t="s">
        <v>1296</v>
      </c>
      <c r="G2358">
        <v>11</v>
      </c>
    </row>
    <row r="2359" spans="1:9" ht="60" x14ac:dyDescent="0.2">
      <c r="A2359" t="s">
        <v>947</v>
      </c>
      <c r="B2359" t="s">
        <v>946</v>
      </c>
      <c r="C2359" s="412" t="s">
        <v>1707</v>
      </c>
      <c r="D2359" t="s">
        <v>15</v>
      </c>
      <c r="E2359" t="s">
        <v>49</v>
      </c>
      <c r="F2359" s="412" t="s">
        <v>1295</v>
      </c>
      <c r="I2359">
        <v>1</v>
      </c>
    </row>
    <row r="2360" spans="1:9" ht="30" x14ac:dyDescent="0.2">
      <c r="A2360" t="s">
        <v>947</v>
      </c>
      <c r="B2360" t="s">
        <v>946</v>
      </c>
      <c r="C2360" s="412" t="s">
        <v>1707</v>
      </c>
      <c r="D2360" t="s">
        <v>15</v>
      </c>
      <c r="E2360" t="s">
        <v>49</v>
      </c>
      <c r="F2360" s="412" t="s">
        <v>1294</v>
      </c>
      <c r="G2360">
        <v>18</v>
      </c>
      <c r="H2360">
        <v>65</v>
      </c>
      <c r="I2360">
        <v>378</v>
      </c>
    </row>
    <row r="2361" spans="1:9" ht="45" x14ac:dyDescent="0.2">
      <c r="A2361" t="s">
        <v>899</v>
      </c>
      <c r="B2361" t="s">
        <v>898</v>
      </c>
      <c r="C2361" s="412" t="s">
        <v>1443</v>
      </c>
      <c r="D2361" t="s">
        <v>15</v>
      </c>
      <c r="E2361" t="s">
        <v>19</v>
      </c>
      <c r="F2361" s="412" t="s">
        <v>1170</v>
      </c>
      <c r="G2361">
        <v>1</v>
      </c>
    </row>
    <row r="2362" spans="1:9" ht="30" x14ac:dyDescent="0.2">
      <c r="A2362" t="s">
        <v>899</v>
      </c>
      <c r="B2362" t="s">
        <v>898</v>
      </c>
      <c r="C2362" s="412" t="s">
        <v>1443</v>
      </c>
      <c r="D2362" t="s">
        <v>15</v>
      </c>
      <c r="E2362" t="s">
        <v>19</v>
      </c>
      <c r="F2362" s="412" t="s">
        <v>1297</v>
      </c>
      <c r="G2362">
        <v>16</v>
      </c>
      <c r="H2362">
        <v>1</v>
      </c>
      <c r="I2362">
        <v>19</v>
      </c>
    </row>
    <row r="2363" spans="1:9" ht="30" x14ac:dyDescent="0.2">
      <c r="A2363" t="s">
        <v>973</v>
      </c>
      <c r="B2363" t="s">
        <v>972</v>
      </c>
      <c r="C2363" s="412" t="s">
        <v>1708</v>
      </c>
      <c r="D2363" t="s">
        <v>13</v>
      </c>
      <c r="E2363" t="s">
        <v>183</v>
      </c>
      <c r="F2363" s="412" t="s">
        <v>1305</v>
      </c>
      <c r="G2363">
        <v>3</v>
      </c>
    </row>
    <row r="2364" spans="1:9" ht="30" x14ac:dyDescent="0.2">
      <c r="A2364" t="s">
        <v>973</v>
      </c>
      <c r="B2364" t="s">
        <v>972</v>
      </c>
      <c r="C2364" s="412" t="s">
        <v>1708</v>
      </c>
      <c r="D2364" t="s">
        <v>13</v>
      </c>
      <c r="E2364" t="s">
        <v>183</v>
      </c>
      <c r="F2364" s="412" t="s">
        <v>1304</v>
      </c>
      <c r="G2364">
        <v>2</v>
      </c>
    </row>
    <row r="2365" spans="1:9" ht="45" x14ac:dyDescent="0.2">
      <c r="A2365" t="s">
        <v>973</v>
      </c>
      <c r="B2365" t="s">
        <v>972</v>
      </c>
      <c r="C2365" s="412" t="s">
        <v>1708</v>
      </c>
      <c r="D2365" t="s">
        <v>13</v>
      </c>
      <c r="E2365" t="s">
        <v>183</v>
      </c>
      <c r="F2365" s="412" t="s">
        <v>1303</v>
      </c>
      <c r="G2365">
        <v>5</v>
      </c>
    </row>
    <row r="2366" spans="1:9" ht="45" x14ac:dyDescent="0.2">
      <c r="A2366" t="s">
        <v>973</v>
      </c>
      <c r="B2366" t="s">
        <v>972</v>
      </c>
      <c r="C2366" s="412" t="s">
        <v>1708</v>
      </c>
      <c r="D2366" t="s">
        <v>13</v>
      </c>
      <c r="E2366" t="s">
        <v>183</v>
      </c>
      <c r="F2366" s="412" t="s">
        <v>1170</v>
      </c>
      <c r="G2366">
        <v>7</v>
      </c>
    </row>
    <row r="2367" spans="1:9" ht="30" x14ac:dyDescent="0.2">
      <c r="A2367" t="s">
        <v>973</v>
      </c>
      <c r="B2367" t="s">
        <v>972</v>
      </c>
      <c r="C2367" s="412" t="s">
        <v>1708</v>
      </c>
      <c r="D2367" t="s">
        <v>13</v>
      </c>
      <c r="E2367" t="s">
        <v>183</v>
      </c>
      <c r="F2367" s="412" t="s">
        <v>1306</v>
      </c>
      <c r="G2367">
        <v>1</v>
      </c>
    </row>
    <row r="2368" spans="1:9" ht="45" x14ac:dyDescent="0.2">
      <c r="A2368" t="s">
        <v>973</v>
      </c>
      <c r="B2368" t="s">
        <v>972</v>
      </c>
      <c r="C2368" s="412" t="s">
        <v>1708</v>
      </c>
      <c r="D2368" t="s">
        <v>13</v>
      </c>
      <c r="E2368" t="s">
        <v>183</v>
      </c>
      <c r="F2368" s="412" t="s">
        <v>1300</v>
      </c>
      <c r="G2368">
        <v>2</v>
      </c>
      <c r="I2368">
        <v>244</v>
      </c>
    </row>
    <row r="2369" spans="1:9" ht="45" x14ac:dyDescent="0.2">
      <c r="A2369" t="s">
        <v>973</v>
      </c>
      <c r="B2369" t="s">
        <v>972</v>
      </c>
      <c r="C2369" s="412" t="s">
        <v>1708</v>
      </c>
      <c r="D2369" t="s">
        <v>13</v>
      </c>
      <c r="E2369" t="s">
        <v>183</v>
      </c>
      <c r="F2369" s="412" t="s">
        <v>1299</v>
      </c>
      <c r="G2369">
        <v>3</v>
      </c>
    </row>
    <row r="2370" spans="1:9" ht="30" x14ac:dyDescent="0.2">
      <c r="A2370" t="s">
        <v>973</v>
      </c>
      <c r="B2370" t="s">
        <v>972</v>
      </c>
      <c r="C2370" s="412" t="s">
        <v>1708</v>
      </c>
      <c r="D2370" t="s">
        <v>13</v>
      </c>
      <c r="E2370" t="s">
        <v>183</v>
      </c>
      <c r="F2370" s="412" t="s">
        <v>1171</v>
      </c>
      <c r="G2370">
        <v>7</v>
      </c>
    </row>
    <row r="2371" spans="1:9" ht="30" x14ac:dyDescent="0.2">
      <c r="A2371" t="s">
        <v>973</v>
      </c>
      <c r="B2371" t="s">
        <v>972</v>
      </c>
      <c r="C2371" s="412" t="s">
        <v>1708</v>
      </c>
      <c r="D2371" t="s">
        <v>13</v>
      </c>
      <c r="E2371" t="s">
        <v>183</v>
      </c>
      <c r="F2371" s="412" t="s">
        <v>1297</v>
      </c>
      <c r="G2371">
        <v>2228</v>
      </c>
      <c r="I2371">
        <v>3</v>
      </c>
    </row>
    <row r="2372" spans="1:9" ht="30" x14ac:dyDescent="0.2">
      <c r="A2372" t="s">
        <v>973</v>
      </c>
      <c r="B2372" t="s">
        <v>972</v>
      </c>
      <c r="C2372" s="412" t="s">
        <v>1708</v>
      </c>
      <c r="D2372" t="s">
        <v>13</v>
      </c>
      <c r="E2372" t="s">
        <v>183</v>
      </c>
      <c r="F2372" s="412" t="s">
        <v>1296</v>
      </c>
      <c r="G2372">
        <v>19</v>
      </c>
      <c r="H2372">
        <v>90</v>
      </c>
    </row>
    <row r="2373" spans="1:9" ht="60" x14ac:dyDescent="0.2">
      <c r="A2373" t="s">
        <v>973</v>
      </c>
      <c r="B2373" t="s">
        <v>972</v>
      </c>
      <c r="C2373" s="412" t="s">
        <v>1708</v>
      </c>
      <c r="D2373" t="s">
        <v>13</v>
      </c>
      <c r="E2373" t="s">
        <v>183</v>
      </c>
      <c r="F2373" s="412" t="s">
        <v>1295</v>
      </c>
      <c r="G2373">
        <v>9</v>
      </c>
      <c r="H2373">
        <v>66</v>
      </c>
      <c r="I2373">
        <v>660</v>
      </c>
    </row>
    <row r="2374" spans="1:9" ht="30" x14ac:dyDescent="0.2">
      <c r="A2374" t="s">
        <v>973</v>
      </c>
      <c r="B2374" t="s">
        <v>972</v>
      </c>
      <c r="C2374" s="412" t="s">
        <v>1708</v>
      </c>
      <c r="D2374" t="s">
        <v>13</v>
      </c>
      <c r="E2374" t="s">
        <v>183</v>
      </c>
      <c r="F2374" s="412" t="s">
        <v>1294</v>
      </c>
      <c r="G2374">
        <v>1173</v>
      </c>
      <c r="H2374">
        <v>1</v>
      </c>
      <c r="I2374">
        <v>3</v>
      </c>
    </row>
    <row r="2375" spans="1:9" ht="45" x14ac:dyDescent="0.2">
      <c r="A2375" t="s">
        <v>233</v>
      </c>
      <c r="B2375" t="s">
        <v>232</v>
      </c>
      <c r="C2375" s="412" t="s">
        <v>1709</v>
      </c>
      <c r="D2375" t="s">
        <v>16</v>
      </c>
      <c r="E2375" t="s">
        <v>18</v>
      </c>
      <c r="F2375" s="412" t="s">
        <v>1305</v>
      </c>
      <c r="G2375">
        <v>32</v>
      </c>
      <c r="H2375">
        <v>2</v>
      </c>
    </row>
    <row r="2376" spans="1:9" ht="45" x14ac:dyDescent="0.2">
      <c r="A2376" t="s">
        <v>233</v>
      </c>
      <c r="B2376" t="s">
        <v>232</v>
      </c>
      <c r="C2376" s="412" t="s">
        <v>1709</v>
      </c>
      <c r="D2376" t="s">
        <v>16</v>
      </c>
      <c r="E2376" t="s">
        <v>18</v>
      </c>
      <c r="F2376" s="412" t="s">
        <v>1308</v>
      </c>
      <c r="G2376">
        <v>16</v>
      </c>
      <c r="H2376">
        <v>4</v>
      </c>
    </row>
    <row r="2377" spans="1:9" ht="45" x14ac:dyDescent="0.2">
      <c r="A2377" t="s">
        <v>233</v>
      </c>
      <c r="B2377" t="s">
        <v>232</v>
      </c>
      <c r="C2377" s="412" t="s">
        <v>1709</v>
      </c>
      <c r="D2377" t="s">
        <v>16</v>
      </c>
      <c r="E2377" t="s">
        <v>18</v>
      </c>
      <c r="F2377" s="412" t="s">
        <v>1304</v>
      </c>
      <c r="G2377">
        <v>7</v>
      </c>
      <c r="H2377">
        <v>1</v>
      </c>
    </row>
    <row r="2378" spans="1:9" ht="45" x14ac:dyDescent="0.2">
      <c r="A2378" t="s">
        <v>233</v>
      </c>
      <c r="B2378" t="s">
        <v>232</v>
      </c>
      <c r="C2378" s="412" t="s">
        <v>1709</v>
      </c>
      <c r="D2378" t="s">
        <v>16</v>
      </c>
      <c r="E2378" t="s">
        <v>18</v>
      </c>
      <c r="F2378" s="412" t="s">
        <v>1303</v>
      </c>
      <c r="G2378">
        <v>107347</v>
      </c>
    </row>
    <row r="2379" spans="1:9" ht="45" x14ac:dyDescent="0.2">
      <c r="A2379" t="s">
        <v>233</v>
      </c>
      <c r="B2379" t="s">
        <v>232</v>
      </c>
      <c r="C2379" s="412" t="s">
        <v>1709</v>
      </c>
      <c r="D2379" t="s">
        <v>16</v>
      </c>
      <c r="E2379" t="s">
        <v>18</v>
      </c>
      <c r="F2379" s="412" t="s">
        <v>1169</v>
      </c>
      <c r="G2379">
        <v>42</v>
      </c>
      <c r="H2379">
        <v>6</v>
      </c>
    </row>
    <row r="2380" spans="1:9" ht="45" x14ac:dyDescent="0.2">
      <c r="A2380" t="s">
        <v>233</v>
      </c>
      <c r="B2380" t="s">
        <v>232</v>
      </c>
      <c r="C2380" s="412" t="s">
        <v>1709</v>
      </c>
      <c r="D2380" t="s">
        <v>16</v>
      </c>
      <c r="E2380" t="s">
        <v>18</v>
      </c>
      <c r="F2380" s="412" t="s">
        <v>1309</v>
      </c>
      <c r="G2380">
        <v>31</v>
      </c>
    </row>
    <row r="2381" spans="1:9" ht="45" x14ac:dyDescent="0.2">
      <c r="A2381" t="s">
        <v>233</v>
      </c>
      <c r="B2381" t="s">
        <v>232</v>
      </c>
      <c r="C2381" s="412" t="s">
        <v>1709</v>
      </c>
      <c r="D2381" t="s">
        <v>16</v>
      </c>
      <c r="E2381" t="s">
        <v>18</v>
      </c>
      <c r="F2381" s="412" t="s">
        <v>1170</v>
      </c>
      <c r="G2381">
        <v>59</v>
      </c>
      <c r="H2381">
        <v>6</v>
      </c>
    </row>
    <row r="2382" spans="1:9" ht="45" x14ac:dyDescent="0.2">
      <c r="A2382" t="s">
        <v>233</v>
      </c>
      <c r="B2382" t="s">
        <v>232</v>
      </c>
      <c r="C2382" s="412" t="s">
        <v>1709</v>
      </c>
      <c r="D2382" t="s">
        <v>16</v>
      </c>
      <c r="E2382" t="s">
        <v>18</v>
      </c>
      <c r="F2382" s="412" t="s">
        <v>1306</v>
      </c>
      <c r="G2382">
        <v>38</v>
      </c>
    </row>
    <row r="2383" spans="1:9" ht="45" x14ac:dyDescent="0.2">
      <c r="A2383" t="s">
        <v>233</v>
      </c>
      <c r="B2383" t="s">
        <v>232</v>
      </c>
      <c r="C2383" s="412" t="s">
        <v>1709</v>
      </c>
      <c r="D2383" t="s">
        <v>16</v>
      </c>
      <c r="E2383" t="s">
        <v>18</v>
      </c>
      <c r="F2383" s="412" t="s">
        <v>1300</v>
      </c>
      <c r="G2383">
        <v>10601</v>
      </c>
      <c r="I2383">
        <v>6259</v>
      </c>
    </row>
    <row r="2384" spans="1:9" ht="45" x14ac:dyDescent="0.2">
      <c r="A2384" t="s">
        <v>233</v>
      </c>
      <c r="B2384" t="s">
        <v>232</v>
      </c>
      <c r="C2384" s="412" t="s">
        <v>1709</v>
      </c>
      <c r="D2384" t="s">
        <v>16</v>
      </c>
      <c r="E2384" t="s">
        <v>18</v>
      </c>
      <c r="F2384" s="412" t="s">
        <v>1299</v>
      </c>
      <c r="G2384">
        <v>26</v>
      </c>
    </row>
    <row r="2385" spans="1:9" ht="45" x14ac:dyDescent="0.2">
      <c r="A2385" t="s">
        <v>233</v>
      </c>
      <c r="B2385" t="s">
        <v>232</v>
      </c>
      <c r="C2385" s="412" t="s">
        <v>1709</v>
      </c>
      <c r="D2385" t="s">
        <v>16</v>
      </c>
      <c r="E2385" t="s">
        <v>18</v>
      </c>
      <c r="F2385" s="412" t="s">
        <v>1171</v>
      </c>
      <c r="G2385">
        <v>56</v>
      </c>
    </row>
    <row r="2386" spans="1:9" ht="45" x14ac:dyDescent="0.2">
      <c r="A2386" t="s">
        <v>233</v>
      </c>
      <c r="B2386" t="s">
        <v>232</v>
      </c>
      <c r="C2386" s="412" t="s">
        <v>1709</v>
      </c>
      <c r="D2386" t="s">
        <v>16</v>
      </c>
      <c r="E2386" t="s">
        <v>18</v>
      </c>
      <c r="F2386" s="412" t="s">
        <v>1297</v>
      </c>
      <c r="G2386">
        <v>2133</v>
      </c>
      <c r="H2386">
        <v>18</v>
      </c>
      <c r="I2386">
        <v>146</v>
      </c>
    </row>
    <row r="2387" spans="1:9" ht="45" x14ac:dyDescent="0.2">
      <c r="A2387" t="s">
        <v>233</v>
      </c>
      <c r="B2387" t="s">
        <v>232</v>
      </c>
      <c r="C2387" s="412" t="s">
        <v>1709</v>
      </c>
      <c r="D2387" t="s">
        <v>16</v>
      </c>
      <c r="E2387" t="s">
        <v>18</v>
      </c>
      <c r="F2387" s="412" t="s">
        <v>1296</v>
      </c>
      <c r="G2387">
        <v>108459</v>
      </c>
      <c r="H2387">
        <v>6047</v>
      </c>
    </row>
    <row r="2388" spans="1:9" ht="60" x14ac:dyDescent="0.2">
      <c r="A2388" t="s">
        <v>233</v>
      </c>
      <c r="B2388" t="s">
        <v>232</v>
      </c>
      <c r="C2388" s="412" t="s">
        <v>1709</v>
      </c>
      <c r="D2388" t="s">
        <v>16</v>
      </c>
      <c r="E2388" t="s">
        <v>18</v>
      </c>
      <c r="F2388" s="412" t="s">
        <v>1295</v>
      </c>
      <c r="G2388">
        <v>44549</v>
      </c>
      <c r="H2388">
        <v>3001</v>
      </c>
      <c r="I2388">
        <v>22226</v>
      </c>
    </row>
    <row r="2389" spans="1:9" ht="45" x14ac:dyDescent="0.2">
      <c r="A2389" t="s">
        <v>233</v>
      </c>
      <c r="B2389" t="s">
        <v>232</v>
      </c>
      <c r="C2389" s="412" t="s">
        <v>1709</v>
      </c>
      <c r="D2389" t="s">
        <v>16</v>
      </c>
      <c r="E2389" t="s">
        <v>18</v>
      </c>
      <c r="F2389" s="412" t="s">
        <v>1294</v>
      </c>
      <c r="G2389">
        <v>22774</v>
      </c>
      <c r="H2389">
        <v>1668</v>
      </c>
      <c r="I2389">
        <v>8588</v>
      </c>
    </row>
    <row r="2390" spans="1:9" ht="30" x14ac:dyDescent="0.2">
      <c r="A2390" t="s">
        <v>224</v>
      </c>
      <c r="B2390" t="s">
        <v>1372</v>
      </c>
      <c r="C2390" s="412" t="s">
        <v>1710</v>
      </c>
      <c r="D2390" t="s">
        <v>15</v>
      </c>
      <c r="E2390" t="s">
        <v>19</v>
      </c>
      <c r="F2390" s="412" t="s">
        <v>1305</v>
      </c>
      <c r="G2390">
        <v>10</v>
      </c>
      <c r="H2390">
        <v>1</v>
      </c>
    </row>
    <row r="2391" spans="1:9" ht="30" x14ac:dyDescent="0.2">
      <c r="A2391" t="s">
        <v>224</v>
      </c>
      <c r="B2391" t="s">
        <v>1372</v>
      </c>
      <c r="C2391" s="412" t="s">
        <v>1710</v>
      </c>
      <c r="D2391" t="s">
        <v>15</v>
      </c>
      <c r="E2391" t="s">
        <v>19</v>
      </c>
      <c r="F2391" s="412" t="s">
        <v>1308</v>
      </c>
      <c r="G2391">
        <v>4</v>
      </c>
      <c r="H2391">
        <v>1</v>
      </c>
    </row>
    <row r="2392" spans="1:9" ht="30" x14ac:dyDescent="0.2">
      <c r="A2392" t="s">
        <v>224</v>
      </c>
      <c r="B2392" t="s">
        <v>1372</v>
      </c>
      <c r="C2392" s="412" t="s">
        <v>1710</v>
      </c>
      <c r="D2392" t="s">
        <v>15</v>
      </c>
      <c r="E2392" t="s">
        <v>19</v>
      </c>
      <c r="F2392" s="412" t="s">
        <v>1304</v>
      </c>
      <c r="G2392">
        <v>14</v>
      </c>
      <c r="H2392">
        <v>1</v>
      </c>
    </row>
    <row r="2393" spans="1:9" ht="45" x14ac:dyDescent="0.2">
      <c r="A2393" t="s">
        <v>224</v>
      </c>
      <c r="B2393" t="s">
        <v>1372</v>
      </c>
      <c r="C2393" s="412" t="s">
        <v>1710</v>
      </c>
      <c r="D2393" t="s">
        <v>15</v>
      </c>
      <c r="E2393" t="s">
        <v>19</v>
      </c>
      <c r="F2393" s="412" t="s">
        <v>1303</v>
      </c>
      <c r="G2393">
        <v>13</v>
      </c>
    </row>
    <row r="2394" spans="1:9" ht="30" x14ac:dyDescent="0.2">
      <c r="A2394" t="s">
        <v>224</v>
      </c>
      <c r="B2394" t="s">
        <v>1372</v>
      </c>
      <c r="C2394" s="412" t="s">
        <v>1710</v>
      </c>
      <c r="D2394" t="s">
        <v>15</v>
      </c>
      <c r="E2394" t="s">
        <v>19</v>
      </c>
      <c r="F2394" s="412" t="s">
        <v>1169</v>
      </c>
      <c r="G2394">
        <v>3</v>
      </c>
      <c r="H2394">
        <v>2</v>
      </c>
    </row>
    <row r="2395" spans="1:9" ht="30" x14ac:dyDescent="0.2">
      <c r="A2395" t="s">
        <v>224</v>
      </c>
      <c r="B2395" t="s">
        <v>1372</v>
      </c>
      <c r="C2395" s="412" t="s">
        <v>1710</v>
      </c>
      <c r="D2395" t="s">
        <v>15</v>
      </c>
      <c r="E2395" t="s">
        <v>19</v>
      </c>
      <c r="F2395" s="412" t="s">
        <v>1309</v>
      </c>
      <c r="G2395">
        <v>8</v>
      </c>
    </row>
    <row r="2396" spans="1:9" ht="45" x14ac:dyDescent="0.2">
      <c r="A2396" t="s">
        <v>224</v>
      </c>
      <c r="B2396" t="s">
        <v>1372</v>
      </c>
      <c r="C2396" s="412" t="s">
        <v>1710</v>
      </c>
      <c r="D2396" t="s">
        <v>15</v>
      </c>
      <c r="E2396" t="s">
        <v>19</v>
      </c>
      <c r="F2396" s="412" t="s">
        <v>1170</v>
      </c>
      <c r="G2396">
        <v>13512</v>
      </c>
      <c r="H2396">
        <v>816</v>
      </c>
    </row>
    <row r="2397" spans="1:9" ht="30" x14ac:dyDescent="0.2">
      <c r="A2397" t="s">
        <v>224</v>
      </c>
      <c r="B2397" t="s">
        <v>1372</v>
      </c>
      <c r="C2397" s="412" t="s">
        <v>1710</v>
      </c>
      <c r="D2397" t="s">
        <v>15</v>
      </c>
      <c r="E2397" t="s">
        <v>19</v>
      </c>
      <c r="F2397" s="412" t="s">
        <v>1307</v>
      </c>
      <c r="G2397">
        <v>1</v>
      </c>
    </row>
    <row r="2398" spans="1:9" ht="30" x14ac:dyDescent="0.2">
      <c r="A2398" t="s">
        <v>224</v>
      </c>
      <c r="B2398" t="s">
        <v>1372</v>
      </c>
      <c r="C2398" s="412" t="s">
        <v>1710</v>
      </c>
      <c r="D2398" t="s">
        <v>15</v>
      </c>
      <c r="E2398" t="s">
        <v>19</v>
      </c>
      <c r="F2398" s="412" t="s">
        <v>1306</v>
      </c>
      <c r="G2398">
        <v>1</v>
      </c>
    </row>
    <row r="2399" spans="1:9" ht="45" x14ac:dyDescent="0.2">
      <c r="A2399" t="s">
        <v>224</v>
      </c>
      <c r="B2399" t="s">
        <v>1372</v>
      </c>
      <c r="C2399" s="412" t="s">
        <v>1710</v>
      </c>
      <c r="D2399" t="s">
        <v>15</v>
      </c>
      <c r="E2399" t="s">
        <v>19</v>
      </c>
      <c r="F2399" s="412" t="s">
        <v>1300</v>
      </c>
      <c r="G2399">
        <v>4790</v>
      </c>
      <c r="I2399">
        <v>1959</v>
      </c>
    </row>
    <row r="2400" spans="1:9" ht="45" x14ac:dyDescent="0.2">
      <c r="A2400" t="s">
        <v>224</v>
      </c>
      <c r="B2400" t="s">
        <v>1372</v>
      </c>
      <c r="C2400" s="412" t="s">
        <v>1710</v>
      </c>
      <c r="D2400" t="s">
        <v>15</v>
      </c>
      <c r="E2400" t="s">
        <v>19</v>
      </c>
      <c r="F2400" s="412" t="s">
        <v>1299</v>
      </c>
      <c r="G2400">
        <v>14</v>
      </c>
    </row>
    <row r="2401" spans="1:9" ht="30" x14ac:dyDescent="0.2">
      <c r="A2401" t="s">
        <v>224</v>
      </c>
      <c r="B2401" t="s">
        <v>1372</v>
      </c>
      <c r="C2401" s="412" t="s">
        <v>1710</v>
      </c>
      <c r="D2401" t="s">
        <v>15</v>
      </c>
      <c r="E2401" t="s">
        <v>19</v>
      </c>
      <c r="F2401" s="412" t="s">
        <v>1297</v>
      </c>
      <c r="G2401">
        <v>11164</v>
      </c>
      <c r="H2401">
        <v>862</v>
      </c>
      <c r="I2401">
        <v>2466</v>
      </c>
    </row>
    <row r="2402" spans="1:9" ht="30" x14ac:dyDescent="0.2">
      <c r="A2402" t="s">
        <v>224</v>
      </c>
      <c r="B2402" t="s">
        <v>1372</v>
      </c>
      <c r="C2402" s="412" t="s">
        <v>1710</v>
      </c>
      <c r="D2402" t="s">
        <v>15</v>
      </c>
      <c r="E2402" t="s">
        <v>19</v>
      </c>
      <c r="F2402" s="412" t="s">
        <v>1296</v>
      </c>
      <c r="G2402">
        <v>25</v>
      </c>
      <c r="H2402">
        <v>2</v>
      </c>
    </row>
    <row r="2403" spans="1:9" ht="60" x14ac:dyDescent="0.2">
      <c r="A2403" t="s">
        <v>224</v>
      </c>
      <c r="B2403" t="s">
        <v>1372</v>
      </c>
      <c r="C2403" s="412" t="s">
        <v>1710</v>
      </c>
      <c r="D2403" t="s">
        <v>15</v>
      </c>
      <c r="E2403" t="s">
        <v>19</v>
      </c>
      <c r="F2403" s="412" t="s">
        <v>1295</v>
      </c>
      <c r="G2403">
        <v>3646</v>
      </c>
      <c r="H2403">
        <v>377</v>
      </c>
      <c r="I2403">
        <v>10</v>
      </c>
    </row>
    <row r="2404" spans="1:9" ht="30" x14ac:dyDescent="0.2">
      <c r="A2404" t="s">
        <v>224</v>
      </c>
      <c r="B2404" t="s">
        <v>1372</v>
      </c>
      <c r="C2404" s="412" t="s">
        <v>1710</v>
      </c>
      <c r="D2404" t="s">
        <v>15</v>
      </c>
      <c r="E2404" t="s">
        <v>19</v>
      </c>
      <c r="F2404" s="412" t="s">
        <v>1294</v>
      </c>
      <c r="G2404">
        <v>32</v>
      </c>
      <c r="H2404">
        <v>1</v>
      </c>
      <c r="I2404">
        <v>2</v>
      </c>
    </row>
    <row r="2405" spans="1:9" ht="45" x14ac:dyDescent="0.2">
      <c r="A2405" t="s">
        <v>213</v>
      </c>
      <c r="B2405" t="s">
        <v>212</v>
      </c>
      <c r="C2405" s="412" t="s">
        <v>214</v>
      </c>
      <c r="D2405" t="s">
        <v>15</v>
      </c>
      <c r="E2405" t="s">
        <v>35</v>
      </c>
      <c r="F2405" s="412" t="s">
        <v>1297</v>
      </c>
      <c r="G2405">
        <v>5</v>
      </c>
      <c r="H2405">
        <v>2</v>
      </c>
      <c r="I2405">
        <v>12</v>
      </c>
    </row>
    <row r="2406" spans="1:9" ht="30" x14ac:dyDescent="0.2">
      <c r="A2406" t="s">
        <v>682</v>
      </c>
      <c r="B2406" t="s">
        <v>681</v>
      </c>
      <c r="C2406" s="412" t="s">
        <v>1444</v>
      </c>
      <c r="D2406" t="s">
        <v>15</v>
      </c>
      <c r="E2406" t="s">
        <v>17</v>
      </c>
      <c r="F2406" s="412" t="s">
        <v>1305</v>
      </c>
      <c r="G2406">
        <v>1</v>
      </c>
    </row>
    <row r="2407" spans="1:9" ht="45" x14ac:dyDescent="0.2">
      <c r="A2407" t="s">
        <v>682</v>
      </c>
      <c r="B2407" t="s">
        <v>681</v>
      </c>
      <c r="C2407" s="412" t="s">
        <v>1444</v>
      </c>
      <c r="D2407" t="s">
        <v>15</v>
      </c>
      <c r="E2407" t="s">
        <v>17</v>
      </c>
      <c r="F2407" s="412" t="s">
        <v>1300</v>
      </c>
      <c r="G2407">
        <v>2</v>
      </c>
      <c r="I2407">
        <v>1</v>
      </c>
    </row>
    <row r="2408" spans="1:9" ht="30" x14ac:dyDescent="0.2">
      <c r="A2408" t="s">
        <v>682</v>
      </c>
      <c r="B2408" t="s">
        <v>681</v>
      </c>
      <c r="C2408" s="412" t="s">
        <v>1444</v>
      </c>
      <c r="D2408" t="s">
        <v>15</v>
      </c>
      <c r="E2408" t="s">
        <v>17</v>
      </c>
      <c r="F2408" s="412" t="s">
        <v>1297</v>
      </c>
      <c r="I2408">
        <v>2</v>
      </c>
    </row>
    <row r="2409" spans="1:9" ht="30" x14ac:dyDescent="0.2">
      <c r="A2409" t="s">
        <v>682</v>
      </c>
      <c r="B2409" t="s">
        <v>681</v>
      </c>
      <c r="C2409" s="412" t="s">
        <v>1444</v>
      </c>
      <c r="D2409" t="s">
        <v>15</v>
      </c>
      <c r="E2409" t="s">
        <v>17</v>
      </c>
      <c r="F2409" s="412" t="s">
        <v>1296</v>
      </c>
      <c r="G2409">
        <v>1</v>
      </c>
    </row>
    <row r="2410" spans="1:9" x14ac:dyDescent="0.2">
      <c r="A2410" t="s">
        <v>682</v>
      </c>
      <c r="B2410" t="s">
        <v>681</v>
      </c>
      <c r="C2410" s="412" t="s">
        <v>1444</v>
      </c>
      <c r="D2410" t="s">
        <v>15</v>
      </c>
      <c r="E2410" t="s">
        <v>17</v>
      </c>
      <c r="F2410" s="412" t="s">
        <v>1294</v>
      </c>
      <c r="G2410">
        <v>9</v>
      </c>
    </row>
    <row r="2411" spans="1:9" ht="30" x14ac:dyDescent="0.2">
      <c r="A2411" t="s">
        <v>466</v>
      </c>
      <c r="B2411" t="s">
        <v>465</v>
      </c>
      <c r="C2411" s="412" t="s">
        <v>1711</v>
      </c>
      <c r="D2411" t="s">
        <v>160</v>
      </c>
      <c r="E2411" t="s">
        <v>64</v>
      </c>
      <c r="F2411" s="412" t="s">
        <v>1305</v>
      </c>
      <c r="G2411">
        <v>47</v>
      </c>
      <c r="H2411">
        <v>1</v>
      </c>
    </row>
    <row r="2412" spans="1:9" ht="30" x14ac:dyDescent="0.2">
      <c r="A2412" t="s">
        <v>466</v>
      </c>
      <c r="B2412" t="s">
        <v>465</v>
      </c>
      <c r="C2412" s="412" t="s">
        <v>1711</v>
      </c>
      <c r="D2412" t="s">
        <v>160</v>
      </c>
      <c r="E2412" t="s">
        <v>64</v>
      </c>
      <c r="F2412" s="412" t="s">
        <v>1308</v>
      </c>
      <c r="G2412">
        <v>21</v>
      </c>
      <c r="H2412">
        <v>17</v>
      </c>
    </row>
    <row r="2413" spans="1:9" ht="30" x14ac:dyDescent="0.2">
      <c r="A2413" t="s">
        <v>466</v>
      </c>
      <c r="B2413" t="s">
        <v>465</v>
      </c>
      <c r="C2413" s="412" t="s">
        <v>1711</v>
      </c>
      <c r="D2413" t="s">
        <v>160</v>
      </c>
      <c r="E2413" t="s">
        <v>64</v>
      </c>
      <c r="F2413" s="412" t="s">
        <v>1304</v>
      </c>
      <c r="G2413">
        <v>109</v>
      </c>
      <c r="H2413">
        <v>7</v>
      </c>
    </row>
    <row r="2414" spans="1:9" ht="45" x14ac:dyDescent="0.2">
      <c r="A2414" t="s">
        <v>466</v>
      </c>
      <c r="B2414" t="s">
        <v>465</v>
      </c>
      <c r="C2414" s="412" t="s">
        <v>1711</v>
      </c>
      <c r="D2414" t="s">
        <v>160</v>
      </c>
      <c r="E2414" t="s">
        <v>64</v>
      </c>
      <c r="F2414" s="412" t="s">
        <v>1303</v>
      </c>
      <c r="G2414">
        <v>93</v>
      </c>
    </row>
    <row r="2415" spans="1:9" ht="30" x14ac:dyDescent="0.2">
      <c r="A2415" t="s">
        <v>466</v>
      </c>
      <c r="B2415" t="s">
        <v>465</v>
      </c>
      <c r="C2415" s="412" t="s">
        <v>1711</v>
      </c>
      <c r="D2415" t="s">
        <v>160</v>
      </c>
      <c r="E2415" t="s">
        <v>64</v>
      </c>
      <c r="F2415" s="412" t="s">
        <v>1169</v>
      </c>
      <c r="G2415">
        <v>26</v>
      </c>
      <c r="H2415">
        <v>4</v>
      </c>
    </row>
    <row r="2416" spans="1:9" ht="30" x14ac:dyDescent="0.2">
      <c r="A2416" t="s">
        <v>466</v>
      </c>
      <c r="B2416" t="s">
        <v>465</v>
      </c>
      <c r="C2416" s="412" t="s">
        <v>1711</v>
      </c>
      <c r="D2416" t="s">
        <v>160</v>
      </c>
      <c r="E2416" t="s">
        <v>64</v>
      </c>
      <c r="F2416" s="412" t="s">
        <v>1309</v>
      </c>
      <c r="G2416">
        <v>12</v>
      </c>
    </row>
    <row r="2417" spans="1:9" ht="45" x14ac:dyDescent="0.2">
      <c r="A2417" t="s">
        <v>466</v>
      </c>
      <c r="B2417" t="s">
        <v>465</v>
      </c>
      <c r="C2417" s="412" t="s">
        <v>1711</v>
      </c>
      <c r="D2417" t="s">
        <v>160</v>
      </c>
      <c r="E2417" t="s">
        <v>64</v>
      </c>
      <c r="F2417" s="412" t="s">
        <v>1170</v>
      </c>
      <c r="G2417">
        <v>89985</v>
      </c>
      <c r="H2417">
        <v>15105</v>
      </c>
    </row>
    <row r="2418" spans="1:9" x14ac:dyDescent="0.2">
      <c r="A2418" t="s">
        <v>466</v>
      </c>
      <c r="B2418" t="s">
        <v>465</v>
      </c>
      <c r="C2418" s="412" t="s">
        <v>1711</v>
      </c>
      <c r="D2418" t="s">
        <v>160</v>
      </c>
      <c r="E2418" t="s">
        <v>64</v>
      </c>
      <c r="F2418" s="412" t="s">
        <v>1307</v>
      </c>
      <c r="G2418">
        <v>61</v>
      </c>
    </row>
    <row r="2419" spans="1:9" x14ac:dyDescent="0.2">
      <c r="A2419" t="s">
        <v>466</v>
      </c>
      <c r="B2419" t="s">
        <v>465</v>
      </c>
      <c r="C2419" s="412" t="s">
        <v>1711</v>
      </c>
      <c r="D2419" t="s">
        <v>160</v>
      </c>
      <c r="E2419" t="s">
        <v>64</v>
      </c>
      <c r="F2419" s="412" t="s">
        <v>1306</v>
      </c>
      <c r="G2419">
        <v>3</v>
      </c>
    </row>
    <row r="2420" spans="1:9" ht="45" x14ac:dyDescent="0.2">
      <c r="A2420" t="s">
        <v>466</v>
      </c>
      <c r="B2420" t="s">
        <v>465</v>
      </c>
      <c r="C2420" s="412" t="s">
        <v>1711</v>
      </c>
      <c r="D2420" t="s">
        <v>160</v>
      </c>
      <c r="E2420" t="s">
        <v>64</v>
      </c>
      <c r="F2420" s="412" t="s">
        <v>1300</v>
      </c>
      <c r="G2420">
        <v>2135</v>
      </c>
      <c r="I2420">
        <v>21</v>
      </c>
    </row>
    <row r="2421" spans="1:9" ht="45" x14ac:dyDescent="0.2">
      <c r="A2421" t="s">
        <v>466</v>
      </c>
      <c r="B2421" t="s">
        <v>465</v>
      </c>
      <c r="C2421" s="412" t="s">
        <v>1711</v>
      </c>
      <c r="D2421" t="s">
        <v>160</v>
      </c>
      <c r="E2421" t="s">
        <v>64</v>
      </c>
      <c r="F2421" s="412" t="s">
        <v>1299</v>
      </c>
      <c r="G2421">
        <v>10</v>
      </c>
    </row>
    <row r="2422" spans="1:9" ht="30" x14ac:dyDescent="0.2">
      <c r="A2422" t="s">
        <v>466</v>
      </c>
      <c r="B2422" t="s">
        <v>465</v>
      </c>
      <c r="C2422" s="412" t="s">
        <v>1711</v>
      </c>
      <c r="D2422" t="s">
        <v>160</v>
      </c>
      <c r="E2422" t="s">
        <v>64</v>
      </c>
      <c r="F2422" s="412" t="s">
        <v>1171</v>
      </c>
      <c r="G2422">
        <v>3</v>
      </c>
    </row>
    <row r="2423" spans="1:9" ht="30" x14ac:dyDescent="0.2">
      <c r="A2423" t="s">
        <v>466</v>
      </c>
      <c r="B2423" t="s">
        <v>465</v>
      </c>
      <c r="C2423" s="412" t="s">
        <v>1711</v>
      </c>
      <c r="D2423" t="s">
        <v>160</v>
      </c>
      <c r="E2423" t="s">
        <v>64</v>
      </c>
      <c r="F2423" s="412" t="s">
        <v>1297</v>
      </c>
      <c r="G2423">
        <v>26507</v>
      </c>
      <c r="H2423">
        <v>6203</v>
      </c>
      <c r="I2423">
        <v>243</v>
      </c>
    </row>
    <row r="2424" spans="1:9" ht="30" x14ac:dyDescent="0.2">
      <c r="A2424" t="s">
        <v>466</v>
      </c>
      <c r="B2424" t="s">
        <v>465</v>
      </c>
      <c r="C2424" s="412" t="s">
        <v>1711</v>
      </c>
      <c r="D2424" t="s">
        <v>160</v>
      </c>
      <c r="E2424" t="s">
        <v>64</v>
      </c>
      <c r="F2424" s="412" t="s">
        <v>1296</v>
      </c>
      <c r="G2424">
        <v>97</v>
      </c>
      <c r="H2424">
        <v>1</v>
      </c>
    </row>
    <row r="2425" spans="1:9" ht="60" x14ac:dyDescent="0.2">
      <c r="A2425" t="s">
        <v>466</v>
      </c>
      <c r="B2425" t="s">
        <v>465</v>
      </c>
      <c r="C2425" s="412" t="s">
        <v>1711</v>
      </c>
      <c r="D2425" t="s">
        <v>160</v>
      </c>
      <c r="E2425" t="s">
        <v>64</v>
      </c>
      <c r="F2425" s="412" t="s">
        <v>1295</v>
      </c>
      <c r="G2425">
        <v>1040</v>
      </c>
      <c r="H2425">
        <v>90</v>
      </c>
      <c r="I2425">
        <v>14</v>
      </c>
    </row>
    <row r="2426" spans="1:9" x14ac:dyDescent="0.2">
      <c r="A2426" t="s">
        <v>466</v>
      </c>
      <c r="B2426" t="s">
        <v>465</v>
      </c>
      <c r="C2426" s="412" t="s">
        <v>1711</v>
      </c>
      <c r="D2426" t="s">
        <v>160</v>
      </c>
      <c r="E2426" t="s">
        <v>64</v>
      </c>
      <c r="F2426" s="412" t="s">
        <v>1294</v>
      </c>
      <c r="G2426">
        <v>128</v>
      </c>
      <c r="H2426">
        <v>8</v>
      </c>
    </row>
    <row r="2427" spans="1:9" ht="30" x14ac:dyDescent="0.2">
      <c r="A2427" t="s">
        <v>191</v>
      </c>
      <c r="B2427" t="s">
        <v>190</v>
      </c>
      <c r="C2427" s="412" t="s">
        <v>1712</v>
      </c>
      <c r="D2427" t="s">
        <v>15</v>
      </c>
      <c r="E2427" t="s">
        <v>17</v>
      </c>
      <c r="F2427" s="412" t="s">
        <v>1305</v>
      </c>
      <c r="G2427">
        <v>35</v>
      </c>
      <c r="H2427">
        <v>38</v>
      </c>
    </row>
    <row r="2428" spans="1:9" ht="30" x14ac:dyDescent="0.2">
      <c r="A2428" t="s">
        <v>191</v>
      </c>
      <c r="B2428" t="s">
        <v>190</v>
      </c>
      <c r="C2428" s="412" t="s">
        <v>1712</v>
      </c>
      <c r="D2428" t="s">
        <v>15</v>
      </c>
      <c r="E2428" t="s">
        <v>17</v>
      </c>
      <c r="F2428" s="412" t="s">
        <v>1308</v>
      </c>
      <c r="G2428">
        <v>1</v>
      </c>
    </row>
    <row r="2429" spans="1:9" ht="45" x14ac:dyDescent="0.2">
      <c r="A2429" t="s">
        <v>191</v>
      </c>
      <c r="B2429" t="s">
        <v>190</v>
      </c>
      <c r="C2429" s="412" t="s">
        <v>1712</v>
      </c>
      <c r="D2429" t="s">
        <v>15</v>
      </c>
      <c r="E2429" t="s">
        <v>17</v>
      </c>
      <c r="F2429" s="412" t="s">
        <v>1303</v>
      </c>
      <c r="G2429">
        <v>1</v>
      </c>
    </row>
    <row r="2430" spans="1:9" ht="30" x14ac:dyDescent="0.2">
      <c r="A2430" t="s">
        <v>191</v>
      </c>
      <c r="B2430" t="s">
        <v>190</v>
      </c>
      <c r="C2430" s="412" t="s">
        <v>1712</v>
      </c>
      <c r="D2430" t="s">
        <v>15</v>
      </c>
      <c r="E2430" t="s">
        <v>17</v>
      </c>
      <c r="F2430" s="412" t="s">
        <v>1169</v>
      </c>
      <c r="G2430">
        <v>19</v>
      </c>
      <c r="H2430">
        <v>3</v>
      </c>
    </row>
    <row r="2431" spans="1:9" ht="45" x14ac:dyDescent="0.2">
      <c r="A2431" t="s">
        <v>191</v>
      </c>
      <c r="B2431" t="s">
        <v>190</v>
      </c>
      <c r="C2431" s="412" t="s">
        <v>1712</v>
      </c>
      <c r="D2431" t="s">
        <v>15</v>
      </c>
      <c r="E2431" t="s">
        <v>17</v>
      </c>
      <c r="F2431" s="412" t="s">
        <v>1170</v>
      </c>
      <c r="G2431">
        <v>4</v>
      </c>
    </row>
    <row r="2432" spans="1:9" ht="30" x14ac:dyDescent="0.2">
      <c r="A2432" t="s">
        <v>191</v>
      </c>
      <c r="B2432" t="s">
        <v>190</v>
      </c>
      <c r="C2432" s="412" t="s">
        <v>1712</v>
      </c>
      <c r="D2432" t="s">
        <v>15</v>
      </c>
      <c r="E2432" t="s">
        <v>17</v>
      </c>
      <c r="F2432" s="412" t="s">
        <v>1306</v>
      </c>
      <c r="G2432">
        <v>1</v>
      </c>
    </row>
    <row r="2433" spans="1:9" ht="45" x14ac:dyDescent="0.2">
      <c r="A2433" t="s">
        <v>191</v>
      </c>
      <c r="B2433" t="s">
        <v>190</v>
      </c>
      <c r="C2433" s="412" t="s">
        <v>1712</v>
      </c>
      <c r="D2433" t="s">
        <v>15</v>
      </c>
      <c r="E2433" t="s">
        <v>17</v>
      </c>
      <c r="F2433" s="412" t="s">
        <v>1300</v>
      </c>
      <c r="G2433">
        <v>315</v>
      </c>
      <c r="I2433">
        <v>171</v>
      </c>
    </row>
    <row r="2434" spans="1:9" ht="45" x14ac:dyDescent="0.2">
      <c r="A2434" t="s">
        <v>191</v>
      </c>
      <c r="B2434" t="s">
        <v>190</v>
      </c>
      <c r="C2434" s="412" t="s">
        <v>1712</v>
      </c>
      <c r="D2434" t="s">
        <v>15</v>
      </c>
      <c r="E2434" t="s">
        <v>17</v>
      </c>
      <c r="F2434" s="412" t="s">
        <v>1299</v>
      </c>
      <c r="G2434">
        <v>956</v>
      </c>
    </row>
    <row r="2435" spans="1:9" ht="30" x14ac:dyDescent="0.2">
      <c r="A2435" t="s">
        <v>191</v>
      </c>
      <c r="B2435" t="s">
        <v>190</v>
      </c>
      <c r="C2435" s="412" t="s">
        <v>1712</v>
      </c>
      <c r="D2435" t="s">
        <v>15</v>
      </c>
      <c r="E2435" t="s">
        <v>17</v>
      </c>
      <c r="F2435" s="412" t="s">
        <v>1171</v>
      </c>
      <c r="G2435">
        <v>2</v>
      </c>
    </row>
    <row r="2436" spans="1:9" ht="30" x14ac:dyDescent="0.2">
      <c r="A2436" t="s">
        <v>191</v>
      </c>
      <c r="B2436" t="s">
        <v>190</v>
      </c>
      <c r="C2436" s="412" t="s">
        <v>1712</v>
      </c>
      <c r="D2436" t="s">
        <v>15</v>
      </c>
      <c r="E2436" t="s">
        <v>17</v>
      </c>
      <c r="F2436" s="412" t="s">
        <v>1297</v>
      </c>
      <c r="G2436">
        <v>39</v>
      </c>
      <c r="I2436">
        <v>181</v>
      </c>
    </row>
    <row r="2437" spans="1:9" ht="30" x14ac:dyDescent="0.2">
      <c r="A2437" t="s">
        <v>191</v>
      </c>
      <c r="B2437" t="s">
        <v>190</v>
      </c>
      <c r="C2437" s="412" t="s">
        <v>1712</v>
      </c>
      <c r="D2437" t="s">
        <v>15</v>
      </c>
      <c r="E2437" t="s">
        <v>17</v>
      </c>
      <c r="F2437" s="412" t="s">
        <v>1296</v>
      </c>
      <c r="G2437">
        <v>10</v>
      </c>
      <c r="H2437">
        <v>1</v>
      </c>
    </row>
    <row r="2438" spans="1:9" ht="60" x14ac:dyDescent="0.2">
      <c r="A2438" t="s">
        <v>191</v>
      </c>
      <c r="B2438" t="s">
        <v>190</v>
      </c>
      <c r="C2438" s="412" t="s">
        <v>1712</v>
      </c>
      <c r="D2438" t="s">
        <v>15</v>
      </c>
      <c r="E2438" t="s">
        <v>17</v>
      </c>
      <c r="F2438" s="412" t="s">
        <v>1295</v>
      </c>
      <c r="G2438">
        <v>3</v>
      </c>
      <c r="I2438">
        <v>14</v>
      </c>
    </row>
    <row r="2439" spans="1:9" ht="30" x14ac:dyDescent="0.2">
      <c r="A2439" t="s">
        <v>191</v>
      </c>
      <c r="B2439" t="s">
        <v>190</v>
      </c>
      <c r="C2439" s="412" t="s">
        <v>1712</v>
      </c>
      <c r="D2439" t="s">
        <v>15</v>
      </c>
      <c r="E2439" t="s">
        <v>17</v>
      </c>
      <c r="F2439" s="412" t="s">
        <v>1294</v>
      </c>
      <c r="G2439">
        <v>2362</v>
      </c>
      <c r="H2439">
        <v>85</v>
      </c>
      <c r="I2439">
        <v>3</v>
      </c>
    </row>
    <row r="2440" spans="1:9" ht="30" x14ac:dyDescent="0.2">
      <c r="A2440" t="s">
        <v>556</v>
      </c>
      <c r="B2440" t="s">
        <v>555</v>
      </c>
      <c r="C2440" s="412" t="s">
        <v>1713</v>
      </c>
      <c r="D2440" t="s">
        <v>15</v>
      </c>
      <c r="E2440" t="s">
        <v>18</v>
      </c>
      <c r="F2440" s="412" t="s">
        <v>1305</v>
      </c>
      <c r="G2440">
        <v>11</v>
      </c>
    </row>
    <row r="2441" spans="1:9" ht="30" x14ac:dyDescent="0.2">
      <c r="A2441" t="s">
        <v>556</v>
      </c>
      <c r="B2441" t="s">
        <v>555</v>
      </c>
      <c r="C2441" s="412" t="s">
        <v>1713</v>
      </c>
      <c r="D2441" t="s">
        <v>15</v>
      </c>
      <c r="E2441" t="s">
        <v>18</v>
      </c>
      <c r="F2441" s="412" t="s">
        <v>1308</v>
      </c>
      <c r="G2441">
        <v>3</v>
      </c>
    </row>
    <row r="2442" spans="1:9" ht="30" x14ac:dyDescent="0.2">
      <c r="A2442" t="s">
        <v>556</v>
      </c>
      <c r="B2442" t="s">
        <v>555</v>
      </c>
      <c r="C2442" s="412" t="s">
        <v>1713</v>
      </c>
      <c r="D2442" t="s">
        <v>15</v>
      </c>
      <c r="E2442" t="s">
        <v>18</v>
      </c>
      <c r="F2442" s="412" t="s">
        <v>1304</v>
      </c>
      <c r="G2442">
        <v>3</v>
      </c>
    </row>
    <row r="2443" spans="1:9" ht="45" x14ac:dyDescent="0.2">
      <c r="A2443" t="s">
        <v>556</v>
      </c>
      <c r="B2443" t="s">
        <v>555</v>
      </c>
      <c r="C2443" s="412" t="s">
        <v>1713</v>
      </c>
      <c r="D2443" t="s">
        <v>15</v>
      </c>
      <c r="E2443" t="s">
        <v>18</v>
      </c>
      <c r="F2443" s="412" t="s">
        <v>1303</v>
      </c>
      <c r="G2443">
        <v>3289</v>
      </c>
    </row>
    <row r="2444" spans="1:9" ht="30" x14ac:dyDescent="0.2">
      <c r="A2444" t="s">
        <v>556</v>
      </c>
      <c r="B2444" t="s">
        <v>555</v>
      </c>
      <c r="C2444" s="412" t="s">
        <v>1713</v>
      </c>
      <c r="D2444" t="s">
        <v>15</v>
      </c>
      <c r="E2444" t="s">
        <v>18</v>
      </c>
      <c r="F2444" s="412" t="s">
        <v>1169</v>
      </c>
      <c r="G2444">
        <v>5</v>
      </c>
    </row>
    <row r="2445" spans="1:9" ht="30" x14ac:dyDescent="0.2">
      <c r="A2445" t="s">
        <v>556</v>
      </c>
      <c r="B2445" t="s">
        <v>555</v>
      </c>
      <c r="C2445" s="412" t="s">
        <v>1713</v>
      </c>
      <c r="D2445" t="s">
        <v>15</v>
      </c>
      <c r="E2445" t="s">
        <v>18</v>
      </c>
      <c r="F2445" s="412" t="s">
        <v>1309</v>
      </c>
      <c r="G2445">
        <v>3</v>
      </c>
    </row>
    <row r="2446" spans="1:9" ht="45" x14ac:dyDescent="0.2">
      <c r="A2446" t="s">
        <v>556</v>
      </c>
      <c r="B2446" t="s">
        <v>555</v>
      </c>
      <c r="C2446" s="412" t="s">
        <v>1713</v>
      </c>
      <c r="D2446" t="s">
        <v>15</v>
      </c>
      <c r="E2446" t="s">
        <v>18</v>
      </c>
      <c r="F2446" s="412" t="s">
        <v>1170</v>
      </c>
      <c r="G2446">
        <v>26</v>
      </c>
      <c r="H2446">
        <v>1</v>
      </c>
    </row>
    <row r="2447" spans="1:9" ht="30" x14ac:dyDescent="0.2">
      <c r="A2447" t="s">
        <v>556</v>
      </c>
      <c r="B2447" t="s">
        <v>555</v>
      </c>
      <c r="C2447" s="412" t="s">
        <v>1713</v>
      </c>
      <c r="D2447" t="s">
        <v>15</v>
      </c>
      <c r="E2447" t="s">
        <v>18</v>
      </c>
      <c r="F2447" s="412" t="s">
        <v>1307</v>
      </c>
      <c r="G2447">
        <v>1</v>
      </c>
    </row>
    <row r="2448" spans="1:9" ht="30" x14ac:dyDescent="0.2">
      <c r="A2448" t="s">
        <v>556</v>
      </c>
      <c r="B2448" t="s">
        <v>555</v>
      </c>
      <c r="C2448" s="412" t="s">
        <v>1713</v>
      </c>
      <c r="D2448" t="s">
        <v>15</v>
      </c>
      <c r="E2448" t="s">
        <v>18</v>
      </c>
      <c r="F2448" s="412" t="s">
        <v>1306</v>
      </c>
      <c r="G2448">
        <v>3</v>
      </c>
    </row>
    <row r="2449" spans="1:9" ht="45" x14ac:dyDescent="0.2">
      <c r="A2449" t="s">
        <v>556</v>
      </c>
      <c r="B2449" t="s">
        <v>555</v>
      </c>
      <c r="C2449" s="412" t="s">
        <v>1713</v>
      </c>
      <c r="D2449" t="s">
        <v>15</v>
      </c>
      <c r="E2449" t="s">
        <v>18</v>
      </c>
      <c r="F2449" s="412" t="s">
        <v>1300</v>
      </c>
      <c r="G2449">
        <v>213</v>
      </c>
      <c r="I2449">
        <v>1170</v>
      </c>
    </row>
    <row r="2450" spans="1:9" ht="45" x14ac:dyDescent="0.2">
      <c r="A2450" t="s">
        <v>556</v>
      </c>
      <c r="B2450" t="s">
        <v>555</v>
      </c>
      <c r="C2450" s="412" t="s">
        <v>1713</v>
      </c>
      <c r="D2450" t="s">
        <v>15</v>
      </c>
      <c r="E2450" t="s">
        <v>18</v>
      </c>
      <c r="F2450" s="412" t="s">
        <v>1299</v>
      </c>
      <c r="G2450">
        <v>9</v>
      </c>
    </row>
    <row r="2451" spans="1:9" ht="30" x14ac:dyDescent="0.2">
      <c r="A2451" t="s">
        <v>556</v>
      </c>
      <c r="B2451" t="s">
        <v>555</v>
      </c>
      <c r="C2451" s="412" t="s">
        <v>1713</v>
      </c>
      <c r="D2451" t="s">
        <v>15</v>
      </c>
      <c r="E2451" t="s">
        <v>18</v>
      </c>
      <c r="F2451" s="412" t="s">
        <v>1297</v>
      </c>
      <c r="G2451">
        <v>78</v>
      </c>
      <c r="H2451">
        <v>1</v>
      </c>
      <c r="I2451">
        <v>39</v>
      </c>
    </row>
    <row r="2452" spans="1:9" ht="30" x14ac:dyDescent="0.2">
      <c r="A2452" t="s">
        <v>556</v>
      </c>
      <c r="B2452" t="s">
        <v>555</v>
      </c>
      <c r="C2452" s="412" t="s">
        <v>1713</v>
      </c>
      <c r="D2452" t="s">
        <v>15</v>
      </c>
      <c r="E2452" t="s">
        <v>18</v>
      </c>
      <c r="F2452" s="412" t="s">
        <v>1296</v>
      </c>
      <c r="G2452">
        <v>3592</v>
      </c>
      <c r="H2452">
        <v>159</v>
      </c>
    </row>
    <row r="2453" spans="1:9" ht="60" x14ac:dyDescent="0.2">
      <c r="A2453" t="s">
        <v>556</v>
      </c>
      <c r="B2453" t="s">
        <v>555</v>
      </c>
      <c r="C2453" s="412" t="s">
        <v>1713</v>
      </c>
      <c r="D2453" t="s">
        <v>15</v>
      </c>
      <c r="E2453" t="s">
        <v>18</v>
      </c>
      <c r="F2453" s="412" t="s">
        <v>1295</v>
      </c>
      <c r="G2453">
        <v>1280</v>
      </c>
      <c r="H2453">
        <v>80</v>
      </c>
      <c r="I2453">
        <v>1441</v>
      </c>
    </row>
    <row r="2454" spans="1:9" ht="30" x14ac:dyDescent="0.2">
      <c r="A2454" t="s">
        <v>556</v>
      </c>
      <c r="B2454" t="s">
        <v>555</v>
      </c>
      <c r="C2454" s="412" t="s">
        <v>1713</v>
      </c>
      <c r="D2454" t="s">
        <v>15</v>
      </c>
      <c r="E2454" t="s">
        <v>18</v>
      </c>
      <c r="F2454" s="412" t="s">
        <v>1294</v>
      </c>
      <c r="G2454">
        <v>1116</v>
      </c>
      <c r="H2454">
        <v>41</v>
      </c>
      <c r="I2454">
        <v>1334</v>
      </c>
    </row>
    <row r="2455" spans="1:9" ht="45" x14ac:dyDescent="0.2">
      <c r="A2455" t="s">
        <v>813</v>
      </c>
      <c r="B2455" t="s">
        <v>812</v>
      </c>
      <c r="C2455" s="412" t="s">
        <v>1714</v>
      </c>
      <c r="D2455" t="s">
        <v>15</v>
      </c>
      <c r="E2455" t="s">
        <v>65</v>
      </c>
      <c r="F2455" s="412" t="s">
        <v>1297</v>
      </c>
      <c r="G2455">
        <v>12</v>
      </c>
      <c r="I2455">
        <v>7</v>
      </c>
    </row>
    <row r="2456" spans="1:9" ht="45" x14ac:dyDescent="0.2">
      <c r="A2456" t="s">
        <v>813</v>
      </c>
      <c r="B2456" t="s">
        <v>812</v>
      </c>
      <c r="C2456" s="412" t="s">
        <v>1714</v>
      </c>
      <c r="D2456" t="s">
        <v>15</v>
      </c>
      <c r="E2456" t="s">
        <v>65</v>
      </c>
      <c r="F2456" s="412" t="s">
        <v>1294</v>
      </c>
      <c r="I2456">
        <v>1</v>
      </c>
    </row>
    <row r="2457" spans="1:9" ht="30" x14ac:dyDescent="0.2">
      <c r="A2457" t="s">
        <v>849</v>
      </c>
      <c r="B2457" t="s">
        <v>848</v>
      </c>
      <c r="C2457" s="412" t="s">
        <v>1445</v>
      </c>
      <c r="D2457" t="s">
        <v>13</v>
      </c>
      <c r="E2457" t="s">
        <v>67</v>
      </c>
      <c r="F2457" s="412" t="s">
        <v>1305</v>
      </c>
      <c r="G2457">
        <v>1</v>
      </c>
    </row>
    <row r="2458" spans="1:9" ht="30" x14ac:dyDescent="0.2">
      <c r="A2458" t="s">
        <v>849</v>
      </c>
      <c r="B2458" t="s">
        <v>848</v>
      </c>
      <c r="C2458" s="412" t="s">
        <v>1445</v>
      </c>
      <c r="D2458" t="s">
        <v>13</v>
      </c>
      <c r="E2458" t="s">
        <v>67</v>
      </c>
      <c r="F2458" s="412" t="s">
        <v>1308</v>
      </c>
      <c r="G2458">
        <v>1</v>
      </c>
    </row>
    <row r="2459" spans="1:9" ht="30" x14ac:dyDescent="0.2">
      <c r="A2459" t="s">
        <v>849</v>
      </c>
      <c r="B2459" t="s">
        <v>848</v>
      </c>
      <c r="C2459" s="412" t="s">
        <v>1445</v>
      </c>
      <c r="D2459" t="s">
        <v>13</v>
      </c>
      <c r="E2459" t="s">
        <v>67</v>
      </c>
      <c r="F2459" s="412" t="s">
        <v>1304</v>
      </c>
      <c r="G2459">
        <v>10</v>
      </c>
    </row>
    <row r="2460" spans="1:9" ht="45" x14ac:dyDescent="0.2">
      <c r="A2460" t="s">
        <v>849</v>
      </c>
      <c r="B2460" t="s">
        <v>848</v>
      </c>
      <c r="C2460" s="412" t="s">
        <v>1445</v>
      </c>
      <c r="D2460" t="s">
        <v>13</v>
      </c>
      <c r="E2460" t="s">
        <v>67</v>
      </c>
      <c r="F2460" s="412" t="s">
        <v>1303</v>
      </c>
      <c r="G2460">
        <v>3</v>
      </c>
    </row>
    <row r="2461" spans="1:9" ht="45" x14ac:dyDescent="0.2">
      <c r="A2461" t="s">
        <v>849</v>
      </c>
      <c r="B2461" t="s">
        <v>848</v>
      </c>
      <c r="C2461" s="412" t="s">
        <v>1445</v>
      </c>
      <c r="D2461" t="s">
        <v>13</v>
      </c>
      <c r="E2461" t="s">
        <v>67</v>
      </c>
      <c r="F2461" s="412" t="s">
        <v>1170</v>
      </c>
      <c r="G2461">
        <v>1</v>
      </c>
    </row>
    <row r="2462" spans="1:9" x14ac:dyDescent="0.2">
      <c r="A2462" t="s">
        <v>849</v>
      </c>
      <c r="B2462" t="s">
        <v>848</v>
      </c>
      <c r="C2462" s="412" t="s">
        <v>1445</v>
      </c>
      <c r="D2462" t="s">
        <v>13</v>
      </c>
      <c r="E2462" t="s">
        <v>67</v>
      </c>
      <c r="F2462" s="412" t="s">
        <v>1306</v>
      </c>
      <c r="G2462">
        <v>230</v>
      </c>
    </row>
    <row r="2463" spans="1:9" ht="30" x14ac:dyDescent="0.2">
      <c r="A2463" t="s">
        <v>849</v>
      </c>
      <c r="B2463" t="s">
        <v>848</v>
      </c>
      <c r="C2463" s="412" t="s">
        <v>1445</v>
      </c>
      <c r="D2463" t="s">
        <v>13</v>
      </c>
      <c r="E2463" t="s">
        <v>67</v>
      </c>
      <c r="F2463" s="412" t="s">
        <v>1171</v>
      </c>
      <c r="G2463">
        <v>10</v>
      </c>
    </row>
    <row r="2464" spans="1:9" ht="30" x14ac:dyDescent="0.2">
      <c r="A2464" t="s">
        <v>849</v>
      </c>
      <c r="B2464" t="s">
        <v>848</v>
      </c>
      <c r="C2464" s="412" t="s">
        <v>1445</v>
      </c>
      <c r="D2464" t="s">
        <v>13</v>
      </c>
      <c r="E2464" t="s">
        <v>67</v>
      </c>
      <c r="F2464" s="412" t="s">
        <v>1297</v>
      </c>
      <c r="G2464">
        <v>782</v>
      </c>
      <c r="H2464">
        <v>32</v>
      </c>
      <c r="I2464">
        <v>203</v>
      </c>
    </row>
    <row r="2465" spans="1:9" ht="30" x14ac:dyDescent="0.2">
      <c r="A2465" t="s">
        <v>849</v>
      </c>
      <c r="B2465" t="s">
        <v>848</v>
      </c>
      <c r="C2465" s="412" t="s">
        <v>1445</v>
      </c>
      <c r="D2465" t="s">
        <v>13</v>
      </c>
      <c r="E2465" t="s">
        <v>67</v>
      </c>
      <c r="F2465" s="412" t="s">
        <v>1296</v>
      </c>
      <c r="G2465">
        <v>1</v>
      </c>
    </row>
    <row r="2466" spans="1:9" ht="60" x14ac:dyDescent="0.2">
      <c r="A2466" t="s">
        <v>849</v>
      </c>
      <c r="B2466" t="s">
        <v>848</v>
      </c>
      <c r="C2466" s="412" t="s">
        <v>1445</v>
      </c>
      <c r="D2466" t="s">
        <v>13</v>
      </c>
      <c r="E2466" t="s">
        <v>67</v>
      </c>
      <c r="F2466" s="412" t="s">
        <v>1295</v>
      </c>
      <c r="G2466">
        <v>1</v>
      </c>
      <c r="I2466">
        <v>2</v>
      </c>
    </row>
    <row r="2467" spans="1:9" x14ac:dyDescent="0.2">
      <c r="A2467" t="s">
        <v>849</v>
      </c>
      <c r="B2467" t="s">
        <v>848</v>
      </c>
      <c r="C2467" s="412" t="s">
        <v>1445</v>
      </c>
      <c r="D2467" t="s">
        <v>13</v>
      </c>
      <c r="E2467" t="s">
        <v>67</v>
      </c>
      <c r="F2467" s="412" t="s">
        <v>1294</v>
      </c>
      <c r="G2467">
        <v>241</v>
      </c>
      <c r="H2467">
        <v>10</v>
      </c>
      <c r="I2467">
        <v>58</v>
      </c>
    </row>
    <row r="2468" spans="1:9" ht="30" x14ac:dyDescent="0.2">
      <c r="A2468" t="s">
        <v>205</v>
      </c>
      <c r="B2468" t="s">
        <v>204</v>
      </c>
      <c r="C2468" s="412" t="s">
        <v>1446</v>
      </c>
      <c r="D2468" t="s">
        <v>15</v>
      </c>
      <c r="E2468" t="s">
        <v>35</v>
      </c>
      <c r="F2468" s="412" t="s">
        <v>1304</v>
      </c>
      <c r="G2468">
        <v>8</v>
      </c>
    </row>
    <row r="2469" spans="1:9" ht="30" x14ac:dyDescent="0.2">
      <c r="A2469" t="s">
        <v>205</v>
      </c>
      <c r="B2469" t="s">
        <v>204</v>
      </c>
      <c r="C2469" s="412" t="s">
        <v>1446</v>
      </c>
      <c r="D2469" t="s">
        <v>15</v>
      </c>
      <c r="E2469" t="s">
        <v>35</v>
      </c>
      <c r="F2469" s="412" t="s">
        <v>1294</v>
      </c>
      <c r="I2469">
        <v>1</v>
      </c>
    </row>
    <row r="2470" spans="1:9" ht="30" x14ac:dyDescent="0.2">
      <c r="A2470" t="s">
        <v>799</v>
      </c>
      <c r="B2470" t="s">
        <v>798</v>
      </c>
      <c r="C2470" s="412" t="s">
        <v>1715</v>
      </c>
      <c r="D2470" t="s">
        <v>160</v>
      </c>
      <c r="E2470" t="s">
        <v>49</v>
      </c>
      <c r="F2470" s="412" t="s">
        <v>1305</v>
      </c>
      <c r="G2470">
        <v>5</v>
      </c>
      <c r="H2470">
        <v>2</v>
      </c>
    </row>
    <row r="2471" spans="1:9" ht="45" x14ac:dyDescent="0.2">
      <c r="A2471" t="s">
        <v>799</v>
      </c>
      <c r="B2471" t="s">
        <v>798</v>
      </c>
      <c r="C2471" s="412" t="s">
        <v>1715</v>
      </c>
      <c r="D2471" t="s">
        <v>160</v>
      </c>
      <c r="E2471" t="s">
        <v>49</v>
      </c>
      <c r="F2471" s="412" t="s">
        <v>1303</v>
      </c>
      <c r="G2471">
        <v>4</v>
      </c>
    </row>
    <row r="2472" spans="1:9" ht="30" x14ac:dyDescent="0.2">
      <c r="A2472" t="s">
        <v>799</v>
      </c>
      <c r="B2472" t="s">
        <v>798</v>
      </c>
      <c r="C2472" s="412" t="s">
        <v>1715</v>
      </c>
      <c r="D2472" t="s">
        <v>160</v>
      </c>
      <c r="E2472" t="s">
        <v>49</v>
      </c>
      <c r="F2472" s="412" t="s">
        <v>1169</v>
      </c>
      <c r="G2472">
        <v>16</v>
      </c>
    </row>
    <row r="2473" spans="1:9" ht="30" x14ac:dyDescent="0.2">
      <c r="A2473" t="s">
        <v>799</v>
      </c>
      <c r="B2473" t="s">
        <v>798</v>
      </c>
      <c r="C2473" s="412" t="s">
        <v>1715</v>
      </c>
      <c r="D2473" t="s">
        <v>160</v>
      </c>
      <c r="E2473" t="s">
        <v>49</v>
      </c>
      <c r="F2473" s="412" t="s">
        <v>1309</v>
      </c>
      <c r="G2473">
        <v>1</v>
      </c>
    </row>
    <row r="2474" spans="1:9" ht="45" x14ac:dyDescent="0.2">
      <c r="A2474" t="s">
        <v>799</v>
      </c>
      <c r="B2474" t="s">
        <v>798</v>
      </c>
      <c r="C2474" s="412" t="s">
        <v>1715</v>
      </c>
      <c r="D2474" t="s">
        <v>160</v>
      </c>
      <c r="E2474" t="s">
        <v>49</v>
      </c>
      <c r="F2474" s="412" t="s">
        <v>1170</v>
      </c>
      <c r="G2474">
        <v>5</v>
      </c>
      <c r="H2474">
        <v>1</v>
      </c>
    </row>
    <row r="2475" spans="1:9" x14ac:dyDescent="0.2">
      <c r="A2475" t="s">
        <v>799</v>
      </c>
      <c r="B2475" t="s">
        <v>798</v>
      </c>
      <c r="C2475" s="412" t="s">
        <v>1715</v>
      </c>
      <c r="D2475" t="s">
        <v>160</v>
      </c>
      <c r="E2475" t="s">
        <v>49</v>
      </c>
      <c r="F2475" s="412" t="s">
        <v>1307</v>
      </c>
      <c r="G2475">
        <v>17706</v>
      </c>
    </row>
    <row r="2476" spans="1:9" x14ac:dyDescent="0.2">
      <c r="A2476" t="s">
        <v>799</v>
      </c>
      <c r="B2476" t="s">
        <v>798</v>
      </c>
      <c r="C2476" s="412" t="s">
        <v>1715</v>
      </c>
      <c r="D2476" t="s">
        <v>160</v>
      </c>
      <c r="E2476" t="s">
        <v>49</v>
      </c>
      <c r="F2476" s="412" t="s">
        <v>1306</v>
      </c>
      <c r="G2476">
        <v>9</v>
      </c>
    </row>
    <row r="2477" spans="1:9" ht="45" x14ac:dyDescent="0.2">
      <c r="A2477" t="s">
        <v>799</v>
      </c>
      <c r="B2477" t="s">
        <v>798</v>
      </c>
      <c r="C2477" s="412" t="s">
        <v>1715</v>
      </c>
      <c r="D2477" t="s">
        <v>160</v>
      </c>
      <c r="E2477" t="s">
        <v>49</v>
      </c>
      <c r="F2477" s="412" t="s">
        <v>1300</v>
      </c>
      <c r="G2477">
        <v>958</v>
      </c>
      <c r="I2477">
        <v>31</v>
      </c>
    </row>
    <row r="2478" spans="1:9" ht="45" x14ac:dyDescent="0.2">
      <c r="A2478" t="s">
        <v>799</v>
      </c>
      <c r="B2478" t="s">
        <v>798</v>
      </c>
      <c r="C2478" s="412" t="s">
        <v>1715</v>
      </c>
      <c r="D2478" t="s">
        <v>160</v>
      </c>
      <c r="E2478" t="s">
        <v>49</v>
      </c>
      <c r="F2478" s="412" t="s">
        <v>1299</v>
      </c>
      <c r="G2478">
        <v>6</v>
      </c>
    </row>
    <row r="2479" spans="1:9" ht="30" x14ac:dyDescent="0.2">
      <c r="A2479" t="s">
        <v>799</v>
      </c>
      <c r="B2479" t="s">
        <v>798</v>
      </c>
      <c r="C2479" s="412" t="s">
        <v>1715</v>
      </c>
      <c r="D2479" t="s">
        <v>160</v>
      </c>
      <c r="E2479" t="s">
        <v>49</v>
      </c>
      <c r="F2479" s="412" t="s">
        <v>1297</v>
      </c>
      <c r="G2479">
        <v>11597</v>
      </c>
      <c r="H2479">
        <v>2689</v>
      </c>
    </row>
    <row r="2480" spans="1:9" ht="30" x14ac:dyDescent="0.2">
      <c r="A2480" t="s">
        <v>799</v>
      </c>
      <c r="B2480" t="s">
        <v>798</v>
      </c>
      <c r="C2480" s="412" t="s">
        <v>1715</v>
      </c>
      <c r="D2480" t="s">
        <v>160</v>
      </c>
      <c r="E2480" t="s">
        <v>49</v>
      </c>
      <c r="F2480" s="412" t="s">
        <v>1296</v>
      </c>
      <c r="G2480">
        <v>12</v>
      </c>
    </row>
    <row r="2481" spans="1:9" ht="60" x14ac:dyDescent="0.2">
      <c r="A2481" t="s">
        <v>799</v>
      </c>
      <c r="B2481" t="s">
        <v>798</v>
      </c>
      <c r="C2481" s="412" t="s">
        <v>1715</v>
      </c>
      <c r="D2481" t="s">
        <v>160</v>
      </c>
      <c r="E2481" t="s">
        <v>49</v>
      </c>
      <c r="F2481" s="412" t="s">
        <v>1295</v>
      </c>
      <c r="G2481">
        <v>2</v>
      </c>
      <c r="H2481">
        <v>1</v>
      </c>
    </row>
    <row r="2482" spans="1:9" x14ac:dyDescent="0.2">
      <c r="A2482" t="s">
        <v>799</v>
      </c>
      <c r="B2482" t="s">
        <v>798</v>
      </c>
      <c r="C2482" s="412" t="s">
        <v>1715</v>
      </c>
      <c r="D2482" t="s">
        <v>160</v>
      </c>
      <c r="E2482" t="s">
        <v>49</v>
      </c>
      <c r="F2482" s="412" t="s">
        <v>1294</v>
      </c>
      <c r="G2482">
        <v>59</v>
      </c>
      <c r="H2482">
        <v>1058</v>
      </c>
      <c r="I2482">
        <v>84</v>
      </c>
    </row>
    <row r="2483" spans="1:9" ht="45" x14ac:dyDescent="0.2">
      <c r="A2483" t="s">
        <v>483</v>
      </c>
      <c r="B2483" t="s">
        <v>482</v>
      </c>
      <c r="C2483" s="412" t="s">
        <v>1716</v>
      </c>
      <c r="D2483" t="s">
        <v>13</v>
      </c>
      <c r="E2483" t="s">
        <v>63</v>
      </c>
      <c r="F2483" s="412" t="s">
        <v>1303</v>
      </c>
      <c r="G2483">
        <v>4</v>
      </c>
    </row>
    <row r="2484" spans="1:9" ht="30" x14ac:dyDescent="0.2">
      <c r="A2484" t="s">
        <v>483</v>
      </c>
      <c r="B2484" t="s">
        <v>482</v>
      </c>
      <c r="C2484" s="412" t="s">
        <v>1716</v>
      </c>
      <c r="D2484" t="s">
        <v>13</v>
      </c>
      <c r="E2484" t="s">
        <v>63</v>
      </c>
      <c r="F2484" s="412" t="s">
        <v>1169</v>
      </c>
      <c r="G2484">
        <v>7</v>
      </c>
    </row>
    <row r="2485" spans="1:9" ht="30" x14ac:dyDescent="0.2">
      <c r="A2485" t="s">
        <v>483</v>
      </c>
      <c r="B2485" t="s">
        <v>482</v>
      </c>
      <c r="C2485" s="412" t="s">
        <v>1716</v>
      </c>
      <c r="D2485" t="s">
        <v>13</v>
      </c>
      <c r="E2485" t="s">
        <v>63</v>
      </c>
      <c r="F2485" s="412" t="s">
        <v>1307</v>
      </c>
      <c r="G2485">
        <v>3</v>
      </c>
    </row>
    <row r="2486" spans="1:9" ht="30" x14ac:dyDescent="0.2">
      <c r="A2486" t="s">
        <v>483</v>
      </c>
      <c r="B2486" t="s">
        <v>482</v>
      </c>
      <c r="C2486" s="412" t="s">
        <v>1716</v>
      </c>
      <c r="D2486" t="s">
        <v>13</v>
      </c>
      <c r="E2486" t="s">
        <v>63</v>
      </c>
      <c r="F2486" s="412" t="s">
        <v>1306</v>
      </c>
      <c r="G2486">
        <v>2459</v>
      </c>
    </row>
    <row r="2487" spans="1:9" ht="45" x14ac:dyDescent="0.2">
      <c r="A2487" t="s">
        <v>483</v>
      </c>
      <c r="B2487" t="s">
        <v>482</v>
      </c>
      <c r="C2487" s="412" t="s">
        <v>1716</v>
      </c>
      <c r="D2487" t="s">
        <v>13</v>
      </c>
      <c r="E2487" t="s">
        <v>63</v>
      </c>
      <c r="F2487" s="412" t="s">
        <v>1300</v>
      </c>
      <c r="G2487">
        <v>8</v>
      </c>
      <c r="I2487">
        <v>5</v>
      </c>
    </row>
    <row r="2488" spans="1:9" ht="30" x14ac:dyDescent="0.2">
      <c r="A2488" t="s">
        <v>483</v>
      </c>
      <c r="B2488" t="s">
        <v>482</v>
      </c>
      <c r="C2488" s="412" t="s">
        <v>1716</v>
      </c>
      <c r="D2488" t="s">
        <v>13</v>
      </c>
      <c r="E2488" t="s">
        <v>63</v>
      </c>
      <c r="F2488" s="412" t="s">
        <v>1297</v>
      </c>
      <c r="G2488">
        <v>5646</v>
      </c>
      <c r="H2488">
        <v>150</v>
      </c>
      <c r="I2488">
        <v>284</v>
      </c>
    </row>
    <row r="2489" spans="1:9" ht="30" x14ac:dyDescent="0.2">
      <c r="A2489" t="s">
        <v>483</v>
      </c>
      <c r="B2489" t="s">
        <v>482</v>
      </c>
      <c r="C2489" s="412" t="s">
        <v>1716</v>
      </c>
      <c r="D2489" t="s">
        <v>13</v>
      </c>
      <c r="E2489" t="s">
        <v>63</v>
      </c>
      <c r="F2489" s="412" t="s">
        <v>1296</v>
      </c>
      <c r="G2489">
        <v>2</v>
      </c>
    </row>
    <row r="2490" spans="1:9" ht="60" x14ac:dyDescent="0.2">
      <c r="A2490" t="s">
        <v>483</v>
      </c>
      <c r="B2490" t="s">
        <v>482</v>
      </c>
      <c r="C2490" s="412" t="s">
        <v>1716</v>
      </c>
      <c r="D2490" t="s">
        <v>13</v>
      </c>
      <c r="E2490" t="s">
        <v>63</v>
      </c>
      <c r="F2490" s="412" t="s">
        <v>1295</v>
      </c>
      <c r="G2490">
        <v>7</v>
      </c>
    </row>
    <row r="2491" spans="1:9" ht="30" x14ac:dyDescent="0.2">
      <c r="A2491" t="s">
        <v>483</v>
      </c>
      <c r="B2491" t="s">
        <v>482</v>
      </c>
      <c r="C2491" s="412" t="s">
        <v>1716</v>
      </c>
      <c r="D2491" t="s">
        <v>13</v>
      </c>
      <c r="E2491" t="s">
        <v>63</v>
      </c>
      <c r="F2491" s="412" t="s">
        <v>1294</v>
      </c>
      <c r="G2491">
        <v>654</v>
      </c>
      <c r="H2491">
        <v>30</v>
      </c>
      <c r="I2491">
        <v>116</v>
      </c>
    </row>
    <row r="2492" spans="1:9" ht="30" x14ac:dyDescent="0.2">
      <c r="A2492" t="s">
        <v>1066</v>
      </c>
      <c r="B2492" t="s">
        <v>1065</v>
      </c>
      <c r="C2492" s="412" t="s">
        <v>1717</v>
      </c>
      <c r="D2492" t="s">
        <v>15</v>
      </c>
      <c r="E2492" t="s">
        <v>20</v>
      </c>
      <c r="F2492" s="412" t="s">
        <v>1305</v>
      </c>
      <c r="G2492">
        <v>43</v>
      </c>
      <c r="H2492">
        <v>2</v>
      </c>
    </row>
    <row r="2493" spans="1:9" ht="30" x14ac:dyDescent="0.2">
      <c r="A2493" t="s">
        <v>1066</v>
      </c>
      <c r="B2493" t="s">
        <v>1065</v>
      </c>
      <c r="C2493" s="412" t="s">
        <v>1717</v>
      </c>
      <c r="D2493" t="s">
        <v>15</v>
      </c>
      <c r="E2493" t="s">
        <v>20</v>
      </c>
      <c r="F2493" s="412" t="s">
        <v>1169</v>
      </c>
      <c r="G2493">
        <v>29</v>
      </c>
      <c r="H2493">
        <v>2</v>
      </c>
    </row>
    <row r="2494" spans="1:9" ht="45" x14ac:dyDescent="0.2">
      <c r="A2494" t="s">
        <v>1066</v>
      </c>
      <c r="B2494" t="s">
        <v>1065</v>
      </c>
      <c r="C2494" s="412" t="s">
        <v>1717</v>
      </c>
      <c r="D2494" t="s">
        <v>15</v>
      </c>
      <c r="E2494" t="s">
        <v>20</v>
      </c>
      <c r="F2494" s="412" t="s">
        <v>1300</v>
      </c>
      <c r="G2494">
        <v>2</v>
      </c>
      <c r="I2494">
        <v>8</v>
      </c>
    </row>
    <row r="2495" spans="1:9" ht="45" x14ac:dyDescent="0.2">
      <c r="A2495" t="s">
        <v>1066</v>
      </c>
      <c r="B2495" t="s">
        <v>1065</v>
      </c>
      <c r="C2495" s="412" t="s">
        <v>1717</v>
      </c>
      <c r="D2495" t="s">
        <v>15</v>
      </c>
      <c r="E2495" t="s">
        <v>20</v>
      </c>
      <c r="F2495" s="412" t="s">
        <v>1299</v>
      </c>
      <c r="G2495">
        <v>1</v>
      </c>
    </row>
    <row r="2496" spans="1:9" ht="30" x14ac:dyDescent="0.2">
      <c r="A2496" t="s">
        <v>1066</v>
      </c>
      <c r="B2496" t="s">
        <v>1065</v>
      </c>
      <c r="C2496" s="412" t="s">
        <v>1717</v>
      </c>
      <c r="D2496" t="s">
        <v>15</v>
      </c>
      <c r="E2496" t="s">
        <v>20</v>
      </c>
      <c r="F2496" s="412" t="s">
        <v>1297</v>
      </c>
      <c r="G2496">
        <v>3</v>
      </c>
    </row>
    <row r="2497" spans="1:9" ht="30" x14ac:dyDescent="0.2">
      <c r="A2497" t="s">
        <v>1066</v>
      </c>
      <c r="B2497" t="s">
        <v>1065</v>
      </c>
      <c r="C2497" s="412" t="s">
        <v>1717</v>
      </c>
      <c r="D2497" t="s">
        <v>15</v>
      </c>
      <c r="E2497" t="s">
        <v>20</v>
      </c>
      <c r="F2497" s="412" t="s">
        <v>1294</v>
      </c>
      <c r="G2497">
        <v>27</v>
      </c>
      <c r="I2497">
        <v>10</v>
      </c>
    </row>
    <row r="2498" spans="1:9" ht="30" x14ac:dyDescent="0.2">
      <c r="A2498" t="s">
        <v>928</v>
      </c>
      <c r="B2498" t="s">
        <v>927</v>
      </c>
      <c r="C2498" s="412" t="s">
        <v>1450</v>
      </c>
      <c r="D2498" t="s">
        <v>15</v>
      </c>
      <c r="E2498" t="s">
        <v>35</v>
      </c>
      <c r="F2498" s="412" t="s">
        <v>1297</v>
      </c>
      <c r="G2498">
        <v>5</v>
      </c>
      <c r="I2498">
        <v>1</v>
      </c>
    </row>
    <row r="2499" spans="1:9" ht="45" x14ac:dyDescent="0.2">
      <c r="A2499" t="s">
        <v>1095</v>
      </c>
      <c r="B2499" t="s">
        <v>1094</v>
      </c>
      <c r="C2499" s="412" t="s">
        <v>1718</v>
      </c>
      <c r="D2499" t="s">
        <v>13</v>
      </c>
      <c r="E2499" t="s">
        <v>183</v>
      </c>
      <c r="F2499" s="412" t="s">
        <v>1303</v>
      </c>
      <c r="G2499">
        <v>12</v>
      </c>
    </row>
    <row r="2500" spans="1:9" ht="45" x14ac:dyDescent="0.2">
      <c r="A2500" t="s">
        <v>1095</v>
      </c>
      <c r="B2500" t="s">
        <v>1094</v>
      </c>
      <c r="C2500" s="412" t="s">
        <v>1718</v>
      </c>
      <c r="D2500" t="s">
        <v>13</v>
      </c>
      <c r="E2500" t="s">
        <v>183</v>
      </c>
      <c r="F2500" s="412" t="s">
        <v>1170</v>
      </c>
      <c r="G2500">
        <v>1</v>
      </c>
    </row>
    <row r="2501" spans="1:9" ht="45" x14ac:dyDescent="0.2">
      <c r="A2501" t="s">
        <v>1095</v>
      </c>
      <c r="B2501" t="s">
        <v>1094</v>
      </c>
      <c r="C2501" s="412" t="s">
        <v>1718</v>
      </c>
      <c r="D2501" t="s">
        <v>13</v>
      </c>
      <c r="E2501" t="s">
        <v>183</v>
      </c>
      <c r="F2501" s="412" t="s">
        <v>1300</v>
      </c>
      <c r="G2501">
        <v>1</v>
      </c>
      <c r="I2501">
        <v>28</v>
      </c>
    </row>
    <row r="2502" spans="1:9" ht="30" x14ac:dyDescent="0.2">
      <c r="A2502" t="s">
        <v>1095</v>
      </c>
      <c r="B2502" t="s">
        <v>1094</v>
      </c>
      <c r="C2502" s="412" t="s">
        <v>1718</v>
      </c>
      <c r="D2502" t="s">
        <v>13</v>
      </c>
      <c r="E2502" t="s">
        <v>183</v>
      </c>
      <c r="F2502" s="412" t="s">
        <v>1297</v>
      </c>
      <c r="G2502">
        <v>705</v>
      </c>
      <c r="I2502">
        <v>1</v>
      </c>
    </row>
    <row r="2503" spans="1:9" ht="30" x14ac:dyDescent="0.2">
      <c r="A2503" t="s">
        <v>1095</v>
      </c>
      <c r="B2503" t="s">
        <v>1094</v>
      </c>
      <c r="C2503" s="412" t="s">
        <v>1718</v>
      </c>
      <c r="D2503" t="s">
        <v>13</v>
      </c>
      <c r="E2503" t="s">
        <v>183</v>
      </c>
      <c r="F2503" s="412" t="s">
        <v>1296</v>
      </c>
      <c r="G2503">
        <v>3</v>
      </c>
      <c r="H2503">
        <v>1</v>
      </c>
    </row>
    <row r="2504" spans="1:9" ht="60" x14ac:dyDescent="0.2">
      <c r="A2504" t="s">
        <v>1095</v>
      </c>
      <c r="B2504" t="s">
        <v>1094</v>
      </c>
      <c r="C2504" s="412" t="s">
        <v>1718</v>
      </c>
      <c r="D2504" t="s">
        <v>13</v>
      </c>
      <c r="E2504" t="s">
        <v>183</v>
      </c>
      <c r="F2504" s="412" t="s">
        <v>1295</v>
      </c>
      <c r="G2504">
        <v>1</v>
      </c>
      <c r="H2504">
        <v>19</v>
      </c>
      <c r="I2504">
        <v>248</v>
      </c>
    </row>
    <row r="2505" spans="1:9" ht="30" x14ac:dyDescent="0.2">
      <c r="A2505" t="s">
        <v>1095</v>
      </c>
      <c r="B2505" t="s">
        <v>1094</v>
      </c>
      <c r="C2505" s="412" t="s">
        <v>1718</v>
      </c>
      <c r="D2505" t="s">
        <v>13</v>
      </c>
      <c r="E2505" t="s">
        <v>183</v>
      </c>
      <c r="F2505" s="412" t="s">
        <v>1294</v>
      </c>
      <c r="G2505">
        <v>187</v>
      </c>
      <c r="H2505">
        <v>1</v>
      </c>
    </row>
    <row r="2506" spans="1:9" ht="30" x14ac:dyDescent="0.2">
      <c r="A2506" t="s">
        <v>524</v>
      </c>
      <c r="B2506" t="s">
        <v>523</v>
      </c>
      <c r="C2506" s="412" t="s">
        <v>1719</v>
      </c>
      <c r="D2506" t="s">
        <v>13</v>
      </c>
      <c r="E2506" t="s">
        <v>67</v>
      </c>
      <c r="F2506" s="412" t="s">
        <v>1305</v>
      </c>
      <c r="G2506">
        <v>3</v>
      </c>
    </row>
    <row r="2507" spans="1:9" ht="30" x14ac:dyDescent="0.2">
      <c r="A2507" t="s">
        <v>524</v>
      </c>
      <c r="B2507" t="s">
        <v>523</v>
      </c>
      <c r="C2507" s="412" t="s">
        <v>1719</v>
      </c>
      <c r="D2507" t="s">
        <v>13</v>
      </c>
      <c r="E2507" t="s">
        <v>67</v>
      </c>
      <c r="F2507" s="412" t="s">
        <v>1308</v>
      </c>
      <c r="G2507">
        <v>1</v>
      </c>
    </row>
    <row r="2508" spans="1:9" ht="45" x14ac:dyDescent="0.2">
      <c r="A2508" t="s">
        <v>524</v>
      </c>
      <c r="B2508" t="s">
        <v>523</v>
      </c>
      <c r="C2508" s="412" t="s">
        <v>1719</v>
      </c>
      <c r="D2508" t="s">
        <v>13</v>
      </c>
      <c r="E2508" t="s">
        <v>67</v>
      </c>
      <c r="F2508" s="412" t="s">
        <v>1303</v>
      </c>
      <c r="G2508">
        <v>1</v>
      </c>
    </row>
    <row r="2509" spans="1:9" ht="30" x14ac:dyDescent="0.2">
      <c r="A2509" t="s">
        <v>524</v>
      </c>
      <c r="B2509" t="s">
        <v>523</v>
      </c>
      <c r="C2509" s="412" t="s">
        <v>1719</v>
      </c>
      <c r="D2509" t="s">
        <v>13</v>
      </c>
      <c r="E2509" t="s">
        <v>67</v>
      </c>
      <c r="F2509" s="412" t="s">
        <v>1169</v>
      </c>
      <c r="G2509">
        <v>14</v>
      </c>
    </row>
    <row r="2510" spans="1:9" ht="45" x14ac:dyDescent="0.2">
      <c r="A2510" t="s">
        <v>524</v>
      </c>
      <c r="B2510" t="s">
        <v>523</v>
      </c>
      <c r="C2510" s="412" t="s">
        <v>1719</v>
      </c>
      <c r="D2510" t="s">
        <v>13</v>
      </c>
      <c r="E2510" t="s">
        <v>67</v>
      </c>
      <c r="F2510" s="412" t="s">
        <v>1170</v>
      </c>
      <c r="G2510">
        <v>14</v>
      </c>
    </row>
    <row r="2511" spans="1:9" ht="30" x14ac:dyDescent="0.2">
      <c r="A2511" t="s">
        <v>524</v>
      </c>
      <c r="B2511" t="s">
        <v>523</v>
      </c>
      <c r="C2511" s="412" t="s">
        <v>1719</v>
      </c>
      <c r="D2511" t="s">
        <v>13</v>
      </c>
      <c r="E2511" t="s">
        <v>67</v>
      </c>
      <c r="F2511" s="412" t="s">
        <v>1307</v>
      </c>
      <c r="G2511">
        <v>1</v>
      </c>
    </row>
    <row r="2512" spans="1:9" ht="30" x14ac:dyDescent="0.2">
      <c r="A2512" t="s">
        <v>524</v>
      </c>
      <c r="B2512" t="s">
        <v>523</v>
      </c>
      <c r="C2512" s="412" t="s">
        <v>1719</v>
      </c>
      <c r="D2512" t="s">
        <v>13</v>
      </c>
      <c r="E2512" t="s">
        <v>67</v>
      </c>
      <c r="F2512" s="412" t="s">
        <v>1306</v>
      </c>
      <c r="G2512">
        <v>1983</v>
      </c>
    </row>
    <row r="2513" spans="1:9" ht="45" x14ac:dyDescent="0.2">
      <c r="A2513" t="s">
        <v>524</v>
      </c>
      <c r="B2513" t="s">
        <v>523</v>
      </c>
      <c r="C2513" s="412" t="s">
        <v>1719</v>
      </c>
      <c r="D2513" t="s">
        <v>13</v>
      </c>
      <c r="E2513" t="s">
        <v>67</v>
      </c>
      <c r="F2513" s="412" t="s">
        <v>1300</v>
      </c>
      <c r="G2513">
        <v>7</v>
      </c>
      <c r="I2513">
        <v>1</v>
      </c>
    </row>
    <row r="2514" spans="1:9" ht="45" x14ac:dyDescent="0.2">
      <c r="A2514" t="s">
        <v>524</v>
      </c>
      <c r="B2514" t="s">
        <v>523</v>
      </c>
      <c r="C2514" s="412" t="s">
        <v>1719</v>
      </c>
      <c r="D2514" t="s">
        <v>13</v>
      </c>
      <c r="E2514" t="s">
        <v>67</v>
      </c>
      <c r="F2514" s="412" t="s">
        <v>1299</v>
      </c>
      <c r="G2514">
        <v>2</v>
      </c>
    </row>
    <row r="2515" spans="1:9" ht="30" x14ac:dyDescent="0.2">
      <c r="A2515" t="s">
        <v>524</v>
      </c>
      <c r="B2515" t="s">
        <v>523</v>
      </c>
      <c r="C2515" s="412" t="s">
        <v>1719</v>
      </c>
      <c r="D2515" t="s">
        <v>13</v>
      </c>
      <c r="E2515" t="s">
        <v>67</v>
      </c>
      <c r="F2515" s="412" t="s">
        <v>1171</v>
      </c>
      <c r="G2515">
        <v>11</v>
      </c>
    </row>
    <row r="2516" spans="1:9" ht="30" x14ac:dyDescent="0.2">
      <c r="A2516" t="s">
        <v>524</v>
      </c>
      <c r="B2516" t="s">
        <v>523</v>
      </c>
      <c r="C2516" s="412" t="s">
        <v>1719</v>
      </c>
      <c r="D2516" t="s">
        <v>13</v>
      </c>
      <c r="E2516" t="s">
        <v>67</v>
      </c>
      <c r="F2516" s="412" t="s">
        <v>1297</v>
      </c>
      <c r="G2516">
        <v>3532</v>
      </c>
      <c r="H2516">
        <v>134</v>
      </c>
      <c r="I2516">
        <v>353</v>
      </c>
    </row>
    <row r="2517" spans="1:9" ht="30" x14ac:dyDescent="0.2">
      <c r="A2517" t="s">
        <v>524</v>
      </c>
      <c r="B2517" t="s">
        <v>523</v>
      </c>
      <c r="C2517" s="412" t="s">
        <v>1719</v>
      </c>
      <c r="D2517" t="s">
        <v>13</v>
      </c>
      <c r="E2517" t="s">
        <v>67</v>
      </c>
      <c r="F2517" s="412" t="s">
        <v>1296</v>
      </c>
      <c r="G2517">
        <v>1</v>
      </c>
      <c r="H2517">
        <v>1</v>
      </c>
    </row>
    <row r="2518" spans="1:9" ht="60" x14ac:dyDescent="0.2">
      <c r="A2518" t="s">
        <v>524</v>
      </c>
      <c r="B2518" t="s">
        <v>523</v>
      </c>
      <c r="C2518" s="412" t="s">
        <v>1719</v>
      </c>
      <c r="D2518" t="s">
        <v>13</v>
      </c>
      <c r="E2518" t="s">
        <v>67</v>
      </c>
      <c r="F2518" s="412" t="s">
        <v>1295</v>
      </c>
      <c r="G2518">
        <v>6</v>
      </c>
    </row>
    <row r="2519" spans="1:9" ht="30" x14ac:dyDescent="0.2">
      <c r="A2519" t="s">
        <v>524</v>
      </c>
      <c r="B2519" t="s">
        <v>523</v>
      </c>
      <c r="C2519" s="412" t="s">
        <v>1719</v>
      </c>
      <c r="D2519" t="s">
        <v>13</v>
      </c>
      <c r="E2519" t="s">
        <v>67</v>
      </c>
      <c r="F2519" s="412" t="s">
        <v>1294</v>
      </c>
      <c r="G2519">
        <v>1405</v>
      </c>
      <c r="H2519">
        <v>64</v>
      </c>
      <c r="I2519">
        <v>253</v>
      </c>
    </row>
    <row r="2520" spans="1:9" ht="30" x14ac:dyDescent="0.2">
      <c r="A2520" t="s">
        <v>708</v>
      </c>
      <c r="B2520" t="s">
        <v>707</v>
      </c>
      <c r="C2520" s="412" t="s">
        <v>1720</v>
      </c>
      <c r="D2520" t="s">
        <v>15</v>
      </c>
      <c r="E2520" t="s">
        <v>65</v>
      </c>
      <c r="F2520" s="412" t="s">
        <v>1305</v>
      </c>
      <c r="G2520">
        <v>2</v>
      </c>
    </row>
    <row r="2521" spans="1:9" ht="30" x14ac:dyDescent="0.2">
      <c r="A2521" t="s">
        <v>708</v>
      </c>
      <c r="B2521" t="s">
        <v>707</v>
      </c>
      <c r="C2521" s="412" t="s">
        <v>1720</v>
      </c>
      <c r="D2521" t="s">
        <v>15</v>
      </c>
      <c r="E2521" t="s">
        <v>65</v>
      </c>
      <c r="F2521" s="412" t="s">
        <v>1308</v>
      </c>
      <c r="G2521">
        <v>1398</v>
      </c>
      <c r="H2521">
        <v>127</v>
      </c>
    </row>
    <row r="2522" spans="1:9" ht="30" x14ac:dyDescent="0.2">
      <c r="A2522" t="s">
        <v>708</v>
      </c>
      <c r="B2522" t="s">
        <v>707</v>
      </c>
      <c r="C2522" s="412" t="s">
        <v>1720</v>
      </c>
      <c r="D2522" t="s">
        <v>15</v>
      </c>
      <c r="E2522" t="s">
        <v>65</v>
      </c>
      <c r="F2522" s="412" t="s">
        <v>1304</v>
      </c>
      <c r="G2522">
        <v>7</v>
      </c>
    </row>
    <row r="2523" spans="1:9" ht="45" x14ac:dyDescent="0.2">
      <c r="A2523" t="s">
        <v>708</v>
      </c>
      <c r="B2523" t="s">
        <v>707</v>
      </c>
      <c r="C2523" s="412" t="s">
        <v>1720</v>
      </c>
      <c r="D2523" t="s">
        <v>15</v>
      </c>
      <c r="E2523" t="s">
        <v>65</v>
      </c>
      <c r="F2523" s="412" t="s">
        <v>1303</v>
      </c>
      <c r="G2523">
        <v>8</v>
      </c>
    </row>
    <row r="2524" spans="1:9" ht="30" x14ac:dyDescent="0.2">
      <c r="A2524" t="s">
        <v>708</v>
      </c>
      <c r="B2524" t="s">
        <v>707</v>
      </c>
      <c r="C2524" s="412" t="s">
        <v>1720</v>
      </c>
      <c r="D2524" t="s">
        <v>15</v>
      </c>
      <c r="E2524" t="s">
        <v>65</v>
      </c>
      <c r="F2524" s="412" t="s">
        <v>1169</v>
      </c>
      <c r="G2524">
        <v>1</v>
      </c>
    </row>
    <row r="2525" spans="1:9" ht="30" x14ac:dyDescent="0.2">
      <c r="A2525" t="s">
        <v>708</v>
      </c>
      <c r="B2525" t="s">
        <v>707</v>
      </c>
      <c r="C2525" s="412" t="s">
        <v>1720</v>
      </c>
      <c r="D2525" t="s">
        <v>15</v>
      </c>
      <c r="E2525" t="s">
        <v>65</v>
      </c>
      <c r="F2525" s="412" t="s">
        <v>1309</v>
      </c>
      <c r="G2525">
        <v>1116</v>
      </c>
    </row>
    <row r="2526" spans="1:9" ht="45" x14ac:dyDescent="0.2">
      <c r="A2526" t="s">
        <v>708</v>
      </c>
      <c r="B2526" t="s">
        <v>707</v>
      </c>
      <c r="C2526" s="412" t="s">
        <v>1720</v>
      </c>
      <c r="D2526" t="s">
        <v>15</v>
      </c>
      <c r="E2526" t="s">
        <v>65</v>
      </c>
      <c r="F2526" s="412" t="s">
        <v>1170</v>
      </c>
      <c r="G2526">
        <v>10</v>
      </c>
    </row>
    <row r="2527" spans="1:9" ht="30" x14ac:dyDescent="0.2">
      <c r="A2527" t="s">
        <v>708</v>
      </c>
      <c r="B2527" t="s">
        <v>707</v>
      </c>
      <c r="C2527" s="412" t="s">
        <v>1720</v>
      </c>
      <c r="D2527" t="s">
        <v>15</v>
      </c>
      <c r="E2527" t="s">
        <v>65</v>
      </c>
      <c r="F2527" s="412" t="s">
        <v>1307</v>
      </c>
      <c r="G2527">
        <v>5</v>
      </c>
    </row>
    <row r="2528" spans="1:9" ht="30" x14ac:dyDescent="0.2">
      <c r="A2528" t="s">
        <v>708</v>
      </c>
      <c r="B2528" t="s">
        <v>707</v>
      </c>
      <c r="C2528" s="412" t="s">
        <v>1720</v>
      </c>
      <c r="D2528" t="s">
        <v>15</v>
      </c>
      <c r="E2528" t="s">
        <v>65</v>
      </c>
      <c r="F2528" s="412" t="s">
        <v>1306</v>
      </c>
      <c r="G2528">
        <v>5</v>
      </c>
    </row>
    <row r="2529" spans="1:9" ht="45" x14ac:dyDescent="0.2">
      <c r="A2529" t="s">
        <v>708</v>
      </c>
      <c r="B2529" t="s">
        <v>707</v>
      </c>
      <c r="C2529" s="412" t="s">
        <v>1720</v>
      </c>
      <c r="D2529" t="s">
        <v>15</v>
      </c>
      <c r="E2529" t="s">
        <v>65</v>
      </c>
      <c r="F2529" s="412" t="s">
        <v>1300</v>
      </c>
      <c r="I2529">
        <v>6</v>
      </c>
    </row>
    <row r="2530" spans="1:9" ht="45" x14ac:dyDescent="0.2">
      <c r="A2530" t="s">
        <v>708</v>
      </c>
      <c r="B2530" t="s">
        <v>707</v>
      </c>
      <c r="C2530" s="412" t="s">
        <v>1720</v>
      </c>
      <c r="D2530" t="s">
        <v>15</v>
      </c>
      <c r="E2530" t="s">
        <v>65</v>
      </c>
      <c r="F2530" s="412" t="s">
        <v>1299</v>
      </c>
      <c r="G2530">
        <v>2</v>
      </c>
    </row>
    <row r="2531" spans="1:9" ht="30" x14ac:dyDescent="0.2">
      <c r="A2531" t="s">
        <v>708</v>
      </c>
      <c r="B2531" t="s">
        <v>707</v>
      </c>
      <c r="C2531" s="412" t="s">
        <v>1720</v>
      </c>
      <c r="D2531" t="s">
        <v>15</v>
      </c>
      <c r="E2531" t="s">
        <v>65</v>
      </c>
      <c r="F2531" s="412" t="s">
        <v>1171</v>
      </c>
      <c r="G2531">
        <v>19</v>
      </c>
    </row>
    <row r="2532" spans="1:9" ht="30" x14ac:dyDescent="0.2">
      <c r="A2532" t="s">
        <v>708</v>
      </c>
      <c r="B2532" t="s">
        <v>707</v>
      </c>
      <c r="C2532" s="412" t="s">
        <v>1720</v>
      </c>
      <c r="D2532" t="s">
        <v>15</v>
      </c>
      <c r="E2532" t="s">
        <v>65</v>
      </c>
      <c r="F2532" s="412" t="s">
        <v>1297</v>
      </c>
      <c r="G2532">
        <v>2717</v>
      </c>
      <c r="H2532">
        <v>79</v>
      </c>
      <c r="I2532">
        <v>54</v>
      </c>
    </row>
    <row r="2533" spans="1:9" ht="30" x14ac:dyDescent="0.2">
      <c r="A2533" t="s">
        <v>708</v>
      </c>
      <c r="B2533" t="s">
        <v>707</v>
      </c>
      <c r="C2533" s="412" t="s">
        <v>1720</v>
      </c>
      <c r="D2533" t="s">
        <v>15</v>
      </c>
      <c r="E2533" t="s">
        <v>65</v>
      </c>
      <c r="F2533" s="412" t="s">
        <v>1296</v>
      </c>
      <c r="G2533">
        <v>4</v>
      </c>
    </row>
    <row r="2534" spans="1:9" ht="60" x14ac:dyDescent="0.2">
      <c r="A2534" t="s">
        <v>708</v>
      </c>
      <c r="B2534" t="s">
        <v>707</v>
      </c>
      <c r="C2534" s="412" t="s">
        <v>1720</v>
      </c>
      <c r="D2534" t="s">
        <v>15</v>
      </c>
      <c r="E2534" t="s">
        <v>65</v>
      </c>
      <c r="F2534" s="412" t="s">
        <v>1295</v>
      </c>
      <c r="G2534">
        <v>21</v>
      </c>
      <c r="H2534">
        <v>14</v>
      </c>
      <c r="I2534">
        <v>535</v>
      </c>
    </row>
    <row r="2535" spans="1:9" ht="30" x14ac:dyDescent="0.2">
      <c r="A2535" t="s">
        <v>708</v>
      </c>
      <c r="B2535" t="s">
        <v>707</v>
      </c>
      <c r="C2535" s="412" t="s">
        <v>1720</v>
      </c>
      <c r="D2535" t="s">
        <v>15</v>
      </c>
      <c r="E2535" t="s">
        <v>65</v>
      </c>
      <c r="F2535" s="412" t="s">
        <v>1294</v>
      </c>
      <c r="G2535">
        <v>74</v>
      </c>
      <c r="H2535">
        <v>1</v>
      </c>
      <c r="I2535">
        <v>388</v>
      </c>
    </row>
    <row r="2536" spans="1:9" ht="45" x14ac:dyDescent="0.2">
      <c r="A2536" t="s">
        <v>696</v>
      </c>
      <c r="B2536" t="s">
        <v>695</v>
      </c>
      <c r="C2536" s="412" t="s">
        <v>1451</v>
      </c>
      <c r="D2536" t="s">
        <v>15</v>
      </c>
      <c r="E2536" t="s">
        <v>19</v>
      </c>
      <c r="F2536" s="412" t="s">
        <v>1170</v>
      </c>
      <c r="G2536">
        <v>3</v>
      </c>
    </row>
    <row r="2537" spans="1:9" ht="30" x14ac:dyDescent="0.2">
      <c r="A2537" t="s">
        <v>626</v>
      </c>
      <c r="B2537" t="s">
        <v>625</v>
      </c>
      <c r="C2537" s="412" t="s">
        <v>1721</v>
      </c>
      <c r="D2537" t="s">
        <v>15</v>
      </c>
      <c r="E2537" t="s">
        <v>35</v>
      </c>
      <c r="F2537" s="412" t="s">
        <v>1305</v>
      </c>
      <c r="G2537">
        <v>5001</v>
      </c>
    </row>
    <row r="2538" spans="1:9" ht="30" x14ac:dyDescent="0.2">
      <c r="A2538" t="s">
        <v>626</v>
      </c>
      <c r="B2538" t="s">
        <v>625</v>
      </c>
      <c r="C2538" s="412" t="s">
        <v>1721</v>
      </c>
      <c r="D2538" t="s">
        <v>15</v>
      </c>
      <c r="E2538" t="s">
        <v>35</v>
      </c>
      <c r="F2538" s="412" t="s">
        <v>1308</v>
      </c>
      <c r="G2538">
        <v>17</v>
      </c>
    </row>
    <row r="2539" spans="1:9" ht="30" x14ac:dyDescent="0.2">
      <c r="A2539" t="s">
        <v>626</v>
      </c>
      <c r="B2539" t="s">
        <v>625</v>
      </c>
      <c r="C2539" s="412" t="s">
        <v>1721</v>
      </c>
      <c r="D2539" t="s">
        <v>15</v>
      </c>
      <c r="E2539" t="s">
        <v>35</v>
      </c>
      <c r="F2539" s="412" t="s">
        <v>1304</v>
      </c>
      <c r="G2539">
        <v>20314</v>
      </c>
      <c r="H2539">
        <v>993</v>
      </c>
    </row>
    <row r="2540" spans="1:9" ht="45" x14ac:dyDescent="0.2">
      <c r="A2540" t="s">
        <v>626</v>
      </c>
      <c r="B2540" t="s">
        <v>625</v>
      </c>
      <c r="C2540" s="412" t="s">
        <v>1721</v>
      </c>
      <c r="D2540" t="s">
        <v>15</v>
      </c>
      <c r="E2540" t="s">
        <v>35</v>
      </c>
      <c r="F2540" s="412" t="s">
        <v>1303</v>
      </c>
      <c r="G2540">
        <v>52</v>
      </c>
    </row>
    <row r="2541" spans="1:9" ht="30" x14ac:dyDescent="0.2">
      <c r="A2541" t="s">
        <v>626</v>
      </c>
      <c r="B2541" t="s">
        <v>625</v>
      </c>
      <c r="C2541" s="412" t="s">
        <v>1721</v>
      </c>
      <c r="D2541" t="s">
        <v>15</v>
      </c>
      <c r="E2541" t="s">
        <v>35</v>
      </c>
      <c r="F2541" s="412" t="s">
        <v>1169</v>
      </c>
      <c r="G2541">
        <v>16</v>
      </c>
      <c r="H2541">
        <v>1</v>
      </c>
    </row>
    <row r="2542" spans="1:9" ht="30" x14ac:dyDescent="0.2">
      <c r="A2542" t="s">
        <v>626</v>
      </c>
      <c r="B2542" t="s">
        <v>625</v>
      </c>
      <c r="C2542" s="412" t="s">
        <v>1721</v>
      </c>
      <c r="D2542" t="s">
        <v>15</v>
      </c>
      <c r="E2542" t="s">
        <v>35</v>
      </c>
      <c r="F2542" s="412" t="s">
        <v>1309</v>
      </c>
      <c r="G2542">
        <v>4</v>
      </c>
    </row>
    <row r="2543" spans="1:9" ht="45" x14ac:dyDescent="0.2">
      <c r="A2543" t="s">
        <v>626</v>
      </c>
      <c r="B2543" t="s">
        <v>625</v>
      </c>
      <c r="C2543" s="412" t="s">
        <v>1721</v>
      </c>
      <c r="D2543" t="s">
        <v>15</v>
      </c>
      <c r="E2543" t="s">
        <v>35</v>
      </c>
      <c r="F2543" s="412" t="s">
        <v>1170</v>
      </c>
      <c r="G2543">
        <v>124</v>
      </c>
      <c r="H2543">
        <v>14</v>
      </c>
    </row>
    <row r="2544" spans="1:9" ht="30" x14ac:dyDescent="0.2">
      <c r="A2544" t="s">
        <v>626</v>
      </c>
      <c r="B2544" t="s">
        <v>625</v>
      </c>
      <c r="C2544" s="412" t="s">
        <v>1721</v>
      </c>
      <c r="D2544" t="s">
        <v>15</v>
      </c>
      <c r="E2544" t="s">
        <v>35</v>
      </c>
      <c r="F2544" s="412" t="s">
        <v>1307</v>
      </c>
      <c r="G2544">
        <v>3</v>
      </c>
    </row>
    <row r="2545" spans="1:9" ht="30" x14ac:dyDescent="0.2">
      <c r="A2545" t="s">
        <v>626</v>
      </c>
      <c r="B2545" t="s">
        <v>625</v>
      </c>
      <c r="C2545" s="412" t="s">
        <v>1721</v>
      </c>
      <c r="D2545" t="s">
        <v>15</v>
      </c>
      <c r="E2545" t="s">
        <v>35</v>
      </c>
      <c r="F2545" s="412" t="s">
        <v>1306</v>
      </c>
      <c r="G2545">
        <v>36</v>
      </c>
    </row>
    <row r="2546" spans="1:9" ht="45" x14ac:dyDescent="0.2">
      <c r="A2546" t="s">
        <v>626</v>
      </c>
      <c r="B2546" t="s">
        <v>625</v>
      </c>
      <c r="C2546" s="412" t="s">
        <v>1721</v>
      </c>
      <c r="D2546" t="s">
        <v>15</v>
      </c>
      <c r="E2546" t="s">
        <v>35</v>
      </c>
      <c r="F2546" s="412" t="s">
        <v>1300</v>
      </c>
      <c r="G2546">
        <v>49</v>
      </c>
      <c r="I2546">
        <v>1273</v>
      </c>
    </row>
    <row r="2547" spans="1:9" ht="45" x14ac:dyDescent="0.2">
      <c r="A2547" t="s">
        <v>626</v>
      </c>
      <c r="B2547" t="s">
        <v>625</v>
      </c>
      <c r="C2547" s="412" t="s">
        <v>1721</v>
      </c>
      <c r="D2547" t="s">
        <v>15</v>
      </c>
      <c r="E2547" t="s">
        <v>35</v>
      </c>
      <c r="F2547" s="412" t="s">
        <v>1299</v>
      </c>
      <c r="G2547">
        <v>15</v>
      </c>
    </row>
    <row r="2548" spans="1:9" ht="30" x14ac:dyDescent="0.2">
      <c r="A2548" t="s">
        <v>626</v>
      </c>
      <c r="B2548" t="s">
        <v>625</v>
      </c>
      <c r="C2548" s="412" t="s">
        <v>1721</v>
      </c>
      <c r="D2548" t="s">
        <v>15</v>
      </c>
      <c r="E2548" t="s">
        <v>35</v>
      </c>
      <c r="F2548" s="412" t="s">
        <v>1171</v>
      </c>
      <c r="G2548">
        <v>7</v>
      </c>
    </row>
    <row r="2549" spans="1:9" ht="30" x14ac:dyDescent="0.2">
      <c r="A2549" t="s">
        <v>626</v>
      </c>
      <c r="B2549" t="s">
        <v>625</v>
      </c>
      <c r="C2549" s="412" t="s">
        <v>1721</v>
      </c>
      <c r="D2549" t="s">
        <v>15</v>
      </c>
      <c r="E2549" t="s">
        <v>35</v>
      </c>
      <c r="F2549" s="412" t="s">
        <v>1297</v>
      </c>
      <c r="G2549">
        <v>28409</v>
      </c>
      <c r="H2549">
        <v>1096</v>
      </c>
      <c r="I2549">
        <v>9144</v>
      </c>
    </row>
    <row r="2550" spans="1:9" ht="30" x14ac:dyDescent="0.2">
      <c r="A2550" t="s">
        <v>626</v>
      </c>
      <c r="B2550" t="s">
        <v>625</v>
      </c>
      <c r="C2550" s="412" t="s">
        <v>1721</v>
      </c>
      <c r="D2550" t="s">
        <v>15</v>
      </c>
      <c r="E2550" t="s">
        <v>35</v>
      </c>
      <c r="F2550" s="412" t="s">
        <v>1296</v>
      </c>
      <c r="G2550">
        <v>50</v>
      </c>
      <c r="H2550">
        <v>7</v>
      </c>
    </row>
    <row r="2551" spans="1:9" ht="60" x14ac:dyDescent="0.2">
      <c r="A2551" t="s">
        <v>626</v>
      </c>
      <c r="B2551" t="s">
        <v>625</v>
      </c>
      <c r="C2551" s="412" t="s">
        <v>1721</v>
      </c>
      <c r="D2551" t="s">
        <v>15</v>
      </c>
      <c r="E2551" t="s">
        <v>35</v>
      </c>
      <c r="F2551" s="412" t="s">
        <v>1295</v>
      </c>
      <c r="G2551">
        <v>91</v>
      </c>
      <c r="H2551">
        <v>9</v>
      </c>
      <c r="I2551">
        <v>157</v>
      </c>
    </row>
    <row r="2552" spans="1:9" ht="30" x14ac:dyDescent="0.2">
      <c r="A2552" t="s">
        <v>626</v>
      </c>
      <c r="B2552" t="s">
        <v>625</v>
      </c>
      <c r="C2552" s="412" t="s">
        <v>1721</v>
      </c>
      <c r="D2552" t="s">
        <v>15</v>
      </c>
      <c r="E2552" t="s">
        <v>35</v>
      </c>
      <c r="F2552" s="412" t="s">
        <v>1294</v>
      </c>
      <c r="G2552">
        <v>2262</v>
      </c>
      <c r="H2552">
        <v>12</v>
      </c>
      <c r="I2552">
        <v>2521</v>
      </c>
    </row>
    <row r="2553" spans="1:9" ht="30" x14ac:dyDescent="0.2">
      <c r="A2553" t="s">
        <v>338</v>
      </c>
      <c r="B2553" t="s">
        <v>337</v>
      </c>
      <c r="C2553" s="412" t="s">
        <v>1722</v>
      </c>
      <c r="D2553" t="s">
        <v>13</v>
      </c>
      <c r="E2553" t="s">
        <v>67</v>
      </c>
      <c r="F2553" s="412" t="s">
        <v>1306</v>
      </c>
      <c r="G2553">
        <v>155</v>
      </c>
    </row>
    <row r="2554" spans="1:9" ht="45" x14ac:dyDescent="0.2">
      <c r="A2554" t="s">
        <v>338</v>
      </c>
      <c r="B2554" t="s">
        <v>337</v>
      </c>
      <c r="C2554" s="412" t="s">
        <v>1722</v>
      </c>
      <c r="D2554" t="s">
        <v>13</v>
      </c>
      <c r="E2554" t="s">
        <v>67</v>
      </c>
      <c r="F2554" s="412" t="s">
        <v>1300</v>
      </c>
      <c r="G2554">
        <v>2</v>
      </c>
    </row>
    <row r="2555" spans="1:9" ht="30" x14ac:dyDescent="0.2">
      <c r="A2555" t="s">
        <v>338</v>
      </c>
      <c r="B2555" t="s">
        <v>337</v>
      </c>
      <c r="C2555" s="412" t="s">
        <v>1722</v>
      </c>
      <c r="D2555" t="s">
        <v>13</v>
      </c>
      <c r="E2555" t="s">
        <v>67</v>
      </c>
      <c r="F2555" s="412" t="s">
        <v>1297</v>
      </c>
      <c r="G2555">
        <v>283</v>
      </c>
      <c r="H2555">
        <v>19</v>
      </c>
      <c r="I2555">
        <v>128</v>
      </c>
    </row>
    <row r="2556" spans="1:9" ht="60" x14ac:dyDescent="0.2">
      <c r="A2556" t="s">
        <v>338</v>
      </c>
      <c r="B2556" t="s">
        <v>337</v>
      </c>
      <c r="C2556" s="412" t="s">
        <v>1722</v>
      </c>
      <c r="D2556" t="s">
        <v>13</v>
      </c>
      <c r="E2556" t="s">
        <v>67</v>
      </c>
      <c r="F2556" s="412" t="s">
        <v>1295</v>
      </c>
      <c r="G2556">
        <v>1</v>
      </c>
    </row>
    <row r="2557" spans="1:9" ht="30" x14ac:dyDescent="0.2">
      <c r="A2557" t="s">
        <v>338</v>
      </c>
      <c r="B2557" t="s">
        <v>337</v>
      </c>
      <c r="C2557" s="412" t="s">
        <v>1722</v>
      </c>
      <c r="D2557" t="s">
        <v>13</v>
      </c>
      <c r="E2557" t="s">
        <v>67</v>
      </c>
      <c r="F2557" s="412" t="s">
        <v>1294</v>
      </c>
      <c r="G2557">
        <v>163</v>
      </c>
      <c r="H2557">
        <v>4</v>
      </c>
      <c r="I2557">
        <v>64</v>
      </c>
    </row>
    <row r="2558" spans="1:9" ht="45" x14ac:dyDescent="0.2">
      <c r="A2558" t="s">
        <v>350</v>
      </c>
      <c r="B2558" t="s">
        <v>349</v>
      </c>
      <c r="C2558" s="412" t="s">
        <v>1723</v>
      </c>
      <c r="D2558" t="s">
        <v>13</v>
      </c>
      <c r="E2558" t="s">
        <v>61</v>
      </c>
      <c r="F2558" s="412" t="s">
        <v>1305</v>
      </c>
      <c r="G2558">
        <v>1</v>
      </c>
    </row>
    <row r="2559" spans="1:9" ht="45" x14ac:dyDescent="0.2">
      <c r="A2559" t="s">
        <v>350</v>
      </c>
      <c r="B2559" t="s">
        <v>349</v>
      </c>
      <c r="C2559" s="412" t="s">
        <v>1723</v>
      </c>
      <c r="D2559" t="s">
        <v>13</v>
      </c>
      <c r="E2559" t="s">
        <v>61</v>
      </c>
      <c r="F2559" s="412" t="s">
        <v>1304</v>
      </c>
      <c r="G2559">
        <v>3</v>
      </c>
    </row>
    <row r="2560" spans="1:9" ht="45" x14ac:dyDescent="0.2">
      <c r="A2560" t="s">
        <v>350</v>
      </c>
      <c r="B2560" t="s">
        <v>349</v>
      </c>
      <c r="C2560" s="412" t="s">
        <v>1723</v>
      </c>
      <c r="D2560" t="s">
        <v>13</v>
      </c>
      <c r="E2560" t="s">
        <v>61</v>
      </c>
      <c r="F2560" s="412" t="s">
        <v>1303</v>
      </c>
      <c r="G2560">
        <v>855</v>
      </c>
    </row>
    <row r="2561" spans="1:9" ht="45" x14ac:dyDescent="0.2">
      <c r="A2561" t="s">
        <v>350</v>
      </c>
      <c r="B2561" t="s">
        <v>349</v>
      </c>
      <c r="C2561" s="412" t="s">
        <v>1723</v>
      </c>
      <c r="D2561" t="s">
        <v>13</v>
      </c>
      <c r="E2561" t="s">
        <v>61</v>
      </c>
      <c r="F2561" s="412" t="s">
        <v>1169</v>
      </c>
      <c r="G2561">
        <v>3</v>
      </c>
    </row>
    <row r="2562" spans="1:9" ht="45" x14ac:dyDescent="0.2">
      <c r="A2562" t="s">
        <v>350</v>
      </c>
      <c r="B2562" t="s">
        <v>349</v>
      </c>
      <c r="C2562" s="412" t="s">
        <v>1723</v>
      </c>
      <c r="D2562" t="s">
        <v>13</v>
      </c>
      <c r="E2562" t="s">
        <v>61</v>
      </c>
      <c r="F2562" s="412" t="s">
        <v>1170</v>
      </c>
      <c r="G2562">
        <v>1</v>
      </c>
    </row>
    <row r="2563" spans="1:9" ht="45" x14ac:dyDescent="0.2">
      <c r="A2563" t="s">
        <v>350</v>
      </c>
      <c r="B2563" t="s">
        <v>349</v>
      </c>
      <c r="C2563" s="412" t="s">
        <v>1723</v>
      </c>
      <c r="D2563" t="s">
        <v>13</v>
      </c>
      <c r="E2563" t="s">
        <v>61</v>
      </c>
      <c r="F2563" s="412" t="s">
        <v>1300</v>
      </c>
      <c r="G2563">
        <v>643</v>
      </c>
      <c r="I2563">
        <v>334</v>
      </c>
    </row>
    <row r="2564" spans="1:9" ht="45" x14ac:dyDescent="0.2">
      <c r="A2564" t="s">
        <v>350</v>
      </c>
      <c r="B2564" t="s">
        <v>349</v>
      </c>
      <c r="C2564" s="412" t="s">
        <v>1723</v>
      </c>
      <c r="D2564" t="s">
        <v>13</v>
      </c>
      <c r="E2564" t="s">
        <v>61</v>
      </c>
      <c r="F2564" s="412" t="s">
        <v>1299</v>
      </c>
      <c r="G2564">
        <v>1</v>
      </c>
    </row>
    <row r="2565" spans="1:9" ht="45" x14ac:dyDescent="0.2">
      <c r="A2565" t="s">
        <v>350</v>
      </c>
      <c r="B2565" t="s">
        <v>349</v>
      </c>
      <c r="C2565" s="412" t="s">
        <v>1723</v>
      </c>
      <c r="D2565" t="s">
        <v>13</v>
      </c>
      <c r="E2565" t="s">
        <v>61</v>
      </c>
      <c r="F2565" s="412" t="s">
        <v>1297</v>
      </c>
      <c r="G2565">
        <v>203</v>
      </c>
    </row>
    <row r="2566" spans="1:9" ht="45" x14ac:dyDescent="0.2">
      <c r="A2566" t="s">
        <v>350</v>
      </c>
      <c r="B2566" t="s">
        <v>349</v>
      </c>
      <c r="C2566" s="412" t="s">
        <v>1723</v>
      </c>
      <c r="D2566" t="s">
        <v>13</v>
      </c>
      <c r="E2566" t="s">
        <v>61</v>
      </c>
      <c r="F2566" s="412" t="s">
        <v>1296</v>
      </c>
      <c r="G2566">
        <v>1980</v>
      </c>
      <c r="H2566">
        <v>147</v>
      </c>
    </row>
    <row r="2567" spans="1:9" ht="60" x14ac:dyDescent="0.2">
      <c r="A2567" t="s">
        <v>350</v>
      </c>
      <c r="B2567" t="s">
        <v>349</v>
      </c>
      <c r="C2567" s="412" t="s">
        <v>1723</v>
      </c>
      <c r="D2567" t="s">
        <v>13</v>
      </c>
      <c r="E2567" t="s">
        <v>61</v>
      </c>
      <c r="F2567" s="412" t="s">
        <v>1295</v>
      </c>
      <c r="G2567">
        <v>1146</v>
      </c>
      <c r="H2567">
        <v>102</v>
      </c>
      <c r="I2567">
        <v>651</v>
      </c>
    </row>
    <row r="2568" spans="1:9" ht="45" x14ac:dyDescent="0.2">
      <c r="A2568" t="s">
        <v>350</v>
      </c>
      <c r="B2568" t="s">
        <v>349</v>
      </c>
      <c r="C2568" s="412" t="s">
        <v>1723</v>
      </c>
      <c r="D2568" t="s">
        <v>13</v>
      </c>
      <c r="E2568" t="s">
        <v>61</v>
      </c>
      <c r="F2568" s="412" t="s">
        <v>1294</v>
      </c>
      <c r="G2568">
        <v>771</v>
      </c>
      <c r="H2568">
        <v>1</v>
      </c>
      <c r="I2568">
        <v>450</v>
      </c>
    </row>
    <row r="2569" spans="1:9" ht="30" x14ac:dyDescent="0.2">
      <c r="A2569" t="s">
        <v>464</v>
      </c>
      <c r="B2569" t="s">
        <v>463</v>
      </c>
      <c r="C2569" s="412" t="s">
        <v>1724</v>
      </c>
      <c r="D2569" t="s">
        <v>15</v>
      </c>
      <c r="E2569" t="s">
        <v>17</v>
      </c>
      <c r="F2569" s="412" t="s">
        <v>1305</v>
      </c>
      <c r="G2569">
        <v>49</v>
      </c>
      <c r="H2569">
        <v>136</v>
      </c>
    </row>
    <row r="2570" spans="1:9" ht="30" x14ac:dyDescent="0.2">
      <c r="A2570" t="s">
        <v>464</v>
      </c>
      <c r="B2570" t="s">
        <v>463</v>
      </c>
      <c r="C2570" s="412" t="s">
        <v>1724</v>
      </c>
      <c r="D2570" t="s">
        <v>15</v>
      </c>
      <c r="E2570" t="s">
        <v>17</v>
      </c>
      <c r="F2570" s="412" t="s">
        <v>1308</v>
      </c>
      <c r="G2570">
        <v>1</v>
      </c>
    </row>
    <row r="2571" spans="1:9" ht="30" x14ac:dyDescent="0.2">
      <c r="A2571" t="s">
        <v>464</v>
      </c>
      <c r="B2571" t="s">
        <v>463</v>
      </c>
      <c r="C2571" s="412" t="s">
        <v>1724</v>
      </c>
      <c r="D2571" t="s">
        <v>15</v>
      </c>
      <c r="E2571" t="s">
        <v>17</v>
      </c>
      <c r="F2571" s="412" t="s">
        <v>1304</v>
      </c>
      <c r="G2571">
        <v>4</v>
      </c>
    </row>
    <row r="2572" spans="1:9" ht="45" x14ac:dyDescent="0.2">
      <c r="A2572" t="s">
        <v>464</v>
      </c>
      <c r="B2572" t="s">
        <v>463</v>
      </c>
      <c r="C2572" s="412" t="s">
        <v>1724</v>
      </c>
      <c r="D2572" t="s">
        <v>15</v>
      </c>
      <c r="E2572" t="s">
        <v>17</v>
      </c>
      <c r="F2572" s="412" t="s">
        <v>1303</v>
      </c>
      <c r="G2572">
        <v>12</v>
      </c>
    </row>
    <row r="2573" spans="1:9" ht="30" x14ac:dyDescent="0.2">
      <c r="A2573" t="s">
        <v>464</v>
      </c>
      <c r="B2573" t="s">
        <v>463</v>
      </c>
      <c r="C2573" s="412" t="s">
        <v>1724</v>
      </c>
      <c r="D2573" t="s">
        <v>15</v>
      </c>
      <c r="E2573" t="s">
        <v>17</v>
      </c>
      <c r="F2573" s="412" t="s">
        <v>1169</v>
      </c>
      <c r="G2573">
        <v>38</v>
      </c>
      <c r="H2573">
        <v>2</v>
      </c>
    </row>
    <row r="2574" spans="1:9" ht="30" x14ac:dyDescent="0.2">
      <c r="A2574" t="s">
        <v>464</v>
      </c>
      <c r="B2574" t="s">
        <v>463</v>
      </c>
      <c r="C2574" s="412" t="s">
        <v>1724</v>
      </c>
      <c r="D2574" t="s">
        <v>15</v>
      </c>
      <c r="E2574" t="s">
        <v>17</v>
      </c>
      <c r="F2574" s="412" t="s">
        <v>1309</v>
      </c>
      <c r="G2574">
        <v>1</v>
      </c>
    </row>
    <row r="2575" spans="1:9" ht="45" x14ac:dyDescent="0.2">
      <c r="A2575" t="s">
        <v>464</v>
      </c>
      <c r="B2575" t="s">
        <v>463</v>
      </c>
      <c r="C2575" s="412" t="s">
        <v>1724</v>
      </c>
      <c r="D2575" t="s">
        <v>15</v>
      </c>
      <c r="E2575" t="s">
        <v>17</v>
      </c>
      <c r="F2575" s="412" t="s">
        <v>1170</v>
      </c>
      <c r="G2575">
        <v>10</v>
      </c>
    </row>
    <row r="2576" spans="1:9" ht="30" x14ac:dyDescent="0.2">
      <c r="A2576" t="s">
        <v>464</v>
      </c>
      <c r="B2576" t="s">
        <v>463</v>
      </c>
      <c r="C2576" s="412" t="s">
        <v>1724</v>
      </c>
      <c r="D2576" t="s">
        <v>15</v>
      </c>
      <c r="E2576" t="s">
        <v>17</v>
      </c>
      <c r="F2576" s="412" t="s">
        <v>1307</v>
      </c>
      <c r="G2576">
        <v>1</v>
      </c>
    </row>
    <row r="2577" spans="1:9" ht="30" x14ac:dyDescent="0.2">
      <c r="A2577" t="s">
        <v>464</v>
      </c>
      <c r="B2577" t="s">
        <v>463</v>
      </c>
      <c r="C2577" s="412" t="s">
        <v>1724</v>
      </c>
      <c r="D2577" t="s">
        <v>15</v>
      </c>
      <c r="E2577" t="s">
        <v>17</v>
      </c>
      <c r="F2577" s="412" t="s">
        <v>1306</v>
      </c>
      <c r="G2577">
        <v>1</v>
      </c>
    </row>
    <row r="2578" spans="1:9" ht="45" x14ac:dyDescent="0.2">
      <c r="A2578" t="s">
        <v>464</v>
      </c>
      <c r="B2578" t="s">
        <v>463</v>
      </c>
      <c r="C2578" s="412" t="s">
        <v>1724</v>
      </c>
      <c r="D2578" t="s">
        <v>15</v>
      </c>
      <c r="E2578" t="s">
        <v>17</v>
      </c>
      <c r="F2578" s="412" t="s">
        <v>1300</v>
      </c>
      <c r="G2578">
        <v>814</v>
      </c>
      <c r="I2578">
        <v>2355</v>
      </c>
    </row>
    <row r="2579" spans="1:9" ht="45" x14ac:dyDescent="0.2">
      <c r="A2579" t="s">
        <v>464</v>
      </c>
      <c r="B2579" t="s">
        <v>463</v>
      </c>
      <c r="C2579" s="412" t="s">
        <v>1724</v>
      </c>
      <c r="D2579" t="s">
        <v>15</v>
      </c>
      <c r="E2579" t="s">
        <v>17</v>
      </c>
      <c r="F2579" s="412" t="s">
        <v>1299</v>
      </c>
      <c r="G2579">
        <v>7311</v>
      </c>
    </row>
    <row r="2580" spans="1:9" ht="30" x14ac:dyDescent="0.2">
      <c r="A2580" t="s">
        <v>464</v>
      </c>
      <c r="B2580" t="s">
        <v>463</v>
      </c>
      <c r="C2580" s="412" t="s">
        <v>1724</v>
      </c>
      <c r="D2580" t="s">
        <v>15</v>
      </c>
      <c r="E2580" t="s">
        <v>17</v>
      </c>
      <c r="F2580" s="412" t="s">
        <v>1171</v>
      </c>
      <c r="G2580">
        <v>4</v>
      </c>
    </row>
    <row r="2581" spans="1:9" ht="30" x14ac:dyDescent="0.2">
      <c r="A2581" t="s">
        <v>464</v>
      </c>
      <c r="B2581" t="s">
        <v>463</v>
      </c>
      <c r="C2581" s="412" t="s">
        <v>1724</v>
      </c>
      <c r="D2581" t="s">
        <v>15</v>
      </c>
      <c r="E2581" t="s">
        <v>17</v>
      </c>
      <c r="F2581" s="412" t="s">
        <v>1297</v>
      </c>
      <c r="G2581">
        <v>1487</v>
      </c>
      <c r="H2581">
        <v>2</v>
      </c>
      <c r="I2581">
        <v>2065</v>
      </c>
    </row>
    <row r="2582" spans="1:9" ht="30" x14ac:dyDescent="0.2">
      <c r="A2582" t="s">
        <v>464</v>
      </c>
      <c r="B2582" t="s">
        <v>463</v>
      </c>
      <c r="C2582" s="412" t="s">
        <v>1724</v>
      </c>
      <c r="D2582" t="s">
        <v>15</v>
      </c>
      <c r="E2582" t="s">
        <v>17</v>
      </c>
      <c r="F2582" s="412" t="s">
        <v>1296</v>
      </c>
      <c r="G2582">
        <v>14</v>
      </c>
      <c r="H2582">
        <v>56</v>
      </c>
    </row>
    <row r="2583" spans="1:9" ht="60" x14ac:dyDescent="0.2">
      <c r="A2583" t="s">
        <v>464</v>
      </c>
      <c r="B2583" t="s">
        <v>463</v>
      </c>
      <c r="C2583" s="412" t="s">
        <v>1724</v>
      </c>
      <c r="D2583" t="s">
        <v>15</v>
      </c>
      <c r="E2583" t="s">
        <v>17</v>
      </c>
      <c r="F2583" s="412" t="s">
        <v>1295</v>
      </c>
      <c r="G2583">
        <v>8</v>
      </c>
      <c r="H2583">
        <v>61</v>
      </c>
      <c r="I2583">
        <v>501</v>
      </c>
    </row>
    <row r="2584" spans="1:9" ht="30" x14ac:dyDescent="0.2">
      <c r="A2584" t="s">
        <v>464</v>
      </c>
      <c r="B2584" t="s">
        <v>463</v>
      </c>
      <c r="C2584" s="412" t="s">
        <v>1724</v>
      </c>
      <c r="D2584" t="s">
        <v>15</v>
      </c>
      <c r="E2584" t="s">
        <v>17</v>
      </c>
      <c r="F2584" s="412" t="s">
        <v>1294</v>
      </c>
      <c r="G2584">
        <v>11894</v>
      </c>
      <c r="H2584">
        <v>519</v>
      </c>
      <c r="I2584">
        <v>33</v>
      </c>
    </row>
    <row r="2585" spans="1:9" ht="45" x14ac:dyDescent="0.2">
      <c r="A2585" t="s">
        <v>694</v>
      </c>
      <c r="B2585" t="s">
        <v>693</v>
      </c>
      <c r="C2585" s="412" t="s">
        <v>1452</v>
      </c>
      <c r="D2585" t="s">
        <v>15</v>
      </c>
      <c r="E2585" t="s">
        <v>65</v>
      </c>
      <c r="F2585" s="412" t="s">
        <v>1309</v>
      </c>
      <c r="G2585">
        <v>2</v>
      </c>
    </row>
    <row r="2586" spans="1:9" ht="45" x14ac:dyDescent="0.2">
      <c r="A2586" t="s">
        <v>694</v>
      </c>
      <c r="B2586" t="s">
        <v>693</v>
      </c>
      <c r="C2586" s="412" t="s">
        <v>1452</v>
      </c>
      <c r="D2586" t="s">
        <v>15</v>
      </c>
      <c r="E2586" t="s">
        <v>65</v>
      </c>
      <c r="F2586" s="412" t="s">
        <v>1297</v>
      </c>
      <c r="G2586">
        <v>1</v>
      </c>
      <c r="I2586">
        <v>3</v>
      </c>
    </row>
    <row r="2587" spans="1:9" ht="30" x14ac:dyDescent="0.2">
      <c r="A2587" t="s">
        <v>893</v>
      </c>
      <c r="B2587" t="s">
        <v>892</v>
      </c>
      <c r="C2587" s="412" t="s">
        <v>1725</v>
      </c>
      <c r="D2587" t="s">
        <v>15</v>
      </c>
      <c r="E2587" t="s">
        <v>18</v>
      </c>
      <c r="F2587" s="412" t="s">
        <v>1305</v>
      </c>
      <c r="G2587">
        <v>5</v>
      </c>
      <c r="H2587">
        <v>2</v>
      </c>
    </row>
    <row r="2588" spans="1:9" ht="30" x14ac:dyDescent="0.2">
      <c r="A2588" t="s">
        <v>893</v>
      </c>
      <c r="B2588" t="s">
        <v>892</v>
      </c>
      <c r="C2588" s="412" t="s">
        <v>1725</v>
      </c>
      <c r="D2588" t="s">
        <v>15</v>
      </c>
      <c r="E2588" t="s">
        <v>18</v>
      </c>
      <c r="F2588" s="412" t="s">
        <v>1308</v>
      </c>
      <c r="G2588">
        <v>2</v>
      </c>
    </row>
    <row r="2589" spans="1:9" ht="30" x14ac:dyDescent="0.2">
      <c r="A2589" t="s">
        <v>893</v>
      </c>
      <c r="B2589" t="s">
        <v>892</v>
      </c>
      <c r="C2589" s="412" t="s">
        <v>1725</v>
      </c>
      <c r="D2589" t="s">
        <v>15</v>
      </c>
      <c r="E2589" t="s">
        <v>18</v>
      </c>
      <c r="F2589" s="412" t="s">
        <v>1304</v>
      </c>
      <c r="G2589">
        <v>4</v>
      </c>
    </row>
    <row r="2590" spans="1:9" ht="45" x14ac:dyDescent="0.2">
      <c r="A2590" t="s">
        <v>893</v>
      </c>
      <c r="B2590" t="s">
        <v>892</v>
      </c>
      <c r="C2590" s="412" t="s">
        <v>1725</v>
      </c>
      <c r="D2590" t="s">
        <v>15</v>
      </c>
      <c r="E2590" t="s">
        <v>18</v>
      </c>
      <c r="F2590" s="412" t="s">
        <v>1303</v>
      </c>
      <c r="G2590">
        <v>2185</v>
      </c>
    </row>
    <row r="2591" spans="1:9" ht="30" x14ac:dyDescent="0.2">
      <c r="A2591" t="s">
        <v>893</v>
      </c>
      <c r="B2591" t="s">
        <v>892</v>
      </c>
      <c r="C2591" s="412" t="s">
        <v>1725</v>
      </c>
      <c r="D2591" t="s">
        <v>15</v>
      </c>
      <c r="E2591" t="s">
        <v>18</v>
      </c>
      <c r="F2591" s="412" t="s">
        <v>1309</v>
      </c>
      <c r="G2591">
        <v>2</v>
      </c>
    </row>
    <row r="2592" spans="1:9" ht="45" x14ac:dyDescent="0.2">
      <c r="A2592" t="s">
        <v>893</v>
      </c>
      <c r="B2592" t="s">
        <v>892</v>
      </c>
      <c r="C2592" s="412" t="s">
        <v>1725</v>
      </c>
      <c r="D2592" t="s">
        <v>15</v>
      </c>
      <c r="E2592" t="s">
        <v>18</v>
      </c>
      <c r="F2592" s="412" t="s">
        <v>1170</v>
      </c>
      <c r="G2592">
        <v>6</v>
      </c>
    </row>
    <row r="2593" spans="1:9" ht="45" x14ac:dyDescent="0.2">
      <c r="A2593" t="s">
        <v>893</v>
      </c>
      <c r="B2593" t="s">
        <v>892</v>
      </c>
      <c r="C2593" s="412" t="s">
        <v>1725</v>
      </c>
      <c r="D2593" t="s">
        <v>15</v>
      </c>
      <c r="E2593" t="s">
        <v>18</v>
      </c>
      <c r="F2593" s="412" t="s">
        <v>1300</v>
      </c>
      <c r="G2593">
        <v>78</v>
      </c>
      <c r="I2593">
        <v>144</v>
      </c>
    </row>
    <row r="2594" spans="1:9" ht="45" x14ac:dyDescent="0.2">
      <c r="A2594" t="s">
        <v>893</v>
      </c>
      <c r="B2594" t="s">
        <v>892</v>
      </c>
      <c r="C2594" s="412" t="s">
        <v>1725</v>
      </c>
      <c r="D2594" t="s">
        <v>15</v>
      </c>
      <c r="E2594" t="s">
        <v>18</v>
      </c>
      <c r="F2594" s="412" t="s">
        <v>1299</v>
      </c>
      <c r="G2594">
        <v>5</v>
      </c>
    </row>
    <row r="2595" spans="1:9" ht="30" x14ac:dyDescent="0.2">
      <c r="A2595" t="s">
        <v>893</v>
      </c>
      <c r="B2595" t="s">
        <v>892</v>
      </c>
      <c r="C2595" s="412" t="s">
        <v>1725</v>
      </c>
      <c r="D2595" t="s">
        <v>15</v>
      </c>
      <c r="E2595" t="s">
        <v>18</v>
      </c>
      <c r="F2595" s="412" t="s">
        <v>1171</v>
      </c>
      <c r="G2595">
        <v>5</v>
      </c>
    </row>
    <row r="2596" spans="1:9" ht="30" x14ac:dyDescent="0.2">
      <c r="A2596" t="s">
        <v>893</v>
      </c>
      <c r="B2596" t="s">
        <v>892</v>
      </c>
      <c r="C2596" s="412" t="s">
        <v>1725</v>
      </c>
      <c r="D2596" t="s">
        <v>15</v>
      </c>
      <c r="E2596" t="s">
        <v>18</v>
      </c>
      <c r="F2596" s="412" t="s">
        <v>1297</v>
      </c>
      <c r="G2596">
        <v>32</v>
      </c>
      <c r="I2596">
        <v>8</v>
      </c>
    </row>
    <row r="2597" spans="1:9" ht="30" x14ac:dyDescent="0.2">
      <c r="A2597" t="s">
        <v>893</v>
      </c>
      <c r="B2597" t="s">
        <v>892</v>
      </c>
      <c r="C2597" s="412" t="s">
        <v>1725</v>
      </c>
      <c r="D2597" t="s">
        <v>15</v>
      </c>
      <c r="E2597" t="s">
        <v>18</v>
      </c>
      <c r="F2597" s="412" t="s">
        <v>1296</v>
      </c>
      <c r="G2597">
        <v>2469</v>
      </c>
      <c r="H2597">
        <v>143</v>
      </c>
    </row>
    <row r="2598" spans="1:9" ht="60" x14ac:dyDescent="0.2">
      <c r="A2598" t="s">
        <v>893</v>
      </c>
      <c r="B2598" t="s">
        <v>892</v>
      </c>
      <c r="C2598" s="412" t="s">
        <v>1725</v>
      </c>
      <c r="D2598" t="s">
        <v>15</v>
      </c>
      <c r="E2598" t="s">
        <v>18</v>
      </c>
      <c r="F2598" s="412" t="s">
        <v>1295</v>
      </c>
      <c r="G2598">
        <v>950</v>
      </c>
      <c r="H2598">
        <v>87</v>
      </c>
      <c r="I2598">
        <v>851</v>
      </c>
    </row>
    <row r="2599" spans="1:9" ht="30" x14ac:dyDescent="0.2">
      <c r="A2599" t="s">
        <v>893</v>
      </c>
      <c r="B2599" t="s">
        <v>892</v>
      </c>
      <c r="C2599" s="412" t="s">
        <v>1725</v>
      </c>
      <c r="D2599" t="s">
        <v>15</v>
      </c>
      <c r="E2599" t="s">
        <v>18</v>
      </c>
      <c r="F2599" s="412" t="s">
        <v>1294</v>
      </c>
      <c r="G2599">
        <v>913</v>
      </c>
      <c r="H2599">
        <v>74</v>
      </c>
      <c r="I2599">
        <v>429</v>
      </c>
    </row>
    <row r="2600" spans="1:9" ht="30" x14ac:dyDescent="0.2">
      <c r="A2600" t="s">
        <v>610</v>
      </c>
      <c r="B2600" t="s">
        <v>609</v>
      </c>
      <c r="C2600" s="412" t="s">
        <v>1726</v>
      </c>
      <c r="D2600" t="s">
        <v>15</v>
      </c>
      <c r="E2600" t="s">
        <v>17</v>
      </c>
      <c r="F2600" s="412" t="s">
        <v>1169</v>
      </c>
      <c r="G2600">
        <v>1</v>
      </c>
    </row>
    <row r="2601" spans="1:9" x14ac:dyDescent="0.2">
      <c r="A2601" t="s">
        <v>610</v>
      </c>
      <c r="B2601" t="s">
        <v>609</v>
      </c>
      <c r="C2601" s="412" t="s">
        <v>1726</v>
      </c>
      <c r="D2601" t="s">
        <v>15</v>
      </c>
      <c r="E2601" t="s">
        <v>17</v>
      </c>
      <c r="F2601" s="412" t="s">
        <v>1306</v>
      </c>
      <c r="G2601">
        <v>1</v>
      </c>
    </row>
    <row r="2602" spans="1:9" ht="45" x14ac:dyDescent="0.2">
      <c r="A2602" t="s">
        <v>610</v>
      </c>
      <c r="B2602" t="s">
        <v>609</v>
      </c>
      <c r="C2602" s="412" t="s">
        <v>1726</v>
      </c>
      <c r="D2602" t="s">
        <v>15</v>
      </c>
      <c r="E2602" t="s">
        <v>17</v>
      </c>
      <c r="F2602" s="412" t="s">
        <v>1300</v>
      </c>
      <c r="G2602">
        <v>1</v>
      </c>
      <c r="I2602">
        <v>32</v>
      </c>
    </row>
    <row r="2603" spans="1:9" ht="45" x14ac:dyDescent="0.2">
      <c r="A2603" t="s">
        <v>610</v>
      </c>
      <c r="B2603" t="s">
        <v>609</v>
      </c>
      <c r="C2603" s="412" t="s">
        <v>1726</v>
      </c>
      <c r="D2603" t="s">
        <v>15</v>
      </c>
      <c r="E2603" t="s">
        <v>17</v>
      </c>
      <c r="F2603" s="412" t="s">
        <v>1299</v>
      </c>
      <c r="G2603">
        <v>8</v>
      </c>
    </row>
    <row r="2604" spans="1:9" ht="30" x14ac:dyDescent="0.2">
      <c r="A2604" t="s">
        <v>610</v>
      </c>
      <c r="B2604" t="s">
        <v>609</v>
      </c>
      <c r="C2604" s="412" t="s">
        <v>1726</v>
      </c>
      <c r="D2604" t="s">
        <v>15</v>
      </c>
      <c r="E2604" t="s">
        <v>17</v>
      </c>
      <c r="F2604" s="412" t="s">
        <v>1297</v>
      </c>
      <c r="G2604">
        <v>6</v>
      </c>
      <c r="I2604">
        <v>54</v>
      </c>
    </row>
    <row r="2605" spans="1:9" ht="60" x14ac:dyDescent="0.2">
      <c r="A2605" t="s">
        <v>610</v>
      </c>
      <c r="B2605" t="s">
        <v>609</v>
      </c>
      <c r="C2605" s="412" t="s">
        <v>1726</v>
      </c>
      <c r="D2605" t="s">
        <v>15</v>
      </c>
      <c r="E2605" t="s">
        <v>17</v>
      </c>
      <c r="F2605" s="412" t="s">
        <v>1295</v>
      </c>
      <c r="G2605">
        <v>1</v>
      </c>
    </row>
    <row r="2606" spans="1:9" x14ac:dyDescent="0.2">
      <c r="A2606" t="s">
        <v>610</v>
      </c>
      <c r="B2606" t="s">
        <v>609</v>
      </c>
      <c r="C2606" s="412" t="s">
        <v>1726</v>
      </c>
      <c r="D2606" t="s">
        <v>15</v>
      </c>
      <c r="E2606" t="s">
        <v>17</v>
      </c>
      <c r="F2606" s="412" t="s">
        <v>1294</v>
      </c>
      <c r="G2606">
        <v>10</v>
      </c>
      <c r="I2606">
        <v>22</v>
      </c>
    </row>
    <row r="2607" spans="1:9" ht="30" x14ac:dyDescent="0.2">
      <c r="A2607" t="s">
        <v>604</v>
      </c>
      <c r="B2607" t="s">
        <v>603</v>
      </c>
      <c r="C2607" s="412" t="s">
        <v>1453</v>
      </c>
      <c r="D2607" t="s">
        <v>15</v>
      </c>
      <c r="E2607" t="s">
        <v>18</v>
      </c>
      <c r="F2607" s="412" t="s">
        <v>1294</v>
      </c>
      <c r="I2607">
        <v>2</v>
      </c>
    </row>
    <row r="2608" spans="1:9" ht="30" x14ac:dyDescent="0.2">
      <c r="A2608" t="s">
        <v>741</v>
      </c>
      <c r="B2608" t="s">
        <v>740</v>
      </c>
      <c r="C2608" s="412" t="s">
        <v>1727</v>
      </c>
      <c r="D2608" t="s">
        <v>15</v>
      </c>
      <c r="E2608" t="s">
        <v>65</v>
      </c>
      <c r="F2608" s="412" t="s">
        <v>1305</v>
      </c>
      <c r="G2608">
        <v>24</v>
      </c>
    </row>
    <row r="2609" spans="1:9" ht="30" x14ac:dyDescent="0.2">
      <c r="A2609" t="s">
        <v>741</v>
      </c>
      <c r="B2609" t="s">
        <v>740</v>
      </c>
      <c r="C2609" s="412" t="s">
        <v>1727</v>
      </c>
      <c r="D2609" t="s">
        <v>15</v>
      </c>
      <c r="E2609" t="s">
        <v>65</v>
      </c>
      <c r="F2609" s="412" t="s">
        <v>1308</v>
      </c>
      <c r="G2609">
        <v>1955</v>
      </c>
      <c r="H2609">
        <v>74</v>
      </c>
    </row>
    <row r="2610" spans="1:9" ht="30" x14ac:dyDescent="0.2">
      <c r="A2610" t="s">
        <v>741</v>
      </c>
      <c r="B2610" t="s">
        <v>740</v>
      </c>
      <c r="C2610" s="412" t="s">
        <v>1727</v>
      </c>
      <c r="D2610" t="s">
        <v>15</v>
      </c>
      <c r="E2610" t="s">
        <v>65</v>
      </c>
      <c r="F2610" s="412" t="s">
        <v>1304</v>
      </c>
      <c r="G2610">
        <v>35</v>
      </c>
      <c r="H2610">
        <v>2</v>
      </c>
    </row>
    <row r="2611" spans="1:9" ht="45" x14ac:dyDescent="0.2">
      <c r="A2611" t="s">
        <v>741</v>
      </c>
      <c r="B2611" t="s">
        <v>740</v>
      </c>
      <c r="C2611" s="412" t="s">
        <v>1727</v>
      </c>
      <c r="D2611" t="s">
        <v>15</v>
      </c>
      <c r="E2611" t="s">
        <v>65</v>
      </c>
      <c r="F2611" s="412" t="s">
        <v>1303</v>
      </c>
      <c r="G2611">
        <v>18</v>
      </c>
    </row>
    <row r="2612" spans="1:9" ht="30" x14ac:dyDescent="0.2">
      <c r="A2612" t="s">
        <v>741</v>
      </c>
      <c r="B2612" t="s">
        <v>740</v>
      </c>
      <c r="C2612" s="412" t="s">
        <v>1727</v>
      </c>
      <c r="D2612" t="s">
        <v>15</v>
      </c>
      <c r="E2612" t="s">
        <v>65</v>
      </c>
      <c r="F2612" s="412" t="s">
        <v>1169</v>
      </c>
      <c r="G2612">
        <v>11</v>
      </c>
    </row>
    <row r="2613" spans="1:9" ht="30" x14ac:dyDescent="0.2">
      <c r="A2613" t="s">
        <v>741</v>
      </c>
      <c r="B2613" t="s">
        <v>740</v>
      </c>
      <c r="C2613" s="412" t="s">
        <v>1727</v>
      </c>
      <c r="D2613" t="s">
        <v>15</v>
      </c>
      <c r="E2613" t="s">
        <v>65</v>
      </c>
      <c r="F2613" s="412" t="s">
        <v>1309</v>
      </c>
      <c r="G2613">
        <v>1444</v>
      </c>
    </row>
    <row r="2614" spans="1:9" ht="45" x14ac:dyDescent="0.2">
      <c r="A2614" t="s">
        <v>741</v>
      </c>
      <c r="B2614" t="s">
        <v>740</v>
      </c>
      <c r="C2614" s="412" t="s">
        <v>1727</v>
      </c>
      <c r="D2614" t="s">
        <v>15</v>
      </c>
      <c r="E2614" t="s">
        <v>65</v>
      </c>
      <c r="F2614" s="412" t="s">
        <v>1170</v>
      </c>
      <c r="G2614">
        <v>27</v>
      </c>
    </row>
    <row r="2615" spans="1:9" x14ac:dyDescent="0.2">
      <c r="A2615" t="s">
        <v>741</v>
      </c>
      <c r="B2615" t="s">
        <v>740</v>
      </c>
      <c r="C2615" s="412" t="s">
        <v>1727</v>
      </c>
      <c r="D2615" t="s">
        <v>15</v>
      </c>
      <c r="E2615" t="s">
        <v>65</v>
      </c>
      <c r="F2615" s="412" t="s">
        <v>1307</v>
      </c>
      <c r="G2615">
        <v>1</v>
      </c>
    </row>
    <row r="2616" spans="1:9" x14ac:dyDescent="0.2">
      <c r="A2616" t="s">
        <v>741</v>
      </c>
      <c r="B2616" t="s">
        <v>740</v>
      </c>
      <c r="C2616" s="412" t="s">
        <v>1727</v>
      </c>
      <c r="D2616" t="s">
        <v>15</v>
      </c>
      <c r="E2616" t="s">
        <v>65</v>
      </c>
      <c r="F2616" s="412" t="s">
        <v>1306</v>
      </c>
      <c r="G2616">
        <v>8</v>
      </c>
    </row>
    <row r="2617" spans="1:9" ht="45" x14ac:dyDescent="0.2">
      <c r="A2617" t="s">
        <v>741</v>
      </c>
      <c r="B2617" t="s">
        <v>740</v>
      </c>
      <c r="C2617" s="412" t="s">
        <v>1727</v>
      </c>
      <c r="D2617" t="s">
        <v>15</v>
      </c>
      <c r="E2617" t="s">
        <v>65</v>
      </c>
      <c r="F2617" s="412" t="s">
        <v>1300</v>
      </c>
      <c r="G2617">
        <v>5</v>
      </c>
      <c r="I2617">
        <v>7</v>
      </c>
    </row>
    <row r="2618" spans="1:9" ht="45" x14ac:dyDescent="0.2">
      <c r="A2618" t="s">
        <v>741</v>
      </c>
      <c r="B2618" t="s">
        <v>740</v>
      </c>
      <c r="C2618" s="412" t="s">
        <v>1727</v>
      </c>
      <c r="D2618" t="s">
        <v>15</v>
      </c>
      <c r="E2618" t="s">
        <v>65</v>
      </c>
      <c r="F2618" s="412" t="s">
        <v>1299</v>
      </c>
      <c r="G2618">
        <v>5</v>
      </c>
    </row>
    <row r="2619" spans="1:9" ht="30" x14ac:dyDescent="0.2">
      <c r="A2619" t="s">
        <v>741</v>
      </c>
      <c r="B2619" t="s">
        <v>740</v>
      </c>
      <c r="C2619" s="412" t="s">
        <v>1727</v>
      </c>
      <c r="D2619" t="s">
        <v>15</v>
      </c>
      <c r="E2619" t="s">
        <v>65</v>
      </c>
      <c r="F2619" s="412" t="s">
        <v>1171</v>
      </c>
      <c r="G2619">
        <v>11</v>
      </c>
    </row>
    <row r="2620" spans="1:9" ht="30" x14ac:dyDescent="0.2">
      <c r="A2620" t="s">
        <v>741</v>
      </c>
      <c r="B2620" t="s">
        <v>740</v>
      </c>
      <c r="C2620" s="412" t="s">
        <v>1727</v>
      </c>
      <c r="D2620" t="s">
        <v>15</v>
      </c>
      <c r="E2620" t="s">
        <v>65</v>
      </c>
      <c r="F2620" s="412" t="s">
        <v>1297</v>
      </c>
      <c r="G2620">
        <v>6381</v>
      </c>
      <c r="H2620">
        <v>137</v>
      </c>
      <c r="I2620">
        <v>39</v>
      </c>
    </row>
    <row r="2621" spans="1:9" ht="30" x14ac:dyDescent="0.2">
      <c r="A2621" t="s">
        <v>741</v>
      </c>
      <c r="B2621" t="s">
        <v>740</v>
      </c>
      <c r="C2621" s="412" t="s">
        <v>1727</v>
      </c>
      <c r="D2621" t="s">
        <v>15</v>
      </c>
      <c r="E2621" t="s">
        <v>65</v>
      </c>
      <c r="F2621" s="412" t="s">
        <v>1296</v>
      </c>
      <c r="G2621">
        <v>34</v>
      </c>
      <c r="H2621">
        <v>2</v>
      </c>
    </row>
    <row r="2622" spans="1:9" ht="60" x14ac:dyDescent="0.2">
      <c r="A2622" t="s">
        <v>741</v>
      </c>
      <c r="B2622" t="s">
        <v>740</v>
      </c>
      <c r="C2622" s="412" t="s">
        <v>1727</v>
      </c>
      <c r="D2622" t="s">
        <v>15</v>
      </c>
      <c r="E2622" t="s">
        <v>65</v>
      </c>
      <c r="F2622" s="412" t="s">
        <v>1295</v>
      </c>
      <c r="G2622">
        <v>31</v>
      </c>
      <c r="H2622">
        <v>3</v>
      </c>
      <c r="I2622">
        <v>759</v>
      </c>
    </row>
    <row r="2623" spans="1:9" x14ac:dyDescent="0.2">
      <c r="A2623" t="s">
        <v>741</v>
      </c>
      <c r="B2623" t="s">
        <v>740</v>
      </c>
      <c r="C2623" s="412" t="s">
        <v>1727</v>
      </c>
      <c r="D2623" t="s">
        <v>15</v>
      </c>
      <c r="E2623" t="s">
        <v>65</v>
      </c>
      <c r="F2623" s="412" t="s">
        <v>1294</v>
      </c>
      <c r="G2623">
        <v>44</v>
      </c>
      <c r="H2623">
        <v>2</v>
      </c>
      <c r="I2623">
        <v>639</v>
      </c>
    </row>
    <row r="2624" spans="1:9" ht="30" x14ac:dyDescent="0.2">
      <c r="A2624" t="s">
        <v>897</v>
      </c>
      <c r="B2624" t="s">
        <v>896</v>
      </c>
      <c r="C2624" s="412" t="s">
        <v>1728</v>
      </c>
      <c r="D2624" t="s">
        <v>13</v>
      </c>
      <c r="E2624" t="s">
        <v>67</v>
      </c>
      <c r="F2624" s="412" t="s">
        <v>1169</v>
      </c>
      <c r="G2624">
        <v>2</v>
      </c>
    </row>
    <row r="2625" spans="1:9" ht="30" x14ac:dyDescent="0.2">
      <c r="A2625" t="s">
        <v>897</v>
      </c>
      <c r="B2625" t="s">
        <v>896</v>
      </c>
      <c r="C2625" s="412" t="s">
        <v>1728</v>
      </c>
      <c r="D2625" t="s">
        <v>13</v>
      </c>
      <c r="E2625" t="s">
        <v>67</v>
      </c>
      <c r="F2625" s="412" t="s">
        <v>1306</v>
      </c>
      <c r="G2625">
        <v>823</v>
      </c>
    </row>
    <row r="2626" spans="1:9" ht="45" x14ac:dyDescent="0.2">
      <c r="A2626" t="s">
        <v>897</v>
      </c>
      <c r="B2626" t="s">
        <v>896</v>
      </c>
      <c r="C2626" s="412" t="s">
        <v>1728</v>
      </c>
      <c r="D2626" t="s">
        <v>13</v>
      </c>
      <c r="E2626" t="s">
        <v>67</v>
      </c>
      <c r="F2626" s="412" t="s">
        <v>1300</v>
      </c>
      <c r="I2626">
        <v>2</v>
      </c>
    </row>
    <row r="2627" spans="1:9" ht="30" x14ac:dyDescent="0.2">
      <c r="A2627" t="s">
        <v>897</v>
      </c>
      <c r="B2627" t="s">
        <v>896</v>
      </c>
      <c r="C2627" s="412" t="s">
        <v>1728</v>
      </c>
      <c r="D2627" t="s">
        <v>13</v>
      </c>
      <c r="E2627" t="s">
        <v>67</v>
      </c>
      <c r="F2627" s="412" t="s">
        <v>1297</v>
      </c>
      <c r="G2627">
        <v>992</v>
      </c>
      <c r="H2627">
        <v>18</v>
      </c>
      <c r="I2627">
        <v>36</v>
      </c>
    </row>
    <row r="2628" spans="1:9" ht="30" x14ac:dyDescent="0.2">
      <c r="A2628" t="s">
        <v>897</v>
      </c>
      <c r="B2628" t="s">
        <v>896</v>
      </c>
      <c r="C2628" s="412" t="s">
        <v>1728</v>
      </c>
      <c r="D2628" t="s">
        <v>13</v>
      </c>
      <c r="E2628" t="s">
        <v>67</v>
      </c>
      <c r="F2628" s="412" t="s">
        <v>1296</v>
      </c>
      <c r="G2628">
        <v>1</v>
      </c>
    </row>
    <row r="2629" spans="1:9" ht="30" x14ac:dyDescent="0.2">
      <c r="A2629" t="s">
        <v>897</v>
      </c>
      <c r="B2629" t="s">
        <v>896</v>
      </c>
      <c r="C2629" s="412" t="s">
        <v>1728</v>
      </c>
      <c r="D2629" t="s">
        <v>13</v>
      </c>
      <c r="E2629" t="s">
        <v>67</v>
      </c>
      <c r="F2629" s="412" t="s">
        <v>1294</v>
      </c>
      <c r="G2629">
        <v>251</v>
      </c>
      <c r="H2629">
        <v>43</v>
      </c>
      <c r="I2629">
        <v>53</v>
      </c>
    </row>
    <row r="2630" spans="1:9" ht="30" x14ac:dyDescent="0.2">
      <c r="A2630" t="s">
        <v>358</v>
      </c>
      <c r="B2630" t="s">
        <v>357</v>
      </c>
      <c r="C2630" s="412" t="s">
        <v>1729</v>
      </c>
      <c r="D2630" t="s">
        <v>15</v>
      </c>
      <c r="E2630" t="s">
        <v>19</v>
      </c>
      <c r="F2630" s="412" t="s">
        <v>1305</v>
      </c>
      <c r="G2630">
        <v>6</v>
      </c>
    </row>
    <row r="2631" spans="1:9" ht="30" x14ac:dyDescent="0.2">
      <c r="A2631" t="s">
        <v>358</v>
      </c>
      <c r="B2631" t="s">
        <v>357</v>
      </c>
      <c r="C2631" s="412" t="s">
        <v>1729</v>
      </c>
      <c r="D2631" t="s">
        <v>15</v>
      </c>
      <c r="E2631" t="s">
        <v>19</v>
      </c>
      <c r="F2631" s="412" t="s">
        <v>1308</v>
      </c>
      <c r="G2631">
        <v>4</v>
      </c>
    </row>
    <row r="2632" spans="1:9" ht="30" x14ac:dyDescent="0.2">
      <c r="A2632" t="s">
        <v>358</v>
      </c>
      <c r="B2632" t="s">
        <v>357</v>
      </c>
      <c r="C2632" s="412" t="s">
        <v>1729</v>
      </c>
      <c r="D2632" t="s">
        <v>15</v>
      </c>
      <c r="E2632" t="s">
        <v>19</v>
      </c>
      <c r="F2632" s="412" t="s">
        <v>1304</v>
      </c>
      <c r="G2632">
        <v>6</v>
      </c>
    </row>
    <row r="2633" spans="1:9" ht="45" x14ac:dyDescent="0.2">
      <c r="A2633" t="s">
        <v>358</v>
      </c>
      <c r="B2633" t="s">
        <v>357</v>
      </c>
      <c r="C2633" s="412" t="s">
        <v>1729</v>
      </c>
      <c r="D2633" t="s">
        <v>15</v>
      </c>
      <c r="E2633" t="s">
        <v>19</v>
      </c>
      <c r="F2633" s="412" t="s">
        <v>1303</v>
      </c>
      <c r="G2633">
        <v>27</v>
      </c>
    </row>
    <row r="2634" spans="1:9" ht="30" x14ac:dyDescent="0.2">
      <c r="A2634" t="s">
        <v>358</v>
      </c>
      <c r="B2634" t="s">
        <v>357</v>
      </c>
      <c r="C2634" s="412" t="s">
        <v>1729</v>
      </c>
      <c r="D2634" t="s">
        <v>15</v>
      </c>
      <c r="E2634" t="s">
        <v>19</v>
      </c>
      <c r="F2634" s="412" t="s">
        <v>1169</v>
      </c>
      <c r="G2634">
        <v>4</v>
      </c>
    </row>
    <row r="2635" spans="1:9" ht="30" x14ac:dyDescent="0.2">
      <c r="A2635" t="s">
        <v>358</v>
      </c>
      <c r="B2635" t="s">
        <v>357</v>
      </c>
      <c r="C2635" s="412" t="s">
        <v>1729</v>
      </c>
      <c r="D2635" t="s">
        <v>15</v>
      </c>
      <c r="E2635" t="s">
        <v>19</v>
      </c>
      <c r="F2635" s="412" t="s">
        <v>1309</v>
      </c>
      <c r="G2635">
        <v>1</v>
      </c>
    </row>
    <row r="2636" spans="1:9" ht="45" x14ac:dyDescent="0.2">
      <c r="A2636" t="s">
        <v>358</v>
      </c>
      <c r="B2636" t="s">
        <v>357</v>
      </c>
      <c r="C2636" s="412" t="s">
        <v>1729</v>
      </c>
      <c r="D2636" t="s">
        <v>15</v>
      </c>
      <c r="E2636" t="s">
        <v>19</v>
      </c>
      <c r="F2636" s="412" t="s">
        <v>1170</v>
      </c>
      <c r="G2636">
        <v>9175</v>
      </c>
      <c r="H2636">
        <v>422</v>
      </c>
    </row>
    <row r="2637" spans="1:9" ht="30" x14ac:dyDescent="0.2">
      <c r="A2637" t="s">
        <v>358</v>
      </c>
      <c r="B2637" t="s">
        <v>357</v>
      </c>
      <c r="C2637" s="412" t="s">
        <v>1729</v>
      </c>
      <c r="D2637" t="s">
        <v>15</v>
      </c>
      <c r="E2637" t="s">
        <v>19</v>
      </c>
      <c r="F2637" s="412" t="s">
        <v>1307</v>
      </c>
      <c r="G2637">
        <v>2</v>
      </c>
    </row>
    <row r="2638" spans="1:9" ht="30" x14ac:dyDescent="0.2">
      <c r="A2638" t="s">
        <v>358</v>
      </c>
      <c r="B2638" t="s">
        <v>357</v>
      </c>
      <c r="C2638" s="412" t="s">
        <v>1729</v>
      </c>
      <c r="D2638" t="s">
        <v>15</v>
      </c>
      <c r="E2638" t="s">
        <v>19</v>
      </c>
      <c r="F2638" s="412" t="s">
        <v>1306</v>
      </c>
      <c r="G2638">
        <v>2</v>
      </c>
    </row>
    <row r="2639" spans="1:9" ht="45" x14ac:dyDescent="0.2">
      <c r="A2639" t="s">
        <v>358</v>
      </c>
      <c r="B2639" t="s">
        <v>357</v>
      </c>
      <c r="C2639" s="412" t="s">
        <v>1729</v>
      </c>
      <c r="D2639" t="s">
        <v>15</v>
      </c>
      <c r="E2639" t="s">
        <v>19</v>
      </c>
      <c r="F2639" s="412" t="s">
        <v>1300</v>
      </c>
      <c r="G2639">
        <v>3579</v>
      </c>
      <c r="I2639">
        <v>1159</v>
      </c>
    </row>
    <row r="2640" spans="1:9" ht="45" x14ac:dyDescent="0.2">
      <c r="A2640" t="s">
        <v>358</v>
      </c>
      <c r="B2640" t="s">
        <v>357</v>
      </c>
      <c r="C2640" s="412" t="s">
        <v>1729</v>
      </c>
      <c r="D2640" t="s">
        <v>15</v>
      </c>
      <c r="E2640" t="s">
        <v>19</v>
      </c>
      <c r="F2640" s="412" t="s">
        <v>1299</v>
      </c>
      <c r="G2640">
        <v>8</v>
      </c>
    </row>
    <row r="2641" spans="1:9" ht="30" x14ac:dyDescent="0.2">
      <c r="A2641" t="s">
        <v>358</v>
      </c>
      <c r="B2641" t="s">
        <v>357</v>
      </c>
      <c r="C2641" s="412" t="s">
        <v>1729</v>
      </c>
      <c r="D2641" t="s">
        <v>15</v>
      </c>
      <c r="E2641" t="s">
        <v>19</v>
      </c>
      <c r="F2641" s="412" t="s">
        <v>1297</v>
      </c>
      <c r="G2641">
        <v>16119</v>
      </c>
      <c r="H2641">
        <v>945</v>
      </c>
      <c r="I2641">
        <v>1783</v>
      </c>
    </row>
    <row r="2642" spans="1:9" ht="30" x14ac:dyDescent="0.2">
      <c r="A2642" t="s">
        <v>358</v>
      </c>
      <c r="B2642" t="s">
        <v>357</v>
      </c>
      <c r="C2642" s="412" t="s">
        <v>1729</v>
      </c>
      <c r="D2642" t="s">
        <v>15</v>
      </c>
      <c r="E2642" t="s">
        <v>19</v>
      </c>
      <c r="F2642" s="412" t="s">
        <v>1296</v>
      </c>
      <c r="G2642">
        <v>42</v>
      </c>
      <c r="H2642">
        <v>2</v>
      </c>
    </row>
    <row r="2643" spans="1:9" ht="60" x14ac:dyDescent="0.2">
      <c r="A2643" t="s">
        <v>358</v>
      </c>
      <c r="B2643" t="s">
        <v>357</v>
      </c>
      <c r="C2643" s="412" t="s">
        <v>1729</v>
      </c>
      <c r="D2643" t="s">
        <v>15</v>
      </c>
      <c r="E2643" t="s">
        <v>19</v>
      </c>
      <c r="F2643" s="412" t="s">
        <v>1295</v>
      </c>
      <c r="G2643">
        <v>4666</v>
      </c>
      <c r="H2643">
        <v>543</v>
      </c>
      <c r="I2643">
        <v>19</v>
      </c>
    </row>
    <row r="2644" spans="1:9" ht="30" x14ac:dyDescent="0.2">
      <c r="A2644" t="s">
        <v>358</v>
      </c>
      <c r="B2644" t="s">
        <v>357</v>
      </c>
      <c r="C2644" s="412" t="s">
        <v>1729</v>
      </c>
      <c r="D2644" t="s">
        <v>15</v>
      </c>
      <c r="E2644" t="s">
        <v>19</v>
      </c>
      <c r="F2644" s="412" t="s">
        <v>1294</v>
      </c>
      <c r="G2644">
        <v>31</v>
      </c>
      <c r="I2644">
        <v>3</v>
      </c>
    </row>
    <row r="2645" spans="1:9" ht="45" x14ac:dyDescent="0.2">
      <c r="A2645" t="s">
        <v>291</v>
      </c>
      <c r="B2645" t="s">
        <v>290</v>
      </c>
      <c r="C2645" s="412" t="s">
        <v>1730</v>
      </c>
      <c r="D2645" t="s">
        <v>15</v>
      </c>
      <c r="E2645" t="s">
        <v>65</v>
      </c>
      <c r="F2645" s="412" t="s">
        <v>1305</v>
      </c>
      <c r="G2645">
        <v>31</v>
      </c>
    </row>
    <row r="2646" spans="1:9" ht="45" x14ac:dyDescent="0.2">
      <c r="A2646" t="s">
        <v>291</v>
      </c>
      <c r="B2646" t="s">
        <v>290</v>
      </c>
      <c r="C2646" s="412" t="s">
        <v>1730</v>
      </c>
      <c r="D2646" t="s">
        <v>15</v>
      </c>
      <c r="E2646" t="s">
        <v>65</v>
      </c>
      <c r="F2646" s="412" t="s">
        <v>1308</v>
      </c>
      <c r="G2646">
        <v>8836</v>
      </c>
      <c r="H2646">
        <v>396</v>
      </c>
    </row>
    <row r="2647" spans="1:9" ht="45" x14ac:dyDescent="0.2">
      <c r="A2647" t="s">
        <v>291</v>
      </c>
      <c r="B2647" t="s">
        <v>290</v>
      </c>
      <c r="C2647" s="412" t="s">
        <v>1730</v>
      </c>
      <c r="D2647" t="s">
        <v>15</v>
      </c>
      <c r="E2647" t="s">
        <v>65</v>
      </c>
      <c r="F2647" s="412" t="s">
        <v>1304</v>
      </c>
      <c r="G2647">
        <v>43</v>
      </c>
      <c r="H2647">
        <v>4</v>
      </c>
    </row>
    <row r="2648" spans="1:9" ht="45" x14ac:dyDescent="0.2">
      <c r="A2648" t="s">
        <v>291</v>
      </c>
      <c r="B2648" t="s">
        <v>290</v>
      </c>
      <c r="C2648" s="412" t="s">
        <v>1730</v>
      </c>
      <c r="D2648" t="s">
        <v>15</v>
      </c>
      <c r="E2648" t="s">
        <v>65</v>
      </c>
      <c r="F2648" s="412" t="s">
        <v>1303</v>
      </c>
      <c r="G2648">
        <v>71</v>
      </c>
    </row>
    <row r="2649" spans="1:9" ht="45" x14ac:dyDescent="0.2">
      <c r="A2649" t="s">
        <v>291</v>
      </c>
      <c r="B2649" t="s">
        <v>290</v>
      </c>
      <c r="C2649" s="412" t="s">
        <v>1730</v>
      </c>
      <c r="D2649" t="s">
        <v>15</v>
      </c>
      <c r="E2649" t="s">
        <v>65</v>
      </c>
      <c r="F2649" s="412" t="s">
        <v>1169</v>
      </c>
      <c r="G2649">
        <v>40</v>
      </c>
    </row>
    <row r="2650" spans="1:9" ht="45" x14ac:dyDescent="0.2">
      <c r="A2650" t="s">
        <v>291</v>
      </c>
      <c r="B2650" t="s">
        <v>290</v>
      </c>
      <c r="C2650" s="412" t="s">
        <v>1730</v>
      </c>
      <c r="D2650" t="s">
        <v>15</v>
      </c>
      <c r="E2650" t="s">
        <v>65</v>
      </c>
      <c r="F2650" s="412" t="s">
        <v>1309</v>
      </c>
      <c r="G2650">
        <v>2788</v>
      </c>
    </row>
    <row r="2651" spans="1:9" ht="45" x14ac:dyDescent="0.2">
      <c r="A2651" t="s">
        <v>291</v>
      </c>
      <c r="B2651" t="s">
        <v>290</v>
      </c>
      <c r="C2651" s="412" t="s">
        <v>1730</v>
      </c>
      <c r="D2651" t="s">
        <v>15</v>
      </c>
      <c r="E2651" t="s">
        <v>65</v>
      </c>
      <c r="F2651" s="412" t="s">
        <v>1170</v>
      </c>
      <c r="G2651">
        <v>50</v>
      </c>
      <c r="H2651">
        <v>4</v>
      </c>
    </row>
    <row r="2652" spans="1:9" ht="45" x14ac:dyDescent="0.2">
      <c r="A2652" t="s">
        <v>291</v>
      </c>
      <c r="B2652" t="s">
        <v>290</v>
      </c>
      <c r="C2652" s="412" t="s">
        <v>1730</v>
      </c>
      <c r="D2652" t="s">
        <v>15</v>
      </c>
      <c r="E2652" t="s">
        <v>65</v>
      </c>
      <c r="F2652" s="412" t="s">
        <v>1307</v>
      </c>
      <c r="G2652">
        <v>6</v>
      </c>
    </row>
    <row r="2653" spans="1:9" ht="45" x14ac:dyDescent="0.2">
      <c r="A2653" t="s">
        <v>291</v>
      </c>
      <c r="B2653" t="s">
        <v>290</v>
      </c>
      <c r="C2653" s="412" t="s">
        <v>1730</v>
      </c>
      <c r="D2653" t="s">
        <v>15</v>
      </c>
      <c r="E2653" t="s">
        <v>65</v>
      </c>
      <c r="F2653" s="412" t="s">
        <v>1306</v>
      </c>
      <c r="G2653">
        <v>36</v>
      </c>
    </row>
    <row r="2654" spans="1:9" ht="45" x14ac:dyDescent="0.2">
      <c r="A2654" t="s">
        <v>291</v>
      </c>
      <c r="B2654" t="s">
        <v>290</v>
      </c>
      <c r="C2654" s="412" t="s">
        <v>1730</v>
      </c>
      <c r="D2654" t="s">
        <v>15</v>
      </c>
      <c r="E2654" t="s">
        <v>65</v>
      </c>
      <c r="F2654" s="412" t="s">
        <v>1300</v>
      </c>
      <c r="G2654">
        <v>21</v>
      </c>
      <c r="I2654">
        <v>19</v>
      </c>
    </row>
    <row r="2655" spans="1:9" ht="45" x14ac:dyDescent="0.2">
      <c r="A2655" t="s">
        <v>291</v>
      </c>
      <c r="B2655" t="s">
        <v>290</v>
      </c>
      <c r="C2655" s="412" t="s">
        <v>1730</v>
      </c>
      <c r="D2655" t="s">
        <v>15</v>
      </c>
      <c r="E2655" t="s">
        <v>65</v>
      </c>
      <c r="F2655" s="412" t="s">
        <v>1299</v>
      </c>
      <c r="G2655">
        <v>27</v>
      </c>
    </row>
    <row r="2656" spans="1:9" ht="45" x14ac:dyDescent="0.2">
      <c r="A2656" t="s">
        <v>291</v>
      </c>
      <c r="B2656" t="s">
        <v>290</v>
      </c>
      <c r="C2656" s="412" t="s">
        <v>1730</v>
      </c>
      <c r="D2656" t="s">
        <v>15</v>
      </c>
      <c r="E2656" t="s">
        <v>65</v>
      </c>
      <c r="F2656" s="412" t="s">
        <v>1171</v>
      </c>
      <c r="G2656">
        <v>75</v>
      </c>
    </row>
    <row r="2657" spans="1:9" ht="45" x14ac:dyDescent="0.2">
      <c r="A2657" t="s">
        <v>291</v>
      </c>
      <c r="B2657" t="s">
        <v>290</v>
      </c>
      <c r="C2657" s="412" t="s">
        <v>1730</v>
      </c>
      <c r="D2657" t="s">
        <v>15</v>
      </c>
      <c r="E2657" t="s">
        <v>65</v>
      </c>
      <c r="F2657" s="412" t="s">
        <v>1297</v>
      </c>
      <c r="G2657">
        <v>17356</v>
      </c>
      <c r="H2657">
        <v>410</v>
      </c>
      <c r="I2657">
        <v>63</v>
      </c>
    </row>
    <row r="2658" spans="1:9" ht="45" x14ac:dyDescent="0.2">
      <c r="A2658" t="s">
        <v>291</v>
      </c>
      <c r="B2658" t="s">
        <v>290</v>
      </c>
      <c r="C2658" s="412" t="s">
        <v>1730</v>
      </c>
      <c r="D2658" t="s">
        <v>15</v>
      </c>
      <c r="E2658" t="s">
        <v>65</v>
      </c>
      <c r="F2658" s="412" t="s">
        <v>1296</v>
      </c>
      <c r="G2658">
        <v>94</v>
      </c>
      <c r="H2658">
        <v>4</v>
      </c>
    </row>
    <row r="2659" spans="1:9" ht="60" x14ac:dyDescent="0.2">
      <c r="A2659" t="s">
        <v>291</v>
      </c>
      <c r="B2659" t="s">
        <v>290</v>
      </c>
      <c r="C2659" s="412" t="s">
        <v>1730</v>
      </c>
      <c r="D2659" t="s">
        <v>15</v>
      </c>
      <c r="E2659" t="s">
        <v>65</v>
      </c>
      <c r="F2659" s="412" t="s">
        <v>1295</v>
      </c>
      <c r="G2659">
        <v>83</v>
      </c>
      <c r="H2659">
        <v>8</v>
      </c>
      <c r="I2659">
        <v>1202</v>
      </c>
    </row>
    <row r="2660" spans="1:9" ht="45" x14ac:dyDescent="0.2">
      <c r="A2660" t="s">
        <v>291</v>
      </c>
      <c r="B2660" t="s">
        <v>290</v>
      </c>
      <c r="C2660" s="412" t="s">
        <v>1730</v>
      </c>
      <c r="D2660" t="s">
        <v>15</v>
      </c>
      <c r="E2660" t="s">
        <v>65</v>
      </c>
      <c r="F2660" s="412" t="s">
        <v>1294</v>
      </c>
      <c r="G2660">
        <v>207</v>
      </c>
      <c r="H2660">
        <v>1</v>
      </c>
      <c r="I2660">
        <v>699</v>
      </c>
    </row>
    <row r="2661" spans="1:9" ht="45" x14ac:dyDescent="0.2">
      <c r="A2661" t="s">
        <v>651</v>
      </c>
      <c r="B2661" t="s">
        <v>650</v>
      </c>
      <c r="C2661" s="412" t="s">
        <v>1731</v>
      </c>
      <c r="D2661" t="s">
        <v>15</v>
      </c>
      <c r="E2661" t="s">
        <v>20</v>
      </c>
      <c r="F2661" s="412" t="s">
        <v>1305</v>
      </c>
      <c r="G2661">
        <v>57</v>
      </c>
      <c r="H2661">
        <v>1</v>
      </c>
    </row>
    <row r="2662" spans="1:9" ht="45" x14ac:dyDescent="0.2">
      <c r="A2662" t="s">
        <v>651</v>
      </c>
      <c r="B2662" t="s">
        <v>650</v>
      </c>
      <c r="C2662" s="412" t="s">
        <v>1731</v>
      </c>
      <c r="D2662" t="s">
        <v>15</v>
      </c>
      <c r="E2662" t="s">
        <v>20</v>
      </c>
      <c r="F2662" s="412" t="s">
        <v>1304</v>
      </c>
      <c r="G2662">
        <v>1</v>
      </c>
    </row>
    <row r="2663" spans="1:9" ht="45" x14ac:dyDescent="0.2">
      <c r="A2663" t="s">
        <v>651</v>
      </c>
      <c r="B2663" t="s">
        <v>650</v>
      </c>
      <c r="C2663" s="412" t="s">
        <v>1731</v>
      </c>
      <c r="D2663" t="s">
        <v>15</v>
      </c>
      <c r="E2663" t="s">
        <v>20</v>
      </c>
      <c r="F2663" s="412" t="s">
        <v>1169</v>
      </c>
      <c r="G2663">
        <v>76</v>
      </c>
      <c r="H2663">
        <v>2</v>
      </c>
    </row>
    <row r="2664" spans="1:9" ht="45" x14ac:dyDescent="0.2">
      <c r="A2664" t="s">
        <v>651</v>
      </c>
      <c r="B2664" t="s">
        <v>650</v>
      </c>
      <c r="C2664" s="412" t="s">
        <v>1731</v>
      </c>
      <c r="D2664" t="s">
        <v>15</v>
      </c>
      <c r="E2664" t="s">
        <v>20</v>
      </c>
      <c r="F2664" s="412" t="s">
        <v>1306</v>
      </c>
      <c r="G2664">
        <v>1</v>
      </c>
    </row>
    <row r="2665" spans="1:9" ht="45" x14ac:dyDescent="0.2">
      <c r="A2665" t="s">
        <v>651</v>
      </c>
      <c r="B2665" t="s">
        <v>650</v>
      </c>
      <c r="C2665" s="412" t="s">
        <v>1731</v>
      </c>
      <c r="D2665" t="s">
        <v>15</v>
      </c>
      <c r="E2665" t="s">
        <v>20</v>
      </c>
      <c r="F2665" s="412" t="s">
        <v>1300</v>
      </c>
      <c r="G2665">
        <v>3</v>
      </c>
      <c r="I2665">
        <v>3</v>
      </c>
    </row>
    <row r="2666" spans="1:9" ht="45" x14ac:dyDescent="0.2">
      <c r="A2666" t="s">
        <v>651</v>
      </c>
      <c r="B2666" t="s">
        <v>650</v>
      </c>
      <c r="C2666" s="412" t="s">
        <v>1731</v>
      </c>
      <c r="D2666" t="s">
        <v>15</v>
      </c>
      <c r="E2666" t="s">
        <v>20</v>
      </c>
      <c r="F2666" s="412" t="s">
        <v>1297</v>
      </c>
      <c r="G2666">
        <v>5</v>
      </c>
      <c r="I2666">
        <v>1</v>
      </c>
    </row>
    <row r="2667" spans="1:9" ht="60" x14ac:dyDescent="0.2">
      <c r="A2667" t="s">
        <v>651</v>
      </c>
      <c r="B2667" t="s">
        <v>650</v>
      </c>
      <c r="C2667" s="412" t="s">
        <v>1731</v>
      </c>
      <c r="D2667" t="s">
        <v>15</v>
      </c>
      <c r="E2667" t="s">
        <v>20</v>
      </c>
      <c r="F2667" s="412" t="s">
        <v>1295</v>
      </c>
      <c r="I2667">
        <v>2</v>
      </c>
    </row>
    <row r="2668" spans="1:9" ht="45" x14ac:dyDescent="0.2">
      <c r="A2668" t="s">
        <v>651</v>
      </c>
      <c r="B2668" t="s">
        <v>650</v>
      </c>
      <c r="C2668" s="412" t="s">
        <v>1731</v>
      </c>
      <c r="D2668" t="s">
        <v>15</v>
      </c>
      <c r="E2668" t="s">
        <v>20</v>
      </c>
      <c r="F2668" s="412" t="s">
        <v>1294</v>
      </c>
      <c r="G2668">
        <v>112</v>
      </c>
      <c r="I2668">
        <v>17</v>
      </c>
    </row>
    <row r="2669" spans="1:9" ht="30" x14ac:dyDescent="0.2">
      <c r="A2669" t="s">
        <v>247</v>
      </c>
      <c r="B2669" t="s">
        <v>246</v>
      </c>
      <c r="C2669" s="412" t="s">
        <v>1732</v>
      </c>
      <c r="D2669" t="s">
        <v>15</v>
      </c>
      <c r="E2669" t="s">
        <v>66</v>
      </c>
      <c r="F2669" s="412" t="s">
        <v>1305</v>
      </c>
      <c r="G2669">
        <v>14</v>
      </c>
      <c r="H2669">
        <v>1</v>
      </c>
    </row>
    <row r="2670" spans="1:9" ht="30" x14ac:dyDescent="0.2">
      <c r="A2670" t="s">
        <v>247</v>
      </c>
      <c r="B2670" t="s">
        <v>246</v>
      </c>
      <c r="C2670" s="412" t="s">
        <v>1732</v>
      </c>
      <c r="D2670" t="s">
        <v>15</v>
      </c>
      <c r="E2670" t="s">
        <v>66</v>
      </c>
      <c r="F2670" s="412" t="s">
        <v>1308</v>
      </c>
      <c r="G2670">
        <v>52</v>
      </c>
      <c r="H2670">
        <v>338</v>
      </c>
    </row>
    <row r="2671" spans="1:9" ht="30" x14ac:dyDescent="0.2">
      <c r="A2671" t="s">
        <v>247</v>
      </c>
      <c r="B2671" t="s">
        <v>246</v>
      </c>
      <c r="C2671" s="412" t="s">
        <v>1732</v>
      </c>
      <c r="D2671" t="s">
        <v>15</v>
      </c>
      <c r="E2671" t="s">
        <v>66</v>
      </c>
      <c r="F2671" s="412" t="s">
        <v>1304</v>
      </c>
      <c r="G2671">
        <v>13</v>
      </c>
    </row>
    <row r="2672" spans="1:9" ht="45" x14ac:dyDescent="0.2">
      <c r="A2672" t="s">
        <v>247</v>
      </c>
      <c r="B2672" t="s">
        <v>246</v>
      </c>
      <c r="C2672" s="412" t="s">
        <v>1732</v>
      </c>
      <c r="D2672" t="s">
        <v>15</v>
      </c>
      <c r="E2672" t="s">
        <v>66</v>
      </c>
      <c r="F2672" s="412" t="s">
        <v>1303</v>
      </c>
      <c r="G2672">
        <v>22</v>
      </c>
    </row>
    <row r="2673" spans="1:9" ht="30" x14ac:dyDescent="0.2">
      <c r="A2673" t="s">
        <v>247</v>
      </c>
      <c r="B2673" t="s">
        <v>246</v>
      </c>
      <c r="C2673" s="412" t="s">
        <v>1732</v>
      </c>
      <c r="D2673" t="s">
        <v>15</v>
      </c>
      <c r="E2673" t="s">
        <v>66</v>
      </c>
      <c r="F2673" s="412" t="s">
        <v>1169</v>
      </c>
      <c r="G2673">
        <v>6</v>
      </c>
    </row>
    <row r="2674" spans="1:9" ht="30" x14ac:dyDescent="0.2">
      <c r="A2674" t="s">
        <v>247</v>
      </c>
      <c r="B2674" t="s">
        <v>246</v>
      </c>
      <c r="C2674" s="412" t="s">
        <v>1732</v>
      </c>
      <c r="D2674" t="s">
        <v>15</v>
      </c>
      <c r="E2674" t="s">
        <v>66</v>
      </c>
      <c r="F2674" s="412" t="s">
        <v>1309</v>
      </c>
      <c r="G2674">
        <v>16</v>
      </c>
    </row>
    <row r="2675" spans="1:9" ht="45" x14ac:dyDescent="0.2">
      <c r="A2675" t="s">
        <v>247</v>
      </c>
      <c r="B2675" t="s">
        <v>246</v>
      </c>
      <c r="C2675" s="412" t="s">
        <v>1732</v>
      </c>
      <c r="D2675" t="s">
        <v>15</v>
      </c>
      <c r="E2675" t="s">
        <v>66</v>
      </c>
      <c r="F2675" s="412" t="s">
        <v>1170</v>
      </c>
      <c r="G2675">
        <v>13</v>
      </c>
    </row>
    <row r="2676" spans="1:9" ht="30" x14ac:dyDescent="0.2">
      <c r="A2676" t="s">
        <v>247</v>
      </c>
      <c r="B2676" t="s">
        <v>246</v>
      </c>
      <c r="C2676" s="412" t="s">
        <v>1732</v>
      </c>
      <c r="D2676" t="s">
        <v>15</v>
      </c>
      <c r="E2676" t="s">
        <v>66</v>
      </c>
      <c r="F2676" s="412" t="s">
        <v>1307</v>
      </c>
      <c r="G2676">
        <v>2</v>
      </c>
    </row>
    <row r="2677" spans="1:9" ht="30" x14ac:dyDescent="0.2">
      <c r="A2677" t="s">
        <v>247</v>
      </c>
      <c r="B2677" t="s">
        <v>246</v>
      </c>
      <c r="C2677" s="412" t="s">
        <v>1732</v>
      </c>
      <c r="D2677" t="s">
        <v>15</v>
      </c>
      <c r="E2677" t="s">
        <v>66</v>
      </c>
      <c r="F2677" s="412" t="s">
        <v>1306</v>
      </c>
      <c r="G2677">
        <v>6</v>
      </c>
    </row>
    <row r="2678" spans="1:9" ht="45" x14ac:dyDescent="0.2">
      <c r="A2678" t="s">
        <v>247</v>
      </c>
      <c r="B2678" t="s">
        <v>246</v>
      </c>
      <c r="C2678" s="412" t="s">
        <v>1732</v>
      </c>
      <c r="D2678" t="s">
        <v>15</v>
      </c>
      <c r="E2678" t="s">
        <v>66</v>
      </c>
      <c r="F2678" s="412" t="s">
        <v>1300</v>
      </c>
      <c r="G2678">
        <v>10</v>
      </c>
      <c r="I2678">
        <v>6</v>
      </c>
    </row>
    <row r="2679" spans="1:9" ht="45" x14ac:dyDescent="0.2">
      <c r="A2679" t="s">
        <v>247</v>
      </c>
      <c r="B2679" t="s">
        <v>246</v>
      </c>
      <c r="C2679" s="412" t="s">
        <v>1732</v>
      </c>
      <c r="D2679" t="s">
        <v>15</v>
      </c>
      <c r="E2679" t="s">
        <v>66</v>
      </c>
      <c r="F2679" s="412" t="s">
        <v>1299</v>
      </c>
      <c r="G2679">
        <v>19</v>
      </c>
    </row>
    <row r="2680" spans="1:9" ht="30" x14ac:dyDescent="0.2">
      <c r="A2680" t="s">
        <v>247</v>
      </c>
      <c r="B2680" t="s">
        <v>246</v>
      </c>
      <c r="C2680" s="412" t="s">
        <v>1732</v>
      </c>
      <c r="D2680" t="s">
        <v>15</v>
      </c>
      <c r="E2680" t="s">
        <v>66</v>
      </c>
      <c r="F2680" s="412" t="s">
        <v>1171</v>
      </c>
      <c r="G2680">
        <v>5608</v>
      </c>
    </row>
    <row r="2681" spans="1:9" ht="30" x14ac:dyDescent="0.2">
      <c r="A2681" t="s">
        <v>247</v>
      </c>
      <c r="B2681" t="s">
        <v>246</v>
      </c>
      <c r="C2681" s="412" t="s">
        <v>1732</v>
      </c>
      <c r="D2681" t="s">
        <v>15</v>
      </c>
      <c r="E2681" t="s">
        <v>66</v>
      </c>
      <c r="F2681" s="412" t="s">
        <v>1297</v>
      </c>
      <c r="G2681">
        <v>7745</v>
      </c>
      <c r="H2681">
        <v>13</v>
      </c>
      <c r="I2681">
        <v>1322</v>
      </c>
    </row>
    <row r="2682" spans="1:9" ht="30" x14ac:dyDescent="0.2">
      <c r="A2682" t="s">
        <v>247</v>
      </c>
      <c r="B2682" t="s">
        <v>246</v>
      </c>
      <c r="C2682" s="412" t="s">
        <v>1732</v>
      </c>
      <c r="D2682" t="s">
        <v>15</v>
      </c>
      <c r="E2682" t="s">
        <v>66</v>
      </c>
      <c r="F2682" s="412" t="s">
        <v>1296</v>
      </c>
      <c r="G2682">
        <v>26</v>
      </c>
      <c r="H2682">
        <v>2</v>
      </c>
    </row>
    <row r="2683" spans="1:9" ht="60" x14ac:dyDescent="0.2">
      <c r="A2683" t="s">
        <v>247</v>
      </c>
      <c r="B2683" t="s">
        <v>246</v>
      </c>
      <c r="C2683" s="412" t="s">
        <v>1732</v>
      </c>
      <c r="D2683" t="s">
        <v>15</v>
      </c>
      <c r="E2683" t="s">
        <v>66</v>
      </c>
      <c r="F2683" s="412" t="s">
        <v>1295</v>
      </c>
      <c r="G2683">
        <v>30</v>
      </c>
      <c r="H2683">
        <v>196</v>
      </c>
      <c r="I2683">
        <v>1011</v>
      </c>
    </row>
    <row r="2684" spans="1:9" ht="30" x14ac:dyDescent="0.2">
      <c r="A2684" t="s">
        <v>247</v>
      </c>
      <c r="B2684" t="s">
        <v>246</v>
      </c>
      <c r="C2684" s="412" t="s">
        <v>1732</v>
      </c>
      <c r="D2684" t="s">
        <v>15</v>
      </c>
      <c r="E2684" t="s">
        <v>66</v>
      </c>
      <c r="F2684" s="412" t="s">
        <v>1294</v>
      </c>
      <c r="G2684">
        <v>1467</v>
      </c>
      <c r="H2684">
        <v>5</v>
      </c>
      <c r="I2684">
        <v>42</v>
      </c>
    </row>
    <row r="2685" spans="1:9" ht="45" x14ac:dyDescent="0.2">
      <c r="A2685" t="s">
        <v>702</v>
      </c>
      <c r="B2685" t="s">
        <v>701</v>
      </c>
      <c r="C2685" s="412" t="s">
        <v>1733</v>
      </c>
      <c r="D2685" t="s">
        <v>15</v>
      </c>
      <c r="E2685" t="s">
        <v>17</v>
      </c>
      <c r="F2685" s="412" t="s">
        <v>1305</v>
      </c>
      <c r="G2685">
        <v>16</v>
      </c>
      <c r="H2685">
        <v>27</v>
      </c>
    </row>
    <row r="2686" spans="1:9" ht="45" x14ac:dyDescent="0.2">
      <c r="A2686" t="s">
        <v>702</v>
      </c>
      <c r="B2686" t="s">
        <v>701</v>
      </c>
      <c r="C2686" s="412" t="s">
        <v>1733</v>
      </c>
      <c r="D2686" t="s">
        <v>15</v>
      </c>
      <c r="E2686" t="s">
        <v>17</v>
      </c>
      <c r="F2686" s="412" t="s">
        <v>1308</v>
      </c>
      <c r="G2686">
        <v>3</v>
      </c>
    </row>
    <row r="2687" spans="1:9" ht="45" x14ac:dyDescent="0.2">
      <c r="A2687" t="s">
        <v>702</v>
      </c>
      <c r="B2687" t="s">
        <v>701</v>
      </c>
      <c r="C2687" s="412" t="s">
        <v>1733</v>
      </c>
      <c r="D2687" t="s">
        <v>15</v>
      </c>
      <c r="E2687" t="s">
        <v>17</v>
      </c>
      <c r="F2687" s="412" t="s">
        <v>1169</v>
      </c>
      <c r="G2687">
        <v>9</v>
      </c>
      <c r="H2687">
        <v>1</v>
      </c>
    </row>
    <row r="2688" spans="1:9" ht="45" x14ac:dyDescent="0.2">
      <c r="A2688" t="s">
        <v>702</v>
      </c>
      <c r="B2688" t="s">
        <v>701</v>
      </c>
      <c r="C2688" s="412" t="s">
        <v>1733</v>
      </c>
      <c r="D2688" t="s">
        <v>15</v>
      </c>
      <c r="E2688" t="s">
        <v>17</v>
      </c>
      <c r="F2688" s="412" t="s">
        <v>1170</v>
      </c>
      <c r="G2688">
        <v>2</v>
      </c>
    </row>
    <row r="2689" spans="1:9" ht="45" x14ac:dyDescent="0.2">
      <c r="A2689" t="s">
        <v>702</v>
      </c>
      <c r="B2689" t="s">
        <v>701</v>
      </c>
      <c r="C2689" s="412" t="s">
        <v>1733</v>
      </c>
      <c r="D2689" t="s">
        <v>15</v>
      </c>
      <c r="E2689" t="s">
        <v>17</v>
      </c>
      <c r="F2689" s="412" t="s">
        <v>1306</v>
      </c>
      <c r="G2689">
        <v>2</v>
      </c>
    </row>
    <row r="2690" spans="1:9" ht="45" x14ac:dyDescent="0.2">
      <c r="A2690" t="s">
        <v>702</v>
      </c>
      <c r="B2690" t="s">
        <v>701</v>
      </c>
      <c r="C2690" s="412" t="s">
        <v>1733</v>
      </c>
      <c r="D2690" t="s">
        <v>15</v>
      </c>
      <c r="E2690" t="s">
        <v>17</v>
      </c>
      <c r="F2690" s="412" t="s">
        <v>1300</v>
      </c>
      <c r="G2690">
        <v>221</v>
      </c>
      <c r="I2690">
        <v>220</v>
      </c>
    </row>
    <row r="2691" spans="1:9" ht="45" x14ac:dyDescent="0.2">
      <c r="A2691" t="s">
        <v>702</v>
      </c>
      <c r="B2691" t="s">
        <v>701</v>
      </c>
      <c r="C2691" s="412" t="s">
        <v>1733</v>
      </c>
      <c r="D2691" t="s">
        <v>15</v>
      </c>
      <c r="E2691" t="s">
        <v>17</v>
      </c>
      <c r="F2691" s="412" t="s">
        <v>1299</v>
      </c>
      <c r="G2691">
        <v>1227</v>
      </c>
    </row>
    <row r="2692" spans="1:9" ht="45" x14ac:dyDescent="0.2">
      <c r="A2692" t="s">
        <v>702</v>
      </c>
      <c r="B2692" t="s">
        <v>701</v>
      </c>
      <c r="C2692" s="412" t="s">
        <v>1733</v>
      </c>
      <c r="D2692" t="s">
        <v>15</v>
      </c>
      <c r="E2692" t="s">
        <v>17</v>
      </c>
      <c r="F2692" s="412" t="s">
        <v>1171</v>
      </c>
      <c r="G2692">
        <v>5</v>
      </c>
    </row>
    <row r="2693" spans="1:9" ht="45" x14ac:dyDescent="0.2">
      <c r="A2693" t="s">
        <v>702</v>
      </c>
      <c r="B2693" t="s">
        <v>701</v>
      </c>
      <c r="C2693" s="412" t="s">
        <v>1733</v>
      </c>
      <c r="D2693" t="s">
        <v>15</v>
      </c>
      <c r="E2693" t="s">
        <v>17</v>
      </c>
      <c r="F2693" s="412" t="s">
        <v>1297</v>
      </c>
      <c r="G2693">
        <v>49</v>
      </c>
      <c r="H2693">
        <v>1</v>
      </c>
      <c r="I2693">
        <v>228</v>
      </c>
    </row>
    <row r="2694" spans="1:9" ht="45" x14ac:dyDescent="0.2">
      <c r="A2694" t="s">
        <v>702</v>
      </c>
      <c r="B2694" t="s">
        <v>701</v>
      </c>
      <c r="C2694" s="412" t="s">
        <v>1733</v>
      </c>
      <c r="D2694" t="s">
        <v>15</v>
      </c>
      <c r="E2694" t="s">
        <v>17</v>
      </c>
      <c r="F2694" s="412" t="s">
        <v>1296</v>
      </c>
      <c r="G2694">
        <v>8</v>
      </c>
      <c r="H2694">
        <v>2</v>
      </c>
    </row>
    <row r="2695" spans="1:9" ht="60" x14ac:dyDescent="0.2">
      <c r="A2695" t="s">
        <v>702</v>
      </c>
      <c r="B2695" t="s">
        <v>701</v>
      </c>
      <c r="C2695" s="412" t="s">
        <v>1733</v>
      </c>
      <c r="D2695" t="s">
        <v>15</v>
      </c>
      <c r="E2695" t="s">
        <v>17</v>
      </c>
      <c r="F2695" s="412" t="s">
        <v>1295</v>
      </c>
      <c r="G2695">
        <v>2</v>
      </c>
      <c r="H2695">
        <v>1</v>
      </c>
      <c r="I2695">
        <v>10</v>
      </c>
    </row>
    <row r="2696" spans="1:9" ht="45" x14ac:dyDescent="0.2">
      <c r="A2696" t="s">
        <v>702</v>
      </c>
      <c r="B2696" t="s">
        <v>701</v>
      </c>
      <c r="C2696" s="412" t="s">
        <v>1733</v>
      </c>
      <c r="D2696" t="s">
        <v>15</v>
      </c>
      <c r="E2696" t="s">
        <v>17</v>
      </c>
      <c r="F2696" s="412" t="s">
        <v>1294</v>
      </c>
      <c r="G2696">
        <v>2141</v>
      </c>
      <c r="H2696">
        <v>85</v>
      </c>
      <c r="I2696">
        <v>6</v>
      </c>
    </row>
    <row r="2697" spans="1:9" ht="30" x14ac:dyDescent="0.2">
      <c r="A2697" t="s">
        <v>457</v>
      </c>
      <c r="B2697" t="s">
        <v>456</v>
      </c>
      <c r="C2697" s="412" t="s">
        <v>1734</v>
      </c>
      <c r="D2697" t="s">
        <v>13</v>
      </c>
      <c r="E2697" t="s">
        <v>67</v>
      </c>
      <c r="F2697" s="412" t="s">
        <v>1306</v>
      </c>
      <c r="G2697">
        <v>315</v>
      </c>
    </row>
    <row r="2698" spans="1:9" ht="45" x14ac:dyDescent="0.2">
      <c r="A2698" t="s">
        <v>457</v>
      </c>
      <c r="B2698" t="s">
        <v>456</v>
      </c>
      <c r="C2698" s="412" t="s">
        <v>1734</v>
      </c>
      <c r="D2698" t="s">
        <v>13</v>
      </c>
      <c r="E2698" t="s">
        <v>67</v>
      </c>
      <c r="F2698" s="412" t="s">
        <v>1299</v>
      </c>
      <c r="G2698">
        <v>1</v>
      </c>
    </row>
    <row r="2699" spans="1:9" ht="30" x14ac:dyDescent="0.2">
      <c r="A2699" t="s">
        <v>457</v>
      </c>
      <c r="B2699" t="s">
        <v>456</v>
      </c>
      <c r="C2699" s="412" t="s">
        <v>1734</v>
      </c>
      <c r="D2699" t="s">
        <v>13</v>
      </c>
      <c r="E2699" t="s">
        <v>67</v>
      </c>
      <c r="F2699" s="412" t="s">
        <v>1171</v>
      </c>
      <c r="G2699">
        <v>6</v>
      </c>
    </row>
    <row r="2700" spans="1:9" ht="30" x14ac:dyDescent="0.2">
      <c r="A2700" t="s">
        <v>457</v>
      </c>
      <c r="B2700" t="s">
        <v>456</v>
      </c>
      <c r="C2700" s="412" t="s">
        <v>1734</v>
      </c>
      <c r="D2700" t="s">
        <v>13</v>
      </c>
      <c r="E2700" t="s">
        <v>67</v>
      </c>
      <c r="F2700" s="412" t="s">
        <v>1297</v>
      </c>
      <c r="G2700">
        <v>664</v>
      </c>
      <c r="H2700">
        <v>24</v>
      </c>
      <c r="I2700">
        <v>36</v>
      </c>
    </row>
    <row r="2701" spans="1:9" ht="30" x14ac:dyDescent="0.2">
      <c r="A2701" t="s">
        <v>457</v>
      </c>
      <c r="B2701" t="s">
        <v>456</v>
      </c>
      <c r="C2701" s="412" t="s">
        <v>1734</v>
      </c>
      <c r="D2701" t="s">
        <v>13</v>
      </c>
      <c r="E2701" t="s">
        <v>67</v>
      </c>
      <c r="F2701" s="412" t="s">
        <v>1296</v>
      </c>
      <c r="G2701">
        <v>1</v>
      </c>
    </row>
    <row r="2702" spans="1:9" ht="60" x14ac:dyDescent="0.2">
      <c r="A2702" t="s">
        <v>457</v>
      </c>
      <c r="B2702" t="s">
        <v>456</v>
      </c>
      <c r="C2702" s="412" t="s">
        <v>1734</v>
      </c>
      <c r="D2702" t="s">
        <v>13</v>
      </c>
      <c r="E2702" t="s">
        <v>67</v>
      </c>
      <c r="F2702" s="412" t="s">
        <v>1295</v>
      </c>
      <c r="G2702">
        <v>3</v>
      </c>
      <c r="H2702">
        <v>2</v>
      </c>
    </row>
    <row r="2703" spans="1:9" ht="30" x14ac:dyDescent="0.2">
      <c r="A2703" t="s">
        <v>457</v>
      </c>
      <c r="B2703" t="s">
        <v>456</v>
      </c>
      <c r="C2703" s="412" t="s">
        <v>1734</v>
      </c>
      <c r="D2703" t="s">
        <v>13</v>
      </c>
      <c r="E2703" t="s">
        <v>67</v>
      </c>
      <c r="F2703" s="412" t="s">
        <v>1294</v>
      </c>
      <c r="G2703">
        <v>141</v>
      </c>
      <c r="H2703">
        <v>14</v>
      </c>
      <c r="I2703">
        <v>39</v>
      </c>
    </row>
    <row r="2704" spans="1:9" ht="30" x14ac:dyDescent="0.2">
      <c r="A2704" t="s">
        <v>174</v>
      </c>
      <c r="B2704" t="s">
        <v>173</v>
      </c>
      <c r="C2704" s="412" t="s">
        <v>1735</v>
      </c>
      <c r="D2704" t="s">
        <v>15</v>
      </c>
      <c r="E2704" t="s">
        <v>65</v>
      </c>
      <c r="F2704" s="412" t="s">
        <v>1305</v>
      </c>
      <c r="G2704">
        <v>9</v>
      </c>
    </row>
    <row r="2705" spans="1:9" ht="30" x14ac:dyDescent="0.2">
      <c r="A2705" t="s">
        <v>174</v>
      </c>
      <c r="B2705" t="s">
        <v>173</v>
      </c>
      <c r="C2705" s="412" t="s">
        <v>1735</v>
      </c>
      <c r="D2705" t="s">
        <v>15</v>
      </c>
      <c r="E2705" t="s">
        <v>65</v>
      </c>
      <c r="F2705" s="412" t="s">
        <v>1308</v>
      </c>
      <c r="G2705">
        <v>1826</v>
      </c>
      <c r="H2705">
        <v>68</v>
      </c>
    </row>
    <row r="2706" spans="1:9" ht="30" x14ac:dyDescent="0.2">
      <c r="A2706" t="s">
        <v>174</v>
      </c>
      <c r="B2706" t="s">
        <v>173</v>
      </c>
      <c r="C2706" s="412" t="s">
        <v>1735</v>
      </c>
      <c r="D2706" t="s">
        <v>15</v>
      </c>
      <c r="E2706" t="s">
        <v>65</v>
      </c>
      <c r="F2706" s="412" t="s">
        <v>1304</v>
      </c>
      <c r="G2706">
        <v>7</v>
      </c>
      <c r="H2706">
        <v>3</v>
      </c>
    </row>
    <row r="2707" spans="1:9" ht="45" x14ac:dyDescent="0.2">
      <c r="A2707" t="s">
        <v>174</v>
      </c>
      <c r="B2707" t="s">
        <v>173</v>
      </c>
      <c r="C2707" s="412" t="s">
        <v>1735</v>
      </c>
      <c r="D2707" t="s">
        <v>15</v>
      </c>
      <c r="E2707" t="s">
        <v>65</v>
      </c>
      <c r="F2707" s="412" t="s">
        <v>1303</v>
      </c>
      <c r="G2707">
        <v>22</v>
      </c>
    </row>
    <row r="2708" spans="1:9" ht="30" x14ac:dyDescent="0.2">
      <c r="A2708" t="s">
        <v>174</v>
      </c>
      <c r="B2708" t="s">
        <v>173</v>
      </c>
      <c r="C2708" s="412" t="s">
        <v>1735</v>
      </c>
      <c r="D2708" t="s">
        <v>15</v>
      </c>
      <c r="E2708" t="s">
        <v>65</v>
      </c>
      <c r="F2708" s="412" t="s">
        <v>1169</v>
      </c>
      <c r="G2708">
        <v>10</v>
      </c>
    </row>
    <row r="2709" spans="1:9" ht="30" x14ac:dyDescent="0.2">
      <c r="A2709" t="s">
        <v>174</v>
      </c>
      <c r="B2709" t="s">
        <v>173</v>
      </c>
      <c r="C2709" s="412" t="s">
        <v>1735</v>
      </c>
      <c r="D2709" t="s">
        <v>15</v>
      </c>
      <c r="E2709" t="s">
        <v>65</v>
      </c>
      <c r="F2709" s="412" t="s">
        <v>1309</v>
      </c>
      <c r="G2709">
        <v>685</v>
      </c>
    </row>
    <row r="2710" spans="1:9" ht="45" x14ac:dyDescent="0.2">
      <c r="A2710" t="s">
        <v>174</v>
      </c>
      <c r="B2710" t="s">
        <v>173</v>
      </c>
      <c r="C2710" s="412" t="s">
        <v>1735</v>
      </c>
      <c r="D2710" t="s">
        <v>15</v>
      </c>
      <c r="E2710" t="s">
        <v>65</v>
      </c>
      <c r="F2710" s="412" t="s">
        <v>1170</v>
      </c>
      <c r="G2710">
        <v>11</v>
      </c>
    </row>
    <row r="2711" spans="1:9" ht="30" x14ac:dyDescent="0.2">
      <c r="A2711" t="s">
        <v>174</v>
      </c>
      <c r="B2711" t="s">
        <v>173</v>
      </c>
      <c r="C2711" s="412" t="s">
        <v>1735</v>
      </c>
      <c r="D2711" t="s">
        <v>15</v>
      </c>
      <c r="E2711" t="s">
        <v>65</v>
      </c>
      <c r="F2711" s="412" t="s">
        <v>1307</v>
      </c>
      <c r="G2711">
        <v>8</v>
      </c>
    </row>
    <row r="2712" spans="1:9" ht="30" x14ac:dyDescent="0.2">
      <c r="A2712" t="s">
        <v>174</v>
      </c>
      <c r="B2712" t="s">
        <v>173</v>
      </c>
      <c r="C2712" s="412" t="s">
        <v>1735</v>
      </c>
      <c r="D2712" t="s">
        <v>15</v>
      </c>
      <c r="E2712" t="s">
        <v>65</v>
      </c>
      <c r="F2712" s="412" t="s">
        <v>1306</v>
      </c>
      <c r="G2712">
        <v>11</v>
      </c>
    </row>
    <row r="2713" spans="1:9" ht="45" x14ac:dyDescent="0.2">
      <c r="A2713" t="s">
        <v>174</v>
      </c>
      <c r="B2713" t="s">
        <v>173</v>
      </c>
      <c r="C2713" s="412" t="s">
        <v>1735</v>
      </c>
      <c r="D2713" t="s">
        <v>15</v>
      </c>
      <c r="E2713" t="s">
        <v>65</v>
      </c>
      <c r="F2713" s="412" t="s">
        <v>1300</v>
      </c>
      <c r="G2713">
        <v>3</v>
      </c>
      <c r="I2713">
        <v>5</v>
      </c>
    </row>
    <row r="2714" spans="1:9" ht="45" x14ac:dyDescent="0.2">
      <c r="A2714" t="s">
        <v>174</v>
      </c>
      <c r="B2714" t="s">
        <v>173</v>
      </c>
      <c r="C2714" s="412" t="s">
        <v>1735</v>
      </c>
      <c r="D2714" t="s">
        <v>15</v>
      </c>
      <c r="E2714" t="s">
        <v>65</v>
      </c>
      <c r="F2714" s="412" t="s">
        <v>1299</v>
      </c>
      <c r="G2714">
        <v>6</v>
      </c>
    </row>
    <row r="2715" spans="1:9" ht="30" x14ac:dyDescent="0.2">
      <c r="A2715" t="s">
        <v>174</v>
      </c>
      <c r="B2715" t="s">
        <v>173</v>
      </c>
      <c r="C2715" s="412" t="s">
        <v>1735</v>
      </c>
      <c r="D2715" t="s">
        <v>15</v>
      </c>
      <c r="E2715" t="s">
        <v>65</v>
      </c>
      <c r="F2715" s="412" t="s">
        <v>1171</v>
      </c>
      <c r="G2715">
        <v>32</v>
      </c>
    </row>
    <row r="2716" spans="1:9" ht="30" x14ac:dyDescent="0.2">
      <c r="A2716" t="s">
        <v>174</v>
      </c>
      <c r="B2716" t="s">
        <v>173</v>
      </c>
      <c r="C2716" s="412" t="s">
        <v>1735</v>
      </c>
      <c r="D2716" t="s">
        <v>15</v>
      </c>
      <c r="E2716" t="s">
        <v>65</v>
      </c>
      <c r="F2716" s="412" t="s">
        <v>1297</v>
      </c>
      <c r="G2716">
        <v>3552</v>
      </c>
      <c r="H2716">
        <v>67</v>
      </c>
      <c r="I2716">
        <v>36</v>
      </c>
    </row>
    <row r="2717" spans="1:9" ht="30" x14ac:dyDescent="0.2">
      <c r="A2717" t="s">
        <v>174</v>
      </c>
      <c r="B2717" t="s">
        <v>173</v>
      </c>
      <c r="C2717" s="412" t="s">
        <v>1735</v>
      </c>
      <c r="D2717" t="s">
        <v>15</v>
      </c>
      <c r="E2717" t="s">
        <v>65</v>
      </c>
      <c r="F2717" s="412" t="s">
        <v>1296</v>
      </c>
      <c r="G2717">
        <v>18</v>
      </c>
    </row>
    <row r="2718" spans="1:9" ht="60" x14ac:dyDescent="0.2">
      <c r="A2718" t="s">
        <v>174</v>
      </c>
      <c r="B2718" t="s">
        <v>173</v>
      </c>
      <c r="C2718" s="412" t="s">
        <v>1735</v>
      </c>
      <c r="D2718" t="s">
        <v>15</v>
      </c>
      <c r="E2718" t="s">
        <v>65</v>
      </c>
      <c r="F2718" s="412" t="s">
        <v>1295</v>
      </c>
      <c r="G2718">
        <v>25</v>
      </c>
      <c r="H2718">
        <v>5</v>
      </c>
      <c r="I2718">
        <v>485</v>
      </c>
    </row>
    <row r="2719" spans="1:9" ht="30" x14ac:dyDescent="0.2">
      <c r="A2719" t="s">
        <v>174</v>
      </c>
      <c r="B2719" t="s">
        <v>173</v>
      </c>
      <c r="C2719" s="412" t="s">
        <v>1735</v>
      </c>
      <c r="D2719" t="s">
        <v>15</v>
      </c>
      <c r="E2719" t="s">
        <v>65</v>
      </c>
      <c r="F2719" s="412" t="s">
        <v>1294</v>
      </c>
      <c r="G2719">
        <v>60</v>
      </c>
      <c r="I2719">
        <v>267</v>
      </c>
    </row>
    <row r="2720" spans="1:9" ht="30" x14ac:dyDescent="0.2">
      <c r="A2720" t="s">
        <v>653</v>
      </c>
      <c r="B2720" t="s">
        <v>652</v>
      </c>
      <c r="C2720" s="412" t="s">
        <v>1736</v>
      </c>
      <c r="D2720" t="s">
        <v>15</v>
      </c>
      <c r="E2720" t="s">
        <v>17</v>
      </c>
      <c r="F2720" s="412" t="s">
        <v>1305</v>
      </c>
      <c r="G2720">
        <v>21</v>
      </c>
      <c r="H2720">
        <v>9</v>
      </c>
    </row>
    <row r="2721" spans="1:9" ht="30" x14ac:dyDescent="0.2">
      <c r="A2721" t="s">
        <v>653</v>
      </c>
      <c r="B2721" t="s">
        <v>652</v>
      </c>
      <c r="C2721" s="412" t="s">
        <v>1736</v>
      </c>
      <c r="D2721" t="s">
        <v>15</v>
      </c>
      <c r="E2721" t="s">
        <v>17</v>
      </c>
      <c r="F2721" s="412" t="s">
        <v>1304</v>
      </c>
      <c r="G2721">
        <v>1</v>
      </c>
    </row>
    <row r="2722" spans="1:9" ht="45" x14ac:dyDescent="0.2">
      <c r="A2722" t="s">
        <v>653</v>
      </c>
      <c r="B2722" t="s">
        <v>652</v>
      </c>
      <c r="C2722" s="412" t="s">
        <v>1736</v>
      </c>
      <c r="D2722" t="s">
        <v>15</v>
      </c>
      <c r="E2722" t="s">
        <v>17</v>
      </c>
      <c r="F2722" s="412" t="s">
        <v>1303</v>
      </c>
      <c r="G2722">
        <v>4</v>
      </c>
    </row>
    <row r="2723" spans="1:9" ht="30" x14ac:dyDescent="0.2">
      <c r="A2723" t="s">
        <v>653</v>
      </c>
      <c r="B2723" t="s">
        <v>652</v>
      </c>
      <c r="C2723" s="412" t="s">
        <v>1736</v>
      </c>
      <c r="D2723" t="s">
        <v>15</v>
      </c>
      <c r="E2723" t="s">
        <v>17</v>
      </c>
      <c r="F2723" s="412" t="s">
        <v>1169</v>
      </c>
      <c r="G2723">
        <v>10</v>
      </c>
      <c r="H2723">
        <v>6</v>
      </c>
    </row>
    <row r="2724" spans="1:9" ht="30" x14ac:dyDescent="0.2">
      <c r="A2724" t="s">
        <v>653</v>
      </c>
      <c r="B2724" t="s">
        <v>652</v>
      </c>
      <c r="C2724" s="412" t="s">
        <v>1736</v>
      </c>
      <c r="D2724" t="s">
        <v>15</v>
      </c>
      <c r="E2724" t="s">
        <v>17</v>
      </c>
      <c r="F2724" s="412" t="s">
        <v>1309</v>
      </c>
      <c r="G2724">
        <v>1</v>
      </c>
    </row>
    <row r="2725" spans="1:9" ht="30" x14ac:dyDescent="0.2">
      <c r="A2725" t="s">
        <v>653</v>
      </c>
      <c r="B2725" t="s">
        <v>652</v>
      </c>
      <c r="C2725" s="412" t="s">
        <v>1736</v>
      </c>
      <c r="D2725" t="s">
        <v>15</v>
      </c>
      <c r="E2725" t="s">
        <v>17</v>
      </c>
      <c r="F2725" s="412" t="s">
        <v>1306</v>
      </c>
      <c r="G2725">
        <v>1</v>
      </c>
    </row>
    <row r="2726" spans="1:9" ht="45" x14ac:dyDescent="0.2">
      <c r="A2726" t="s">
        <v>653</v>
      </c>
      <c r="B2726" t="s">
        <v>652</v>
      </c>
      <c r="C2726" s="412" t="s">
        <v>1736</v>
      </c>
      <c r="D2726" t="s">
        <v>15</v>
      </c>
      <c r="E2726" t="s">
        <v>17</v>
      </c>
      <c r="F2726" s="412" t="s">
        <v>1300</v>
      </c>
      <c r="G2726">
        <v>90</v>
      </c>
      <c r="I2726">
        <v>165</v>
      </c>
    </row>
    <row r="2727" spans="1:9" ht="45" x14ac:dyDescent="0.2">
      <c r="A2727" t="s">
        <v>653</v>
      </c>
      <c r="B2727" t="s">
        <v>652</v>
      </c>
      <c r="C2727" s="412" t="s">
        <v>1736</v>
      </c>
      <c r="D2727" t="s">
        <v>15</v>
      </c>
      <c r="E2727" t="s">
        <v>17</v>
      </c>
      <c r="F2727" s="412" t="s">
        <v>1299</v>
      </c>
      <c r="G2727">
        <v>154</v>
      </c>
    </row>
    <row r="2728" spans="1:9" ht="30" x14ac:dyDescent="0.2">
      <c r="A2728" t="s">
        <v>653</v>
      </c>
      <c r="B2728" t="s">
        <v>652</v>
      </c>
      <c r="C2728" s="412" t="s">
        <v>1736</v>
      </c>
      <c r="D2728" t="s">
        <v>15</v>
      </c>
      <c r="E2728" t="s">
        <v>17</v>
      </c>
      <c r="F2728" s="412" t="s">
        <v>1171</v>
      </c>
      <c r="G2728">
        <v>1</v>
      </c>
    </row>
    <row r="2729" spans="1:9" ht="30" x14ac:dyDescent="0.2">
      <c r="A2729" t="s">
        <v>653</v>
      </c>
      <c r="B2729" t="s">
        <v>652</v>
      </c>
      <c r="C2729" s="412" t="s">
        <v>1736</v>
      </c>
      <c r="D2729" t="s">
        <v>15</v>
      </c>
      <c r="E2729" t="s">
        <v>17</v>
      </c>
      <c r="F2729" s="412" t="s">
        <v>1297</v>
      </c>
      <c r="G2729">
        <v>14</v>
      </c>
      <c r="I2729">
        <v>187</v>
      </c>
    </row>
    <row r="2730" spans="1:9" ht="30" x14ac:dyDescent="0.2">
      <c r="A2730" t="s">
        <v>653</v>
      </c>
      <c r="B2730" t="s">
        <v>652</v>
      </c>
      <c r="C2730" s="412" t="s">
        <v>1736</v>
      </c>
      <c r="D2730" t="s">
        <v>15</v>
      </c>
      <c r="E2730" t="s">
        <v>17</v>
      </c>
      <c r="F2730" s="412" t="s">
        <v>1296</v>
      </c>
      <c r="G2730">
        <v>1</v>
      </c>
      <c r="H2730">
        <v>1</v>
      </c>
    </row>
    <row r="2731" spans="1:9" ht="60" x14ac:dyDescent="0.2">
      <c r="A2731" t="s">
        <v>653</v>
      </c>
      <c r="B2731" t="s">
        <v>652</v>
      </c>
      <c r="C2731" s="412" t="s">
        <v>1736</v>
      </c>
      <c r="D2731" t="s">
        <v>15</v>
      </c>
      <c r="E2731" t="s">
        <v>17</v>
      </c>
      <c r="F2731" s="412" t="s">
        <v>1295</v>
      </c>
      <c r="G2731">
        <v>1</v>
      </c>
      <c r="I2731">
        <v>18</v>
      </c>
    </row>
    <row r="2732" spans="1:9" ht="30" x14ac:dyDescent="0.2">
      <c r="A2732" t="s">
        <v>653</v>
      </c>
      <c r="B2732" t="s">
        <v>652</v>
      </c>
      <c r="C2732" s="412" t="s">
        <v>1736</v>
      </c>
      <c r="D2732" t="s">
        <v>15</v>
      </c>
      <c r="E2732" t="s">
        <v>17</v>
      </c>
      <c r="F2732" s="412" t="s">
        <v>1294</v>
      </c>
      <c r="G2732">
        <v>556</v>
      </c>
      <c r="H2732">
        <v>20</v>
      </c>
      <c r="I2732">
        <v>76</v>
      </c>
    </row>
    <row r="2733" spans="1:9" ht="45" x14ac:dyDescent="0.2">
      <c r="A2733" t="s">
        <v>1047</v>
      </c>
      <c r="B2733" t="s">
        <v>1046</v>
      </c>
      <c r="C2733" s="412" t="s">
        <v>1456</v>
      </c>
      <c r="D2733" t="s">
        <v>15</v>
      </c>
      <c r="E2733" t="s">
        <v>18</v>
      </c>
      <c r="F2733" s="412" t="s">
        <v>1303</v>
      </c>
      <c r="G2733">
        <v>12</v>
      </c>
    </row>
    <row r="2734" spans="1:9" ht="45" x14ac:dyDescent="0.2">
      <c r="A2734" t="s">
        <v>1047</v>
      </c>
      <c r="B2734" t="s">
        <v>1046</v>
      </c>
      <c r="C2734" s="412" t="s">
        <v>1456</v>
      </c>
      <c r="D2734" t="s">
        <v>15</v>
      </c>
      <c r="E2734" t="s">
        <v>18</v>
      </c>
      <c r="F2734" s="412" t="s">
        <v>1300</v>
      </c>
      <c r="G2734">
        <v>5</v>
      </c>
    </row>
    <row r="2735" spans="1:9" ht="30" x14ac:dyDescent="0.2">
      <c r="A2735" t="s">
        <v>1047</v>
      </c>
      <c r="B2735" t="s">
        <v>1046</v>
      </c>
      <c r="C2735" s="412" t="s">
        <v>1456</v>
      </c>
      <c r="D2735" t="s">
        <v>15</v>
      </c>
      <c r="E2735" t="s">
        <v>18</v>
      </c>
      <c r="F2735" s="412" t="s">
        <v>1296</v>
      </c>
      <c r="G2735">
        <v>5</v>
      </c>
    </row>
    <row r="2736" spans="1:9" ht="60" x14ac:dyDescent="0.2">
      <c r="A2736" t="s">
        <v>1047</v>
      </c>
      <c r="B2736" t="s">
        <v>1046</v>
      </c>
      <c r="C2736" s="412" t="s">
        <v>1456</v>
      </c>
      <c r="D2736" t="s">
        <v>15</v>
      </c>
      <c r="E2736" t="s">
        <v>18</v>
      </c>
      <c r="F2736" s="412" t="s">
        <v>1295</v>
      </c>
      <c r="G2736">
        <v>5</v>
      </c>
    </row>
    <row r="2737" spans="1:9" ht="30" x14ac:dyDescent="0.2">
      <c r="A2737" t="s">
        <v>1047</v>
      </c>
      <c r="B2737" t="s">
        <v>1046</v>
      </c>
      <c r="C2737" s="412" t="s">
        <v>1456</v>
      </c>
      <c r="D2737" t="s">
        <v>15</v>
      </c>
      <c r="E2737" t="s">
        <v>18</v>
      </c>
      <c r="F2737" s="412" t="s">
        <v>1294</v>
      </c>
      <c r="G2737">
        <v>1</v>
      </c>
      <c r="I2737">
        <v>5</v>
      </c>
    </row>
    <row r="2738" spans="1:9" ht="30" x14ac:dyDescent="0.2">
      <c r="A2738" t="s">
        <v>431</v>
      </c>
      <c r="B2738" t="s">
        <v>430</v>
      </c>
      <c r="C2738" s="412" t="s">
        <v>1737</v>
      </c>
      <c r="D2738" t="s">
        <v>13</v>
      </c>
      <c r="E2738" t="s">
        <v>183</v>
      </c>
      <c r="F2738" s="412" t="s">
        <v>1305</v>
      </c>
      <c r="H2738">
        <v>3</v>
      </c>
    </row>
    <row r="2739" spans="1:9" ht="45" x14ac:dyDescent="0.2">
      <c r="A2739" t="s">
        <v>431</v>
      </c>
      <c r="B2739" t="s">
        <v>430</v>
      </c>
      <c r="C2739" s="412" t="s">
        <v>1737</v>
      </c>
      <c r="D2739" t="s">
        <v>13</v>
      </c>
      <c r="E2739" t="s">
        <v>183</v>
      </c>
      <c r="F2739" s="412" t="s">
        <v>1303</v>
      </c>
      <c r="G2739">
        <v>2</v>
      </c>
    </row>
    <row r="2740" spans="1:9" ht="30" x14ac:dyDescent="0.2">
      <c r="A2740" t="s">
        <v>431</v>
      </c>
      <c r="B2740" t="s">
        <v>430</v>
      </c>
      <c r="C2740" s="412" t="s">
        <v>1737</v>
      </c>
      <c r="D2740" t="s">
        <v>13</v>
      </c>
      <c r="E2740" t="s">
        <v>183</v>
      </c>
      <c r="F2740" s="412" t="s">
        <v>1169</v>
      </c>
      <c r="G2740">
        <v>1</v>
      </c>
    </row>
    <row r="2741" spans="1:9" ht="45" x14ac:dyDescent="0.2">
      <c r="A2741" t="s">
        <v>431</v>
      </c>
      <c r="B2741" t="s">
        <v>430</v>
      </c>
      <c r="C2741" s="412" t="s">
        <v>1737</v>
      </c>
      <c r="D2741" t="s">
        <v>13</v>
      </c>
      <c r="E2741" t="s">
        <v>183</v>
      </c>
      <c r="F2741" s="412" t="s">
        <v>1300</v>
      </c>
      <c r="G2741">
        <v>6</v>
      </c>
      <c r="I2741">
        <v>186</v>
      </c>
    </row>
    <row r="2742" spans="1:9" ht="45" x14ac:dyDescent="0.2">
      <c r="A2742" t="s">
        <v>431</v>
      </c>
      <c r="B2742" t="s">
        <v>430</v>
      </c>
      <c r="C2742" s="412" t="s">
        <v>1737</v>
      </c>
      <c r="D2742" t="s">
        <v>13</v>
      </c>
      <c r="E2742" t="s">
        <v>183</v>
      </c>
      <c r="F2742" s="412" t="s">
        <v>1299</v>
      </c>
      <c r="G2742">
        <v>3</v>
      </c>
    </row>
    <row r="2743" spans="1:9" ht="30" x14ac:dyDescent="0.2">
      <c r="A2743" t="s">
        <v>431</v>
      </c>
      <c r="B2743" t="s">
        <v>430</v>
      </c>
      <c r="C2743" s="412" t="s">
        <v>1737</v>
      </c>
      <c r="D2743" t="s">
        <v>13</v>
      </c>
      <c r="E2743" t="s">
        <v>183</v>
      </c>
      <c r="F2743" s="412" t="s">
        <v>1297</v>
      </c>
      <c r="G2743">
        <v>894</v>
      </c>
      <c r="I2743">
        <v>5</v>
      </c>
    </row>
    <row r="2744" spans="1:9" ht="30" x14ac:dyDescent="0.2">
      <c r="A2744" t="s">
        <v>431</v>
      </c>
      <c r="B2744" t="s">
        <v>430</v>
      </c>
      <c r="C2744" s="412" t="s">
        <v>1737</v>
      </c>
      <c r="D2744" t="s">
        <v>13</v>
      </c>
      <c r="E2744" t="s">
        <v>183</v>
      </c>
      <c r="F2744" s="412" t="s">
        <v>1296</v>
      </c>
      <c r="G2744">
        <v>5</v>
      </c>
      <c r="H2744">
        <v>29</v>
      </c>
    </row>
    <row r="2745" spans="1:9" ht="60" x14ac:dyDescent="0.2">
      <c r="A2745" t="s">
        <v>431</v>
      </c>
      <c r="B2745" t="s">
        <v>430</v>
      </c>
      <c r="C2745" s="412" t="s">
        <v>1737</v>
      </c>
      <c r="D2745" t="s">
        <v>13</v>
      </c>
      <c r="E2745" t="s">
        <v>183</v>
      </c>
      <c r="F2745" s="412" t="s">
        <v>1295</v>
      </c>
      <c r="G2745">
        <v>2</v>
      </c>
      <c r="H2745">
        <v>38</v>
      </c>
      <c r="I2745">
        <v>260</v>
      </c>
    </row>
    <row r="2746" spans="1:9" x14ac:dyDescent="0.2">
      <c r="A2746" t="s">
        <v>431</v>
      </c>
      <c r="B2746" t="s">
        <v>430</v>
      </c>
      <c r="C2746" s="412" t="s">
        <v>1737</v>
      </c>
      <c r="D2746" t="s">
        <v>13</v>
      </c>
      <c r="E2746" t="s">
        <v>183</v>
      </c>
      <c r="F2746" s="412" t="s">
        <v>1294</v>
      </c>
      <c r="G2746">
        <v>738</v>
      </c>
      <c r="I2746">
        <v>3</v>
      </c>
    </row>
    <row r="2747" spans="1:9" ht="30" x14ac:dyDescent="0.2">
      <c r="A2747" t="s">
        <v>281</v>
      </c>
      <c r="B2747" t="s">
        <v>280</v>
      </c>
      <c r="C2747" s="412" t="s">
        <v>1738</v>
      </c>
      <c r="D2747" t="s">
        <v>15</v>
      </c>
      <c r="E2747" t="s">
        <v>20</v>
      </c>
      <c r="F2747" s="412" t="s">
        <v>1305</v>
      </c>
      <c r="G2747">
        <v>1669</v>
      </c>
      <c r="H2747">
        <v>108</v>
      </c>
    </row>
    <row r="2748" spans="1:9" ht="30" x14ac:dyDescent="0.2">
      <c r="A2748" t="s">
        <v>281</v>
      </c>
      <c r="B2748" t="s">
        <v>280</v>
      </c>
      <c r="C2748" s="412" t="s">
        <v>1738</v>
      </c>
      <c r="D2748" t="s">
        <v>15</v>
      </c>
      <c r="E2748" t="s">
        <v>20</v>
      </c>
      <c r="F2748" s="412" t="s">
        <v>1308</v>
      </c>
      <c r="G2748">
        <v>11</v>
      </c>
    </row>
    <row r="2749" spans="1:9" ht="30" x14ac:dyDescent="0.2">
      <c r="A2749" t="s">
        <v>281</v>
      </c>
      <c r="B2749" t="s">
        <v>280</v>
      </c>
      <c r="C2749" s="412" t="s">
        <v>1738</v>
      </c>
      <c r="D2749" t="s">
        <v>15</v>
      </c>
      <c r="E2749" t="s">
        <v>20</v>
      </c>
      <c r="F2749" s="412" t="s">
        <v>1304</v>
      </c>
      <c r="G2749">
        <v>5</v>
      </c>
    </row>
    <row r="2750" spans="1:9" ht="45" x14ac:dyDescent="0.2">
      <c r="A2750" t="s">
        <v>281</v>
      </c>
      <c r="B2750" t="s">
        <v>280</v>
      </c>
      <c r="C2750" s="412" t="s">
        <v>1738</v>
      </c>
      <c r="D2750" t="s">
        <v>15</v>
      </c>
      <c r="E2750" t="s">
        <v>20</v>
      </c>
      <c r="F2750" s="412" t="s">
        <v>1303</v>
      </c>
      <c r="G2750">
        <v>2</v>
      </c>
    </row>
    <row r="2751" spans="1:9" ht="30" x14ac:dyDescent="0.2">
      <c r="A2751" t="s">
        <v>281</v>
      </c>
      <c r="B2751" t="s">
        <v>280</v>
      </c>
      <c r="C2751" s="412" t="s">
        <v>1738</v>
      </c>
      <c r="D2751" t="s">
        <v>15</v>
      </c>
      <c r="E2751" t="s">
        <v>20</v>
      </c>
      <c r="F2751" s="412" t="s">
        <v>1169</v>
      </c>
      <c r="G2751">
        <v>2225</v>
      </c>
      <c r="H2751">
        <v>173</v>
      </c>
    </row>
    <row r="2752" spans="1:9" ht="45" x14ac:dyDescent="0.2">
      <c r="A2752" t="s">
        <v>281</v>
      </c>
      <c r="B2752" t="s">
        <v>280</v>
      </c>
      <c r="C2752" s="412" t="s">
        <v>1738</v>
      </c>
      <c r="D2752" t="s">
        <v>15</v>
      </c>
      <c r="E2752" t="s">
        <v>20</v>
      </c>
      <c r="F2752" s="412" t="s">
        <v>1170</v>
      </c>
      <c r="G2752">
        <v>1</v>
      </c>
    </row>
    <row r="2753" spans="1:9" ht="30" x14ac:dyDescent="0.2">
      <c r="A2753" t="s">
        <v>281</v>
      </c>
      <c r="B2753" t="s">
        <v>280</v>
      </c>
      <c r="C2753" s="412" t="s">
        <v>1738</v>
      </c>
      <c r="D2753" t="s">
        <v>15</v>
      </c>
      <c r="E2753" t="s">
        <v>20</v>
      </c>
      <c r="F2753" s="412" t="s">
        <v>1307</v>
      </c>
      <c r="G2753">
        <v>1</v>
      </c>
    </row>
    <row r="2754" spans="1:9" ht="30" x14ac:dyDescent="0.2">
      <c r="A2754" t="s">
        <v>281</v>
      </c>
      <c r="B2754" t="s">
        <v>280</v>
      </c>
      <c r="C2754" s="412" t="s">
        <v>1738</v>
      </c>
      <c r="D2754" t="s">
        <v>15</v>
      </c>
      <c r="E2754" t="s">
        <v>20</v>
      </c>
      <c r="F2754" s="412" t="s">
        <v>1306</v>
      </c>
      <c r="G2754">
        <v>7</v>
      </c>
    </row>
    <row r="2755" spans="1:9" ht="45" x14ac:dyDescent="0.2">
      <c r="A2755" t="s">
        <v>281</v>
      </c>
      <c r="B2755" t="s">
        <v>280</v>
      </c>
      <c r="C2755" s="412" t="s">
        <v>1738</v>
      </c>
      <c r="D2755" t="s">
        <v>15</v>
      </c>
      <c r="E2755" t="s">
        <v>20</v>
      </c>
      <c r="F2755" s="412" t="s">
        <v>1300</v>
      </c>
      <c r="G2755">
        <v>14</v>
      </c>
      <c r="I2755">
        <v>771</v>
      </c>
    </row>
    <row r="2756" spans="1:9" ht="45" x14ac:dyDescent="0.2">
      <c r="A2756" t="s">
        <v>281</v>
      </c>
      <c r="B2756" t="s">
        <v>280</v>
      </c>
      <c r="C2756" s="412" t="s">
        <v>1738</v>
      </c>
      <c r="D2756" t="s">
        <v>15</v>
      </c>
      <c r="E2756" t="s">
        <v>20</v>
      </c>
      <c r="F2756" s="412" t="s">
        <v>1299</v>
      </c>
      <c r="G2756">
        <v>45</v>
      </c>
    </row>
    <row r="2757" spans="1:9" ht="30" x14ac:dyDescent="0.2">
      <c r="A2757" t="s">
        <v>281</v>
      </c>
      <c r="B2757" t="s">
        <v>280</v>
      </c>
      <c r="C2757" s="412" t="s">
        <v>1738</v>
      </c>
      <c r="D2757" t="s">
        <v>15</v>
      </c>
      <c r="E2757" t="s">
        <v>20</v>
      </c>
      <c r="F2757" s="412" t="s">
        <v>1171</v>
      </c>
      <c r="G2757">
        <v>6</v>
      </c>
    </row>
    <row r="2758" spans="1:9" ht="30" x14ac:dyDescent="0.2">
      <c r="A2758" t="s">
        <v>281</v>
      </c>
      <c r="B2758" t="s">
        <v>280</v>
      </c>
      <c r="C2758" s="412" t="s">
        <v>1738</v>
      </c>
      <c r="D2758" t="s">
        <v>15</v>
      </c>
      <c r="E2758" t="s">
        <v>20</v>
      </c>
      <c r="F2758" s="412" t="s">
        <v>1297</v>
      </c>
      <c r="G2758">
        <v>73</v>
      </c>
      <c r="H2758">
        <v>8</v>
      </c>
      <c r="I2758">
        <v>136</v>
      </c>
    </row>
    <row r="2759" spans="1:9" ht="30" x14ac:dyDescent="0.2">
      <c r="A2759" t="s">
        <v>281</v>
      </c>
      <c r="B2759" t="s">
        <v>280</v>
      </c>
      <c r="C2759" s="412" t="s">
        <v>1738</v>
      </c>
      <c r="D2759" t="s">
        <v>15</v>
      </c>
      <c r="E2759" t="s">
        <v>20</v>
      </c>
      <c r="F2759" s="412" t="s">
        <v>1296</v>
      </c>
      <c r="G2759">
        <v>8</v>
      </c>
      <c r="H2759">
        <v>1</v>
      </c>
    </row>
    <row r="2760" spans="1:9" ht="60" x14ac:dyDescent="0.2">
      <c r="A2760" t="s">
        <v>281</v>
      </c>
      <c r="B2760" t="s">
        <v>280</v>
      </c>
      <c r="C2760" s="412" t="s">
        <v>1738</v>
      </c>
      <c r="D2760" t="s">
        <v>15</v>
      </c>
      <c r="E2760" t="s">
        <v>20</v>
      </c>
      <c r="F2760" s="412" t="s">
        <v>1295</v>
      </c>
      <c r="G2760">
        <v>2</v>
      </c>
      <c r="H2760">
        <v>7</v>
      </c>
      <c r="I2760">
        <v>64</v>
      </c>
    </row>
    <row r="2761" spans="1:9" ht="30" x14ac:dyDescent="0.2">
      <c r="A2761" t="s">
        <v>281</v>
      </c>
      <c r="B2761" t="s">
        <v>280</v>
      </c>
      <c r="C2761" s="412" t="s">
        <v>1738</v>
      </c>
      <c r="D2761" t="s">
        <v>15</v>
      </c>
      <c r="E2761" t="s">
        <v>20</v>
      </c>
      <c r="F2761" s="412" t="s">
        <v>1294</v>
      </c>
      <c r="G2761">
        <v>2427</v>
      </c>
      <c r="H2761">
        <v>12</v>
      </c>
      <c r="I2761">
        <v>2769</v>
      </c>
    </row>
    <row r="2762" spans="1:9" ht="30" x14ac:dyDescent="0.2">
      <c r="A2762" t="s">
        <v>634</v>
      </c>
      <c r="B2762" t="s">
        <v>633</v>
      </c>
      <c r="C2762" s="412" t="s">
        <v>1457</v>
      </c>
      <c r="D2762" t="s">
        <v>15</v>
      </c>
      <c r="E2762" t="s">
        <v>20</v>
      </c>
      <c r="F2762" s="412" t="s">
        <v>1305</v>
      </c>
      <c r="G2762">
        <v>324</v>
      </c>
      <c r="H2762">
        <v>21</v>
      </c>
    </row>
    <row r="2763" spans="1:9" ht="30" x14ac:dyDescent="0.2">
      <c r="A2763" t="s">
        <v>634</v>
      </c>
      <c r="B2763" t="s">
        <v>633</v>
      </c>
      <c r="C2763" s="412" t="s">
        <v>1457</v>
      </c>
      <c r="D2763" t="s">
        <v>15</v>
      </c>
      <c r="E2763" t="s">
        <v>20</v>
      </c>
      <c r="F2763" s="412" t="s">
        <v>1308</v>
      </c>
      <c r="G2763">
        <v>1</v>
      </c>
    </row>
    <row r="2764" spans="1:9" ht="45" x14ac:dyDescent="0.2">
      <c r="A2764" t="s">
        <v>634</v>
      </c>
      <c r="B2764" t="s">
        <v>633</v>
      </c>
      <c r="C2764" s="412" t="s">
        <v>1457</v>
      </c>
      <c r="D2764" t="s">
        <v>15</v>
      </c>
      <c r="E2764" t="s">
        <v>20</v>
      </c>
      <c r="F2764" s="412" t="s">
        <v>1303</v>
      </c>
      <c r="G2764">
        <v>2</v>
      </c>
    </row>
    <row r="2765" spans="1:9" ht="30" x14ac:dyDescent="0.2">
      <c r="A2765" t="s">
        <v>634</v>
      </c>
      <c r="B2765" t="s">
        <v>633</v>
      </c>
      <c r="C2765" s="412" t="s">
        <v>1457</v>
      </c>
      <c r="D2765" t="s">
        <v>15</v>
      </c>
      <c r="E2765" t="s">
        <v>20</v>
      </c>
      <c r="F2765" s="412" t="s">
        <v>1169</v>
      </c>
      <c r="G2765">
        <v>389</v>
      </c>
      <c r="H2765">
        <v>30</v>
      </c>
    </row>
    <row r="2766" spans="1:9" ht="45" x14ac:dyDescent="0.2">
      <c r="A2766" t="s">
        <v>634</v>
      </c>
      <c r="B2766" t="s">
        <v>633</v>
      </c>
      <c r="C2766" s="412" t="s">
        <v>1457</v>
      </c>
      <c r="D2766" t="s">
        <v>15</v>
      </c>
      <c r="E2766" t="s">
        <v>20</v>
      </c>
      <c r="F2766" s="412" t="s">
        <v>1170</v>
      </c>
      <c r="G2766">
        <v>1</v>
      </c>
    </row>
    <row r="2767" spans="1:9" x14ac:dyDescent="0.2">
      <c r="A2767" t="s">
        <v>634</v>
      </c>
      <c r="B2767" t="s">
        <v>633</v>
      </c>
      <c r="C2767" s="412" t="s">
        <v>1457</v>
      </c>
      <c r="D2767" t="s">
        <v>15</v>
      </c>
      <c r="E2767" t="s">
        <v>20</v>
      </c>
      <c r="F2767" s="412" t="s">
        <v>1306</v>
      </c>
      <c r="G2767">
        <v>2</v>
      </c>
    </row>
    <row r="2768" spans="1:9" ht="45" x14ac:dyDescent="0.2">
      <c r="A2768" t="s">
        <v>634</v>
      </c>
      <c r="B2768" t="s">
        <v>633</v>
      </c>
      <c r="C2768" s="412" t="s">
        <v>1457</v>
      </c>
      <c r="D2768" t="s">
        <v>15</v>
      </c>
      <c r="E2768" t="s">
        <v>20</v>
      </c>
      <c r="F2768" s="412" t="s">
        <v>1300</v>
      </c>
      <c r="G2768">
        <v>19</v>
      </c>
      <c r="I2768">
        <v>64</v>
      </c>
    </row>
    <row r="2769" spans="1:9" ht="45" x14ac:dyDescent="0.2">
      <c r="A2769" t="s">
        <v>634</v>
      </c>
      <c r="B2769" t="s">
        <v>633</v>
      </c>
      <c r="C2769" s="412" t="s">
        <v>1457</v>
      </c>
      <c r="D2769" t="s">
        <v>15</v>
      </c>
      <c r="E2769" t="s">
        <v>20</v>
      </c>
      <c r="F2769" s="412" t="s">
        <v>1299</v>
      </c>
      <c r="G2769">
        <v>90</v>
      </c>
    </row>
    <row r="2770" spans="1:9" ht="30" x14ac:dyDescent="0.2">
      <c r="A2770" t="s">
        <v>634</v>
      </c>
      <c r="B2770" t="s">
        <v>633</v>
      </c>
      <c r="C2770" s="412" t="s">
        <v>1457</v>
      </c>
      <c r="D2770" t="s">
        <v>15</v>
      </c>
      <c r="E2770" t="s">
        <v>20</v>
      </c>
      <c r="F2770" s="412" t="s">
        <v>1171</v>
      </c>
      <c r="G2770">
        <v>1</v>
      </c>
    </row>
    <row r="2771" spans="1:9" ht="30" x14ac:dyDescent="0.2">
      <c r="A2771" t="s">
        <v>634</v>
      </c>
      <c r="B2771" t="s">
        <v>633</v>
      </c>
      <c r="C2771" s="412" t="s">
        <v>1457</v>
      </c>
      <c r="D2771" t="s">
        <v>15</v>
      </c>
      <c r="E2771" t="s">
        <v>20</v>
      </c>
      <c r="F2771" s="412" t="s">
        <v>1297</v>
      </c>
      <c r="G2771">
        <v>22</v>
      </c>
      <c r="I2771">
        <v>28</v>
      </c>
    </row>
    <row r="2772" spans="1:9" ht="60" x14ac:dyDescent="0.2">
      <c r="A2772" t="s">
        <v>634</v>
      </c>
      <c r="B2772" t="s">
        <v>633</v>
      </c>
      <c r="C2772" s="412" t="s">
        <v>1457</v>
      </c>
      <c r="D2772" t="s">
        <v>15</v>
      </c>
      <c r="E2772" t="s">
        <v>20</v>
      </c>
      <c r="F2772" s="412" t="s">
        <v>1295</v>
      </c>
      <c r="G2772">
        <v>8</v>
      </c>
      <c r="H2772">
        <v>1</v>
      </c>
      <c r="I2772">
        <v>8</v>
      </c>
    </row>
    <row r="2773" spans="1:9" x14ac:dyDescent="0.2">
      <c r="A2773" t="s">
        <v>634</v>
      </c>
      <c r="B2773" t="s">
        <v>633</v>
      </c>
      <c r="C2773" s="412" t="s">
        <v>1457</v>
      </c>
      <c r="D2773" t="s">
        <v>15</v>
      </c>
      <c r="E2773" t="s">
        <v>20</v>
      </c>
      <c r="F2773" s="412" t="s">
        <v>1294</v>
      </c>
      <c r="G2773">
        <v>929</v>
      </c>
      <c r="H2773">
        <v>14</v>
      </c>
      <c r="I2773">
        <v>163</v>
      </c>
    </row>
    <row r="2774" spans="1:9" ht="45" x14ac:dyDescent="0.2">
      <c r="A2774" t="s">
        <v>209</v>
      </c>
      <c r="B2774" t="s">
        <v>208</v>
      </c>
      <c r="C2774" s="412" t="s">
        <v>1458</v>
      </c>
      <c r="D2774" t="s">
        <v>15</v>
      </c>
      <c r="E2774" t="s">
        <v>20</v>
      </c>
      <c r="F2774" s="412" t="s">
        <v>1294</v>
      </c>
      <c r="I2774">
        <v>4</v>
      </c>
    </row>
    <row r="2775" spans="1:9" ht="45" x14ac:dyDescent="0.2">
      <c r="A2775" t="s">
        <v>735</v>
      </c>
      <c r="B2775" t="s">
        <v>734</v>
      </c>
      <c r="C2775" s="412" t="s">
        <v>1739</v>
      </c>
      <c r="D2775" t="s">
        <v>15</v>
      </c>
      <c r="E2775" t="s">
        <v>35</v>
      </c>
      <c r="F2775" s="412" t="s">
        <v>1305</v>
      </c>
      <c r="G2775">
        <v>237</v>
      </c>
    </row>
    <row r="2776" spans="1:9" ht="45" x14ac:dyDescent="0.2">
      <c r="A2776" t="s">
        <v>735</v>
      </c>
      <c r="B2776" t="s">
        <v>734</v>
      </c>
      <c r="C2776" s="412" t="s">
        <v>1739</v>
      </c>
      <c r="D2776" t="s">
        <v>15</v>
      </c>
      <c r="E2776" t="s">
        <v>35</v>
      </c>
      <c r="F2776" s="412" t="s">
        <v>1308</v>
      </c>
      <c r="G2776">
        <v>3</v>
      </c>
      <c r="H2776">
        <v>2</v>
      </c>
    </row>
    <row r="2777" spans="1:9" ht="45" x14ac:dyDescent="0.2">
      <c r="A2777" t="s">
        <v>735</v>
      </c>
      <c r="B2777" t="s">
        <v>734</v>
      </c>
      <c r="C2777" s="412" t="s">
        <v>1739</v>
      </c>
      <c r="D2777" t="s">
        <v>15</v>
      </c>
      <c r="E2777" t="s">
        <v>35</v>
      </c>
      <c r="F2777" s="412" t="s">
        <v>1304</v>
      </c>
      <c r="G2777">
        <v>1667</v>
      </c>
      <c r="H2777">
        <v>23</v>
      </c>
    </row>
    <row r="2778" spans="1:9" ht="45" x14ac:dyDescent="0.2">
      <c r="A2778" t="s">
        <v>735</v>
      </c>
      <c r="B2778" t="s">
        <v>734</v>
      </c>
      <c r="C2778" s="412" t="s">
        <v>1739</v>
      </c>
      <c r="D2778" t="s">
        <v>15</v>
      </c>
      <c r="E2778" t="s">
        <v>35</v>
      </c>
      <c r="F2778" s="412" t="s">
        <v>1303</v>
      </c>
      <c r="G2778">
        <v>4</v>
      </c>
    </row>
    <row r="2779" spans="1:9" ht="45" x14ac:dyDescent="0.2">
      <c r="A2779" t="s">
        <v>735</v>
      </c>
      <c r="B2779" t="s">
        <v>734</v>
      </c>
      <c r="C2779" s="412" t="s">
        <v>1739</v>
      </c>
      <c r="D2779" t="s">
        <v>15</v>
      </c>
      <c r="E2779" t="s">
        <v>35</v>
      </c>
      <c r="F2779" s="412" t="s">
        <v>1169</v>
      </c>
      <c r="G2779">
        <v>1</v>
      </c>
    </row>
    <row r="2780" spans="1:9" ht="45" x14ac:dyDescent="0.2">
      <c r="A2780" t="s">
        <v>735</v>
      </c>
      <c r="B2780" t="s">
        <v>734</v>
      </c>
      <c r="C2780" s="412" t="s">
        <v>1739</v>
      </c>
      <c r="D2780" t="s">
        <v>15</v>
      </c>
      <c r="E2780" t="s">
        <v>35</v>
      </c>
      <c r="F2780" s="412" t="s">
        <v>1309</v>
      </c>
      <c r="G2780">
        <v>4</v>
      </c>
    </row>
    <row r="2781" spans="1:9" ht="45" x14ac:dyDescent="0.2">
      <c r="A2781" t="s">
        <v>735</v>
      </c>
      <c r="B2781" t="s">
        <v>734</v>
      </c>
      <c r="C2781" s="412" t="s">
        <v>1739</v>
      </c>
      <c r="D2781" t="s">
        <v>15</v>
      </c>
      <c r="E2781" t="s">
        <v>35</v>
      </c>
      <c r="F2781" s="412" t="s">
        <v>1170</v>
      </c>
      <c r="G2781">
        <v>23</v>
      </c>
      <c r="H2781">
        <v>1</v>
      </c>
    </row>
    <row r="2782" spans="1:9" ht="45" x14ac:dyDescent="0.2">
      <c r="A2782" t="s">
        <v>735</v>
      </c>
      <c r="B2782" t="s">
        <v>734</v>
      </c>
      <c r="C2782" s="412" t="s">
        <v>1739</v>
      </c>
      <c r="D2782" t="s">
        <v>15</v>
      </c>
      <c r="E2782" t="s">
        <v>35</v>
      </c>
      <c r="F2782" s="412" t="s">
        <v>1307</v>
      </c>
      <c r="G2782">
        <v>4</v>
      </c>
    </row>
    <row r="2783" spans="1:9" ht="45" x14ac:dyDescent="0.2">
      <c r="A2783" t="s">
        <v>735</v>
      </c>
      <c r="B2783" t="s">
        <v>734</v>
      </c>
      <c r="C2783" s="412" t="s">
        <v>1739</v>
      </c>
      <c r="D2783" t="s">
        <v>15</v>
      </c>
      <c r="E2783" t="s">
        <v>35</v>
      </c>
      <c r="F2783" s="412" t="s">
        <v>1306</v>
      </c>
      <c r="G2783">
        <v>2</v>
      </c>
    </row>
    <row r="2784" spans="1:9" ht="45" x14ac:dyDescent="0.2">
      <c r="A2784" t="s">
        <v>735</v>
      </c>
      <c r="B2784" t="s">
        <v>734</v>
      </c>
      <c r="C2784" s="412" t="s">
        <v>1739</v>
      </c>
      <c r="D2784" t="s">
        <v>15</v>
      </c>
      <c r="E2784" t="s">
        <v>35</v>
      </c>
      <c r="F2784" s="412" t="s">
        <v>1300</v>
      </c>
      <c r="G2784">
        <v>8</v>
      </c>
      <c r="I2784">
        <v>79</v>
      </c>
    </row>
    <row r="2785" spans="1:9" ht="45" x14ac:dyDescent="0.2">
      <c r="A2785" t="s">
        <v>735</v>
      </c>
      <c r="B2785" t="s">
        <v>734</v>
      </c>
      <c r="C2785" s="412" t="s">
        <v>1739</v>
      </c>
      <c r="D2785" t="s">
        <v>15</v>
      </c>
      <c r="E2785" t="s">
        <v>35</v>
      </c>
      <c r="F2785" s="412" t="s">
        <v>1299</v>
      </c>
      <c r="G2785">
        <v>4</v>
      </c>
    </row>
    <row r="2786" spans="1:9" ht="45" x14ac:dyDescent="0.2">
      <c r="A2786" t="s">
        <v>735</v>
      </c>
      <c r="B2786" t="s">
        <v>734</v>
      </c>
      <c r="C2786" s="412" t="s">
        <v>1739</v>
      </c>
      <c r="D2786" t="s">
        <v>15</v>
      </c>
      <c r="E2786" t="s">
        <v>35</v>
      </c>
      <c r="F2786" s="412" t="s">
        <v>1171</v>
      </c>
      <c r="G2786">
        <v>3</v>
      </c>
    </row>
    <row r="2787" spans="1:9" ht="45" x14ac:dyDescent="0.2">
      <c r="A2787" t="s">
        <v>735</v>
      </c>
      <c r="B2787" t="s">
        <v>734</v>
      </c>
      <c r="C2787" s="412" t="s">
        <v>1739</v>
      </c>
      <c r="D2787" t="s">
        <v>15</v>
      </c>
      <c r="E2787" t="s">
        <v>35</v>
      </c>
      <c r="F2787" s="412" t="s">
        <v>1297</v>
      </c>
      <c r="G2787">
        <v>2551</v>
      </c>
      <c r="H2787">
        <v>33</v>
      </c>
      <c r="I2787">
        <v>546</v>
      </c>
    </row>
    <row r="2788" spans="1:9" ht="45" x14ac:dyDescent="0.2">
      <c r="A2788" t="s">
        <v>735</v>
      </c>
      <c r="B2788" t="s">
        <v>734</v>
      </c>
      <c r="C2788" s="412" t="s">
        <v>1739</v>
      </c>
      <c r="D2788" t="s">
        <v>15</v>
      </c>
      <c r="E2788" t="s">
        <v>35</v>
      </c>
      <c r="F2788" s="412" t="s">
        <v>1296</v>
      </c>
      <c r="G2788">
        <v>8</v>
      </c>
      <c r="H2788">
        <v>1</v>
      </c>
    </row>
    <row r="2789" spans="1:9" ht="60" x14ac:dyDescent="0.2">
      <c r="A2789" t="s">
        <v>735</v>
      </c>
      <c r="B2789" t="s">
        <v>734</v>
      </c>
      <c r="C2789" s="412" t="s">
        <v>1739</v>
      </c>
      <c r="D2789" t="s">
        <v>15</v>
      </c>
      <c r="E2789" t="s">
        <v>35</v>
      </c>
      <c r="F2789" s="412" t="s">
        <v>1295</v>
      </c>
      <c r="G2789">
        <v>11</v>
      </c>
      <c r="H2789">
        <v>1</v>
      </c>
      <c r="I2789">
        <v>17</v>
      </c>
    </row>
    <row r="2790" spans="1:9" ht="45" x14ac:dyDescent="0.2">
      <c r="A2790" t="s">
        <v>735</v>
      </c>
      <c r="B2790" t="s">
        <v>734</v>
      </c>
      <c r="C2790" s="412" t="s">
        <v>1739</v>
      </c>
      <c r="D2790" t="s">
        <v>15</v>
      </c>
      <c r="E2790" t="s">
        <v>35</v>
      </c>
      <c r="F2790" s="412" t="s">
        <v>1294</v>
      </c>
      <c r="G2790">
        <v>144</v>
      </c>
      <c r="I2790">
        <v>175</v>
      </c>
    </row>
    <row r="2791" spans="1:9" ht="45" x14ac:dyDescent="0.2">
      <c r="A2791" t="s">
        <v>823</v>
      </c>
      <c r="B2791" t="s">
        <v>822</v>
      </c>
      <c r="C2791" s="412" t="s">
        <v>1740</v>
      </c>
      <c r="D2791" t="s">
        <v>15</v>
      </c>
      <c r="E2791" t="s">
        <v>67</v>
      </c>
      <c r="F2791" s="412" t="s">
        <v>1297</v>
      </c>
      <c r="G2791">
        <v>6</v>
      </c>
      <c r="I2791">
        <v>67</v>
      </c>
    </row>
    <row r="2792" spans="1:9" ht="45" x14ac:dyDescent="0.2">
      <c r="A2792" t="s">
        <v>823</v>
      </c>
      <c r="B2792" t="s">
        <v>822</v>
      </c>
      <c r="C2792" s="412" t="s">
        <v>1740</v>
      </c>
      <c r="D2792" t="s">
        <v>15</v>
      </c>
      <c r="E2792" t="s">
        <v>67</v>
      </c>
      <c r="F2792" s="412" t="s">
        <v>1294</v>
      </c>
      <c r="I2792">
        <v>4</v>
      </c>
    </row>
    <row r="2793" spans="1:9" ht="30" x14ac:dyDescent="0.2">
      <c r="A2793" t="s">
        <v>807</v>
      </c>
      <c r="B2793" t="s">
        <v>806</v>
      </c>
      <c r="C2793" s="412" t="s">
        <v>1741</v>
      </c>
      <c r="D2793" t="s">
        <v>15</v>
      </c>
      <c r="E2793" t="s">
        <v>18</v>
      </c>
      <c r="F2793" s="412" t="s">
        <v>1305</v>
      </c>
      <c r="G2793">
        <v>1</v>
      </c>
    </row>
    <row r="2794" spans="1:9" ht="30" x14ac:dyDescent="0.2">
      <c r="A2794" t="s">
        <v>807</v>
      </c>
      <c r="B2794" t="s">
        <v>806</v>
      </c>
      <c r="C2794" s="412" t="s">
        <v>1741</v>
      </c>
      <c r="D2794" t="s">
        <v>15</v>
      </c>
      <c r="E2794" t="s">
        <v>18</v>
      </c>
      <c r="F2794" s="412" t="s">
        <v>1308</v>
      </c>
      <c r="H2794">
        <v>5</v>
      </c>
    </row>
    <row r="2795" spans="1:9" ht="45" x14ac:dyDescent="0.2">
      <c r="A2795" t="s">
        <v>807</v>
      </c>
      <c r="B2795" t="s">
        <v>806</v>
      </c>
      <c r="C2795" s="412" t="s">
        <v>1741</v>
      </c>
      <c r="D2795" t="s">
        <v>15</v>
      </c>
      <c r="E2795" t="s">
        <v>18</v>
      </c>
      <c r="F2795" s="412" t="s">
        <v>1303</v>
      </c>
      <c r="G2795">
        <v>1192</v>
      </c>
    </row>
    <row r="2796" spans="1:9" ht="45" x14ac:dyDescent="0.2">
      <c r="A2796" t="s">
        <v>807</v>
      </c>
      <c r="B2796" t="s">
        <v>806</v>
      </c>
      <c r="C2796" s="412" t="s">
        <v>1741</v>
      </c>
      <c r="D2796" t="s">
        <v>15</v>
      </c>
      <c r="E2796" t="s">
        <v>18</v>
      </c>
      <c r="F2796" s="412" t="s">
        <v>1170</v>
      </c>
      <c r="G2796">
        <v>4</v>
      </c>
    </row>
    <row r="2797" spans="1:9" ht="45" x14ac:dyDescent="0.2">
      <c r="A2797" t="s">
        <v>807</v>
      </c>
      <c r="B2797" t="s">
        <v>806</v>
      </c>
      <c r="C2797" s="412" t="s">
        <v>1741</v>
      </c>
      <c r="D2797" t="s">
        <v>15</v>
      </c>
      <c r="E2797" t="s">
        <v>18</v>
      </c>
      <c r="F2797" s="412" t="s">
        <v>1300</v>
      </c>
      <c r="G2797">
        <v>34</v>
      </c>
      <c r="I2797">
        <v>45</v>
      </c>
    </row>
    <row r="2798" spans="1:9" ht="45" x14ac:dyDescent="0.2">
      <c r="A2798" t="s">
        <v>807</v>
      </c>
      <c r="B2798" t="s">
        <v>806</v>
      </c>
      <c r="C2798" s="412" t="s">
        <v>1741</v>
      </c>
      <c r="D2798" t="s">
        <v>15</v>
      </c>
      <c r="E2798" t="s">
        <v>18</v>
      </c>
      <c r="F2798" s="412" t="s">
        <v>1299</v>
      </c>
      <c r="G2798">
        <v>1</v>
      </c>
    </row>
    <row r="2799" spans="1:9" ht="30" x14ac:dyDescent="0.2">
      <c r="A2799" t="s">
        <v>807</v>
      </c>
      <c r="B2799" t="s">
        <v>806</v>
      </c>
      <c r="C2799" s="412" t="s">
        <v>1741</v>
      </c>
      <c r="D2799" t="s">
        <v>15</v>
      </c>
      <c r="E2799" t="s">
        <v>18</v>
      </c>
      <c r="F2799" s="412" t="s">
        <v>1297</v>
      </c>
      <c r="G2799">
        <v>6</v>
      </c>
      <c r="H2799">
        <v>1</v>
      </c>
      <c r="I2799">
        <v>13</v>
      </c>
    </row>
    <row r="2800" spans="1:9" ht="30" x14ac:dyDescent="0.2">
      <c r="A2800" t="s">
        <v>807</v>
      </c>
      <c r="B2800" t="s">
        <v>806</v>
      </c>
      <c r="C2800" s="412" t="s">
        <v>1741</v>
      </c>
      <c r="D2800" t="s">
        <v>15</v>
      </c>
      <c r="E2800" t="s">
        <v>18</v>
      </c>
      <c r="F2800" s="412" t="s">
        <v>1296</v>
      </c>
      <c r="G2800">
        <v>2504</v>
      </c>
      <c r="H2800">
        <v>75</v>
      </c>
    </row>
    <row r="2801" spans="1:9" ht="60" x14ac:dyDescent="0.2">
      <c r="A2801" t="s">
        <v>807</v>
      </c>
      <c r="B2801" t="s">
        <v>806</v>
      </c>
      <c r="C2801" s="412" t="s">
        <v>1741</v>
      </c>
      <c r="D2801" t="s">
        <v>15</v>
      </c>
      <c r="E2801" t="s">
        <v>18</v>
      </c>
      <c r="F2801" s="412" t="s">
        <v>1295</v>
      </c>
      <c r="G2801">
        <v>527</v>
      </c>
      <c r="H2801">
        <v>37</v>
      </c>
      <c r="I2801">
        <v>869</v>
      </c>
    </row>
    <row r="2802" spans="1:9" ht="30" x14ac:dyDescent="0.2">
      <c r="A2802" t="s">
        <v>807</v>
      </c>
      <c r="B2802" t="s">
        <v>806</v>
      </c>
      <c r="C2802" s="412" t="s">
        <v>1741</v>
      </c>
      <c r="D2802" t="s">
        <v>15</v>
      </c>
      <c r="E2802" t="s">
        <v>18</v>
      </c>
      <c r="F2802" s="412" t="s">
        <v>1294</v>
      </c>
      <c r="G2802">
        <v>376</v>
      </c>
      <c r="H2802">
        <v>30</v>
      </c>
      <c r="I2802">
        <v>302</v>
      </c>
    </row>
    <row r="2803" spans="1:9" ht="45" x14ac:dyDescent="0.2">
      <c r="A2803" t="s">
        <v>495</v>
      </c>
      <c r="B2803" t="s">
        <v>494</v>
      </c>
      <c r="C2803" s="412" t="s">
        <v>1742</v>
      </c>
      <c r="D2803" t="s">
        <v>15</v>
      </c>
      <c r="E2803" t="s">
        <v>20</v>
      </c>
      <c r="F2803" s="412" t="s">
        <v>1305</v>
      </c>
      <c r="G2803">
        <v>6328</v>
      </c>
      <c r="H2803">
        <v>83</v>
      </c>
    </row>
    <row r="2804" spans="1:9" ht="45" x14ac:dyDescent="0.2">
      <c r="A2804" t="s">
        <v>495</v>
      </c>
      <c r="B2804" t="s">
        <v>494</v>
      </c>
      <c r="C2804" s="412" t="s">
        <v>1742</v>
      </c>
      <c r="D2804" t="s">
        <v>15</v>
      </c>
      <c r="E2804" t="s">
        <v>20</v>
      </c>
      <c r="F2804" s="412" t="s">
        <v>1308</v>
      </c>
      <c r="G2804">
        <v>8</v>
      </c>
    </row>
    <row r="2805" spans="1:9" ht="45" x14ac:dyDescent="0.2">
      <c r="A2805" t="s">
        <v>495</v>
      </c>
      <c r="B2805" t="s">
        <v>494</v>
      </c>
      <c r="C2805" s="412" t="s">
        <v>1742</v>
      </c>
      <c r="D2805" t="s">
        <v>15</v>
      </c>
      <c r="E2805" t="s">
        <v>20</v>
      </c>
      <c r="F2805" s="412" t="s">
        <v>1303</v>
      </c>
      <c r="G2805">
        <v>7</v>
      </c>
    </row>
    <row r="2806" spans="1:9" ht="45" x14ac:dyDescent="0.2">
      <c r="A2806" t="s">
        <v>495</v>
      </c>
      <c r="B2806" t="s">
        <v>494</v>
      </c>
      <c r="C2806" s="412" t="s">
        <v>1742</v>
      </c>
      <c r="D2806" t="s">
        <v>15</v>
      </c>
      <c r="E2806" t="s">
        <v>20</v>
      </c>
      <c r="F2806" s="412" t="s">
        <v>1169</v>
      </c>
      <c r="G2806">
        <v>5589</v>
      </c>
      <c r="H2806">
        <v>151</v>
      </c>
    </row>
    <row r="2807" spans="1:9" ht="45" x14ac:dyDescent="0.2">
      <c r="A2807" t="s">
        <v>495</v>
      </c>
      <c r="B2807" t="s">
        <v>494</v>
      </c>
      <c r="C2807" s="412" t="s">
        <v>1742</v>
      </c>
      <c r="D2807" t="s">
        <v>15</v>
      </c>
      <c r="E2807" t="s">
        <v>20</v>
      </c>
      <c r="F2807" s="412" t="s">
        <v>1309</v>
      </c>
      <c r="G2807">
        <v>4</v>
      </c>
    </row>
    <row r="2808" spans="1:9" ht="45" x14ac:dyDescent="0.2">
      <c r="A2808" t="s">
        <v>495</v>
      </c>
      <c r="B2808" t="s">
        <v>494</v>
      </c>
      <c r="C2808" s="412" t="s">
        <v>1742</v>
      </c>
      <c r="D2808" t="s">
        <v>15</v>
      </c>
      <c r="E2808" t="s">
        <v>20</v>
      </c>
      <c r="F2808" s="412" t="s">
        <v>1170</v>
      </c>
      <c r="G2808">
        <v>7</v>
      </c>
    </row>
    <row r="2809" spans="1:9" ht="45" x14ac:dyDescent="0.2">
      <c r="A2809" t="s">
        <v>495</v>
      </c>
      <c r="B2809" t="s">
        <v>494</v>
      </c>
      <c r="C2809" s="412" t="s">
        <v>1742</v>
      </c>
      <c r="D2809" t="s">
        <v>15</v>
      </c>
      <c r="E2809" t="s">
        <v>20</v>
      </c>
      <c r="F2809" s="412" t="s">
        <v>1307</v>
      </c>
      <c r="G2809">
        <v>1</v>
      </c>
    </row>
    <row r="2810" spans="1:9" ht="45" x14ac:dyDescent="0.2">
      <c r="A2810" t="s">
        <v>495</v>
      </c>
      <c r="B2810" t="s">
        <v>494</v>
      </c>
      <c r="C2810" s="412" t="s">
        <v>1742</v>
      </c>
      <c r="D2810" t="s">
        <v>15</v>
      </c>
      <c r="E2810" t="s">
        <v>20</v>
      </c>
      <c r="F2810" s="412" t="s">
        <v>1306</v>
      </c>
      <c r="G2810">
        <v>21</v>
      </c>
    </row>
    <row r="2811" spans="1:9" ht="45" x14ac:dyDescent="0.2">
      <c r="A2811" t="s">
        <v>495</v>
      </c>
      <c r="B2811" t="s">
        <v>494</v>
      </c>
      <c r="C2811" s="412" t="s">
        <v>1742</v>
      </c>
      <c r="D2811" t="s">
        <v>15</v>
      </c>
      <c r="E2811" t="s">
        <v>20</v>
      </c>
      <c r="F2811" s="412" t="s">
        <v>1300</v>
      </c>
      <c r="G2811">
        <v>31</v>
      </c>
      <c r="I2811">
        <v>392</v>
      </c>
    </row>
    <row r="2812" spans="1:9" ht="45" x14ac:dyDescent="0.2">
      <c r="A2812" t="s">
        <v>495</v>
      </c>
      <c r="B2812" t="s">
        <v>494</v>
      </c>
      <c r="C2812" s="412" t="s">
        <v>1742</v>
      </c>
      <c r="D2812" t="s">
        <v>15</v>
      </c>
      <c r="E2812" t="s">
        <v>20</v>
      </c>
      <c r="F2812" s="412" t="s">
        <v>1299</v>
      </c>
      <c r="G2812">
        <v>71</v>
      </c>
    </row>
    <row r="2813" spans="1:9" ht="45" x14ac:dyDescent="0.2">
      <c r="A2813" t="s">
        <v>495</v>
      </c>
      <c r="B2813" t="s">
        <v>494</v>
      </c>
      <c r="C2813" s="412" t="s">
        <v>1742</v>
      </c>
      <c r="D2813" t="s">
        <v>15</v>
      </c>
      <c r="E2813" t="s">
        <v>20</v>
      </c>
      <c r="F2813" s="412" t="s">
        <v>1171</v>
      </c>
      <c r="G2813">
        <v>19</v>
      </c>
    </row>
    <row r="2814" spans="1:9" ht="45" x14ac:dyDescent="0.2">
      <c r="A2814" t="s">
        <v>495</v>
      </c>
      <c r="B2814" t="s">
        <v>494</v>
      </c>
      <c r="C2814" s="412" t="s">
        <v>1742</v>
      </c>
      <c r="D2814" t="s">
        <v>15</v>
      </c>
      <c r="E2814" t="s">
        <v>20</v>
      </c>
      <c r="F2814" s="412" t="s">
        <v>1297</v>
      </c>
      <c r="G2814">
        <v>74</v>
      </c>
      <c r="H2814">
        <v>1</v>
      </c>
      <c r="I2814">
        <v>88</v>
      </c>
    </row>
    <row r="2815" spans="1:9" ht="45" x14ac:dyDescent="0.2">
      <c r="A2815" t="s">
        <v>495</v>
      </c>
      <c r="B2815" t="s">
        <v>494</v>
      </c>
      <c r="C2815" s="412" t="s">
        <v>1742</v>
      </c>
      <c r="D2815" t="s">
        <v>15</v>
      </c>
      <c r="E2815" t="s">
        <v>20</v>
      </c>
      <c r="F2815" s="412" t="s">
        <v>1296</v>
      </c>
      <c r="G2815">
        <v>14</v>
      </c>
    </row>
    <row r="2816" spans="1:9" ht="60" x14ac:dyDescent="0.2">
      <c r="A2816" t="s">
        <v>495</v>
      </c>
      <c r="B2816" t="s">
        <v>494</v>
      </c>
      <c r="C2816" s="412" t="s">
        <v>1742</v>
      </c>
      <c r="D2816" t="s">
        <v>15</v>
      </c>
      <c r="E2816" t="s">
        <v>20</v>
      </c>
      <c r="F2816" s="412" t="s">
        <v>1295</v>
      </c>
      <c r="G2816">
        <v>6</v>
      </c>
      <c r="H2816">
        <v>2</v>
      </c>
      <c r="I2816">
        <v>21</v>
      </c>
    </row>
    <row r="2817" spans="1:9" ht="45" x14ac:dyDescent="0.2">
      <c r="A2817" t="s">
        <v>495</v>
      </c>
      <c r="B2817" t="s">
        <v>494</v>
      </c>
      <c r="C2817" s="412" t="s">
        <v>1742</v>
      </c>
      <c r="D2817" t="s">
        <v>15</v>
      </c>
      <c r="E2817" t="s">
        <v>20</v>
      </c>
      <c r="F2817" s="412" t="s">
        <v>1294</v>
      </c>
      <c r="G2817">
        <v>1914</v>
      </c>
      <c r="H2817">
        <v>6</v>
      </c>
      <c r="I2817">
        <v>1700</v>
      </c>
    </row>
    <row r="2818" spans="1:9" ht="30" x14ac:dyDescent="0.2">
      <c r="A2818" t="s">
        <v>649</v>
      </c>
      <c r="B2818" t="s">
        <v>648</v>
      </c>
      <c r="C2818" s="412" t="s">
        <v>1459</v>
      </c>
      <c r="D2818" t="s">
        <v>15</v>
      </c>
      <c r="E2818" t="s">
        <v>67</v>
      </c>
      <c r="F2818" s="412" t="s">
        <v>1305</v>
      </c>
      <c r="G2818">
        <v>2</v>
      </c>
    </row>
    <row r="2819" spans="1:9" ht="30" x14ac:dyDescent="0.2">
      <c r="A2819" t="s">
        <v>649</v>
      </c>
      <c r="B2819" t="s">
        <v>648</v>
      </c>
      <c r="C2819" s="412" t="s">
        <v>1459</v>
      </c>
      <c r="D2819" t="s">
        <v>15</v>
      </c>
      <c r="E2819" t="s">
        <v>67</v>
      </c>
      <c r="F2819" s="412" t="s">
        <v>1304</v>
      </c>
      <c r="G2819">
        <v>1</v>
      </c>
    </row>
    <row r="2820" spans="1:9" ht="30" x14ac:dyDescent="0.2">
      <c r="A2820" t="s">
        <v>649</v>
      </c>
      <c r="B2820" t="s">
        <v>648</v>
      </c>
      <c r="C2820" s="412" t="s">
        <v>1459</v>
      </c>
      <c r="D2820" t="s">
        <v>15</v>
      </c>
      <c r="E2820" t="s">
        <v>67</v>
      </c>
      <c r="F2820" s="412" t="s">
        <v>1169</v>
      </c>
      <c r="G2820">
        <v>6</v>
      </c>
      <c r="H2820">
        <v>2</v>
      </c>
    </row>
    <row r="2821" spans="1:9" ht="30" x14ac:dyDescent="0.2">
      <c r="A2821" t="s">
        <v>649</v>
      </c>
      <c r="B2821" t="s">
        <v>648</v>
      </c>
      <c r="C2821" s="412" t="s">
        <v>1459</v>
      </c>
      <c r="D2821" t="s">
        <v>15</v>
      </c>
      <c r="E2821" t="s">
        <v>67</v>
      </c>
      <c r="F2821" s="412" t="s">
        <v>1306</v>
      </c>
      <c r="G2821">
        <v>457</v>
      </c>
    </row>
    <row r="2822" spans="1:9" ht="45" x14ac:dyDescent="0.2">
      <c r="A2822" t="s">
        <v>649</v>
      </c>
      <c r="B2822" t="s">
        <v>648</v>
      </c>
      <c r="C2822" s="412" t="s">
        <v>1459</v>
      </c>
      <c r="D2822" t="s">
        <v>15</v>
      </c>
      <c r="E2822" t="s">
        <v>67</v>
      </c>
      <c r="F2822" s="412" t="s">
        <v>1300</v>
      </c>
      <c r="G2822">
        <v>1</v>
      </c>
      <c r="I2822">
        <v>3</v>
      </c>
    </row>
    <row r="2823" spans="1:9" ht="45" x14ac:dyDescent="0.2">
      <c r="A2823" t="s">
        <v>649</v>
      </c>
      <c r="B2823" t="s">
        <v>648</v>
      </c>
      <c r="C2823" s="412" t="s">
        <v>1459</v>
      </c>
      <c r="D2823" t="s">
        <v>15</v>
      </c>
      <c r="E2823" t="s">
        <v>67</v>
      </c>
      <c r="F2823" s="412" t="s">
        <v>1299</v>
      </c>
      <c r="G2823">
        <v>6</v>
      </c>
    </row>
    <row r="2824" spans="1:9" ht="30" x14ac:dyDescent="0.2">
      <c r="A2824" t="s">
        <v>649</v>
      </c>
      <c r="B2824" t="s">
        <v>648</v>
      </c>
      <c r="C2824" s="412" t="s">
        <v>1459</v>
      </c>
      <c r="D2824" t="s">
        <v>15</v>
      </c>
      <c r="E2824" t="s">
        <v>67</v>
      </c>
      <c r="F2824" s="412" t="s">
        <v>1171</v>
      </c>
      <c r="G2824">
        <v>1</v>
      </c>
    </row>
    <row r="2825" spans="1:9" ht="30" x14ac:dyDescent="0.2">
      <c r="A2825" t="s">
        <v>649</v>
      </c>
      <c r="B2825" t="s">
        <v>648</v>
      </c>
      <c r="C2825" s="412" t="s">
        <v>1459</v>
      </c>
      <c r="D2825" t="s">
        <v>15</v>
      </c>
      <c r="E2825" t="s">
        <v>67</v>
      </c>
      <c r="F2825" s="412" t="s">
        <v>1297</v>
      </c>
      <c r="G2825">
        <v>876</v>
      </c>
      <c r="H2825">
        <v>56</v>
      </c>
      <c r="I2825">
        <v>218</v>
      </c>
    </row>
    <row r="2826" spans="1:9" ht="30" x14ac:dyDescent="0.2">
      <c r="A2826" t="s">
        <v>649</v>
      </c>
      <c r="B2826" t="s">
        <v>648</v>
      </c>
      <c r="C2826" s="412" t="s">
        <v>1459</v>
      </c>
      <c r="D2826" t="s">
        <v>15</v>
      </c>
      <c r="E2826" t="s">
        <v>67</v>
      </c>
      <c r="F2826" s="412" t="s">
        <v>1296</v>
      </c>
      <c r="G2826">
        <v>4</v>
      </c>
    </row>
    <row r="2827" spans="1:9" ht="60" x14ac:dyDescent="0.2">
      <c r="A2827" t="s">
        <v>649</v>
      </c>
      <c r="B2827" t="s">
        <v>648</v>
      </c>
      <c r="C2827" s="412" t="s">
        <v>1459</v>
      </c>
      <c r="D2827" t="s">
        <v>15</v>
      </c>
      <c r="E2827" t="s">
        <v>67</v>
      </c>
      <c r="F2827" s="412" t="s">
        <v>1295</v>
      </c>
      <c r="I2827">
        <v>2</v>
      </c>
    </row>
    <row r="2828" spans="1:9" ht="30" x14ac:dyDescent="0.2">
      <c r="A2828" t="s">
        <v>649</v>
      </c>
      <c r="B2828" t="s">
        <v>648</v>
      </c>
      <c r="C2828" s="412" t="s">
        <v>1459</v>
      </c>
      <c r="D2828" t="s">
        <v>15</v>
      </c>
      <c r="E2828" t="s">
        <v>67</v>
      </c>
      <c r="F2828" s="412" t="s">
        <v>1294</v>
      </c>
      <c r="G2828">
        <v>385</v>
      </c>
      <c r="H2828">
        <v>34</v>
      </c>
      <c r="I2828">
        <v>130</v>
      </c>
    </row>
    <row r="2829" spans="1:9" ht="30" x14ac:dyDescent="0.2">
      <c r="A2829" t="s">
        <v>803</v>
      </c>
      <c r="B2829" t="s">
        <v>802</v>
      </c>
      <c r="C2829" s="412" t="s">
        <v>1460</v>
      </c>
      <c r="D2829" t="s">
        <v>160</v>
      </c>
      <c r="E2829" t="s">
        <v>18</v>
      </c>
      <c r="F2829" s="412" t="s">
        <v>1305</v>
      </c>
      <c r="G2829">
        <v>4</v>
      </c>
      <c r="H2829">
        <v>1</v>
      </c>
    </row>
    <row r="2830" spans="1:9" ht="30" x14ac:dyDescent="0.2">
      <c r="A2830" t="s">
        <v>803</v>
      </c>
      <c r="B2830" t="s">
        <v>802</v>
      </c>
      <c r="C2830" s="412" t="s">
        <v>1460</v>
      </c>
      <c r="D2830" t="s">
        <v>160</v>
      </c>
      <c r="E2830" t="s">
        <v>18</v>
      </c>
      <c r="F2830" s="412" t="s">
        <v>1308</v>
      </c>
      <c r="G2830">
        <v>6</v>
      </c>
      <c r="H2830">
        <v>20</v>
      </c>
    </row>
    <row r="2831" spans="1:9" ht="30" x14ac:dyDescent="0.2">
      <c r="A2831" t="s">
        <v>803</v>
      </c>
      <c r="B2831" t="s">
        <v>802</v>
      </c>
      <c r="C2831" s="412" t="s">
        <v>1460</v>
      </c>
      <c r="D2831" t="s">
        <v>160</v>
      </c>
      <c r="E2831" t="s">
        <v>18</v>
      </c>
      <c r="F2831" s="412" t="s">
        <v>1304</v>
      </c>
      <c r="G2831">
        <v>2</v>
      </c>
    </row>
    <row r="2832" spans="1:9" ht="45" x14ac:dyDescent="0.2">
      <c r="A2832" t="s">
        <v>803</v>
      </c>
      <c r="B2832" t="s">
        <v>802</v>
      </c>
      <c r="C2832" s="412" t="s">
        <v>1460</v>
      </c>
      <c r="D2832" t="s">
        <v>160</v>
      </c>
      <c r="E2832" t="s">
        <v>18</v>
      </c>
      <c r="F2832" s="412" t="s">
        <v>1303</v>
      </c>
      <c r="G2832">
        <v>257</v>
      </c>
    </row>
    <row r="2833" spans="1:9" ht="30" x14ac:dyDescent="0.2">
      <c r="A2833" t="s">
        <v>803</v>
      </c>
      <c r="B2833" t="s">
        <v>802</v>
      </c>
      <c r="C2833" s="412" t="s">
        <v>1460</v>
      </c>
      <c r="D2833" t="s">
        <v>160</v>
      </c>
      <c r="E2833" t="s">
        <v>18</v>
      </c>
      <c r="F2833" s="412" t="s">
        <v>1169</v>
      </c>
      <c r="G2833">
        <v>2</v>
      </c>
      <c r="H2833">
        <v>1</v>
      </c>
    </row>
    <row r="2834" spans="1:9" ht="30" x14ac:dyDescent="0.2">
      <c r="A2834" t="s">
        <v>803</v>
      </c>
      <c r="B2834" t="s">
        <v>802</v>
      </c>
      <c r="C2834" s="412" t="s">
        <v>1460</v>
      </c>
      <c r="D2834" t="s">
        <v>160</v>
      </c>
      <c r="E2834" t="s">
        <v>18</v>
      </c>
      <c r="F2834" s="412" t="s">
        <v>1309</v>
      </c>
      <c r="G2834">
        <v>5</v>
      </c>
    </row>
    <row r="2835" spans="1:9" ht="45" x14ac:dyDescent="0.2">
      <c r="A2835" t="s">
        <v>803</v>
      </c>
      <c r="B2835" t="s">
        <v>802</v>
      </c>
      <c r="C2835" s="412" t="s">
        <v>1460</v>
      </c>
      <c r="D2835" t="s">
        <v>160</v>
      </c>
      <c r="E2835" t="s">
        <v>18</v>
      </c>
      <c r="F2835" s="412" t="s">
        <v>1170</v>
      </c>
      <c r="G2835">
        <v>26</v>
      </c>
      <c r="H2835">
        <v>12</v>
      </c>
    </row>
    <row r="2836" spans="1:9" ht="30" x14ac:dyDescent="0.2">
      <c r="A2836" t="s">
        <v>803</v>
      </c>
      <c r="B2836" t="s">
        <v>802</v>
      </c>
      <c r="C2836" s="412" t="s">
        <v>1460</v>
      </c>
      <c r="D2836" t="s">
        <v>160</v>
      </c>
      <c r="E2836" t="s">
        <v>18</v>
      </c>
      <c r="F2836" s="412" t="s">
        <v>1307</v>
      </c>
      <c r="G2836">
        <v>5</v>
      </c>
    </row>
    <row r="2837" spans="1:9" ht="45" x14ac:dyDescent="0.2">
      <c r="A2837" t="s">
        <v>803</v>
      </c>
      <c r="B2837" t="s">
        <v>802</v>
      </c>
      <c r="C2837" s="412" t="s">
        <v>1460</v>
      </c>
      <c r="D2837" t="s">
        <v>160</v>
      </c>
      <c r="E2837" t="s">
        <v>18</v>
      </c>
      <c r="F2837" s="412" t="s">
        <v>1300</v>
      </c>
      <c r="G2837">
        <v>36</v>
      </c>
    </row>
    <row r="2838" spans="1:9" ht="45" x14ac:dyDescent="0.2">
      <c r="A2838" t="s">
        <v>803</v>
      </c>
      <c r="B2838" t="s">
        <v>802</v>
      </c>
      <c r="C2838" s="412" t="s">
        <v>1460</v>
      </c>
      <c r="D2838" t="s">
        <v>160</v>
      </c>
      <c r="E2838" t="s">
        <v>18</v>
      </c>
      <c r="F2838" s="412" t="s">
        <v>1299</v>
      </c>
      <c r="G2838">
        <v>1</v>
      </c>
    </row>
    <row r="2839" spans="1:9" ht="30" x14ac:dyDescent="0.2">
      <c r="A2839" t="s">
        <v>803</v>
      </c>
      <c r="B2839" t="s">
        <v>802</v>
      </c>
      <c r="C2839" s="412" t="s">
        <v>1460</v>
      </c>
      <c r="D2839" t="s">
        <v>160</v>
      </c>
      <c r="E2839" t="s">
        <v>18</v>
      </c>
      <c r="F2839" s="412" t="s">
        <v>1171</v>
      </c>
      <c r="G2839">
        <v>4</v>
      </c>
    </row>
    <row r="2840" spans="1:9" ht="30" x14ac:dyDescent="0.2">
      <c r="A2840" t="s">
        <v>803</v>
      </c>
      <c r="B2840" t="s">
        <v>802</v>
      </c>
      <c r="C2840" s="412" t="s">
        <v>1460</v>
      </c>
      <c r="D2840" t="s">
        <v>160</v>
      </c>
      <c r="E2840" t="s">
        <v>18</v>
      </c>
      <c r="F2840" s="412" t="s">
        <v>1297</v>
      </c>
      <c r="G2840">
        <v>132</v>
      </c>
      <c r="H2840">
        <v>67</v>
      </c>
    </row>
    <row r="2841" spans="1:9" ht="30" x14ac:dyDescent="0.2">
      <c r="A2841" t="s">
        <v>803</v>
      </c>
      <c r="B2841" t="s">
        <v>802</v>
      </c>
      <c r="C2841" s="412" t="s">
        <v>1460</v>
      </c>
      <c r="D2841" t="s">
        <v>160</v>
      </c>
      <c r="E2841" t="s">
        <v>18</v>
      </c>
      <c r="F2841" s="412" t="s">
        <v>1296</v>
      </c>
      <c r="G2841">
        <v>562</v>
      </c>
      <c r="H2841">
        <v>149</v>
      </c>
    </row>
    <row r="2842" spans="1:9" ht="60" x14ac:dyDescent="0.2">
      <c r="A2842" t="s">
        <v>803</v>
      </c>
      <c r="B2842" t="s">
        <v>802</v>
      </c>
      <c r="C2842" s="412" t="s">
        <v>1460</v>
      </c>
      <c r="D2842" t="s">
        <v>160</v>
      </c>
      <c r="E2842" t="s">
        <v>18</v>
      </c>
      <c r="F2842" s="412" t="s">
        <v>1295</v>
      </c>
      <c r="G2842">
        <v>94</v>
      </c>
      <c r="H2842">
        <v>58</v>
      </c>
    </row>
    <row r="2843" spans="1:9" ht="30" x14ac:dyDescent="0.2">
      <c r="A2843" t="s">
        <v>803</v>
      </c>
      <c r="B2843" t="s">
        <v>802</v>
      </c>
      <c r="C2843" s="412" t="s">
        <v>1460</v>
      </c>
      <c r="D2843" t="s">
        <v>160</v>
      </c>
      <c r="E2843" t="s">
        <v>18</v>
      </c>
      <c r="F2843" s="412" t="s">
        <v>1294</v>
      </c>
      <c r="G2843">
        <v>144</v>
      </c>
      <c r="H2843">
        <v>68</v>
      </c>
    </row>
    <row r="2844" spans="1:9" ht="45" x14ac:dyDescent="0.2">
      <c r="A2844" t="s">
        <v>642</v>
      </c>
      <c r="B2844" t="s">
        <v>641</v>
      </c>
      <c r="C2844" s="412" t="s">
        <v>643</v>
      </c>
      <c r="D2844" t="s">
        <v>15</v>
      </c>
      <c r="E2844" t="s">
        <v>17</v>
      </c>
      <c r="F2844" s="412" t="s">
        <v>1305</v>
      </c>
      <c r="G2844">
        <v>5</v>
      </c>
      <c r="H2844">
        <v>2</v>
      </c>
    </row>
    <row r="2845" spans="1:9" ht="45" x14ac:dyDescent="0.2">
      <c r="A2845" t="s">
        <v>642</v>
      </c>
      <c r="B2845" t="s">
        <v>641</v>
      </c>
      <c r="C2845" s="412" t="s">
        <v>643</v>
      </c>
      <c r="D2845" t="s">
        <v>15</v>
      </c>
      <c r="E2845" t="s">
        <v>17</v>
      </c>
      <c r="F2845" s="412" t="s">
        <v>1169</v>
      </c>
      <c r="G2845">
        <v>5</v>
      </c>
    </row>
    <row r="2846" spans="1:9" ht="45" x14ac:dyDescent="0.2">
      <c r="A2846" t="s">
        <v>642</v>
      </c>
      <c r="B2846" t="s">
        <v>641</v>
      </c>
      <c r="C2846" s="412" t="s">
        <v>643</v>
      </c>
      <c r="D2846" t="s">
        <v>15</v>
      </c>
      <c r="E2846" t="s">
        <v>17</v>
      </c>
      <c r="F2846" s="412" t="s">
        <v>1300</v>
      </c>
      <c r="G2846">
        <v>7</v>
      </c>
      <c r="I2846">
        <v>6</v>
      </c>
    </row>
    <row r="2847" spans="1:9" ht="45" x14ac:dyDescent="0.2">
      <c r="A2847" t="s">
        <v>642</v>
      </c>
      <c r="B2847" t="s">
        <v>641</v>
      </c>
      <c r="C2847" s="412" t="s">
        <v>643</v>
      </c>
      <c r="D2847" t="s">
        <v>15</v>
      </c>
      <c r="E2847" t="s">
        <v>17</v>
      </c>
      <c r="F2847" s="412" t="s">
        <v>1299</v>
      </c>
      <c r="G2847">
        <v>22</v>
      </c>
    </row>
    <row r="2848" spans="1:9" ht="45" x14ac:dyDescent="0.2">
      <c r="A2848" t="s">
        <v>642</v>
      </c>
      <c r="B2848" t="s">
        <v>641</v>
      </c>
      <c r="C2848" s="412" t="s">
        <v>643</v>
      </c>
      <c r="D2848" t="s">
        <v>15</v>
      </c>
      <c r="E2848" t="s">
        <v>17</v>
      </c>
      <c r="F2848" s="412" t="s">
        <v>1297</v>
      </c>
      <c r="G2848">
        <v>3</v>
      </c>
      <c r="I2848">
        <v>5</v>
      </c>
    </row>
    <row r="2849" spans="1:9" ht="45" x14ac:dyDescent="0.2">
      <c r="A2849" t="s">
        <v>642</v>
      </c>
      <c r="B2849" t="s">
        <v>641</v>
      </c>
      <c r="C2849" s="412" t="s">
        <v>643</v>
      </c>
      <c r="D2849" t="s">
        <v>15</v>
      </c>
      <c r="E2849" t="s">
        <v>17</v>
      </c>
      <c r="F2849" s="412" t="s">
        <v>1296</v>
      </c>
      <c r="G2849">
        <v>1</v>
      </c>
    </row>
    <row r="2850" spans="1:9" ht="45" x14ac:dyDescent="0.2">
      <c r="A2850" t="s">
        <v>642</v>
      </c>
      <c r="B2850" t="s">
        <v>641</v>
      </c>
      <c r="C2850" s="412" t="s">
        <v>643</v>
      </c>
      <c r="D2850" t="s">
        <v>15</v>
      </c>
      <c r="E2850" t="s">
        <v>17</v>
      </c>
      <c r="F2850" s="412" t="s">
        <v>1294</v>
      </c>
      <c r="G2850">
        <v>68</v>
      </c>
      <c r="I2850">
        <v>3</v>
      </c>
    </row>
    <row r="2851" spans="1:9" ht="30" x14ac:dyDescent="0.2">
      <c r="A2851" t="s">
        <v>933</v>
      </c>
      <c r="B2851" t="s">
        <v>932</v>
      </c>
      <c r="C2851" s="412" t="s">
        <v>1743</v>
      </c>
      <c r="D2851" t="s">
        <v>15</v>
      </c>
      <c r="E2851" t="s">
        <v>18</v>
      </c>
      <c r="F2851" s="412" t="s">
        <v>1305</v>
      </c>
      <c r="G2851">
        <v>11</v>
      </c>
      <c r="H2851">
        <v>2</v>
      </c>
    </row>
    <row r="2852" spans="1:9" ht="30" x14ac:dyDescent="0.2">
      <c r="A2852" t="s">
        <v>933</v>
      </c>
      <c r="B2852" t="s">
        <v>932</v>
      </c>
      <c r="C2852" s="412" t="s">
        <v>1743</v>
      </c>
      <c r="D2852" t="s">
        <v>15</v>
      </c>
      <c r="E2852" t="s">
        <v>18</v>
      </c>
      <c r="F2852" s="412" t="s">
        <v>1304</v>
      </c>
      <c r="G2852">
        <v>2</v>
      </c>
    </row>
    <row r="2853" spans="1:9" ht="45" x14ac:dyDescent="0.2">
      <c r="A2853" t="s">
        <v>933</v>
      </c>
      <c r="B2853" t="s">
        <v>932</v>
      </c>
      <c r="C2853" s="412" t="s">
        <v>1743</v>
      </c>
      <c r="D2853" t="s">
        <v>15</v>
      </c>
      <c r="E2853" t="s">
        <v>18</v>
      </c>
      <c r="F2853" s="412" t="s">
        <v>1303</v>
      </c>
      <c r="G2853">
        <v>351</v>
      </c>
    </row>
    <row r="2854" spans="1:9" ht="30" x14ac:dyDescent="0.2">
      <c r="A2854" t="s">
        <v>933</v>
      </c>
      <c r="B2854" t="s">
        <v>932</v>
      </c>
      <c r="C2854" s="412" t="s">
        <v>1743</v>
      </c>
      <c r="D2854" t="s">
        <v>15</v>
      </c>
      <c r="E2854" t="s">
        <v>18</v>
      </c>
      <c r="F2854" s="412" t="s">
        <v>1169</v>
      </c>
      <c r="G2854">
        <v>4</v>
      </c>
    </row>
    <row r="2855" spans="1:9" ht="30" x14ac:dyDescent="0.2">
      <c r="A2855" t="s">
        <v>933</v>
      </c>
      <c r="B2855" t="s">
        <v>932</v>
      </c>
      <c r="C2855" s="412" t="s">
        <v>1743</v>
      </c>
      <c r="D2855" t="s">
        <v>15</v>
      </c>
      <c r="E2855" t="s">
        <v>18</v>
      </c>
      <c r="F2855" s="412" t="s">
        <v>1309</v>
      </c>
      <c r="G2855">
        <v>1</v>
      </c>
    </row>
    <row r="2856" spans="1:9" ht="45" x14ac:dyDescent="0.2">
      <c r="A2856" t="s">
        <v>933</v>
      </c>
      <c r="B2856" t="s">
        <v>932</v>
      </c>
      <c r="C2856" s="412" t="s">
        <v>1743</v>
      </c>
      <c r="D2856" t="s">
        <v>15</v>
      </c>
      <c r="E2856" t="s">
        <v>18</v>
      </c>
      <c r="F2856" s="412" t="s">
        <v>1170</v>
      </c>
      <c r="G2856">
        <v>4</v>
      </c>
      <c r="H2856">
        <v>1</v>
      </c>
    </row>
    <row r="2857" spans="1:9" ht="45" x14ac:dyDescent="0.2">
      <c r="A2857" t="s">
        <v>933</v>
      </c>
      <c r="B2857" t="s">
        <v>932</v>
      </c>
      <c r="C2857" s="412" t="s">
        <v>1743</v>
      </c>
      <c r="D2857" t="s">
        <v>15</v>
      </c>
      <c r="E2857" t="s">
        <v>18</v>
      </c>
      <c r="F2857" s="412" t="s">
        <v>1300</v>
      </c>
      <c r="G2857">
        <v>46</v>
      </c>
      <c r="I2857">
        <v>169</v>
      </c>
    </row>
    <row r="2858" spans="1:9" ht="45" x14ac:dyDescent="0.2">
      <c r="A2858" t="s">
        <v>933</v>
      </c>
      <c r="B2858" t="s">
        <v>932</v>
      </c>
      <c r="C2858" s="412" t="s">
        <v>1743</v>
      </c>
      <c r="D2858" t="s">
        <v>15</v>
      </c>
      <c r="E2858" t="s">
        <v>18</v>
      </c>
      <c r="F2858" s="412" t="s">
        <v>1299</v>
      </c>
      <c r="G2858">
        <v>23</v>
      </c>
    </row>
    <row r="2859" spans="1:9" ht="30" x14ac:dyDescent="0.2">
      <c r="A2859" t="s">
        <v>933</v>
      </c>
      <c r="B2859" t="s">
        <v>932</v>
      </c>
      <c r="C2859" s="412" t="s">
        <v>1743</v>
      </c>
      <c r="D2859" t="s">
        <v>15</v>
      </c>
      <c r="E2859" t="s">
        <v>18</v>
      </c>
      <c r="F2859" s="412" t="s">
        <v>1171</v>
      </c>
      <c r="G2859">
        <v>3</v>
      </c>
    </row>
    <row r="2860" spans="1:9" ht="30" x14ac:dyDescent="0.2">
      <c r="A2860" t="s">
        <v>933</v>
      </c>
      <c r="B2860" t="s">
        <v>932</v>
      </c>
      <c r="C2860" s="412" t="s">
        <v>1743</v>
      </c>
      <c r="D2860" t="s">
        <v>15</v>
      </c>
      <c r="E2860" t="s">
        <v>18</v>
      </c>
      <c r="F2860" s="412" t="s">
        <v>1297</v>
      </c>
      <c r="G2860">
        <v>12</v>
      </c>
      <c r="I2860">
        <v>6</v>
      </c>
    </row>
    <row r="2861" spans="1:9" ht="30" x14ac:dyDescent="0.2">
      <c r="A2861" t="s">
        <v>933</v>
      </c>
      <c r="B2861" t="s">
        <v>932</v>
      </c>
      <c r="C2861" s="412" t="s">
        <v>1743</v>
      </c>
      <c r="D2861" t="s">
        <v>15</v>
      </c>
      <c r="E2861" t="s">
        <v>18</v>
      </c>
      <c r="F2861" s="412" t="s">
        <v>1296</v>
      </c>
      <c r="G2861">
        <v>522</v>
      </c>
      <c r="H2861">
        <v>14</v>
      </c>
    </row>
    <row r="2862" spans="1:9" ht="60" x14ac:dyDescent="0.2">
      <c r="A2862" t="s">
        <v>933</v>
      </c>
      <c r="B2862" t="s">
        <v>932</v>
      </c>
      <c r="C2862" s="412" t="s">
        <v>1743</v>
      </c>
      <c r="D2862" t="s">
        <v>15</v>
      </c>
      <c r="E2862" t="s">
        <v>18</v>
      </c>
      <c r="F2862" s="412" t="s">
        <v>1295</v>
      </c>
      <c r="G2862">
        <v>160</v>
      </c>
      <c r="H2862">
        <v>9</v>
      </c>
      <c r="I2862">
        <v>240</v>
      </c>
    </row>
    <row r="2863" spans="1:9" x14ac:dyDescent="0.2">
      <c r="A2863" t="s">
        <v>933</v>
      </c>
      <c r="B2863" t="s">
        <v>932</v>
      </c>
      <c r="C2863" s="412" t="s">
        <v>1743</v>
      </c>
      <c r="D2863" t="s">
        <v>15</v>
      </c>
      <c r="E2863" t="s">
        <v>18</v>
      </c>
      <c r="F2863" s="412" t="s">
        <v>1294</v>
      </c>
      <c r="G2863">
        <v>203</v>
      </c>
      <c r="H2863">
        <v>4</v>
      </c>
      <c r="I2863">
        <v>165</v>
      </c>
    </row>
    <row r="2864" spans="1:9" ht="45" x14ac:dyDescent="0.2">
      <c r="A2864" t="s">
        <v>815</v>
      </c>
      <c r="B2864" t="s">
        <v>814</v>
      </c>
      <c r="C2864" s="412" t="s">
        <v>1744</v>
      </c>
      <c r="D2864" t="s">
        <v>15</v>
      </c>
      <c r="E2864" t="s">
        <v>35</v>
      </c>
      <c r="F2864" s="412" t="s">
        <v>1305</v>
      </c>
      <c r="G2864">
        <v>2756</v>
      </c>
    </row>
    <row r="2865" spans="1:9" ht="45" x14ac:dyDescent="0.2">
      <c r="A2865" t="s">
        <v>815</v>
      </c>
      <c r="B2865" t="s">
        <v>814</v>
      </c>
      <c r="C2865" s="412" t="s">
        <v>1744</v>
      </c>
      <c r="D2865" t="s">
        <v>15</v>
      </c>
      <c r="E2865" t="s">
        <v>35</v>
      </c>
      <c r="F2865" s="412" t="s">
        <v>1308</v>
      </c>
      <c r="G2865">
        <v>18</v>
      </c>
      <c r="H2865">
        <v>2</v>
      </c>
    </row>
    <row r="2866" spans="1:9" ht="45" x14ac:dyDescent="0.2">
      <c r="A2866" t="s">
        <v>815</v>
      </c>
      <c r="B2866" t="s">
        <v>814</v>
      </c>
      <c r="C2866" s="412" t="s">
        <v>1744</v>
      </c>
      <c r="D2866" t="s">
        <v>15</v>
      </c>
      <c r="E2866" t="s">
        <v>35</v>
      </c>
      <c r="F2866" s="412" t="s">
        <v>1304</v>
      </c>
      <c r="G2866">
        <v>13662</v>
      </c>
      <c r="H2866">
        <v>731</v>
      </c>
    </row>
    <row r="2867" spans="1:9" ht="45" x14ac:dyDescent="0.2">
      <c r="A2867" t="s">
        <v>815</v>
      </c>
      <c r="B2867" t="s">
        <v>814</v>
      </c>
      <c r="C2867" s="412" t="s">
        <v>1744</v>
      </c>
      <c r="D2867" t="s">
        <v>15</v>
      </c>
      <c r="E2867" t="s">
        <v>35</v>
      </c>
      <c r="F2867" s="412" t="s">
        <v>1303</v>
      </c>
      <c r="G2867">
        <v>37</v>
      </c>
    </row>
    <row r="2868" spans="1:9" ht="45" x14ac:dyDescent="0.2">
      <c r="A2868" t="s">
        <v>815</v>
      </c>
      <c r="B2868" t="s">
        <v>814</v>
      </c>
      <c r="C2868" s="412" t="s">
        <v>1744</v>
      </c>
      <c r="D2868" t="s">
        <v>15</v>
      </c>
      <c r="E2868" t="s">
        <v>35</v>
      </c>
      <c r="F2868" s="412" t="s">
        <v>1169</v>
      </c>
      <c r="G2868">
        <v>18</v>
      </c>
      <c r="H2868">
        <v>2</v>
      </c>
    </row>
    <row r="2869" spans="1:9" ht="45" x14ac:dyDescent="0.2">
      <c r="A2869" t="s">
        <v>815</v>
      </c>
      <c r="B2869" t="s">
        <v>814</v>
      </c>
      <c r="C2869" s="412" t="s">
        <v>1744</v>
      </c>
      <c r="D2869" t="s">
        <v>15</v>
      </c>
      <c r="E2869" t="s">
        <v>35</v>
      </c>
      <c r="F2869" s="412" t="s">
        <v>1309</v>
      </c>
      <c r="G2869">
        <v>17</v>
      </c>
    </row>
    <row r="2870" spans="1:9" ht="45" x14ac:dyDescent="0.2">
      <c r="A2870" t="s">
        <v>815</v>
      </c>
      <c r="B2870" t="s">
        <v>814</v>
      </c>
      <c r="C2870" s="412" t="s">
        <v>1744</v>
      </c>
      <c r="D2870" t="s">
        <v>15</v>
      </c>
      <c r="E2870" t="s">
        <v>35</v>
      </c>
      <c r="F2870" s="412" t="s">
        <v>1170</v>
      </c>
      <c r="G2870">
        <v>127</v>
      </c>
      <c r="H2870">
        <v>3</v>
      </c>
    </row>
    <row r="2871" spans="1:9" ht="45" x14ac:dyDescent="0.2">
      <c r="A2871" t="s">
        <v>815</v>
      </c>
      <c r="B2871" t="s">
        <v>814</v>
      </c>
      <c r="C2871" s="412" t="s">
        <v>1744</v>
      </c>
      <c r="D2871" t="s">
        <v>15</v>
      </c>
      <c r="E2871" t="s">
        <v>35</v>
      </c>
      <c r="F2871" s="412" t="s">
        <v>1307</v>
      </c>
      <c r="G2871">
        <v>11</v>
      </c>
    </row>
    <row r="2872" spans="1:9" ht="45" x14ac:dyDescent="0.2">
      <c r="A2872" t="s">
        <v>815</v>
      </c>
      <c r="B2872" t="s">
        <v>814</v>
      </c>
      <c r="C2872" s="412" t="s">
        <v>1744</v>
      </c>
      <c r="D2872" t="s">
        <v>15</v>
      </c>
      <c r="E2872" t="s">
        <v>35</v>
      </c>
      <c r="F2872" s="412" t="s">
        <v>1300</v>
      </c>
      <c r="G2872">
        <v>34</v>
      </c>
      <c r="I2872">
        <v>383</v>
      </c>
    </row>
    <row r="2873" spans="1:9" ht="45" x14ac:dyDescent="0.2">
      <c r="A2873" t="s">
        <v>815</v>
      </c>
      <c r="B2873" t="s">
        <v>814</v>
      </c>
      <c r="C2873" s="412" t="s">
        <v>1744</v>
      </c>
      <c r="D2873" t="s">
        <v>15</v>
      </c>
      <c r="E2873" t="s">
        <v>35</v>
      </c>
      <c r="F2873" s="412" t="s">
        <v>1299</v>
      </c>
      <c r="G2873">
        <v>14</v>
      </c>
    </row>
    <row r="2874" spans="1:9" ht="45" x14ac:dyDescent="0.2">
      <c r="A2874" t="s">
        <v>815</v>
      </c>
      <c r="B2874" t="s">
        <v>814</v>
      </c>
      <c r="C2874" s="412" t="s">
        <v>1744</v>
      </c>
      <c r="D2874" t="s">
        <v>15</v>
      </c>
      <c r="E2874" t="s">
        <v>35</v>
      </c>
      <c r="F2874" s="412" t="s">
        <v>1171</v>
      </c>
      <c r="G2874">
        <v>10</v>
      </c>
    </row>
    <row r="2875" spans="1:9" ht="45" x14ac:dyDescent="0.2">
      <c r="A2875" t="s">
        <v>815</v>
      </c>
      <c r="B2875" t="s">
        <v>814</v>
      </c>
      <c r="C2875" s="412" t="s">
        <v>1744</v>
      </c>
      <c r="D2875" t="s">
        <v>15</v>
      </c>
      <c r="E2875" t="s">
        <v>35</v>
      </c>
      <c r="F2875" s="412" t="s">
        <v>1297</v>
      </c>
      <c r="G2875">
        <v>16256</v>
      </c>
      <c r="H2875">
        <v>685</v>
      </c>
      <c r="I2875">
        <v>2436</v>
      </c>
    </row>
    <row r="2876" spans="1:9" ht="45" x14ac:dyDescent="0.2">
      <c r="A2876" t="s">
        <v>815</v>
      </c>
      <c r="B2876" t="s">
        <v>814</v>
      </c>
      <c r="C2876" s="412" t="s">
        <v>1744</v>
      </c>
      <c r="D2876" t="s">
        <v>15</v>
      </c>
      <c r="E2876" t="s">
        <v>35</v>
      </c>
      <c r="F2876" s="412" t="s">
        <v>1296</v>
      </c>
      <c r="G2876">
        <v>43</v>
      </c>
      <c r="H2876">
        <v>6</v>
      </c>
    </row>
    <row r="2877" spans="1:9" ht="60" x14ac:dyDescent="0.2">
      <c r="A2877" t="s">
        <v>815</v>
      </c>
      <c r="B2877" t="s">
        <v>814</v>
      </c>
      <c r="C2877" s="412" t="s">
        <v>1744</v>
      </c>
      <c r="D2877" t="s">
        <v>15</v>
      </c>
      <c r="E2877" t="s">
        <v>35</v>
      </c>
      <c r="F2877" s="412" t="s">
        <v>1295</v>
      </c>
      <c r="G2877">
        <v>49</v>
      </c>
      <c r="H2877">
        <v>11</v>
      </c>
      <c r="I2877">
        <v>15</v>
      </c>
    </row>
    <row r="2878" spans="1:9" ht="45" x14ac:dyDescent="0.2">
      <c r="A2878" t="s">
        <v>815</v>
      </c>
      <c r="B2878" t="s">
        <v>814</v>
      </c>
      <c r="C2878" s="412" t="s">
        <v>1744</v>
      </c>
      <c r="D2878" t="s">
        <v>15</v>
      </c>
      <c r="E2878" t="s">
        <v>35</v>
      </c>
      <c r="F2878" s="412" t="s">
        <v>1294</v>
      </c>
      <c r="G2878">
        <v>1307</v>
      </c>
      <c r="I2878">
        <v>738</v>
      </c>
    </row>
    <row r="2879" spans="1:9" ht="45" x14ac:dyDescent="0.2">
      <c r="A2879" t="s">
        <v>1005</v>
      </c>
      <c r="B2879" t="s">
        <v>1004</v>
      </c>
      <c r="C2879" s="412" t="s">
        <v>1461</v>
      </c>
      <c r="D2879" t="s">
        <v>15</v>
      </c>
      <c r="E2879" t="s">
        <v>17</v>
      </c>
      <c r="F2879" s="412" t="s">
        <v>1299</v>
      </c>
      <c r="G2879">
        <v>8</v>
      </c>
    </row>
    <row r="2880" spans="1:9" ht="30" x14ac:dyDescent="0.2">
      <c r="A2880" t="s">
        <v>1005</v>
      </c>
      <c r="B2880" t="s">
        <v>1004</v>
      </c>
      <c r="C2880" s="412" t="s">
        <v>1461</v>
      </c>
      <c r="D2880" t="s">
        <v>15</v>
      </c>
      <c r="E2880" t="s">
        <v>17</v>
      </c>
      <c r="F2880" s="412" t="s">
        <v>1294</v>
      </c>
      <c r="G2880">
        <v>2</v>
      </c>
    </row>
    <row r="2881" spans="1:9" ht="45" x14ac:dyDescent="0.2">
      <c r="A2881" t="s">
        <v>359</v>
      </c>
      <c r="B2881" t="s">
        <v>1373</v>
      </c>
      <c r="C2881" s="412" t="s">
        <v>1745</v>
      </c>
      <c r="D2881" t="s">
        <v>15</v>
      </c>
      <c r="E2881" t="s">
        <v>65</v>
      </c>
      <c r="F2881" s="412" t="s">
        <v>1305</v>
      </c>
      <c r="G2881">
        <v>21</v>
      </c>
      <c r="H2881">
        <v>3</v>
      </c>
    </row>
    <row r="2882" spans="1:9" ht="45" x14ac:dyDescent="0.2">
      <c r="A2882" t="s">
        <v>359</v>
      </c>
      <c r="B2882" t="s">
        <v>1373</v>
      </c>
      <c r="C2882" s="412" t="s">
        <v>1745</v>
      </c>
      <c r="D2882" t="s">
        <v>15</v>
      </c>
      <c r="E2882" t="s">
        <v>65</v>
      </c>
      <c r="F2882" s="412" t="s">
        <v>1308</v>
      </c>
      <c r="G2882">
        <v>3110</v>
      </c>
      <c r="H2882">
        <v>130</v>
      </c>
    </row>
    <row r="2883" spans="1:9" ht="45" x14ac:dyDescent="0.2">
      <c r="A2883" t="s">
        <v>359</v>
      </c>
      <c r="B2883" t="s">
        <v>1373</v>
      </c>
      <c r="C2883" s="412" t="s">
        <v>1745</v>
      </c>
      <c r="D2883" t="s">
        <v>15</v>
      </c>
      <c r="E2883" t="s">
        <v>65</v>
      </c>
      <c r="F2883" s="412" t="s">
        <v>1304</v>
      </c>
      <c r="G2883">
        <v>35</v>
      </c>
    </row>
    <row r="2884" spans="1:9" ht="45" x14ac:dyDescent="0.2">
      <c r="A2884" t="s">
        <v>359</v>
      </c>
      <c r="B2884" t="s">
        <v>1373</v>
      </c>
      <c r="C2884" s="412" t="s">
        <v>1745</v>
      </c>
      <c r="D2884" t="s">
        <v>15</v>
      </c>
      <c r="E2884" t="s">
        <v>65</v>
      </c>
      <c r="F2884" s="412" t="s">
        <v>1303</v>
      </c>
      <c r="G2884">
        <v>19</v>
      </c>
    </row>
    <row r="2885" spans="1:9" ht="45" x14ac:dyDescent="0.2">
      <c r="A2885" t="s">
        <v>359</v>
      </c>
      <c r="B2885" t="s">
        <v>1373</v>
      </c>
      <c r="C2885" s="412" t="s">
        <v>1745</v>
      </c>
      <c r="D2885" t="s">
        <v>15</v>
      </c>
      <c r="E2885" t="s">
        <v>65</v>
      </c>
      <c r="F2885" s="412" t="s">
        <v>1169</v>
      </c>
      <c r="G2885">
        <v>7</v>
      </c>
    </row>
    <row r="2886" spans="1:9" ht="45" x14ac:dyDescent="0.2">
      <c r="A2886" t="s">
        <v>359</v>
      </c>
      <c r="B2886" t="s">
        <v>1373</v>
      </c>
      <c r="C2886" s="412" t="s">
        <v>1745</v>
      </c>
      <c r="D2886" t="s">
        <v>15</v>
      </c>
      <c r="E2886" t="s">
        <v>65</v>
      </c>
      <c r="F2886" s="412" t="s">
        <v>1309</v>
      </c>
      <c r="G2886">
        <v>1428</v>
      </c>
    </row>
    <row r="2887" spans="1:9" ht="45" x14ac:dyDescent="0.2">
      <c r="A2887" t="s">
        <v>359</v>
      </c>
      <c r="B2887" t="s">
        <v>1373</v>
      </c>
      <c r="C2887" s="412" t="s">
        <v>1745</v>
      </c>
      <c r="D2887" t="s">
        <v>15</v>
      </c>
      <c r="E2887" t="s">
        <v>65</v>
      </c>
      <c r="F2887" s="412" t="s">
        <v>1170</v>
      </c>
      <c r="G2887">
        <v>44</v>
      </c>
      <c r="H2887">
        <v>3</v>
      </c>
    </row>
    <row r="2888" spans="1:9" ht="45" x14ac:dyDescent="0.2">
      <c r="A2888" t="s">
        <v>359</v>
      </c>
      <c r="B2888" t="s">
        <v>1373</v>
      </c>
      <c r="C2888" s="412" t="s">
        <v>1745</v>
      </c>
      <c r="D2888" t="s">
        <v>15</v>
      </c>
      <c r="E2888" t="s">
        <v>65</v>
      </c>
      <c r="F2888" s="412" t="s">
        <v>1307</v>
      </c>
      <c r="G2888">
        <v>9</v>
      </c>
    </row>
    <row r="2889" spans="1:9" ht="45" x14ac:dyDescent="0.2">
      <c r="A2889" t="s">
        <v>359</v>
      </c>
      <c r="B2889" t="s">
        <v>1373</v>
      </c>
      <c r="C2889" s="412" t="s">
        <v>1745</v>
      </c>
      <c r="D2889" t="s">
        <v>15</v>
      </c>
      <c r="E2889" t="s">
        <v>65</v>
      </c>
      <c r="F2889" s="412" t="s">
        <v>1306</v>
      </c>
      <c r="G2889">
        <v>8</v>
      </c>
    </row>
    <row r="2890" spans="1:9" ht="45" x14ac:dyDescent="0.2">
      <c r="A2890" t="s">
        <v>359</v>
      </c>
      <c r="B2890" t="s">
        <v>1373</v>
      </c>
      <c r="C2890" s="412" t="s">
        <v>1745</v>
      </c>
      <c r="D2890" t="s">
        <v>15</v>
      </c>
      <c r="E2890" t="s">
        <v>65</v>
      </c>
      <c r="F2890" s="412" t="s">
        <v>1300</v>
      </c>
      <c r="G2890">
        <v>25</v>
      </c>
      <c r="I2890">
        <v>20</v>
      </c>
    </row>
    <row r="2891" spans="1:9" ht="45" x14ac:dyDescent="0.2">
      <c r="A2891" t="s">
        <v>359</v>
      </c>
      <c r="B2891" t="s">
        <v>1373</v>
      </c>
      <c r="C2891" s="412" t="s">
        <v>1745</v>
      </c>
      <c r="D2891" t="s">
        <v>15</v>
      </c>
      <c r="E2891" t="s">
        <v>65</v>
      </c>
      <c r="F2891" s="412" t="s">
        <v>1299</v>
      </c>
      <c r="G2891">
        <v>20</v>
      </c>
    </row>
    <row r="2892" spans="1:9" ht="45" x14ac:dyDescent="0.2">
      <c r="A2892" t="s">
        <v>359</v>
      </c>
      <c r="B2892" t="s">
        <v>1373</v>
      </c>
      <c r="C2892" s="412" t="s">
        <v>1745</v>
      </c>
      <c r="D2892" t="s">
        <v>15</v>
      </c>
      <c r="E2892" t="s">
        <v>65</v>
      </c>
      <c r="F2892" s="412" t="s">
        <v>1171</v>
      </c>
      <c r="G2892">
        <v>5</v>
      </c>
    </row>
    <row r="2893" spans="1:9" ht="45" x14ac:dyDescent="0.2">
      <c r="A2893" t="s">
        <v>359</v>
      </c>
      <c r="B2893" t="s">
        <v>1373</v>
      </c>
      <c r="C2893" s="412" t="s">
        <v>1745</v>
      </c>
      <c r="D2893" t="s">
        <v>15</v>
      </c>
      <c r="E2893" t="s">
        <v>65</v>
      </c>
      <c r="F2893" s="412" t="s">
        <v>1297</v>
      </c>
      <c r="G2893">
        <v>9122</v>
      </c>
      <c r="H2893">
        <v>240</v>
      </c>
      <c r="I2893">
        <v>116</v>
      </c>
    </row>
    <row r="2894" spans="1:9" ht="45" x14ac:dyDescent="0.2">
      <c r="A2894" t="s">
        <v>359</v>
      </c>
      <c r="B2894" t="s">
        <v>1373</v>
      </c>
      <c r="C2894" s="412" t="s">
        <v>1745</v>
      </c>
      <c r="D2894" t="s">
        <v>15</v>
      </c>
      <c r="E2894" t="s">
        <v>65</v>
      </c>
      <c r="F2894" s="412" t="s">
        <v>1296</v>
      </c>
      <c r="G2894">
        <v>50</v>
      </c>
      <c r="H2894">
        <v>3</v>
      </c>
    </row>
    <row r="2895" spans="1:9" ht="60" x14ac:dyDescent="0.2">
      <c r="A2895" t="s">
        <v>359</v>
      </c>
      <c r="B2895" t="s">
        <v>1373</v>
      </c>
      <c r="C2895" s="412" t="s">
        <v>1745</v>
      </c>
      <c r="D2895" t="s">
        <v>15</v>
      </c>
      <c r="E2895" t="s">
        <v>65</v>
      </c>
      <c r="F2895" s="412" t="s">
        <v>1295</v>
      </c>
      <c r="G2895">
        <v>52</v>
      </c>
      <c r="H2895">
        <v>7</v>
      </c>
      <c r="I2895">
        <v>1780</v>
      </c>
    </row>
    <row r="2896" spans="1:9" ht="45" x14ac:dyDescent="0.2">
      <c r="A2896" t="s">
        <v>359</v>
      </c>
      <c r="B2896" t="s">
        <v>1373</v>
      </c>
      <c r="C2896" s="412" t="s">
        <v>1745</v>
      </c>
      <c r="D2896" t="s">
        <v>15</v>
      </c>
      <c r="E2896" t="s">
        <v>65</v>
      </c>
      <c r="F2896" s="412" t="s">
        <v>1294</v>
      </c>
      <c r="G2896">
        <v>105</v>
      </c>
      <c r="H2896">
        <v>6</v>
      </c>
      <c r="I2896">
        <v>1469</v>
      </c>
    </row>
    <row r="2897" spans="1:9" ht="30" x14ac:dyDescent="0.2">
      <c r="A2897" t="s">
        <v>562</v>
      </c>
      <c r="B2897" t="s">
        <v>561</v>
      </c>
      <c r="C2897" s="412" t="s">
        <v>1746</v>
      </c>
      <c r="D2897" t="s">
        <v>15</v>
      </c>
      <c r="E2897" t="s">
        <v>61</v>
      </c>
      <c r="F2897" s="412" t="s">
        <v>1305</v>
      </c>
      <c r="G2897">
        <v>16</v>
      </c>
      <c r="H2897">
        <v>1</v>
      </c>
    </row>
    <row r="2898" spans="1:9" ht="30" x14ac:dyDescent="0.2">
      <c r="A2898" t="s">
        <v>562</v>
      </c>
      <c r="B2898" t="s">
        <v>561</v>
      </c>
      <c r="C2898" s="412" t="s">
        <v>1746</v>
      </c>
      <c r="D2898" t="s">
        <v>15</v>
      </c>
      <c r="E2898" t="s">
        <v>61</v>
      </c>
      <c r="F2898" s="412" t="s">
        <v>1304</v>
      </c>
      <c r="G2898">
        <v>4</v>
      </c>
    </row>
    <row r="2899" spans="1:9" ht="45" x14ac:dyDescent="0.2">
      <c r="A2899" t="s">
        <v>562</v>
      </c>
      <c r="B2899" t="s">
        <v>561</v>
      </c>
      <c r="C2899" s="412" t="s">
        <v>1746</v>
      </c>
      <c r="D2899" t="s">
        <v>15</v>
      </c>
      <c r="E2899" t="s">
        <v>61</v>
      </c>
      <c r="F2899" s="412" t="s">
        <v>1303</v>
      </c>
      <c r="G2899">
        <v>5925</v>
      </c>
    </row>
    <row r="2900" spans="1:9" ht="30" x14ac:dyDescent="0.2">
      <c r="A2900" t="s">
        <v>562</v>
      </c>
      <c r="B2900" t="s">
        <v>561</v>
      </c>
      <c r="C2900" s="412" t="s">
        <v>1746</v>
      </c>
      <c r="D2900" t="s">
        <v>15</v>
      </c>
      <c r="E2900" t="s">
        <v>61</v>
      </c>
      <c r="F2900" s="412" t="s">
        <v>1169</v>
      </c>
      <c r="G2900">
        <v>2</v>
      </c>
    </row>
    <row r="2901" spans="1:9" ht="30" x14ac:dyDescent="0.2">
      <c r="A2901" t="s">
        <v>562</v>
      </c>
      <c r="B2901" t="s">
        <v>561</v>
      </c>
      <c r="C2901" s="412" t="s">
        <v>1746</v>
      </c>
      <c r="D2901" t="s">
        <v>15</v>
      </c>
      <c r="E2901" t="s">
        <v>61</v>
      </c>
      <c r="F2901" s="412" t="s">
        <v>1309</v>
      </c>
      <c r="G2901">
        <v>2</v>
      </c>
    </row>
    <row r="2902" spans="1:9" ht="45" x14ac:dyDescent="0.2">
      <c r="A2902" t="s">
        <v>562</v>
      </c>
      <c r="B2902" t="s">
        <v>561</v>
      </c>
      <c r="C2902" s="412" t="s">
        <v>1746</v>
      </c>
      <c r="D2902" t="s">
        <v>15</v>
      </c>
      <c r="E2902" t="s">
        <v>61</v>
      </c>
      <c r="F2902" s="412" t="s">
        <v>1170</v>
      </c>
      <c r="G2902">
        <v>51</v>
      </c>
      <c r="H2902">
        <v>1</v>
      </c>
    </row>
    <row r="2903" spans="1:9" ht="30" x14ac:dyDescent="0.2">
      <c r="A2903" t="s">
        <v>562</v>
      </c>
      <c r="B2903" t="s">
        <v>561</v>
      </c>
      <c r="C2903" s="412" t="s">
        <v>1746</v>
      </c>
      <c r="D2903" t="s">
        <v>15</v>
      </c>
      <c r="E2903" t="s">
        <v>61</v>
      </c>
      <c r="F2903" s="412" t="s">
        <v>1307</v>
      </c>
      <c r="G2903">
        <v>3</v>
      </c>
    </row>
    <row r="2904" spans="1:9" ht="30" x14ac:dyDescent="0.2">
      <c r="A2904" t="s">
        <v>562</v>
      </c>
      <c r="B2904" t="s">
        <v>561</v>
      </c>
      <c r="C2904" s="412" t="s">
        <v>1746</v>
      </c>
      <c r="D2904" t="s">
        <v>15</v>
      </c>
      <c r="E2904" t="s">
        <v>61</v>
      </c>
      <c r="F2904" s="412" t="s">
        <v>1306</v>
      </c>
      <c r="G2904">
        <v>11</v>
      </c>
    </row>
    <row r="2905" spans="1:9" ht="45" x14ac:dyDescent="0.2">
      <c r="A2905" t="s">
        <v>562</v>
      </c>
      <c r="B2905" t="s">
        <v>561</v>
      </c>
      <c r="C2905" s="412" t="s">
        <v>1746</v>
      </c>
      <c r="D2905" t="s">
        <v>15</v>
      </c>
      <c r="E2905" t="s">
        <v>61</v>
      </c>
      <c r="F2905" s="412" t="s">
        <v>1300</v>
      </c>
      <c r="G2905">
        <v>1214</v>
      </c>
      <c r="I2905">
        <v>1008</v>
      </c>
    </row>
    <row r="2906" spans="1:9" ht="45" x14ac:dyDescent="0.2">
      <c r="A2906" t="s">
        <v>562</v>
      </c>
      <c r="B2906" t="s">
        <v>561</v>
      </c>
      <c r="C2906" s="412" t="s">
        <v>1746</v>
      </c>
      <c r="D2906" t="s">
        <v>15</v>
      </c>
      <c r="E2906" t="s">
        <v>61</v>
      </c>
      <c r="F2906" s="412" t="s">
        <v>1299</v>
      </c>
      <c r="G2906">
        <v>2</v>
      </c>
    </row>
    <row r="2907" spans="1:9" ht="30" x14ac:dyDescent="0.2">
      <c r="A2907" t="s">
        <v>562</v>
      </c>
      <c r="B2907" t="s">
        <v>561</v>
      </c>
      <c r="C2907" s="412" t="s">
        <v>1746</v>
      </c>
      <c r="D2907" t="s">
        <v>15</v>
      </c>
      <c r="E2907" t="s">
        <v>61</v>
      </c>
      <c r="F2907" s="412" t="s">
        <v>1171</v>
      </c>
      <c r="G2907">
        <v>7</v>
      </c>
    </row>
    <row r="2908" spans="1:9" ht="30" x14ac:dyDescent="0.2">
      <c r="A2908" t="s">
        <v>562</v>
      </c>
      <c r="B2908" t="s">
        <v>561</v>
      </c>
      <c r="C2908" s="412" t="s">
        <v>1746</v>
      </c>
      <c r="D2908" t="s">
        <v>15</v>
      </c>
      <c r="E2908" t="s">
        <v>61</v>
      </c>
      <c r="F2908" s="412" t="s">
        <v>1297</v>
      </c>
      <c r="G2908">
        <v>190</v>
      </c>
      <c r="H2908">
        <v>4</v>
      </c>
      <c r="I2908">
        <v>6</v>
      </c>
    </row>
    <row r="2909" spans="1:9" ht="30" x14ac:dyDescent="0.2">
      <c r="A2909" t="s">
        <v>562</v>
      </c>
      <c r="B2909" t="s">
        <v>561</v>
      </c>
      <c r="C2909" s="412" t="s">
        <v>1746</v>
      </c>
      <c r="D2909" t="s">
        <v>15</v>
      </c>
      <c r="E2909" t="s">
        <v>61</v>
      </c>
      <c r="F2909" s="412" t="s">
        <v>1296</v>
      </c>
      <c r="G2909">
        <v>11303</v>
      </c>
      <c r="H2909">
        <v>745</v>
      </c>
    </row>
    <row r="2910" spans="1:9" ht="60" x14ac:dyDescent="0.2">
      <c r="A2910" t="s">
        <v>562</v>
      </c>
      <c r="B2910" t="s">
        <v>561</v>
      </c>
      <c r="C2910" s="412" t="s">
        <v>1746</v>
      </c>
      <c r="D2910" t="s">
        <v>15</v>
      </c>
      <c r="E2910" t="s">
        <v>61</v>
      </c>
      <c r="F2910" s="412" t="s">
        <v>1295</v>
      </c>
      <c r="G2910">
        <v>7043</v>
      </c>
      <c r="H2910">
        <v>470</v>
      </c>
      <c r="I2910">
        <v>2637</v>
      </c>
    </row>
    <row r="2911" spans="1:9" ht="30" x14ac:dyDescent="0.2">
      <c r="A2911" t="s">
        <v>562</v>
      </c>
      <c r="B2911" t="s">
        <v>561</v>
      </c>
      <c r="C2911" s="412" t="s">
        <v>1746</v>
      </c>
      <c r="D2911" t="s">
        <v>15</v>
      </c>
      <c r="E2911" t="s">
        <v>61</v>
      </c>
      <c r="F2911" s="412" t="s">
        <v>1294</v>
      </c>
      <c r="G2911">
        <v>2264</v>
      </c>
      <c r="H2911">
        <v>3</v>
      </c>
      <c r="I2911">
        <v>1248</v>
      </c>
    </row>
    <row r="2912" spans="1:9" ht="30" x14ac:dyDescent="0.2">
      <c r="A2912" t="s">
        <v>516</v>
      </c>
      <c r="B2912" t="s">
        <v>515</v>
      </c>
      <c r="C2912" s="412" t="s">
        <v>1747</v>
      </c>
      <c r="D2912" t="s">
        <v>13</v>
      </c>
      <c r="E2912" t="s">
        <v>67</v>
      </c>
      <c r="F2912" s="412" t="s">
        <v>1169</v>
      </c>
      <c r="G2912">
        <v>5</v>
      </c>
    </row>
    <row r="2913" spans="1:9" ht="45" x14ac:dyDescent="0.2">
      <c r="A2913" t="s">
        <v>516</v>
      </c>
      <c r="B2913" t="s">
        <v>515</v>
      </c>
      <c r="C2913" s="412" t="s">
        <v>1747</v>
      </c>
      <c r="D2913" t="s">
        <v>13</v>
      </c>
      <c r="E2913" t="s">
        <v>67</v>
      </c>
      <c r="F2913" s="412" t="s">
        <v>1170</v>
      </c>
      <c r="G2913">
        <v>1</v>
      </c>
    </row>
    <row r="2914" spans="1:9" x14ac:dyDescent="0.2">
      <c r="A2914" t="s">
        <v>516</v>
      </c>
      <c r="B2914" t="s">
        <v>515</v>
      </c>
      <c r="C2914" s="412" t="s">
        <v>1747</v>
      </c>
      <c r="D2914" t="s">
        <v>13</v>
      </c>
      <c r="E2914" t="s">
        <v>67</v>
      </c>
      <c r="F2914" s="412" t="s">
        <v>1306</v>
      </c>
      <c r="G2914">
        <v>341</v>
      </c>
    </row>
    <row r="2915" spans="1:9" ht="45" x14ac:dyDescent="0.2">
      <c r="A2915" t="s">
        <v>516</v>
      </c>
      <c r="B2915" t="s">
        <v>515</v>
      </c>
      <c r="C2915" s="412" t="s">
        <v>1747</v>
      </c>
      <c r="D2915" t="s">
        <v>13</v>
      </c>
      <c r="E2915" t="s">
        <v>67</v>
      </c>
      <c r="F2915" s="412" t="s">
        <v>1300</v>
      </c>
      <c r="I2915">
        <v>1</v>
      </c>
    </row>
    <row r="2916" spans="1:9" ht="45" x14ac:dyDescent="0.2">
      <c r="A2916" t="s">
        <v>516</v>
      </c>
      <c r="B2916" t="s">
        <v>515</v>
      </c>
      <c r="C2916" s="412" t="s">
        <v>1747</v>
      </c>
      <c r="D2916" t="s">
        <v>13</v>
      </c>
      <c r="E2916" t="s">
        <v>67</v>
      </c>
      <c r="F2916" s="412" t="s">
        <v>1299</v>
      </c>
      <c r="G2916">
        <v>2</v>
      </c>
    </row>
    <row r="2917" spans="1:9" ht="30" x14ac:dyDescent="0.2">
      <c r="A2917" t="s">
        <v>516</v>
      </c>
      <c r="B2917" t="s">
        <v>515</v>
      </c>
      <c r="C2917" s="412" t="s">
        <v>1747</v>
      </c>
      <c r="D2917" t="s">
        <v>13</v>
      </c>
      <c r="E2917" t="s">
        <v>67</v>
      </c>
      <c r="F2917" s="412" t="s">
        <v>1297</v>
      </c>
      <c r="G2917">
        <v>701</v>
      </c>
      <c r="H2917">
        <v>21</v>
      </c>
      <c r="I2917">
        <v>84</v>
      </c>
    </row>
    <row r="2918" spans="1:9" ht="60" x14ac:dyDescent="0.2">
      <c r="A2918" t="s">
        <v>516</v>
      </c>
      <c r="B2918" t="s">
        <v>515</v>
      </c>
      <c r="C2918" s="412" t="s">
        <v>1747</v>
      </c>
      <c r="D2918" t="s">
        <v>13</v>
      </c>
      <c r="E2918" t="s">
        <v>67</v>
      </c>
      <c r="F2918" s="412" t="s">
        <v>1295</v>
      </c>
      <c r="G2918">
        <v>3</v>
      </c>
      <c r="H2918">
        <v>3</v>
      </c>
      <c r="I2918">
        <v>2</v>
      </c>
    </row>
    <row r="2919" spans="1:9" x14ac:dyDescent="0.2">
      <c r="A2919" t="s">
        <v>516</v>
      </c>
      <c r="B2919" t="s">
        <v>515</v>
      </c>
      <c r="C2919" s="412" t="s">
        <v>1747</v>
      </c>
      <c r="D2919" t="s">
        <v>13</v>
      </c>
      <c r="E2919" t="s">
        <v>67</v>
      </c>
      <c r="F2919" s="412" t="s">
        <v>1294</v>
      </c>
      <c r="G2919">
        <v>303</v>
      </c>
      <c r="H2919">
        <v>32</v>
      </c>
      <c r="I2919">
        <v>65</v>
      </c>
    </row>
    <row r="2920" spans="1:9" ht="45" x14ac:dyDescent="0.2">
      <c r="A2920" t="s">
        <v>237</v>
      </c>
      <c r="B2920" t="s">
        <v>236</v>
      </c>
      <c r="C2920" s="412" t="s">
        <v>1748</v>
      </c>
      <c r="D2920" t="s">
        <v>15</v>
      </c>
      <c r="E2920" t="s">
        <v>183</v>
      </c>
      <c r="F2920" s="412" t="s">
        <v>1305</v>
      </c>
      <c r="G2920">
        <v>39</v>
      </c>
      <c r="H2920">
        <v>27</v>
      </c>
    </row>
    <row r="2921" spans="1:9" ht="45" x14ac:dyDescent="0.2">
      <c r="A2921" t="s">
        <v>237</v>
      </c>
      <c r="B2921" t="s">
        <v>236</v>
      </c>
      <c r="C2921" s="412" t="s">
        <v>1748</v>
      </c>
      <c r="D2921" t="s">
        <v>15</v>
      </c>
      <c r="E2921" t="s">
        <v>183</v>
      </c>
      <c r="F2921" s="412" t="s">
        <v>1308</v>
      </c>
      <c r="G2921">
        <v>12</v>
      </c>
      <c r="H2921">
        <v>2</v>
      </c>
    </row>
    <row r="2922" spans="1:9" ht="45" x14ac:dyDescent="0.2">
      <c r="A2922" t="s">
        <v>237</v>
      </c>
      <c r="B2922" t="s">
        <v>236</v>
      </c>
      <c r="C2922" s="412" t="s">
        <v>1748</v>
      </c>
      <c r="D2922" t="s">
        <v>15</v>
      </c>
      <c r="E2922" t="s">
        <v>183</v>
      </c>
      <c r="F2922" s="412" t="s">
        <v>1304</v>
      </c>
      <c r="G2922">
        <v>2</v>
      </c>
    </row>
    <row r="2923" spans="1:9" ht="45" x14ac:dyDescent="0.2">
      <c r="A2923" t="s">
        <v>237</v>
      </c>
      <c r="B2923" t="s">
        <v>236</v>
      </c>
      <c r="C2923" s="412" t="s">
        <v>1748</v>
      </c>
      <c r="D2923" t="s">
        <v>15</v>
      </c>
      <c r="E2923" t="s">
        <v>183</v>
      </c>
      <c r="F2923" s="412" t="s">
        <v>1303</v>
      </c>
      <c r="G2923">
        <v>32</v>
      </c>
    </row>
    <row r="2924" spans="1:9" ht="45" x14ac:dyDescent="0.2">
      <c r="A2924" t="s">
        <v>237</v>
      </c>
      <c r="B2924" t="s">
        <v>236</v>
      </c>
      <c r="C2924" s="412" t="s">
        <v>1748</v>
      </c>
      <c r="D2924" t="s">
        <v>15</v>
      </c>
      <c r="E2924" t="s">
        <v>183</v>
      </c>
      <c r="F2924" s="412" t="s">
        <v>1169</v>
      </c>
      <c r="G2924">
        <v>46</v>
      </c>
      <c r="H2924">
        <v>5</v>
      </c>
    </row>
    <row r="2925" spans="1:9" ht="45" x14ac:dyDescent="0.2">
      <c r="A2925" t="s">
        <v>237</v>
      </c>
      <c r="B2925" t="s">
        <v>236</v>
      </c>
      <c r="C2925" s="412" t="s">
        <v>1748</v>
      </c>
      <c r="D2925" t="s">
        <v>15</v>
      </c>
      <c r="E2925" t="s">
        <v>183</v>
      </c>
      <c r="F2925" s="412" t="s">
        <v>1309</v>
      </c>
      <c r="G2925">
        <v>4</v>
      </c>
    </row>
    <row r="2926" spans="1:9" ht="45" x14ac:dyDescent="0.2">
      <c r="A2926" t="s">
        <v>237</v>
      </c>
      <c r="B2926" t="s">
        <v>236</v>
      </c>
      <c r="C2926" s="412" t="s">
        <v>1748</v>
      </c>
      <c r="D2926" t="s">
        <v>15</v>
      </c>
      <c r="E2926" t="s">
        <v>183</v>
      </c>
      <c r="F2926" s="412" t="s">
        <v>1170</v>
      </c>
      <c r="G2926">
        <v>10</v>
      </c>
      <c r="H2926">
        <v>1</v>
      </c>
    </row>
    <row r="2927" spans="1:9" ht="45" x14ac:dyDescent="0.2">
      <c r="A2927" t="s">
        <v>237</v>
      </c>
      <c r="B2927" t="s">
        <v>236</v>
      </c>
      <c r="C2927" s="412" t="s">
        <v>1748</v>
      </c>
      <c r="D2927" t="s">
        <v>15</v>
      </c>
      <c r="E2927" t="s">
        <v>183</v>
      </c>
      <c r="F2927" s="412" t="s">
        <v>1306</v>
      </c>
      <c r="G2927">
        <v>11</v>
      </c>
    </row>
    <row r="2928" spans="1:9" ht="45" x14ac:dyDescent="0.2">
      <c r="A2928" t="s">
        <v>237</v>
      </c>
      <c r="B2928" t="s">
        <v>236</v>
      </c>
      <c r="C2928" s="412" t="s">
        <v>1748</v>
      </c>
      <c r="D2928" t="s">
        <v>15</v>
      </c>
      <c r="E2928" t="s">
        <v>183</v>
      </c>
      <c r="F2928" s="412" t="s">
        <v>1300</v>
      </c>
      <c r="G2928">
        <v>132</v>
      </c>
      <c r="I2928">
        <v>5578</v>
      </c>
    </row>
    <row r="2929" spans="1:9" ht="45" x14ac:dyDescent="0.2">
      <c r="A2929" t="s">
        <v>237</v>
      </c>
      <c r="B2929" t="s">
        <v>236</v>
      </c>
      <c r="C2929" s="412" t="s">
        <v>1748</v>
      </c>
      <c r="D2929" t="s">
        <v>15</v>
      </c>
      <c r="E2929" t="s">
        <v>183</v>
      </c>
      <c r="F2929" s="412" t="s">
        <v>1299</v>
      </c>
      <c r="G2929">
        <v>185</v>
      </c>
    </row>
    <row r="2930" spans="1:9" ht="45" x14ac:dyDescent="0.2">
      <c r="A2930" t="s">
        <v>237</v>
      </c>
      <c r="B2930" t="s">
        <v>236</v>
      </c>
      <c r="C2930" s="412" t="s">
        <v>1748</v>
      </c>
      <c r="D2930" t="s">
        <v>15</v>
      </c>
      <c r="E2930" t="s">
        <v>183</v>
      </c>
      <c r="F2930" s="412" t="s">
        <v>1171</v>
      </c>
      <c r="G2930">
        <v>25</v>
      </c>
    </row>
    <row r="2931" spans="1:9" ht="45" x14ac:dyDescent="0.2">
      <c r="A2931" t="s">
        <v>237</v>
      </c>
      <c r="B2931" t="s">
        <v>236</v>
      </c>
      <c r="C2931" s="412" t="s">
        <v>1748</v>
      </c>
      <c r="D2931" t="s">
        <v>15</v>
      </c>
      <c r="E2931" t="s">
        <v>183</v>
      </c>
      <c r="F2931" s="412" t="s">
        <v>1297</v>
      </c>
      <c r="G2931">
        <v>45419</v>
      </c>
      <c r="H2931">
        <v>6</v>
      </c>
      <c r="I2931">
        <v>343</v>
      </c>
    </row>
    <row r="2932" spans="1:9" ht="45" x14ac:dyDescent="0.2">
      <c r="A2932" t="s">
        <v>237</v>
      </c>
      <c r="B2932" t="s">
        <v>236</v>
      </c>
      <c r="C2932" s="412" t="s">
        <v>1748</v>
      </c>
      <c r="D2932" t="s">
        <v>15</v>
      </c>
      <c r="E2932" t="s">
        <v>183</v>
      </c>
      <c r="F2932" s="412" t="s">
        <v>1296</v>
      </c>
      <c r="G2932">
        <v>130</v>
      </c>
      <c r="H2932">
        <v>1733</v>
      </c>
    </row>
    <row r="2933" spans="1:9" ht="60" x14ac:dyDescent="0.2">
      <c r="A2933" t="s">
        <v>237</v>
      </c>
      <c r="B2933" t="s">
        <v>236</v>
      </c>
      <c r="C2933" s="412" t="s">
        <v>1748</v>
      </c>
      <c r="D2933" t="s">
        <v>15</v>
      </c>
      <c r="E2933" t="s">
        <v>183</v>
      </c>
      <c r="F2933" s="412" t="s">
        <v>1295</v>
      </c>
      <c r="G2933">
        <v>93</v>
      </c>
      <c r="H2933">
        <v>1976</v>
      </c>
      <c r="I2933">
        <v>10872</v>
      </c>
    </row>
    <row r="2934" spans="1:9" ht="45" x14ac:dyDescent="0.2">
      <c r="A2934" t="s">
        <v>237</v>
      </c>
      <c r="B2934" t="s">
        <v>236</v>
      </c>
      <c r="C2934" s="412" t="s">
        <v>1748</v>
      </c>
      <c r="D2934" t="s">
        <v>15</v>
      </c>
      <c r="E2934" t="s">
        <v>183</v>
      </c>
      <c r="F2934" s="412" t="s">
        <v>1294</v>
      </c>
      <c r="G2934">
        <v>37169</v>
      </c>
      <c r="H2934">
        <v>35</v>
      </c>
      <c r="I2934">
        <v>63</v>
      </c>
    </row>
    <row r="2935" spans="1:9" ht="30" x14ac:dyDescent="0.2">
      <c r="A2935" t="s">
        <v>459</v>
      </c>
      <c r="B2935" t="s">
        <v>458</v>
      </c>
      <c r="C2935" s="412" t="s">
        <v>1749</v>
      </c>
      <c r="D2935" t="s">
        <v>13</v>
      </c>
      <c r="E2935" t="s">
        <v>18</v>
      </c>
      <c r="F2935" s="412" t="s">
        <v>1305</v>
      </c>
      <c r="G2935">
        <v>3</v>
      </c>
    </row>
    <row r="2936" spans="1:9" ht="30" x14ac:dyDescent="0.2">
      <c r="A2936" t="s">
        <v>459</v>
      </c>
      <c r="B2936" t="s">
        <v>458</v>
      </c>
      <c r="C2936" s="412" t="s">
        <v>1749</v>
      </c>
      <c r="D2936" t="s">
        <v>13</v>
      </c>
      <c r="E2936" t="s">
        <v>18</v>
      </c>
      <c r="F2936" s="412" t="s">
        <v>1308</v>
      </c>
      <c r="G2936">
        <v>6</v>
      </c>
      <c r="H2936">
        <v>1</v>
      </c>
    </row>
    <row r="2937" spans="1:9" ht="30" x14ac:dyDescent="0.2">
      <c r="A2937" t="s">
        <v>459</v>
      </c>
      <c r="B2937" t="s">
        <v>458</v>
      </c>
      <c r="C2937" s="412" t="s">
        <v>1749</v>
      </c>
      <c r="D2937" t="s">
        <v>13</v>
      </c>
      <c r="E2937" t="s">
        <v>18</v>
      </c>
      <c r="F2937" s="412" t="s">
        <v>1304</v>
      </c>
      <c r="G2937">
        <v>1</v>
      </c>
    </row>
    <row r="2938" spans="1:9" ht="45" x14ac:dyDescent="0.2">
      <c r="A2938" t="s">
        <v>459</v>
      </c>
      <c r="B2938" t="s">
        <v>458</v>
      </c>
      <c r="C2938" s="412" t="s">
        <v>1749</v>
      </c>
      <c r="D2938" t="s">
        <v>13</v>
      </c>
      <c r="E2938" t="s">
        <v>18</v>
      </c>
      <c r="F2938" s="412" t="s">
        <v>1303</v>
      </c>
      <c r="G2938">
        <v>2976</v>
      </c>
    </row>
    <row r="2939" spans="1:9" ht="30" x14ac:dyDescent="0.2">
      <c r="A2939" t="s">
        <v>459</v>
      </c>
      <c r="B2939" t="s">
        <v>458</v>
      </c>
      <c r="C2939" s="412" t="s">
        <v>1749</v>
      </c>
      <c r="D2939" t="s">
        <v>13</v>
      </c>
      <c r="E2939" t="s">
        <v>18</v>
      </c>
      <c r="F2939" s="412" t="s">
        <v>1169</v>
      </c>
      <c r="G2939">
        <v>2</v>
      </c>
    </row>
    <row r="2940" spans="1:9" ht="30" x14ac:dyDescent="0.2">
      <c r="A2940" t="s">
        <v>459</v>
      </c>
      <c r="B2940" t="s">
        <v>458</v>
      </c>
      <c r="C2940" s="412" t="s">
        <v>1749</v>
      </c>
      <c r="D2940" t="s">
        <v>13</v>
      </c>
      <c r="E2940" t="s">
        <v>18</v>
      </c>
      <c r="F2940" s="412" t="s">
        <v>1309</v>
      </c>
      <c r="G2940">
        <v>1</v>
      </c>
    </row>
    <row r="2941" spans="1:9" ht="45" x14ac:dyDescent="0.2">
      <c r="A2941" t="s">
        <v>459</v>
      </c>
      <c r="B2941" t="s">
        <v>458</v>
      </c>
      <c r="C2941" s="412" t="s">
        <v>1749</v>
      </c>
      <c r="D2941" t="s">
        <v>13</v>
      </c>
      <c r="E2941" t="s">
        <v>18</v>
      </c>
      <c r="F2941" s="412" t="s">
        <v>1170</v>
      </c>
      <c r="G2941">
        <v>40</v>
      </c>
    </row>
    <row r="2942" spans="1:9" ht="30" x14ac:dyDescent="0.2">
      <c r="A2942" t="s">
        <v>459</v>
      </c>
      <c r="B2942" t="s">
        <v>458</v>
      </c>
      <c r="C2942" s="412" t="s">
        <v>1749</v>
      </c>
      <c r="D2942" t="s">
        <v>13</v>
      </c>
      <c r="E2942" t="s">
        <v>18</v>
      </c>
      <c r="F2942" s="412" t="s">
        <v>1306</v>
      </c>
      <c r="G2942">
        <v>7</v>
      </c>
    </row>
    <row r="2943" spans="1:9" ht="45" x14ac:dyDescent="0.2">
      <c r="A2943" t="s">
        <v>459</v>
      </c>
      <c r="B2943" t="s">
        <v>458</v>
      </c>
      <c r="C2943" s="412" t="s">
        <v>1749</v>
      </c>
      <c r="D2943" t="s">
        <v>13</v>
      </c>
      <c r="E2943" t="s">
        <v>18</v>
      </c>
      <c r="F2943" s="412" t="s">
        <v>1300</v>
      </c>
      <c r="G2943">
        <v>430</v>
      </c>
      <c r="I2943">
        <v>289</v>
      </c>
    </row>
    <row r="2944" spans="1:9" ht="30" x14ac:dyDescent="0.2">
      <c r="A2944" t="s">
        <v>459</v>
      </c>
      <c r="B2944" t="s">
        <v>458</v>
      </c>
      <c r="C2944" s="412" t="s">
        <v>1749</v>
      </c>
      <c r="D2944" t="s">
        <v>13</v>
      </c>
      <c r="E2944" t="s">
        <v>18</v>
      </c>
      <c r="F2944" s="412" t="s">
        <v>1171</v>
      </c>
      <c r="G2944">
        <v>7</v>
      </c>
    </row>
    <row r="2945" spans="1:9" ht="30" x14ac:dyDescent="0.2">
      <c r="A2945" t="s">
        <v>459</v>
      </c>
      <c r="B2945" t="s">
        <v>458</v>
      </c>
      <c r="C2945" s="412" t="s">
        <v>1749</v>
      </c>
      <c r="D2945" t="s">
        <v>13</v>
      </c>
      <c r="E2945" t="s">
        <v>18</v>
      </c>
      <c r="F2945" s="412" t="s">
        <v>1297</v>
      </c>
      <c r="G2945">
        <v>88</v>
      </c>
      <c r="I2945">
        <v>20</v>
      </c>
    </row>
    <row r="2946" spans="1:9" ht="30" x14ac:dyDescent="0.2">
      <c r="A2946" t="s">
        <v>459</v>
      </c>
      <c r="B2946" t="s">
        <v>458</v>
      </c>
      <c r="C2946" s="412" t="s">
        <v>1749</v>
      </c>
      <c r="D2946" t="s">
        <v>13</v>
      </c>
      <c r="E2946" t="s">
        <v>18</v>
      </c>
      <c r="F2946" s="412" t="s">
        <v>1296</v>
      </c>
      <c r="G2946">
        <v>3043</v>
      </c>
      <c r="H2946">
        <v>123</v>
      </c>
    </row>
    <row r="2947" spans="1:9" ht="60" x14ac:dyDescent="0.2">
      <c r="A2947" t="s">
        <v>459</v>
      </c>
      <c r="B2947" t="s">
        <v>458</v>
      </c>
      <c r="C2947" s="412" t="s">
        <v>1749</v>
      </c>
      <c r="D2947" t="s">
        <v>13</v>
      </c>
      <c r="E2947" t="s">
        <v>18</v>
      </c>
      <c r="F2947" s="412" t="s">
        <v>1295</v>
      </c>
      <c r="G2947">
        <v>1476</v>
      </c>
      <c r="H2947">
        <v>118</v>
      </c>
      <c r="I2947">
        <v>680</v>
      </c>
    </row>
    <row r="2948" spans="1:9" ht="30" x14ac:dyDescent="0.2">
      <c r="A2948" t="s">
        <v>459</v>
      </c>
      <c r="B2948" t="s">
        <v>458</v>
      </c>
      <c r="C2948" s="412" t="s">
        <v>1749</v>
      </c>
      <c r="D2948" t="s">
        <v>13</v>
      </c>
      <c r="E2948" t="s">
        <v>18</v>
      </c>
      <c r="F2948" s="412" t="s">
        <v>1294</v>
      </c>
      <c r="G2948">
        <v>601</v>
      </c>
      <c r="H2948">
        <v>29</v>
      </c>
      <c r="I2948">
        <v>341</v>
      </c>
    </row>
    <row r="2949" spans="1:9" ht="30" x14ac:dyDescent="0.2">
      <c r="A2949" t="s">
        <v>891</v>
      </c>
      <c r="B2949" t="s">
        <v>890</v>
      </c>
      <c r="C2949" s="412" t="s">
        <v>1750</v>
      </c>
      <c r="D2949" t="s">
        <v>15</v>
      </c>
      <c r="E2949" t="s">
        <v>20</v>
      </c>
      <c r="F2949" s="412" t="s">
        <v>1305</v>
      </c>
      <c r="G2949">
        <v>2036</v>
      </c>
      <c r="H2949">
        <v>142</v>
      </c>
    </row>
    <row r="2950" spans="1:9" ht="30" x14ac:dyDescent="0.2">
      <c r="A2950" t="s">
        <v>891</v>
      </c>
      <c r="B2950" t="s">
        <v>890</v>
      </c>
      <c r="C2950" s="412" t="s">
        <v>1750</v>
      </c>
      <c r="D2950" t="s">
        <v>15</v>
      </c>
      <c r="E2950" t="s">
        <v>20</v>
      </c>
      <c r="F2950" s="412" t="s">
        <v>1308</v>
      </c>
      <c r="G2950">
        <v>4</v>
      </c>
      <c r="H2950">
        <v>4</v>
      </c>
    </row>
    <row r="2951" spans="1:9" ht="30" x14ac:dyDescent="0.2">
      <c r="A2951" t="s">
        <v>891</v>
      </c>
      <c r="B2951" t="s">
        <v>890</v>
      </c>
      <c r="C2951" s="412" t="s">
        <v>1750</v>
      </c>
      <c r="D2951" t="s">
        <v>15</v>
      </c>
      <c r="E2951" t="s">
        <v>20</v>
      </c>
      <c r="F2951" s="412" t="s">
        <v>1304</v>
      </c>
      <c r="G2951">
        <v>4</v>
      </c>
    </row>
    <row r="2952" spans="1:9" ht="45" x14ac:dyDescent="0.2">
      <c r="A2952" t="s">
        <v>891</v>
      </c>
      <c r="B2952" t="s">
        <v>890</v>
      </c>
      <c r="C2952" s="412" t="s">
        <v>1750</v>
      </c>
      <c r="D2952" t="s">
        <v>15</v>
      </c>
      <c r="E2952" t="s">
        <v>20</v>
      </c>
      <c r="F2952" s="412" t="s">
        <v>1303</v>
      </c>
      <c r="G2952">
        <v>12</v>
      </c>
    </row>
    <row r="2953" spans="1:9" ht="30" x14ac:dyDescent="0.2">
      <c r="A2953" t="s">
        <v>891</v>
      </c>
      <c r="B2953" t="s">
        <v>890</v>
      </c>
      <c r="C2953" s="412" t="s">
        <v>1750</v>
      </c>
      <c r="D2953" t="s">
        <v>15</v>
      </c>
      <c r="E2953" t="s">
        <v>20</v>
      </c>
      <c r="F2953" s="412" t="s">
        <v>1169</v>
      </c>
      <c r="G2953">
        <v>2820</v>
      </c>
      <c r="H2953">
        <v>209</v>
      </c>
    </row>
    <row r="2954" spans="1:9" ht="30" x14ac:dyDescent="0.2">
      <c r="A2954" t="s">
        <v>891</v>
      </c>
      <c r="B2954" t="s">
        <v>890</v>
      </c>
      <c r="C2954" s="412" t="s">
        <v>1750</v>
      </c>
      <c r="D2954" t="s">
        <v>15</v>
      </c>
      <c r="E2954" t="s">
        <v>20</v>
      </c>
      <c r="F2954" s="412" t="s">
        <v>1309</v>
      </c>
      <c r="G2954">
        <v>1</v>
      </c>
    </row>
    <row r="2955" spans="1:9" ht="45" x14ac:dyDescent="0.2">
      <c r="A2955" t="s">
        <v>891</v>
      </c>
      <c r="B2955" t="s">
        <v>890</v>
      </c>
      <c r="C2955" s="412" t="s">
        <v>1750</v>
      </c>
      <c r="D2955" t="s">
        <v>15</v>
      </c>
      <c r="E2955" t="s">
        <v>20</v>
      </c>
      <c r="F2955" s="412" t="s">
        <v>1170</v>
      </c>
      <c r="G2955">
        <v>6</v>
      </c>
    </row>
    <row r="2956" spans="1:9" ht="30" x14ac:dyDescent="0.2">
      <c r="A2956" t="s">
        <v>891</v>
      </c>
      <c r="B2956" t="s">
        <v>890</v>
      </c>
      <c r="C2956" s="412" t="s">
        <v>1750</v>
      </c>
      <c r="D2956" t="s">
        <v>15</v>
      </c>
      <c r="E2956" t="s">
        <v>20</v>
      </c>
      <c r="F2956" s="412" t="s">
        <v>1307</v>
      </c>
      <c r="G2956">
        <v>3</v>
      </c>
    </row>
    <row r="2957" spans="1:9" ht="30" x14ac:dyDescent="0.2">
      <c r="A2957" t="s">
        <v>891</v>
      </c>
      <c r="B2957" t="s">
        <v>890</v>
      </c>
      <c r="C2957" s="412" t="s">
        <v>1750</v>
      </c>
      <c r="D2957" t="s">
        <v>15</v>
      </c>
      <c r="E2957" t="s">
        <v>20</v>
      </c>
      <c r="F2957" s="412" t="s">
        <v>1306</v>
      </c>
      <c r="G2957">
        <v>9</v>
      </c>
    </row>
    <row r="2958" spans="1:9" ht="45" x14ac:dyDescent="0.2">
      <c r="A2958" t="s">
        <v>891</v>
      </c>
      <c r="B2958" t="s">
        <v>890</v>
      </c>
      <c r="C2958" s="412" t="s">
        <v>1750</v>
      </c>
      <c r="D2958" t="s">
        <v>15</v>
      </c>
      <c r="E2958" t="s">
        <v>20</v>
      </c>
      <c r="F2958" s="412" t="s">
        <v>1300</v>
      </c>
      <c r="G2958">
        <v>89</v>
      </c>
      <c r="I2958">
        <v>124</v>
      </c>
    </row>
    <row r="2959" spans="1:9" ht="45" x14ac:dyDescent="0.2">
      <c r="A2959" t="s">
        <v>891</v>
      </c>
      <c r="B2959" t="s">
        <v>890</v>
      </c>
      <c r="C2959" s="412" t="s">
        <v>1750</v>
      </c>
      <c r="D2959" t="s">
        <v>15</v>
      </c>
      <c r="E2959" t="s">
        <v>20</v>
      </c>
      <c r="F2959" s="412" t="s">
        <v>1299</v>
      </c>
      <c r="G2959">
        <v>395</v>
      </c>
    </row>
    <row r="2960" spans="1:9" ht="30" x14ac:dyDescent="0.2">
      <c r="A2960" t="s">
        <v>891</v>
      </c>
      <c r="B2960" t="s">
        <v>890</v>
      </c>
      <c r="C2960" s="412" t="s">
        <v>1750</v>
      </c>
      <c r="D2960" t="s">
        <v>15</v>
      </c>
      <c r="E2960" t="s">
        <v>20</v>
      </c>
      <c r="F2960" s="412" t="s">
        <v>1171</v>
      </c>
      <c r="G2960">
        <v>20</v>
      </c>
    </row>
    <row r="2961" spans="1:9" ht="30" x14ac:dyDescent="0.2">
      <c r="A2961" t="s">
        <v>891</v>
      </c>
      <c r="B2961" t="s">
        <v>890</v>
      </c>
      <c r="C2961" s="412" t="s">
        <v>1750</v>
      </c>
      <c r="D2961" t="s">
        <v>15</v>
      </c>
      <c r="E2961" t="s">
        <v>20</v>
      </c>
      <c r="F2961" s="412" t="s">
        <v>1297</v>
      </c>
      <c r="G2961">
        <v>98</v>
      </c>
      <c r="H2961">
        <v>2</v>
      </c>
      <c r="I2961">
        <v>47</v>
      </c>
    </row>
    <row r="2962" spans="1:9" ht="30" x14ac:dyDescent="0.2">
      <c r="A2962" t="s">
        <v>891</v>
      </c>
      <c r="B2962" t="s">
        <v>890</v>
      </c>
      <c r="C2962" s="412" t="s">
        <v>1750</v>
      </c>
      <c r="D2962" t="s">
        <v>15</v>
      </c>
      <c r="E2962" t="s">
        <v>20</v>
      </c>
      <c r="F2962" s="412" t="s">
        <v>1296</v>
      </c>
      <c r="G2962">
        <v>20</v>
      </c>
      <c r="H2962">
        <v>2</v>
      </c>
    </row>
    <row r="2963" spans="1:9" ht="60" x14ac:dyDescent="0.2">
      <c r="A2963" t="s">
        <v>891</v>
      </c>
      <c r="B2963" t="s">
        <v>890</v>
      </c>
      <c r="C2963" s="412" t="s">
        <v>1750</v>
      </c>
      <c r="D2963" t="s">
        <v>15</v>
      </c>
      <c r="E2963" t="s">
        <v>20</v>
      </c>
      <c r="F2963" s="412" t="s">
        <v>1295</v>
      </c>
      <c r="G2963">
        <v>14</v>
      </c>
      <c r="H2963">
        <v>2</v>
      </c>
      <c r="I2963">
        <v>13</v>
      </c>
    </row>
    <row r="2964" spans="1:9" ht="30" x14ac:dyDescent="0.2">
      <c r="A2964" t="s">
        <v>891</v>
      </c>
      <c r="B2964" t="s">
        <v>890</v>
      </c>
      <c r="C2964" s="412" t="s">
        <v>1750</v>
      </c>
      <c r="D2964" t="s">
        <v>15</v>
      </c>
      <c r="E2964" t="s">
        <v>20</v>
      </c>
      <c r="F2964" s="412" t="s">
        <v>1294</v>
      </c>
      <c r="G2964">
        <v>4638</v>
      </c>
      <c r="H2964">
        <v>29</v>
      </c>
      <c r="I2964">
        <v>456</v>
      </c>
    </row>
    <row r="2965" spans="1:9" ht="30" x14ac:dyDescent="0.2">
      <c r="A2965" t="s">
        <v>168</v>
      </c>
      <c r="B2965" t="s">
        <v>167</v>
      </c>
      <c r="C2965" s="412" t="s">
        <v>1751</v>
      </c>
      <c r="D2965" t="s">
        <v>15</v>
      </c>
      <c r="E2965" t="s">
        <v>17</v>
      </c>
      <c r="F2965" s="412" t="s">
        <v>1305</v>
      </c>
      <c r="G2965">
        <v>288</v>
      </c>
      <c r="H2965">
        <v>313</v>
      </c>
    </row>
    <row r="2966" spans="1:9" ht="30" x14ac:dyDescent="0.2">
      <c r="A2966" t="s">
        <v>168</v>
      </c>
      <c r="B2966" t="s">
        <v>167</v>
      </c>
      <c r="C2966" s="412" t="s">
        <v>1751</v>
      </c>
      <c r="D2966" t="s">
        <v>15</v>
      </c>
      <c r="E2966" t="s">
        <v>17</v>
      </c>
      <c r="F2966" s="412" t="s">
        <v>1308</v>
      </c>
      <c r="G2966">
        <v>7</v>
      </c>
      <c r="H2966">
        <v>1</v>
      </c>
    </row>
    <row r="2967" spans="1:9" ht="30" x14ac:dyDescent="0.2">
      <c r="A2967" t="s">
        <v>168</v>
      </c>
      <c r="B2967" t="s">
        <v>167</v>
      </c>
      <c r="C2967" s="412" t="s">
        <v>1751</v>
      </c>
      <c r="D2967" t="s">
        <v>15</v>
      </c>
      <c r="E2967" t="s">
        <v>17</v>
      </c>
      <c r="F2967" s="412" t="s">
        <v>1304</v>
      </c>
      <c r="G2967">
        <v>11</v>
      </c>
      <c r="H2967">
        <v>1</v>
      </c>
    </row>
    <row r="2968" spans="1:9" ht="45" x14ac:dyDescent="0.2">
      <c r="A2968" t="s">
        <v>168</v>
      </c>
      <c r="B2968" t="s">
        <v>167</v>
      </c>
      <c r="C2968" s="412" t="s">
        <v>1751</v>
      </c>
      <c r="D2968" t="s">
        <v>15</v>
      </c>
      <c r="E2968" t="s">
        <v>17</v>
      </c>
      <c r="F2968" s="412" t="s">
        <v>1303</v>
      </c>
      <c r="G2968">
        <v>37</v>
      </c>
    </row>
    <row r="2969" spans="1:9" ht="30" x14ac:dyDescent="0.2">
      <c r="A2969" t="s">
        <v>168</v>
      </c>
      <c r="B2969" t="s">
        <v>167</v>
      </c>
      <c r="C2969" s="412" t="s">
        <v>1751</v>
      </c>
      <c r="D2969" t="s">
        <v>15</v>
      </c>
      <c r="E2969" t="s">
        <v>17</v>
      </c>
      <c r="F2969" s="412" t="s">
        <v>1169</v>
      </c>
      <c r="G2969">
        <v>210</v>
      </c>
      <c r="H2969">
        <v>38</v>
      </c>
    </row>
    <row r="2970" spans="1:9" ht="30" x14ac:dyDescent="0.2">
      <c r="A2970" t="s">
        <v>168</v>
      </c>
      <c r="B2970" t="s">
        <v>167</v>
      </c>
      <c r="C2970" s="412" t="s">
        <v>1751</v>
      </c>
      <c r="D2970" t="s">
        <v>15</v>
      </c>
      <c r="E2970" t="s">
        <v>17</v>
      </c>
      <c r="F2970" s="412" t="s">
        <v>1309</v>
      </c>
      <c r="G2970">
        <v>1</v>
      </c>
    </row>
    <row r="2971" spans="1:9" ht="45" x14ac:dyDescent="0.2">
      <c r="A2971" t="s">
        <v>168</v>
      </c>
      <c r="B2971" t="s">
        <v>167</v>
      </c>
      <c r="C2971" s="412" t="s">
        <v>1751</v>
      </c>
      <c r="D2971" t="s">
        <v>15</v>
      </c>
      <c r="E2971" t="s">
        <v>17</v>
      </c>
      <c r="F2971" s="412" t="s">
        <v>1170</v>
      </c>
      <c r="G2971">
        <v>22</v>
      </c>
      <c r="H2971">
        <v>1</v>
      </c>
    </row>
    <row r="2972" spans="1:9" ht="30" x14ac:dyDescent="0.2">
      <c r="A2972" t="s">
        <v>168</v>
      </c>
      <c r="B2972" t="s">
        <v>167</v>
      </c>
      <c r="C2972" s="412" t="s">
        <v>1751</v>
      </c>
      <c r="D2972" t="s">
        <v>15</v>
      </c>
      <c r="E2972" t="s">
        <v>17</v>
      </c>
      <c r="F2972" s="412" t="s">
        <v>1307</v>
      </c>
      <c r="G2972">
        <v>4</v>
      </c>
    </row>
    <row r="2973" spans="1:9" ht="30" x14ac:dyDescent="0.2">
      <c r="A2973" t="s">
        <v>168</v>
      </c>
      <c r="B2973" t="s">
        <v>167</v>
      </c>
      <c r="C2973" s="412" t="s">
        <v>1751</v>
      </c>
      <c r="D2973" t="s">
        <v>15</v>
      </c>
      <c r="E2973" t="s">
        <v>17</v>
      </c>
      <c r="F2973" s="412" t="s">
        <v>1306</v>
      </c>
      <c r="G2973">
        <v>20</v>
      </c>
    </row>
    <row r="2974" spans="1:9" ht="45" x14ac:dyDescent="0.2">
      <c r="A2974" t="s">
        <v>168</v>
      </c>
      <c r="B2974" t="s">
        <v>167</v>
      </c>
      <c r="C2974" s="412" t="s">
        <v>1751</v>
      </c>
      <c r="D2974" t="s">
        <v>15</v>
      </c>
      <c r="E2974" t="s">
        <v>17</v>
      </c>
      <c r="F2974" s="412" t="s">
        <v>1300</v>
      </c>
      <c r="G2974">
        <v>2732</v>
      </c>
      <c r="I2974">
        <v>2161</v>
      </c>
    </row>
    <row r="2975" spans="1:9" ht="45" x14ac:dyDescent="0.2">
      <c r="A2975" t="s">
        <v>168</v>
      </c>
      <c r="B2975" t="s">
        <v>167</v>
      </c>
      <c r="C2975" s="412" t="s">
        <v>1751</v>
      </c>
      <c r="D2975" t="s">
        <v>15</v>
      </c>
      <c r="E2975" t="s">
        <v>17</v>
      </c>
      <c r="F2975" s="412" t="s">
        <v>1299</v>
      </c>
      <c r="G2975">
        <v>11555</v>
      </c>
    </row>
    <row r="2976" spans="1:9" ht="30" x14ac:dyDescent="0.2">
      <c r="A2976" t="s">
        <v>168</v>
      </c>
      <c r="B2976" t="s">
        <v>167</v>
      </c>
      <c r="C2976" s="412" t="s">
        <v>1751</v>
      </c>
      <c r="D2976" t="s">
        <v>15</v>
      </c>
      <c r="E2976" t="s">
        <v>17</v>
      </c>
      <c r="F2976" s="412" t="s">
        <v>1171</v>
      </c>
      <c r="G2976">
        <v>7</v>
      </c>
    </row>
    <row r="2977" spans="1:9" ht="30" x14ac:dyDescent="0.2">
      <c r="A2977" t="s">
        <v>168</v>
      </c>
      <c r="B2977" t="s">
        <v>167</v>
      </c>
      <c r="C2977" s="412" t="s">
        <v>1751</v>
      </c>
      <c r="D2977" t="s">
        <v>15</v>
      </c>
      <c r="E2977" t="s">
        <v>17</v>
      </c>
      <c r="F2977" s="412" t="s">
        <v>1297</v>
      </c>
      <c r="G2977">
        <v>682</v>
      </c>
      <c r="H2977">
        <v>18</v>
      </c>
      <c r="I2977">
        <v>1581</v>
      </c>
    </row>
    <row r="2978" spans="1:9" ht="30" x14ac:dyDescent="0.2">
      <c r="A2978" t="s">
        <v>168</v>
      </c>
      <c r="B2978" t="s">
        <v>167</v>
      </c>
      <c r="C2978" s="412" t="s">
        <v>1751</v>
      </c>
      <c r="D2978" t="s">
        <v>15</v>
      </c>
      <c r="E2978" t="s">
        <v>17</v>
      </c>
      <c r="F2978" s="412" t="s">
        <v>1296</v>
      </c>
      <c r="G2978">
        <v>47</v>
      </c>
      <c r="H2978">
        <v>40</v>
      </c>
    </row>
    <row r="2979" spans="1:9" ht="60" x14ac:dyDescent="0.2">
      <c r="A2979" t="s">
        <v>168</v>
      </c>
      <c r="B2979" t="s">
        <v>167</v>
      </c>
      <c r="C2979" s="412" t="s">
        <v>1751</v>
      </c>
      <c r="D2979" t="s">
        <v>15</v>
      </c>
      <c r="E2979" t="s">
        <v>17</v>
      </c>
      <c r="F2979" s="412" t="s">
        <v>1295</v>
      </c>
      <c r="G2979">
        <v>15</v>
      </c>
      <c r="H2979">
        <v>92</v>
      </c>
      <c r="I2979">
        <v>98</v>
      </c>
    </row>
    <row r="2980" spans="1:9" ht="30" x14ac:dyDescent="0.2">
      <c r="A2980" t="s">
        <v>168</v>
      </c>
      <c r="B2980" t="s">
        <v>167</v>
      </c>
      <c r="C2980" s="412" t="s">
        <v>1751</v>
      </c>
      <c r="D2980" t="s">
        <v>15</v>
      </c>
      <c r="E2980" t="s">
        <v>17</v>
      </c>
      <c r="F2980" s="412" t="s">
        <v>1294</v>
      </c>
      <c r="G2980">
        <v>15991</v>
      </c>
      <c r="H2980">
        <v>713</v>
      </c>
      <c r="I2980">
        <v>326</v>
      </c>
    </row>
    <row r="2981" spans="1:9" ht="30" x14ac:dyDescent="0.2">
      <c r="A2981" t="s">
        <v>684</v>
      </c>
      <c r="B2981" t="s">
        <v>683</v>
      </c>
      <c r="C2981" s="412" t="s">
        <v>1752</v>
      </c>
      <c r="D2981" t="s">
        <v>15</v>
      </c>
      <c r="E2981" t="s">
        <v>20</v>
      </c>
      <c r="F2981" s="412" t="s">
        <v>1305</v>
      </c>
      <c r="G2981">
        <v>1740</v>
      </c>
      <c r="H2981">
        <v>88</v>
      </c>
    </row>
    <row r="2982" spans="1:9" ht="30" x14ac:dyDescent="0.2">
      <c r="A2982" t="s">
        <v>684</v>
      </c>
      <c r="B2982" t="s">
        <v>683</v>
      </c>
      <c r="C2982" s="412" t="s">
        <v>1752</v>
      </c>
      <c r="D2982" t="s">
        <v>15</v>
      </c>
      <c r="E2982" t="s">
        <v>20</v>
      </c>
      <c r="F2982" s="412" t="s">
        <v>1308</v>
      </c>
      <c r="G2982">
        <v>1</v>
      </c>
    </row>
    <row r="2983" spans="1:9" ht="45" x14ac:dyDescent="0.2">
      <c r="A2983" t="s">
        <v>684</v>
      </c>
      <c r="B2983" t="s">
        <v>683</v>
      </c>
      <c r="C2983" s="412" t="s">
        <v>1752</v>
      </c>
      <c r="D2983" t="s">
        <v>15</v>
      </c>
      <c r="E2983" t="s">
        <v>20</v>
      </c>
      <c r="F2983" s="412" t="s">
        <v>1303</v>
      </c>
      <c r="G2983">
        <v>14</v>
      </c>
    </row>
    <row r="2984" spans="1:9" ht="30" x14ac:dyDescent="0.2">
      <c r="A2984" t="s">
        <v>684</v>
      </c>
      <c r="B2984" t="s">
        <v>683</v>
      </c>
      <c r="C2984" s="412" t="s">
        <v>1752</v>
      </c>
      <c r="D2984" t="s">
        <v>15</v>
      </c>
      <c r="E2984" t="s">
        <v>20</v>
      </c>
      <c r="F2984" s="412" t="s">
        <v>1169</v>
      </c>
      <c r="G2984">
        <v>1858</v>
      </c>
      <c r="H2984">
        <v>103</v>
      </c>
    </row>
    <row r="2985" spans="1:9" ht="30" x14ac:dyDescent="0.2">
      <c r="A2985" t="s">
        <v>684</v>
      </c>
      <c r="B2985" t="s">
        <v>683</v>
      </c>
      <c r="C2985" s="412" t="s">
        <v>1752</v>
      </c>
      <c r="D2985" t="s">
        <v>15</v>
      </c>
      <c r="E2985" t="s">
        <v>20</v>
      </c>
      <c r="F2985" s="412" t="s">
        <v>1309</v>
      </c>
      <c r="G2985">
        <v>2</v>
      </c>
    </row>
    <row r="2986" spans="1:9" ht="45" x14ac:dyDescent="0.2">
      <c r="A2986" t="s">
        <v>684</v>
      </c>
      <c r="B2986" t="s">
        <v>683</v>
      </c>
      <c r="C2986" s="412" t="s">
        <v>1752</v>
      </c>
      <c r="D2986" t="s">
        <v>15</v>
      </c>
      <c r="E2986" t="s">
        <v>20</v>
      </c>
      <c r="F2986" s="412" t="s">
        <v>1170</v>
      </c>
      <c r="G2986">
        <v>3</v>
      </c>
    </row>
    <row r="2987" spans="1:9" ht="30" x14ac:dyDescent="0.2">
      <c r="A2987" t="s">
        <v>684</v>
      </c>
      <c r="B2987" t="s">
        <v>683</v>
      </c>
      <c r="C2987" s="412" t="s">
        <v>1752</v>
      </c>
      <c r="D2987" t="s">
        <v>15</v>
      </c>
      <c r="E2987" t="s">
        <v>20</v>
      </c>
      <c r="F2987" s="412" t="s">
        <v>1307</v>
      </c>
      <c r="G2987">
        <v>1</v>
      </c>
    </row>
    <row r="2988" spans="1:9" ht="30" x14ac:dyDescent="0.2">
      <c r="A2988" t="s">
        <v>684</v>
      </c>
      <c r="B2988" t="s">
        <v>683</v>
      </c>
      <c r="C2988" s="412" t="s">
        <v>1752</v>
      </c>
      <c r="D2988" t="s">
        <v>15</v>
      </c>
      <c r="E2988" t="s">
        <v>20</v>
      </c>
      <c r="F2988" s="412" t="s">
        <v>1306</v>
      </c>
      <c r="G2988">
        <v>2</v>
      </c>
    </row>
    <row r="2989" spans="1:9" ht="45" x14ac:dyDescent="0.2">
      <c r="A2989" t="s">
        <v>684</v>
      </c>
      <c r="B2989" t="s">
        <v>683</v>
      </c>
      <c r="C2989" s="412" t="s">
        <v>1752</v>
      </c>
      <c r="D2989" t="s">
        <v>15</v>
      </c>
      <c r="E2989" t="s">
        <v>20</v>
      </c>
      <c r="F2989" s="412" t="s">
        <v>1300</v>
      </c>
      <c r="G2989">
        <v>101</v>
      </c>
      <c r="I2989">
        <v>340</v>
      </c>
    </row>
    <row r="2990" spans="1:9" ht="45" x14ac:dyDescent="0.2">
      <c r="A2990" t="s">
        <v>684</v>
      </c>
      <c r="B2990" t="s">
        <v>683</v>
      </c>
      <c r="C2990" s="412" t="s">
        <v>1752</v>
      </c>
      <c r="D2990" t="s">
        <v>15</v>
      </c>
      <c r="E2990" t="s">
        <v>20</v>
      </c>
      <c r="F2990" s="412" t="s">
        <v>1299</v>
      </c>
      <c r="G2990">
        <v>426</v>
      </c>
    </row>
    <row r="2991" spans="1:9" ht="30" x14ac:dyDescent="0.2">
      <c r="A2991" t="s">
        <v>684</v>
      </c>
      <c r="B2991" t="s">
        <v>683</v>
      </c>
      <c r="C2991" s="412" t="s">
        <v>1752</v>
      </c>
      <c r="D2991" t="s">
        <v>15</v>
      </c>
      <c r="E2991" t="s">
        <v>20</v>
      </c>
      <c r="F2991" s="412" t="s">
        <v>1171</v>
      </c>
      <c r="G2991">
        <v>3</v>
      </c>
    </row>
    <row r="2992" spans="1:9" ht="30" x14ac:dyDescent="0.2">
      <c r="A2992" t="s">
        <v>684</v>
      </c>
      <c r="B2992" t="s">
        <v>683</v>
      </c>
      <c r="C2992" s="412" t="s">
        <v>1752</v>
      </c>
      <c r="D2992" t="s">
        <v>15</v>
      </c>
      <c r="E2992" t="s">
        <v>20</v>
      </c>
      <c r="F2992" s="412" t="s">
        <v>1297</v>
      </c>
      <c r="G2992">
        <v>53</v>
      </c>
      <c r="H2992">
        <v>1</v>
      </c>
      <c r="I2992">
        <v>193</v>
      </c>
    </row>
    <row r="2993" spans="1:9" ht="30" x14ac:dyDescent="0.2">
      <c r="A2993" t="s">
        <v>684</v>
      </c>
      <c r="B2993" t="s">
        <v>683</v>
      </c>
      <c r="C2993" s="412" t="s">
        <v>1752</v>
      </c>
      <c r="D2993" t="s">
        <v>15</v>
      </c>
      <c r="E2993" t="s">
        <v>20</v>
      </c>
      <c r="F2993" s="412" t="s">
        <v>1296</v>
      </c>
      <c r="G2993">
        <v>4</v>
      </c>
    </row>
    <row r="2994" spans="1:9" ht="60" x14ac:dyDescent="0.2">
      <c r="A2994" t="s">
        <v>684</v>
      </c>
      <c r="B2994" t="s">
        <v>683</v>
      </c>
      <c r="C2994" s="412" t="s">
        <v>1752</v>
      </c>
      <c r="D2994" t="s">
        <v>15</v>
      </c>
      <c r="E2994" t="s">
        <v>20</v>
      </c>
      <c r="F2994" s="412" t="s">
        <v>1295</v>
      </c>
      <c r="G2994">
        <v>9</v>
      </c>
      <c r="H2994">
        <v>4</v>
      </c>
      <c r="I2994">
        <v>20</v>
      </c>
    </row>
    <row r="2995" spans="1:9" ht="30" x14ac:dyDescent="0.2">
      <c r="A2995" t="s">
        <v>684</v>
      </c>
      <c r="B2995" t="s">
        <v>683</v>
      </c>
      <c r="C2995" s="412" t="s">
        <v>1752</v>
      </c>
      <c r="D2995" t="s">
        <v>15</v>
      </c>
      <c r="E2995" t="s">
        <v>20</v>
      </c>
      <c r="F2995" s="412" t="s">
        <v>1294</v>
      </c>
      <c r="G2995">
        <v>4858</v>
      </c>
      <c r="H2995">
        <v>47</v>
      </c>
      <c r="I2995">
        <v>1003</v>
      </c>
    </row>
    <row r="2996" spans="1:9" ht="30" x14ac:dyDescent="0.2">
      <c r="A2996" t="s">
        <v>554</v>
      </c>
      <c r="B2996" t="s">
        <v>553</v>
      </c>
      <c r="C2996" s="412" t="s">
        <v>1753</v>
      </c>
      <c r="D2996" t="s">
        <v>13</v>
      </c>
      <c r="E2996" t="s">
        <v>64</v>
      </c>
      <c r="F2996" s="412" t="s">
        <v>1308</v>
      </c>
      <c r="G2996">
        <v>1</v>
      </c>
    </row>
    <row r="2997" spans="1:9" ht="45" x14ac:dyDescent="0.2">
      <c r="A2997" t="s">
        <v>554</v>
      </c>
      <c r="B2997" t="s">
        <v>553</v>
      </c>
      <c r="C2997" s="412" t="s">
        <v>1753</v>
      </c>
      <c r="D2997" t="s">
        <v>13</v>
      </c>
      <c r="E2997" t="s">
        <v>64</v>
      </c>
      <c r="F2997" s="412" t="s">
        <v>1303</v>
      </c>
      <c r="G2997">
        <v>17</v>
      </c>
    </row>
    <row r="2998" spans="1:9" ht="30" x14ac:dyDescent="0.2">
      <c r="A2998" t="s">
        <v>554</v>
      </c>
      <c r="B2998" t="s">
        <v>553</v>
      </c>
      <c r="C2998" s="412" t="s">
        <v>1753</v>
      </c>
      <c r="D2998" t="s">
        <v>13</v>
      </c>
      <c r="E2998" t="s">
        <v>64</v>
      </c>
      <c r="F2998" s="412" t="s">
        <v>1169</v>
      </c>
      <c r="G2998">
        <v>1</v>
      </c>
    </row>
    <row r="2999" spans="1:9" ht="45" x14ac:dyDescent="0.2">
      <c r="A2999" t="s">
        <v>554</v>
      </c>
      <c r="B2999" t="s">
        <v>553</v>
      </c>
      <c r="C2999" s="412" t="s">
        <v>1753</v>
      </c>
      <c r="D2999" t="s">
        <v>13</v>
      </c>
      <c r="E2999" t="s">
        <v>64</v>
      </c>
      <c r="F2999" s="412" t="s">
        <v>1170</v>
      </c>
      <c r="G2999">
        <v>2605</v>
      </c>
      <c r="H2999">
        <v>159</v>
      </c>
    </row>
    <row r="3000" spans="1:9" x14ac:dyDescent="0.2">
      <c r="A3000" t="s">
        <v>554</v>
      </c>
      <c r="B3000" t="s">
        <v>553</v>
      </c>
      <c r="C3000" s="412" t="s">
        <v>1753</v>
      </c>
      <c r="D3000" t="s">
        <v>13</v>
      </c>
      <c r="E3000" t="s">
        <v>64</v>
      </c>
      <c r="F3000" s="412" t="s">
        <v>1306</v>
      </c>
      <c r="G3000">
        <v>1</v>
      </c>
    </row>
    <row r="3001" spans="1:9" ht="45" x14ac:dyDescent="0.2">
      <c r="A3001" t="s">
        <v>554</v>
      </c>
      <c r="B3001" t="s">
        <v>553</v>
      </c>
      <c r="C3001" s="412" t="s">
        <v>1753</v>
      </c>
      <c r="D3001" t="s">
        <v>13</v>
      </c>
      <c r="E3001" t="s">
        <v>64</v>
      </c>
      <c r="F3001" s="412" t="s">
        <v>1300</v>
      </c>
      <c r="G3001">
        <v>15</v>
      </c>
      <c r="I3001">
        <v>5</v>
      </c>
    </row>
    <row r="3002" spans="1:9" ht="30" x14ac:dyDescent="0.2">
      <c r="A3002" t="s">
        <v>554</v>
      </c>
      <c r="B3002" t="s">
        <v>553</v>
      </c>
      <c r="C3002" s="412" t="s">
        <v>1753</v>
      </c>
      <c r="D3002" t="s">
        <v>13</v>
      </c>
      <c r="E3002" t="s">
        <v>64</v>
      </c>
      <c r="F3002" s="412" t="s">
        <v>1171</v>
      </c>
      <c r="G3002">
        <v>11</v>
      </c>
    </row>
    <row r="3003" spans="1:9" ht="30" x14ac:dyDescent="0.2">
      <c r="A3003" t="s">
        <v>554</v>
      </c>
      <c r="B3003" t="s">
        <v>553</v>
      </c>
      <c r="C3003" s="412" t="s">
        <v>1753</v>
      </c>
      <c r="D3003" t="s">
        <v>13</v>
      </c>
      <c r="E3003" t="s">
        <v>64</v>
      </c>
      <c r="F3003" s="412" t="s">
        <v>1297</v>
      </c>
      <c r="G3003">
        <v>1462</v>
      </c>
      <c r="H3003">
        <v>38</v>
      </c>
      <c r="I3003">
        <v>396</v>
      </c>
    </row>
    <row r="3004" spans="1:9" ht="30" x14ac:dyDescent="0.2">
      <c r="A3004" t="s">
        <v>554</v>
      </c>
      <c r="B3004" t="s">
        <v>553</v>
      </c>
      <c r="C3004" s="412" t="s">
        <v>1753</v>
      </c>
      <c r="D3004" t="s">
        <v>13</v>
      </c>
      <c r="E3004" t="s">
        <v>64</v>
      </c>
      <c r="F3004" s="412" t="s">
        <v>1296</v>
      </c>
      <c r="G3004">
        <v>32</v>
      </c>
    </row>
    <row r="3005" spans="1:9" ht="60" x14ac:dyDescent="0.2">
      <c r="A3005" t="s">
        <v>554</v>
      </c>
      <c r="B3005" t="s">
        <v>553</v>
      </c>
      <c r="C3005" s="412" t="s">
        <v>1753</v>
      </c>
      <c r="D3005" t="s">
        <v>13</v>
      </c>
      <c r="E3005" t="s">
        <v>64</v>
      </c>
      <c r="F3005" s="412" t="s">
        <v>1295</v>
      </c>
      <c r="G3005">
        <v>231</v>
      </c>
      <c r="H3005">
        <v>10</v>
      </c>
      <c r="I3005">
        <v>304</v>
      </c>
    </row>
    <row r="3006" spans="1:9" x14ac:dyDescent="0.2">
      <c r="A3006" t="s">
        <v>554</v>
      </c>
      <c r="B3006" t="s">
        <v>553</v>
      </c>
      <c r="C3006" s="412" t="s">
        <v>1753</v>
      </c>
      <c r="D3006" t="s">
        <v>13</v>
      </c>
      <c r="E3006" t="s">
        <v>64</v>
      </c>
      <c r="F3006" s="412" t="s">
        <v>1294</v>
      </c>
      <c r="G3006">
        <v>55</v>
      </c>
      <c r="H3006">
        <v>4</v>
      </c>
      <c r="I3006">
        <v>18</v>
      </c>
    </row>
    <row r="3007" spans="1:9" ht="45" x14ac:dyDescent="0.2">
      <c r="A3007" t="s">
        <v>381</v>
      </c>
      <c r="B3007" t="s">
        <v>380</v>
      </c>
      <c r="C3007" s="412" t="s">
        <v>1754</v>
      </c>
      <c r="D3007" t="s">
        <v>15</v>
      </c>
      <c r="E3007" t="s">
        <v>64</v>
      </c>
      <c r="F3007" s="412" t="s">
        <v>1305</v>
      </c>
      <c r="G3007">
        <v>13</v>
      </c>
    </row>
    <row r="3008" spans="1:9" ht="45" x14ac:dyDescent="0.2">
      <c r="A3008" t="s">
        <v>381</v>
      </c>
      <c r="B3008" t="s">
        <v>380</v>
      </c>
      <c r="C3008" s="412" t="s">
        <v>1754</v>
      </c>
      <c r="D3008" t="s">
        <v>15</v>
      </c>
      <c r="E3008" t="s">
        <v>64</v>
      </c>
      <c r="F3008" s="412" t="s">
        <v>1308</v>
      </c>
      <c r="G3008">
        <v>5</v>
      </c>
      <c r="H3008">
        <v>1</v>
      </c>
    </row>
    <row r="3009" spans="1:9" ht="45" x14ac:dyDescent="0.2">
      <c r="A3009" t="s">
        <v>381</v>
      </c>
      <c r="B3009" t="s">
        <v>380</v>
      </c>
      <c r="C3009" s="412" t="s">
        <v>1754</v>
      </c>
      <c r="D3009" t="s">
        <v>15</v>
      </c>
      <c r="E3009" t="s">
        <v>64</v>
      </c>
      <c r="F3009" s="412" t="s">
        <v>1304</v>
      </c>
      <c r="G3009">
        <v>46</v>
      </c>
      <c r="H3009">
        <v>1</v>
      </c>
    </row>
    <row r="3010" spans="1:9" ht="45" x14ac:dyDescent="0.2">
      <c r="A3010" t="s">
        <v>381</v>
      </c>
      <c r="B3010" t="s">
        <v>380</v>
      </c>
      <c r="C3010" s="412" t="s">
        <v>1754</v>
      </c>
      <c r="D3010" t="s">
        <v>15</v>
      </c>
      <c r="E3010" t="s">
        <v>64</v>
      </c>
      <c r="F3010" s="412" t="s">
        <v>1303</v>
      </c>
      <c r="G3010">
        <v>27</v>
      </c>
    </row>
    <row r="3011" spans="1:9" ht="45" x14ac:dyDescent="0.2">
      <c r="A3011" t="s">
        <v>381</v>
      </c>
      <c r="B3011" t="s">
        <v>380</v>
      </c>
      <c r="C3011" s="412" t="s">
        <v>1754</v>
      </c>
      <c r="D3011" t="s">
        <v>15</v>
      </c>
      <c r="E3011" t="s">
        <v>64</v>
      </c>
      <c r="F3011" s="412" t="s">
        <v>1169</v>
      </c>
      <c r="G3011">
        <v>1</v>
      </c>
    </row>
    <row r="3012" spans="1:9" ht="45" x14ac:dyDescent="0.2">
      <c r="A3012" t="s">
        <v>381</v>
      </c>
      <c r="B3012" t="s">
        <v>380</v>
      </c>
      <c r="C3012" s="412" t="s">
        <v>1754</v>
      </c>
      <c r="D3012" t="s">
        <v>15</v>
      </c>
      <c r="E3012" t="s">
        <v>64</v>
      </c>
      <c r="F3012" s="412" t="s">
        <v>1309</v>
      </c>
      <c r="G3012">
        <v>1</v>
      </c>
    </row>
    <row r="3013" spans="1:9" ht="45" x14ac:dyDescent="0.2">
      <c r="A3013" t="s">
        <v>381</v>
      </c>
      <c r="B3013" t="s">
        <v>380</v>
      </c>
      <c r="C3013" s="412" t="s">
        <v>1754</v>
      </c>
      <c r="D3013" t="s">
        <v>15</v>
      </c>
      <c r="E3013" t="s">
        <v>64</v>
      </c>
      <c r="F3013" s="412" t="s">
        <v>1170</v>
      </c>
      <c r="G3013">
        <v>11583</v>
      </c>
      <c r="H3013">
        <v>253</v>
      </c>
    </row>
    <row r="3014" spans="1:9" ht="45" x14ac:dyDescent="0.2">
      <c r="A3014" t="s">
        <v>381</v>
      </c>
      <c r="B3014" t="s">
        <v>380</v>
      </c>
      <c r="C3014" s="412" t="s">
        <v>1754</v>
      </c>
      <c r="D3014" t="s">
        <v>15</v>
      </c>
      <c r="E3014" t="s">
        <v>64</v>
      </c>
      <c r="F3014" s="412" t="s">
        <v>1307</v>
      </c>
      <c r="G3014">
        <v>1</v>
      </c>
    </row>
    <row r="3015" spans="1:9" ht="45" x14ac:dyDescent="0.2">
      <c r="A3015" t="s">
        <v>381</v>
      </c>
      <c r="B3015" t="s">
        <v>380</v>
      </c>
      <c r="C3015" s="412" t="s">
        <v>1754</v>
      </c>
      <c r="D3015" t="s">
        <v>15</v>
      </c>
      <c r="E3015" t="s">
        <v>64</v>
      </c>
      <c r="F3015" s="412" t="s">
        <v>1306</v>
      </c>
      <c r="G3015">
        <v>2</v>
      </c>
    </row>
    <row r="3016" spans="1:9" ht="45" x14ac:dyDescent="0.2">
      <c r="A3016" t="s">
        <v>381</v>
      </c>
      <c r="B3016" t="s">
        <v>380</v>
      </c>
      <c r="C3016" s="412" t="s">
        <v>1754</v>
      </c>
      <c r="D3016" t="s">
        <v>15</v>
      </c>
      <c r="E3016" t="s">
        <v>64</v>
      </c>
      <c r="F3016" s="412" t="s">
        <v>1300</v>
      </c>
      <c r="G3016">
        <v>24</v>
      </c>
      <c r="I3016">
        <v>43</v>
      </c>
    </row>
    <row r="3017" spans="1:9" ht="45" x14ac:dyDescent="0.2">
      <c r="A3017" t="s">
        <v>381</v>
      </c>
      <c r="B3017" t="s">
        <v>380</v>
      </c>
      <c r="C3017" s="412" t="s">
        <v>1754</v>
      </c>
      <c r="D3017" t="s">
        <v>15</v>
      </c>
      <c r="E3017" t="s">
        <v>64</v>
      </c>
      <c r="F3017" s="412" t="s">
        <v>1299</v>
      </c>
      <c r="G3017">
        <v>2</v>
      </c>
    </row>
    <row r="3018" spans="1:9" ht="45" x14ac:dyDescent="0.2">
      <c r="A3018" t="s">
        <v>381</v>
      </c>
      <c r="B3018" t="s">
        <v>380</v>
      </c>
      <c r="C3018" s="412" t="s">
        <v>1754</v>
      </c>
      <c r="D3018" t="s">
        <v>15</v>
      </c>
      <c r="E3018" t="s">
        <v>64</v>
      </c>
      <c r="F3018" s="412" t="s">
        <v>1171</v>
      </c>
      <c r="G3018">
        <v>6</v>
      </c>
    </row>
    <row r="3019" spans="1:9" ht="45" x14ac:dyDescent="0.2">
      <c r="A3019" t="s">
        <v>381</v>
      </c>
      <c r="B3019" t="s">
        <v>380</v>
      </c>
      <c r="C3019" s="412" t="s">
        <v>1754</v>
      </c>
      <c r="D3019" t="s">
        <v>15</v>
      </c>
      <c r="E3019" t="s">
        <v>64</v>
      </c>
      <c r="F3019" s="412" t="s">
        <v>1297</v>
      </c>
      <c r="G3019">
        <v>3373</v>
      </c>
      <c r="H3019">
        <v>77</v>
      </c>
      <c r="I3019">
        <v>4430</v>
      </c>
    </row>
    <row r="3020" spans="1:9" ht="45" x14ac:dyDescent="0.2">
      <c r="A3020" t="s">
        <v>381</v>
      </c>
      <c r="B3020" t="s">
        <v>380</v>
      </c>
      <c r="C3020" s="412" t="s">
        <v>1754</v>
      </c>
      <c r="D3020" t="s">
        <v>15</v>
      </c>
      <c r="E3020" t="s">
        <v>64</v>
      </c>
      <c r="F3020" s="412" t="s">
        <v>1296</v>
      </c>
      <c r="G3020">
        <v>40</v>
      </c>
    </row>
    <row r="3021" spans="1:9" ht="60" x14ac:dyDescent="0.2">
      <c r="A3021" t="s">
        <v>381</v>
      </c>
      <c r="B3021" t="s">
        <v>380</v>
      </c>
      <c r="C3021" s="412" t="s">
        <v>1754</v>
      </c>
      <c r="D3021" t="s">
        <v>15</v>
      </c>
      <c r="E3021" t="s">
        <v>64</v>
      </c>
      <c r="F3021" s="412" t="s">
        <v>1295</v>
      </c>
      <c r="G3021">
        <v>999</v>
      </c>
      <c r="H3021">
        <v>4</v>
      </c>
      <c r="I3021">
        <v>4743</v>
      </c>
    </row>
    <row r="3022" spans="1:9" ht="45" x14ac:dyDescent="0.2">
      <c r="A3022" t="s">
        <v>381</v>
      </c>
      <c r="B3022" t="s">
        <v>380</v>
      </c>
      <c r="C3022" s="412" t="s">
        <v>1754</v>
      </c>
      <c r="D3022" t="s">
        <v>15</v>
      </c>
      <c r="E3022" t="s">
        <v>64</v>
      </c>
      <c r="F3022" s="412" t="s">
        <v>1294</v>
      </c>
      <c r="G3022">
        <v>70</v>
      </c>
      <c r="H3022">
        <v>6</v>
      </c>
      <c r="I3022">
        <v>40</v>
      </c>
    </row>
    <row r="3023" spans="1:9" ht="30" x14ac:dyDescent="0.2">
      <c r="A3023" t="s">
        <v>340</v>
      </c>
      <c r="B3023" t="s">
        <v>339</v>
      </c>
      <c r="C3023" s="412" t="s">
        <v>1755</v>
      </c>
      <c r="D3023" t="s">
        <v>13</v>
      </c>
      <c r="E3023" t="s">
        <v>61</v>
      </c>
      <c r="F3023" s="412" t="s">
        <v>1308</v>
      </c>
      <c r="G3023">
        <v>1</v>
      </c>
    </row>
    <row r="3024" spans="1:9" ht="45" x14ac:dyDescent="0.2">
      <c r="A3024" t="s">
        <v>340</v>
      </c>
      <c r="B3024" t="s">
        <v>339</v>
      </c>
      <c r="C3024" s="412" t="s">
        <v>1755</v>
      </c>
      <c r="D3024" t="s">
        <v>13</v>
      </c>
      <c r="E3024" t="s">
        <v>61</v>
      </c>
      <c r="F3024" s="412" t="s">
        <v>1303</v>
      </c>
      <c r="G3024">
        <v>2090</v>
      </c>
    </row>
    <row r="3025" spans="1:9" ht="30" x14ac:dyDescent="0.2">
      <c r="A3025" t="s">
        <v>340</v>
      </c>
      <c r="B3025" t="s">
        <v>339</v>
      </c>
      <c r="C3025" s="412" t="s">
        <v>1755</v>
      </c>
      <c r="D3025" t="s">
        <v>13</v>
      </c>
      <c r="E3025" t="s">
        <v>61</v>
      </c>
      <c r="F3025" s="412" t="s">
        <v>1169</v>
      </c>
      <c r="G3025">
        <v>1</v>
      </c>
    </row>
    <row r="3026" spans="1:9" ht="45" x14ac:dyDescent="0.2">
      <c r="A3026" t="s">
        <v>340</v>
      </c>
      <c r="B3026" t="s">
        <v>339</v>
      </c>
      <c r="C3026" s="412" t="s">
        <v>1755</v>
      </c>
      <c r="D3026" t="s">
        <v>13</v>
      </c>
      <c r="E3026" t="s">
        <v>61</v>
      </c>
      <c r="F3026" s="412" t="s">
        <v>1170</v>
      </c>
      <c r="G3026">
        <v>7</v>
      </c>
      <c r="H3026">
        <v>3</v>
      </c>
    </row>
    <row r="3027" spans="1:9" ht="30" x14ac:dyDescent="0.2">
      <c r="A3027" t="s">
        <v>340</v>
      </c>
      <c r="B3027" t="s">
        <v>339</v>
      </c>
      <c r="C3027" s="412" t="s">
        <v>1755</v>
      </c>
      <c r="D3027" t="s">
        <v>13</v>
      </c>
      <c r="E3027" t="s">
        <v>61</v>
      </c>
      <c r="F3027" s="412" t="s">
        <v>1306</v>
      </c>
      <c r="G3027">
        <v>11</v>
      </c>
    </row>
    <row r="3028" spans="1:9" ht="45" x14ac:dyDescent="0.2">
      <c r="A3028" t="s">
        <v>340</v>
      </c>
      <c r="B3028" t="s">
        <v>339</v>
      </c>
      <c r="C3028" s="412" t="s">
        <v>1755</v>
      </c>
      <c r="D3028" t="s">
        <v>13</v>
      </c>
      <c r="E3028" t="s">
        <v>61</v>
      </c>
      <c r="F3028" s="412" t="s">
        <v>1300</v>
      </c>
      <c r="G3028">
        <v>173</v>
      </c>
      <c r="I3028">
        <v>178</v>
      </c>
    </row>
    <row r="3029" spans="1:9" ht="45" x14ac:dyDescent="0.2">
      <c r="A3029" t="s">
        <v>340</v>
      </c>
      <c r="B3029" t="s">
        <v>339</v>
      </c>
      <c r="C3029" s="412" t="s">
        <v>1755</v>
      </c>
      <c r="D3029" t="s">
        <v>13</v>
      </c>
      <c r="E3029" t="s">
        <v>61</v>
      </c>
      <c r="F3029" s="412" t="s">
        <v>1299</v>
      </c>
      <c r="G3029">
        <v>2</v>
      </c>
    </row>
    <row r="3030" spans="1:9" ht="30" x14ac:dyDescent="0.2">
      <c r="A3030" t="s">
        <v>340</v>
      </c>
      <c r="B3030" t="s">
        <v>339</v>
      </c>
      <c r="C3030" s="412" t="s">
        <v>1755</v>
      </c>
      <c r="D3030" t="s">
        <v>13</v>
      </c>
      <c r="E3030" t="s">
        <v>61</v>
      </c>
      <c r="F3030" s="412" t="s">
        <v>1171</v>
      </c>
      <c r="G3030">
        <v>11</v>
      </c>
    </row>
    <row r="3031" spans="1:9" ht="30" x14ac:dyDescent="0.2">
      <c r="A3031" t="s">
        <v>340</v>
      </c>
      <c r="B3031" t="s">
        <v>339</v>
      </c>
      <c r="C3031" s="412" t="s">
        <v>1755</v>
      </c>
      <c r="D3031" t="s">
        <v>13</v>
      </c>
      <c r="E3031" t="s">
        <v>61</v>
      </c>
      <c r="F3031" s="412" t="s">
        <v>1297</v>
      </c>
      <c r="G3031">
        <v>214</v>
      </c>
      <c r="H3031">
        <v>1</v>
      </c>
      <c r="I3031">
        <v>14</v>
      </c>
    </row>
    <row r="3032" spans="1:9" ht="30" x14ac:dyDescent="0.2">
      <c r="A3032" t="s">
        <v>340</v>
      </c>
      <c r="B3032" t="s">
        <v>339</v>
      </c>
      <c r="C3032" s="412" t="s">
        <v>1755</v>
      </c>
      <c r="D3032" t="s">
        <v>13</v>
      </c>
      <c r="E3032" t="s">
        <v>61</v>
      </c>
      <c r="F3032" s="412" t="s">
        <v>1296</v>
      </c>
      <c r="G3032">
        <v>1254</v>
      </c>
      <c r="H3032">
        <v>237</v>
      </c>
    </row>
    <row r="3033" spans="1:9" ht="60" x14ac:dyDescent="0.2">
      <c r="A3033" t="s">
        <v>340</v>
      </c>
      <c r="B3033" t="s">
        <v>339</v>
      </c>
      <c r="C3033" s="412" t="s">
        <v>1755</v>
      </c>
      <c r="D3033" t="s">
        <v>13</v>
      </c>
      <c r="E3033" t="s">
        <v>61</v>
      </c>
      <c r="F3033" s="412" t="s">
        <v>1295</v>
      </c>
      <c r="G3033">
        <v>1544</v>
      </c>
      <c r="H3033">
        <v>87</v>
      </c>
      <c r="I3033">
        <v>1306</v>
      </c>
    </row>
    <row r="3034" spans="1:9" ht="30" x14ac:dyDescent="0.2">
      <c r="A3034" t="s">
        <v>340</v>
      </c>
      <c r="B3034" t="s">
        <v>339</v>
      </c>
      <c r="C3034" s="412" t="s">
        <v>1755</v>
      </c>
      <c r="D3034" t="s">
        <v>13</v>
      </c>
      <c r="E3034" t="s">
        <v>61</v>
      </c>
      <c r="F3034" s="412" t="s">
        <v>1294</v>
      </c>
      <c r="G3034">
        <v>1244</v>
      </c>
      <c r="I3034">
        <v>416</v>
      </c>
    </row>
    <row r="3035" spans="1:9" ht="30" x14ac:dyDescent="0.2">
      <c r="A3035" t="s">
        <v>536</v>
      </c>
      <c r="B3035" t="s">
        <v>535</v>
      </c>
      <c r="C3035" s="412" t="s">
        <v>1756</v>
      </c>
      <c r="D3035" t="s">
        <v>13</v>
      </c>
      <c r="E3035" t="s">
        <v>67</v>
      </c>
      <c r="F3035" s="412" t="s">
        <v>1305</v>
      </c>
      <c r="G3035">
        <v>21</v>
      </c>
      <c r="H3035">
        <v>3</v>
      </c>
    </row>
    <row r="3036" spans="1:9" ht="30" x14ac:dyDescent="0.2">
      <c r="A3036" t="s">
        <v>536</v>
      </c>
      <c r="B3036" t="s">
        <v>535</v>
      </c>
      <c r="C3036" s="412" t="s">
        <v>1756</v>
      </c>
      <c r="D3036" t="s">
        <v>13</v>
      </c>
      <c r="E3036" t="s">
        <v>67</v>
      </c>
      <c r="F3036" s="412" t="s">
        <v>1308</v>
      </c>
      <c r="H3036">
        <v>1</v>
      </c>
    </row>
    <row r="3037" spans="1:9" ht="45" x14ac:dyDescent="0.2">
      <c r="A3037" t="s">
        <v>536</v>
      </c>
      <c r="B3037" t="s">
        <v>535</v>
      </c>
      <c r="C3037" s="412" t="s">
        <v>1756</v>
      </c>
      <c r="D3037" t="s">
        <v>13</v>
      </c>
      <c r="E3037" t="s">
        <v>67</v>
      </c>
      <c r="F3037" s="412" t="s">
        <v>1303</v>
      </c>
      <c r="G3037">
        <v>1</v>
      </c>
    </row>
    <row r="3038" spans="1:9" ht="30" x14ac:dyDescent="0.2">
      <c r="A3038" t="s">
        <v>536</v>
      </c>
      <c r="B3038" t="s">
        <v>535</v>
      </c>
      <c r="C3038" s="412" t="s">
        <v>1756</v>
      </c>
      <c r="D3038" t="s">
        <v>13</v>
      </c>
      <c r="E3038" t="s">
        <v>67</v>
      </c>
      <c r="F3038" s="412" t="s">
        <v>1169</v>
      </c>
      <c r="G3038">
        <v>9</v>
      </c>
      <c r="H3038">
        <v>3</v>
      </c>
    </row>
    <row r="3039" spans="1:9" ht="30" x14ac:dyDescent="0.2">
      <c r="A3039" t="s">
        <v>536</v>
      </c>
      <c r="B3039" t="s">
        <v>535</v>
      </c>
      <c r="C3039" s="412" t="s">
        <v>1756</v>
      </c>
      <c r="D3039" t="s">
        <v>13</v>
      </c>
      <c r="E3039" t="s">
        <v>67</v>
      </c>
      <c r="F3039" s="412" t="s">
        <v>1309</v>
      </c>
      <c r="G3039">
        <v>2</v>
      </c>
    </row>
    <row r="3040" spans="1:9" ht="45" x14ac:dyDescent="0.2">
      <c r="A3040" t="s">
        <v>536</v>
      </c>
      <c r="B3040" t="s">
        <v>535</v>
      </c>
      <c r="C3040" s="412" t="s">
        <v>1756</v>
      </c>
      <c r="D3040" t="s">
        <v>13</v>
      </c>
      <c r="E3040" t="s">
        <v>67</v>
      </c>
      <c r="F3040" s="412" t="s">
        <v>1170</v>
      </c>
      <c r="G3040">
        <v>1</v>
      </c>
    </row>
    <row r="3041" spans="1:9" ht="30" x14ac:dyDescent="0.2">
      <c r="A3041" t="s">
        <v>536</v>
      </c>
      <c r="B3041" t="s">
        <v>535</v>
      </c>
      <c r="C3041" s="412" t="s">
        <v>1756</v>
      </c>
      <c r="D3041" t="s">
        <v>13</v>
      </c>
      <c r="E3041" t="s">
        <v>67</v>
      </c>
      <c r="F3041" s="412" t="s">
        <v>1306</v>
      </c>
      <c r="G3041">
        <v>515</v>
      </c>
    </row>
    <row r="3042" spans="1:9" ht="45" x14ac:dyDescent="0.2">
      <c r="A3042" t="s">
        <v>536</v>
      </c>
      <c r="B3042" t="s">
        <v>535</v>
      </c>
      <c r="C3042" s="412" t="s">
        <v>1756</v>
      </c>
      <c r="D3042" t="s">
        <v>13</v>
      </c>
      <c r="E3042" t="s">
        <v>67</v>
      </c>
      <c r="F3042" s="412" t="s">
        <v>1300</v>
      </c>
      <c r="G3042">
        <v>3</v>
      </c>
      <c r="I3042">
        <v>2</v>
      </c>
    </row>
    <row r="3043" spans="1:9" ht="45" x14ac:dyDescent="0.2">
      <c r="A3043" t="s">
        <v>536</v>
      </c>
      <c r="B3043" t="s">
        <v>535</v>
      </c>
      <c r="C3043" s="412" t="s">
        <v>1756</v>
      </c>
      <c r="D3043" t="s">
        <v>13</v>
      </c>
      <c r="E3043" t="s">
        <v>67</v>
      </c>
      <c r="F3043" s="412" t="s">
        <v>1299</v>
      </c>
      <c r="G3043">
        <v>1</v>
      </c>
    </row>
    <row r="3044" spans="1:9" ht="30" x14ac:dyDescent="0.2">
      <c r="A3044" t="s">
        <v>536</v>
      </c>
      <c r="B3044" t="s">
        <v>535</v>
      </c>
      <c r="C3044" s="412" t="s">
        <v>1756</v>
      </c>
      <c r="D3044" t="s">
        <v>13</v>
      </c>
      <c r="E3044" t="s">
        <v>67</v>
      </c>
      <c r="F3044" s="412" t="s">
        <v>1297</v>
      </c>
      <c r="G3044">
        <v>690</v>
      </c>
      <c r="H3044">
        <v>32</v>
      </c>
      <c r="I3044">
        <v>229</v>
      </c>
    </row>
    <row r="3045" spans="1:9" ht="30" x14ac:dyDescent="0.2">
      <c r="A3045" t="s">
        <v>536</v>
      </c>
      <c r="B3045" t="s">
        <v>535</v>
      </c>
      <c r="C3045" s="412" t="s">
        <v>1756</v>
      </c>
      <c r="D3045" t="s">
        <v>13</v>
      </c>
      <c r="E3045" t="s">
        <v>67</v>
      </c>
      <c r="F3045" s="412" t="s">
        <v>1296</v>
      </c>
      <c r="G3045">
        <v>1</v>
      </c>
    </row>
    <row r="3046" spans="1:9" ht="60" x14ac:dyDescent="0.2">
      <c r="A3046" t="s">
        <v>536</v>
      </c>
      <c r="B3046" t="s">
        <v>535</v>
      </c>
      <c r="C3046" s="412" t="s">
        <v>1756</v>
      </c>
      <c r="D3046" t="s">
        <v>13</v>
      </c>
      <c r="E3046" t="s">
        <v>67</v>
      </c>
      <c r="F3046" s="412" t="s">
        <v>1295</v>
      </c>
      <c r="I3046">
        <v>1</v>
      </c>
    </row>
    <row r="3047" spans="1:9" ht="30" x14ac:dyDescent="0.2">
      <c r="A3047" t="s">
        <v>536</v>
      </c>
      <c r="B3047" t="s">
        <v>535</v>
      </c>
      <c r="C3047" s="412" t="s">
        <v>1756</v>
      </c>
      <c r="D3047" t="s">
        <v>13</v>
      </c>
      <c r="E3047" t="s">
        <v>67</v>
      </c>
      <c r="F3047" s="412" t="s">
        <v>1294</v>
      </c>
      <c r="G3047">
        <v>760</v>
      </c>
      <c r="H3047">
        <v>74</v>
      </c>
      <c r="I3047">
        <v>343</v>
      </c>
    </row>
    <row r="3048" spans="1:9" ht="30" x14ac:dyDescent="0.2">
      <c r="A3048" t="s">
        <v>437</v>
      </c>
      <c r="B3048" t="s">
        <v>436</v>
      </c>
      <c r="C3048" s="412" t="s">
        <v>1757</v>
      </c>
      <c r="D3048" t="s">
        <v>13</v>
      </c>
      <c r="E3048" t="s">
        <v>183</v>
      </c>
      <c r="F3048" s="412" t="s">
        <v>1305</v>
      </c>
      <c r="G3048">
        <v>8</v>
      </c>
    </row>
    <row r="3049" spans="1:9" ht="30" x14ac:dyDescent="0.2">
      <c r="A3049" t="s">
        <v>437</v>
      </c>
      <c r="B3049" t="s">
        <v>436</v>
      </c>
      <c r="C3049" s="412" t="s">
        <v>1757</v>
      </c>
      <c r="D3049" t="s">
        <v>13</v>
      </c>
      <c r="E3049" t="s">
        <v>183</v>
      </c>
      <c r="F3049" s="412" t="s">
        <v>1169</v>
      </c>
      <c r="G3049">
        <v>4</v>
      </c>
    </row>
    <row r="3050" spans="1:9" ht="45" x14ac:dyDescent="0.2">
      <c r="A3050" t="s">
        <v>437</v>
      </c>
      <c r="B3050" t="s">
        <v>436</v>
      </c>
      <c r="C3050" s="412" t="s">
        <v>1757</v>
      </c>
      <c r="D3050" t="s">
        <v>13</v>
      </c>
      <c r="E3050" t="s">
        <v>183</v>
      </c>
      <c r="F3050" s="412" t="s">
        <v>1300</v>
      </c>
      <c r="I3050">
        <v>32</v>
      </c>
    </row>
    <row r="3051" spans="1:9" ht="45" x14ac:dyDescent="0.2">
      <c r="A3051" t="s">
        <v>437</v>
      </c>
      <c r="B3051" t="s">
        <v>436</v>
      </c>
      <c r="C3051" s="412" t="s">
        <v>1757</v>
      </c>
      <c r="D3051" t="s">
        <v>13</v>
      </c>
      <c r="E3051" t="s">
        <v>183</v>
      </c>
      <c r="F3051" s="412" t="s">
        <v>1299</v>
      </c>
      <c r="G3051">
        <v>1</v>
      </c>
    </row>
    <row r="3052" spans="1:9" ht="30" x14ac:dyDescent="0.2">
      <c r="A3052" t="s">
        <v>437</v>
      </c>
      <c r="B3052" t="s">
        <v>436</v>
      </c>
      <c r="C3052" s="412" t="s">
        <v>1757</v>
      </c>
      <c r="D3052" t="s">
        <v>13</v>
      </c>
      <c r="E3052" t="s">
        <v>183</v>
      </c>
      <c r="F3052" s="412" t="s">
        <v>1297</v>
      </c>
      <c r="G3052">
        <v>344</v>
      </c>
      <c r="I3052">
        <v>11</v>
      </c>
    </row>
    <row r="3053" spans="1:9" ht="30" x14ac:dyDescent="0.2">
      <c r="A3053" t="s">
        <v>437</v>
      </c>
      <c r="B3053" t="s">
        <v>436</v>
      </c>
      <c r="C3053" s="412" t="s">
        <v>1757</v>
      </c>
      <c r="D3053" t="s">
        <v>13</v>
      </c>
      <c r="E3053" t="s">
        <v>183</v>
      </c>
      <c r="F3053" s="412" t="s">
        <v>1296</v>
      </c>
      <c r="H3053">
        <v>11</v>
      </c>
    </row>
    <row r="3054" spans="1:9" ht="60" x14ac:dyDescent="0.2">
      <c r="A3054" t="s">
        <v>437</v>
      </c>
      <c r="B3054" t="s">
        <v>436</v>
      </c>
      <c r="C3054" s="412" t="s">
        <v>1757</v>
      </c>
      <c r="D3054" t="s">
        <v>13</v>
      </c>
      <c r="E3054" t="s">
        <v>183</v>
      </c>
      <c r="F3054" s="412" t="s">
        <v>1295</v>
      </c>
      <c r="H3054">
        <v>6</v>
      </c>
      <c r="I3054">
        <v>198</v>
      </c>
    </row>
    <row r="3055" spans="1:9" ht="30" x14ac:dyDescent="0.2">
      <c r="A3055" t="s">
        <v>437</v>
      </c>
      <c r="B3055" t="s">
        <v>436</v>
      </c>
      <c r="C3055" s="412" t="s">
        <v>1757</v>
      </c>
      <c r="D3055" t="s">
        <v>13</v>
      </c>
      <c r="E3055" t="s">
        <v>183</v>
      </c>
      <c r="F3055" s="412" t="s">
        <v>1294</v>
      </c>
      <c r="G3055">
        <v>422</v>
      </c>
      <c r="I3055">
        <v>7</v>
      </c>
    </row>
    <row r="3056" spans="1:9" ht="45" x14ac:dyDescent="0.2">
      <c r="A3056" t="s">
        <v>843</v>
      </c>
      <c r="B3056" t="s">
        <v>842</v>
      </c>
      <c r="C3056" s="412" t="s">
        <v>1462</v>
      </c>
      <c r="D3056" t="s">
        <v>15</v>
      </c>
      <c r="E3056" t="s">
        <v>35</v>
      </c>
      <c r="F3056" s="412" t="s">
        <v>1304</v>
      </c>
      <c r="G3056">
        <v>1</v>
      </c>
    </row>
    <row r="3057" spans="1:9" ht="30" x14ac:dyDescent="0.2">
      <c r="A3057" t="s">
        <v>439</v>
      </c>
      <c r="B3057" t="s">
        <v>438</v>
      </c>
      <c r="C3057" s="412" t="s">
        <v>1758</v>
      </c>
      <c r="D3057" t="s">
        <v>15</v>
      </c>
      <c r="E3057" t="s">
        <v>17</v>
      </c>
      <c r="F3057" s="412" t="s">
        <v>1305</v>
      </c>
      <c r="G3057">
        <v>481</v>
      </c>
      <c r="H3057">
        <v>86</v>
      </c>
    </row>
    <row r="3058" spans="1:9" ht="30" x14ac:dyDescent="0.2">
      <c r="A3058" t="s">
        <v>439</v>
      </c>
      <c r="B3058" t="s">
        <v>438</v>
      </c>
      <c r="C3058" s="412" t="s">
        <v>1758</v>
      </c>
      <c r="D3058" t="s">
        <v>15</v>
      </c>
      <c r="E3058" t="s">
        <v>17</v>
      </c>
      <c r="F3058" s="412" t="s">
        <v>1308</v>
      </c>
      <c r="G3058">
        <v>7</v>
      </c>
    </row>
    <row r="3059" spans="1:9" ht="30" x14ac:dyDescent="0.2">
      <c r="A3059" t="s">
        <v>439</v>
      </c>
      <c r="B3059" t="s">
        <v>438</v>
      </c>
      <c r="C3059" s="412" t="s">
        <v>1758</v>
      </c>
      <c r="D3059" t="s">
        <v>15</v>
      </c>
      <c r="E3059" t="s">
        <v>17</v>
      </c>
      <c r="F3059" s="412" t="s">
        <v>1304</v>
      </c>
      <c r="G3059">
        <v>2</v>
      </c>
    </row>
    <row r="3060" spans="1:9" ht="45" x14ac:dyDescent="0.2">
      <c r="A3060" t="s">
        <v>439</v>
      </c>
      <c r="B3060" t="s">
        <v>438</v>
      </c>
      <c r="C3060" s="412" t="s">
        <v>1758</v>
      </c>
      <c r="D3060" t="s">
        <v>15</v>
      </c>
      <c r="E3060" t="s">
        <v>17</v>
      </c>
      <c r="F3060" s="412" t="s">
        <v>1303</v>
      </c>
      <c r="G3060">
        <v>9</v>
      </c>
    </row>
    <row r="3061" spans="1:9" ht="30" x14ac:dyDescent="0.2">
      <c r="A3061" t="s">
        <v>439</v>
      </c>
      <c r="B3061" t="s">
        <v>438</v>
      </c>
      <c r="C3061" s="412" t="s">
        <v>1758</v>
      </c>
      <c r="D3061" t="s">
        <v>15</v>
      </c>
      <c r="E3061" t="s">
        <v>17</v>
      </c>
      <c r="F3061" s="412" t="s">
        <v>1169</v>
      </c>
      <c r="G3061">
        <v>259</v>
      </c>
      <c r="H3061">
        <v>38</v>
      </c>
    </row>
    <row r="3062" spans="1:9" ht="45" x14ac:dyDescent="0.2">
      <c r="A3062" t="s">
        <v>439</v>
      </c>
      <c r="B3062" t="s">
        <v>438</v>
      </c>
      <c r="C3062" s="412" t="s">
        <v>1758</v>
      </c>
      <c r="D3062" t="s">
        <v>15</v>
      </c>
      <c r="E3062" t="s">
        <v>17</v>
      </c>
      <c r="F3062" s="412" t="s">
        <v>1170</v>
      </c>
      <c r="G3062">
        <v>5</v>
      </c>
    </row>
    <row r="3063" spans="1:9" ht="30" x14ac:dyDescent="0.2">
      <c r="A3063" t="s">
        <v>439</v>
      </c>
      <c r="B3063" t="s">
        <v>438</v>
      </c>
      <c r="C3063" s="412" t="s">
        <v>1758</v>
      </c>
      <c r="D3063" t="s">
        <v>15</v>
      </c>
      <c r="E3063" t="s">
        <v>17</v>
      </c>
      <c r="F3063" s="412" t="s">
        <v>1306</v>
      </c>
      <c r="G3063">
        <v>9</v>
      </c>
    </row>
    <row r="3064" spans="1:9" ht="45" x14ac:dyDescent="0.2">
      <c r="A3064" t="s">
        <v>439</v>
      </c>
      <c r="B3064" t="s">
        <v>438</v>
      </c>
      <c r="C3064" s="412" t="s">
        <v>1758</v>
      </c>
      <c r="D3064" t="s">
        <v>15</v>
      </c>
      <c r="E3064" t="s">
        <v>17</v>
      </c>
      <c r="F3064" s="412" t="s">
        <v>1300</v>
      </c>
      <c r="G3064">
        <v>675</v>
      </c>
      <c r="I3064">
        <v>783</v>
      </c>
    </row>
    <row r="3065" spans="1:9" ht="45" x14ac:dyDescent="0.2">
      <c r="A3065" t="s">
        <v>439</v>
      </c>
      <c r="B3065" t="s">
        <v>438</v>
      </c>
      <c r="C3065" s="412" t="s">
        <v>1758</v>
      </c>
      <c r="D3065" t="s">
        <v>15</v>
      </c>
      <c r="E3065" t="s">
        <v>17</v>
      </c>
      <c r="F3065" s="412" t="s">
        <v>1299</v>
      </c>
      <c r="G3065">
        <v>1497</v>
      </c>
    </row>
    <row r="3066" spans="1:9" ht="30" x14ac:dyDescent="0.2">
      <c r="A3066" t="s">
        <v>439</v>
      </c>
      <c r="B3066" t="s">
        <v>438</v>
      </c>
      <c r="C3066" s="412" t="s">
        <v>1758</v>
      </c>
      <c r="D3066" t="s">
        <v>15</v>
      </c>
      <c r="E3066" t="s">
        <v>17</v>
      </c>
      <c r="F3066" s="412" t="s">
        <v>1171</v>
      </c>
      <c r="G3066">
        <v>13</v>
      </c>
    </row>
    <row r="3067" spans="1:9" ht="30" x14ac:dyDescent="0.2">
      <c r="A3067" t="s">
        <v>439</v>
      </c>
      <c r="B3067" t="s">
        <v>438</v>
      </c>
      <c r="C3067" s="412" t="s">
        <v>1758</v>
      </c>
      <c r="D3067" t="s">
        <v>15</v>
      </c>
      <c r="E3067" t="s">
        <v>17</v>
      </c>
      <c r="F3067" s="412" t="s">
        <v>1297</v>
      </c>
      <c r="G3067">
        <v>213</v>
      </c>
      <c r="I3067">
        <v>601</v>
      </c>
    </row>
    <row r="3068" spans="1:9" ht="30" x14ac:dyDescent="0.2">
      <c r="A3068" t="s">
        <v>439</v>
      </c>
      <c r="B3068" t="s">
        <v>438</v>
      </c>
      <c r="C3068" s="412" t="s">
        <v>1758</v>
      </c>
      <c r="D3068" t="s">
        <v>15</v>
      </c>
      <c r="E3068" t="s">
        <v>17</v>
      </c>
      <c r="F3068" s="412" t="s">
        <v>1296</v>
      </c>
      <c r="G3068">
        <v>11</v>
      </c>
      <c r="H3068">
        <v>2</v>
      </c>
    </row>
    <row r="3069" spans="1:9" ht="60" x14ac:dyDescent="0.2">
      <c r="A3069" t="s">
        <v>439</v>
      </c>
      <c r="B3069" t="s">
        <v>438</v>
      </c>
      <c r="C3069" s="412" t="s">
        <v>1758</v>
      </c>
      <c r="D3069" t="s">
        <v>15</v>
      </c>
      <c r="E3069" t="s">
        <v>17</v>
      </c>
      <c r="F3069" s="412" t="s">
        <v>1295</v>
      </c>
      <c r="G3069">
        <v>14</v>
      </c>
      <c r="H3069">
        <v>5</v>
      </c>
      <c r="I3069">
        <v>96</v>
      </c>
    </row>
    <row r="3070" spans="1:9" ht="30" x14ac:dyDescent="0.2">
      <c r="A3070" t="s">
        <v>439</v>
      </c>
      <c r="B3070" t="s">
        <v>438</v>
      </c>
      <c r="C3070" s="412" t="s">
        <v>1758</v>
      </c>
      <c r="D3070" t="s">
        <v>15</v>
      </c>
      <c r="E3070" t="s">
        <v>17</v>
      </c>
      <c r="F3070" s="412" t="s">
        <v>1294</v>
      </c>
      <c r="G3070">
        <v>4658</v>
      </c>
      <c r="H3070">
        <v>84</v>
      </c>
      <c r="I3070">
        <v>224</v>
      </c>
    </row>
    <row r="3071" spans="1:9" ht="45" x14ac:dyDescent="0.2">
      <c r="A3071" t="s">
        <v>724</v>
      </c>
      <c r="B3071" t="s">
        <v>723</v>
      </c>
      <c r="C3071" s="412" t="s">
        <v>725</v>
      </c>
      <c r="D3071" t="s">
        <v>15</v>
      </c>
      <c r="E3071" t="s">
        <v>20</v>
      </c>
      <c r="F3071" s="412" t="s">
        <v>1297</v>
      </c>
      <c r="G3071">
        <v>1</v>
      </c>
      <c r="I3071">
        <v>3</v>
      </c>
    </row>
    <row r="3072" spans="1:9" ht="45" x14ac:dyDescent="0.2">
      <c r="A3072" t="s">
        <v>724</v>
      </c>
      <c r="B3072" t="s">
        <v>723</v>
      </c>
      <c r="C3072" s="412" t="s">
        <v>725</v>
      </c>
      <c r="D3072" t="s">
        <v>15</v>
      </c>
      <c r="E3072" t="s">
        <v>20</v>
      </c>
      <c r="F3072" s="412" t="s">
        <v>1294</v>
      </c>
      <c r="G3072">
        <v>1</v>
      </c>
      <c r="I3072">
        <v>1</v>
      </c>
    </row>
    <row r="3073" spans="1:9" ht="30" x14ac:dyDescent="0.2">
      <c r="A3073" t="s">
        <v>375</v>
      </c>
      <c r="B3073" t="s">
        <v>374</v>
      </c>
      <c r="C3073" s="412" t="s">
        <v>1463</v>
      </c>
      <c r="D3073" t="s">
        <v>13</v>
      </c>
      <c r="E3073" t="s">
        <v>183</v>
      </c>
      <c r="F3073" s="412" t="s">
        <v>1169</v>
      </c>
      <c r="G3073">
        <v>2</v>
      </c>
    </row>
    <row r="3074" spans="1:9" ht="30" x14ac:dyDescent="0.2">
      <c r="A3074" t="s">
        <v>375</v>
      </c>
      <c r="B3074" t="s">
        <v>374</v>
      </c>
      <c r="C3074" s="412" t="s">
        <v>1463</v>
      </c>
      <c r="D3074" t="s">
        <v>13</v>
      </c>
      <c r="E3074" t="s">
        <v>183</v>
      </c>
      <c r="F3074" s="412" t="s">
        <v>1297</v>
      </c>
      <c r="G3074">
        <v>67</v>
      </c>
    </row>
    <row r="3075" spans="1:9" ht="60" x14ac:dyDescent="0.2">
      <c r="A3075" t="s">
        <v>375</v>
      </c>
      <c r="B3075" t="s">
        <v>374</v>
      </c>
      <c r="C3075" s="412" t="s">
        <v>1463</v>
      </c>
      <c r="D3075" t="s">
        <v>13</v>
      </c>
      <c r="E3075" t="s">
        <v>183</v>
      </c>
      <c r="F3075" s="412" t="s">
        <v>1295</v>
      </c>
      <c r="H3075">
        <v>4</v>
      </c>
      <c r="I3075">
        <v>28</v>
      </c>
    </row>
    <row r="3076" spans="1:9" ht="30" x14ac:dyDescent="0.2">
      <c r="A3076" t="s">
        <v>375</v>
      </c>
      <c r="B3076" t="s">
        <v>374</v>
      </c>
      <c r="C3076" s="412" t="s">
        <v>1463</v>
      </c>
      <c r="D3076" t="s">
        <v>13</v>
      </c>
      <c r="E3076" t="s">
        <v>183</v>
      </c>
      <c r="F3076" s="412" t="s">
        <v>1294</v>
      </c>
      <c r="G3076">
        <v>74</v>
      </c>
      <c r="I3076">
        <v>3</v>
      </c>
    </row>
    <row r="3077" spans="1:9" ht="30" x14ac:dyDescent="0.2">
      <c r="A3077" t="s">
        <v>532</v>
      </c>
      <c r="B3077" t="s">
        <v>531</v>
      </c>
      <c r="C3077" s="412" t="s">
        <v>1759</v>
      </c>
      <c r="D3077" t="s">
        <v>13</v>
      </c>
      <c r="E3077" t="s">
        <v>64</v>
      </c>
      <c r="F3077" s="412" t="s">
        <v>1305</v>
      </c>
      <c r="G3077">
        <v>4</v>
      </c>
    </row>
    <row r="3078" spans="1:9" ht="30" x14ac:dyDescent="0.2">
      <c r="A3078" t="s">
        <v>532</v>
      </c>
      <c r="B3078" t="s">
        <v>531</v>
      </c>
      <c r="C3078" s="412" t="s">
        <v>1759</v>
      </c>
      <c r="D3078" t="s">
        <v>13</v>
      </c>
      <c r="E3078" t="s">
        <v>64</v>
      </c>
      <c r="F3078" s="412" t="s">
        <v>1308</v>
      </c>
      <c r="H3078">
        <v>2</v>
      </c>
    </row>
    <row r="3079" spans="1:9" ht="30" x14ac:dyDescent="0.2">
      <c r="A3079" t="s">
        <v>532</v>
      </c>
      <c r="B3079" t="s">
        <v>531</v>
      </c>
      <c r="C3079" s="412" t="s">
        <v>1759</v>
      </c>
      <c r="D3079" t="s">
        <v>13</v>
      </c>
      <c r="E3079" t="s">
        <v>64</v>
      </c>
      <c r="F3079" s="412" t="s">
        <v>1304</v>
      </c>
      <c r="G3079">
        <v>7</v>
      </c>
    </row>
    <row r="3080" spans="1:9" ht="45" x14ac:dyDescent="0.2">
      <c r="A3080" t="s">
        <v>532</v>
      </c>
      <c r="B3080" t="s">
        <v>531</v>
      </c>
      <c r="C3080" s="412" t="s">
        <v>1759</v>
      </c>
      <c r="D3080" t="s">
        <v>13</v>
      </c>
      <c r="E3080" t="s">
        <v>64</v>
      </c>
      <c r="F3080" s="412" t="s">
        <v>1303</v>
      </c>
      <c r="G3080">
        <v>6</v>
      </c>
    </row>
    <row r="3081" spans="1:9" ht="45" x14ac:dyDescent="0.2">
      <c r="A3081" t="s">
        <v>532</v>
      </c>
      <c r="B3081" t="s">
        <v>531</v>
      </c>
      <c r="C3081" s="412" t="s">
        <v>1759</v>
      </c>
      <c r="D3081" t="s">
        <v>13</v>
      </c>
      <c r="E3081" t="s">
        <v>64</v>
      </c>
      <c r="F3081" s="412" t="s">
        <v>1170</v>
      </c>
      <c r="G3081">
        <v>886</v>
      </c>
      <c r="H3081">
        <v>33</v>
      </c>
    </row>
    <row r="3082" spans="1:9" ht="30" x14ac:dyDescent="0.2">
      <c r="A3082" t="s">
        <v>532</v>
      </c>
      <c r="B3082" t="s">
        <v>531</v>
      </c>
      <c r="C3082" s="412" t="s">
        <v>1759</v>
      </c>
      <c r="D3082" t="s">
        <v>13</v>
      </c>
      <c r="E3082" t="s">
        <v>64</v>
      </c>
      <c r="F3082" s="412" t="s">
        <v>1306</v>
      </c>
      <c r="G3082">
        <v>3</v>
      </c>
    </row>
    <row r="3083" spans="1:9" ht="45" x14ac:dyDescent="0.2">
      <c r="A3083" t="s">
        <v>532</v>
      </c>
      <c r="B3083" t="s">
        <v>531</v>
      </c>
      <c r="C3083" s="412" t="s">
        <v>1759</v>
      </c>
      <c r="D3083" t="s">
        <v>13</v>
      </c>
      <c r="E3083" t="s">
        <v>64</v>
      </c>
      <c r="F3083" s="412" t="s">
        <v>1300</v>
      </c>
      <c r="G3083">
        <v>3</v>
      </c>
      <c r="I3083">
        <v>4</v>
      </c>
    </row>
    <row r="3084" spans="1:9" ht="30" x14ac:dyDescent="0.2">
      <c r="A3084" t="s">
        <v>532</v>
      </c>
      <c r="B3084" t="s">
        <v>531</v>
      </c>
      <c r="C3084" s="412" t="s">
        <v>1759</v>
      </c>
      <c r="D3084" t="s">
        <v>13</v>
      </c>
      <c r="E3084" t="s">
        <v>64</v>
      </c>
      <c r="F3084" s="412" t="s">
        <v>1171</v>
      </c>
      <c r="G3084">
        <v>1</v>
      </c>
    </row>
    <row r="3085" spans="1:9" ht="30" x14ac:dyDescent="0.2">
      <c r="A3085" t="s">
        <v>532</v>
      </c>
      <c r="B3085" t="s">
        <v>531</v>
      </c>
      <c r="C3085" s="412" t="s">
        <v>1759</v>
      </c>
      <c r="D3085" t="s">
        <v>13</v>
      </c>
      <c r="E3085" t="s">
        <v>64</v>
      </c>
      <c r="F3085" s="412" t="s">
        <v>1297</v>
      </c>
      <c r="G3085">
        <v>1409</v>
      </c>
      <c r="H3085">
        <v>90</v>
      </c>
      <c r="I3085">
        <v>239</v>
      </c>
    </row>
    <row r="3086" spans="1:9" ht="30" x14ac:dyDescent="0.2">
      <c r="A3086" t="s">
        <v>532</v>
      </c>
      <c r="B3086" t="s">
        <v>531</v>
      </c>
      <c r="C3086" s="412" t="s">
        <v>1759</v>
      </c>
      <c r="D3086" t="s">
        <v>13</v>
      </c>
      <c r="E3086" t="s">
        <v>64</v>
      </c>
      <c r="F3086" s="412" t="s">
        <v>1296</v>
      </c>
      <c r="G3086">
        <v>1</v>
      </c>
    </row>
    <row r="3087" spans="1:9" ht="60" x14ac:dyDescent="0.2">
      <c r="A3087" t="s">
        <v>532</v>
      </c>
      <c r="B3087" t="s">
        <v>531</v>
      </c>
      <c r="C3087" s="412" t="s">
        <v>1759</v>
      </c>
      <c r="D3087" t="s">
        <v>13</v>
      </c>
      <c r="E3087" t="s">
        <v>64</v>
      </c>
      <c r="F3087" s="412" t="s">
        <v>1295</v>
      </c>
      <c r="G3087">
        <v>78</v>
      </c>
      <c r="I3087">
        <v>70</v>
      </c>
    </row>
    <row r="3088" spans="1:9" ht="30" x14ac:dyDescent="0.2">
      <c r="A3088" t="s">
        <v>532</v>
      </c>
      <c r="B3088" t="s">
        <v>531</v>
      </c>
      <c r="C3088" s="412" t="s">
        <v>1759</v>
      </c>
      <c r="D3088" t="s">
        <v>13</v>
      </c>
      <c r="E3088" t="s">
        <v>64</v>
      </c>
      <c r="F3088" s="412" t="s">
        <v>1294</v>
      </c>
      <c r="G3088">
        <v>9</v>
      </c>
      <c r="I3088">
        <v>1</v>
      </c>
    </row>
    <row r="3089" spans="1:9" ht="45" x14ac:dyDescent="0.2">
      <c r="A3089" t="s">
        <v>1003</v>
      </c>
      <c r="B3089" t="s">
        <v>1002</v>
      </c>
      <c r="C3089" s="412" t="s">
        <v>1464</v>
      </c>
      <c r="D3089" t="s">
        <v>15</v>
      </c>
      <c r="E3089" t="s">
        <v>67</v>
      </c>
      <c r="F3089" s="412" t="s">
        <v>1294</v>
      </c>
      <c r="I3089">
        <v>1</v>
      </c>
    </row>
    <row r="3090" spans="1:9" ht="30" x14ac:dyDescent="0.2">
      <c r="A3090" t="s">
        <v>1077</v>
      </c>
      <c r="B3090" t="s">
        <v>1076</v>
      </c>
      <c r="C3090" s="412" t="s">
        <v>1760</v>
      </c>
      <c r="D3090" t="s">
        <v>13</v>
      </c>
      <c r="E3090" t="s">
        <v>67</v>
      </c>
      <c r="F3090" s="412" t="s">
        <v>1304</v>
      </c>
      <c r="G3090">
        <v>1</v>
      </c>
    </row>
    <row r="3091" spans="1:9" ht="30" x14ac:dyDescent="0.2">
      <c r="A3091" t="s">
        <v>1077</v>
      </c>
      <c r="B3091" t="s">
        <v>1076</v>
      </c>
      <c r="C3091" s="412" t="s">
        <v>1760</v>
      </c>
      <c r="D3091" t="s">
        <v>13</v>
      </c>
      <c r="E3091" t="s">
        <v>67</v>
      </c>
      <c r="F3091" s="412" t="s">
        <v>1169</v>
      </c>
      <c r="G3091">
        <v>4</v>
      </c>
    </row>
    <row r="3092" spans="1:9" ht="45" x14ac:dyDescent="0.2">
      <c r="A3092" t="s">
        <v>1077</v>
      </c>
      <c r="B3092" t="s">
        <v>1076</v>
      </c>
      <c r="C3092" s="412" t="s">
        <v>1760</v>
      </c>
      <c r="D3092" t="s">
        <v>13</v>
      </c>
      <c r="E3092" t="s">
        <v>67</v>
      </c>
      <c r="F3092" s="412" t="s">
        <v>1170</v>
      </c>
      <c r="G3092">
        <v>4</v>
      </c>
    </row>
    <row r="3093" spans="1:9" ht="30" x14ac:dyDescent="0.2">
      <c r="A3093" t="s">
        <v>1077</v>
      </c>
      <c r="B3093" t="s">
        <v>1076</v>
      </c>
      <c r="C3093" s="412" t="s">
        <v>1760</v>
      </c>
      <c r="D3093" t="s">
        <v>13</v>
      </c>
      <c r="E3093" t="s">
        <v>67</v>
      </c>
      <c r="F3093" s="412" t="s">
        <v>1306</v>
      </c>
      <c r="G3093">
        <v>594</v>
      </c>
    </row>
    <row r="3094" spans="1:9" ht="45" x14ac:dyDescent="0.2">
      <c r="A3094" t="s">
        <v>1077</v>
      </c>
      <c r="B3094" t="s">
        <v>1076</v>
      </c>
      <c r="C3094" s="412" t="s">
        <v>1760</v>
      </c>
      <c r="D3094" t="s">
        <v>13</v>
      </c>
      <c r="E3094" t="s">
        <v>67</v>
      </c>
      <c r="F3094" s="412" t="s">
        <v>1299</v>
      </c>
      <c r="G3094">
        <v>1</v>
      </c>
    </row>
    <row r="3095" spans="1:9" ht="30" x14ac:dyDescent="0.2">
      <c r="A3095" t="s">
        <v>1077</v>
      </c>
      <c r="B3095" t="s">
        <v>1076</v>
      </c>
      <c r="C3095" s="412" t="s">
        <v>1760</v>
      </c>
      <c r="D3095" t="s">
        <v>13</v>
      </c>
      <c r="E3095" t="s">
        <v>67</v>
      </c>
      <c r="F3095" s="412" t="s">
        <v>1297</v>
      </c>
      <c r="G3095">
        <v>938</v>
      </c>
      <c r="H3095">
        <v>43</v>
      </c>
      <c r="I3095">
        <v>182</v>
      </c>
    </row>
    <row r="3096" spans="1:9" ht="60" x14ac:dyDescent="0.2">
      <c r="A3096" t="s">
        <v>1077</v>
      </c>
      <c r="B3096" t="s">
        <v>1076</v>
      </c>
      <c r="C3096" s="412" t="s">
        <v>1760</v>
      </c>
      <c r="D3096" t="s">
        <v>13</v>
      </c>
      <c r="E3096" t="s">
        <v>67</v>
      </c>
      <c r="F3096" s="412" t="s">
        <v>1295</v>
      </c>
      <c r="G3096">
        <v>1</v>
      </c>
    </row>
    <row r="3097" spans="1:9" ht="30" x14ac:dyDescent="0.2">
      <c r="A3097" t="s">
        <v>1077</v>
      </c>
      <c r="B3097" t="s">
        <v>1076</v>
      </c>
      <c r="C3097" s="412" t="s">
        <v>1760</v>
      </c>
      <c r="D3097" t="s">
        <v>13</v>
      </c>
      <c r="E3097" t="s">
        <v>67</v>
      </c>
      <c r="F3097" s="412" t="s">
        <v>1294</v>
      </c>
      <c r="G3097">
        <v>365</v>
      </c>
      <c r="H3097">
        <v>39</v>
      </c>
      <c r="I3097">
        <v>283</v>
      </c>
    </row>
    <row r="3098" spans="1:9" ht="30" x14ac:dyDescent="0.2">
      <c r="A3098" t="s">
        <v>447</v>
      </c>
      <c r="B3098" t="s">
        <v>446</v>
      </c>
      <c r="C3098" s="412" t="s">
        <v>1761</v>
      </c>
      <c r="D3098" t="s">
        <v>15</v>
      </c>
      <c r="E3098" t="s">
        <v>49</v>
      </c>
      <c r="F3098" s="412" t="s">
        <v>1305</v>
      </c>
      <c r="G3098">
        <v>7</v>
      </c>
    </row>
    <row r="3099" spans="1:9" ht="30" x14ac:dyDescent="0.2">
      <c r="A3099" t="s">
        <v>447</v>
      </c>
      <c r="B3099" t="s">
        <v>446</v>
      </c>
      <c r="C3099" s="412" t="s">
        <v>1761</v>
      </c>
      <c r="D3099" t="s">
        <v>15</v>
      </c>
      <c r="E3099" t="s">
        <v>49</v>
      </c>
      <c r="F3099" s="412" t="s">
        <v>1308</v>
      </c>
      <c r="G3099">
        <v>2</v>
      </c>
    </row>
    <row r="3100" spans="1:9" ht="45" x14ac:dyDescent="0.2">
      <c r="A3100" t="s">
        <v>447</v>
      </c>
      <c r="B3100" t="s">
        <v>446</v>
      </c>
      <c r="C3100" s="412" t="s">
        <v>1761</v>
      </c>
      <c r="D3100" t="s">
        <v>15</v>
      </c>
      <c r="E3100" t="s">
        <v>49</v>
      </c>
      <c r="F3100" s="412" t="s">
        <v>1303</v>
      </c>
      <c r="G3100">
        <v>1</v>
      </c>
    </row>
    <row r="3101" spans="1:9" ht="30" x14ac:dyDescent="0.2">
      <c r="A3101" t="s">
        <v>447</v>
      </c>
      <c r="B3101" t="s">
        <v>446</v>
      </c>
      <c r="C3101" s="412" t="s">
        <v>1761</v>
      </c>
      <c r="D3101" t="s">
        <v>15</v>
      </c>
      <c r="E3101" t="s">
        <v>49</v>
      </c>
      <c r="F3101" s="412" t="s">
        <v>1169</v>
      </c>
      <c r="G3101">
        <v>1</v>
      </c>
      <c r="H3101">
        <v>1</v>
      </c>
    </row>
    <row r="3102" spans="1:9" ht="45" x14ac:dyDescent="0.2">
      <c r="A3102" t="s">
        <v>447</v>
      </c>
      <c r="B3102" t="s">
        <v>446</v>
      </c>
      <c r="C3102" s="412" t="s">
        <v>1761</v>
      </c>
      <c r="D3102" t="s">
        <v>15</v>
      </c>
      <c r="E3102" t="s">
        <v>49</v>
      </c>
      <c r="F3102" s="412" t="s">
        <v>1170</v>
      </c>
      <c r="G3102">
        <v>6</v>
      </c>
      <c r="H3102">
        <v>1</v>
      </c>
    </row>
    <row r="3103" spans="1:9" ht="30" x14ac:dyDescent="0.2">
      <c r="A3103" t="s">
        <v>447</v>
      </c>
      <c r="B3103" t="s">
        <v>446</v>
      </c>
      <c r="C3103" s="412" t="s">
        <v>1761</v>
      </c>
      <c r="D3103" t="s">
        <v>15</v>
      </c>
      <c r="E3103" t="s">
        <v>49</v>
      </c>
      <c r="F3103" s="412" t="s">
        <v>1307</v>
      </c>
      <c r="G3103">
        <v>12980</v>
      </c>
    </row>
    <row r="3104" spans="1:9" ht="30" x14ac:dyDescent="0.2">
      <c r="A3104" t="s">
        <v>447</v>
      </c>
      <c r="B3104" t="s">
        <v>446</v>
      </c>
      <c r="C3104" s="412" t="s">
        <v>1761</v>
      </c>
      <c r="D3104" t="s">
        <v>15</v>
      </c>
      <c r="E3104" t="s">
        <v>49</v>
      </c>
      <c r="F3104" s="412" t="s">
        <v>1306</v>
      </c>
      <c r="G3104">
        <v>6</v>
      </c>
    </row>
    <row r="3105" spans="1:9" ht="45" x14ac:dyDescent="0.2">
      <c r="A3105" t="s">
        <v>447</v>
      </c>
      <c r="B3105" t="s">
        <v>446</v>
      </c>
      <c r="C3105" s="412" t="s">
        <v>1761</v>
      </c>
      <c r="D3105" t="s">
        <v>15</v>
      </c>
      <c r="E3105" t="s">
        <v>49</v>
      </c>
      <c r="F3105" s="412" t="s">
        <v>1300</v>
      </c>
      <c r="G3105">
        <v>695</v>
      </c>
      <c r="I3105">
        <v>644</v>
      </c>
    </row>
    <row r="3106" spans="1:9" ht="45" x14ac:dyDescent="0.2">
      <c r="A3106" t="s">
        <v>447</v>
      </c>
      <c r="B3106" t="s">
        <v>446</v>
      </c>
      <c r="C3106" s="412" t="s">
        <v>1761</v>
      </c>
      <c r="D3106" t="s">
        <v>15</v>
      </c>
      <c r="E3106" t="s">
        <v>49</v>
      </c>
      <c r="F3106" s="412" t="s">
        <v>1299</v>
      </c>
      <c r="G3106">
        <v>2</v>
      </c>
    </row>
    <row r="3107" spans="1:9" ht="30" x14ac:dyDescent="0.2">
      <c r="A3107" t="s">
        <v>447</v>
      </c>
      <c r="B3107" t="s">
        <v>446</v>
      </c>
      <c r="C3107" s="412" t="s">
        <v>1761</v>
      </c>
      <c r="D3107" t="s">
        <v>15</v>
      </c>
      <c r="E3107" t="s">
        <v>49</v>
      </c>
      <c r="F3107" s="412" t="s">
        <v>1297</v>
      </c>
      <c r="G3107">
        <v>7686</v>
      </c>
      <c r="H3107">
        <v>1383</v>
      </c>
      <c r="I3107">
        <v>2</v>
      </c>
    </row>
    <row r="3108" spans="1:9" ht="30" x14ac:dyDescent="0.2">
      <c r="A3108" t="s">
        <v>447</v>
      </c>
      <c r="B3108" t="s">
        <v>446</v>
      </c>
      <c r="C3108" s="412" t="s">
        <v>1761</v>
      </c>
      <c r="D3108" t="s">
        <v>15</v>
      </c>
      <c r="E3108" t="s">
        <v>49</v>
      </c>
      <c r="F3108" s="412" t="s">
        <v>1296</v>
      </c>
      <c r="G3108">
        <v>2</v>
      </c>
    </row>
    <row r="3109" spans="1:9" ht="60" x14ac:dyDescent="0.2">
      <c r="A3109" t="s">
        <v>447</v>
      </c>
      <c r="B3109" t="s">
        <v>446</v>
      </c>
      <c r="C3109" s="412" t="s">
        <v>1761</v>
      </c>
      <c r="D3109" t="s">
        <v>15</v>
      </c>
      <c r="E3109" t="s">
        <v>49</v>
      </c>
      <c r="F3109" s="412" t="s">
        <v>1295</v>
      </c>
      <c r="G3109">
        <v>3</v>
      </c>
      <c r="H3109">
        <v>1</v>
      </c>
      <c r="I3109">
        <v>14</v>
      </c>
    </row>
    <row r="3110" spans="1:9" ht="30" x14ac:dyDescent="0.2">
      <c r="A3110" t="s">
        <v>447</v>
      </c>
      <c r="B3110" t="s">
        <v>446</v>
      </c>
      <c r="C3110" s="412" t="s">
        <v>1761</v>
      </c>
      <c r="D3110" t="s">
        <v>15</v>
      </c>
      <c r="E3110" t="s">
        <v>49</v>
      </c>
      <c r="F3110" s="412" t="s">
        <v>1294</v>
      </c>
      <c r="G3110">
        <v>55</v>
      </c>
      <c r="H3110">
        <v>644</v>
      </c>
      <c r="I3110">
        <v>989</v>
      </c>
    </row>
    <row r="3111" spans="1:9" ht="30" x14ac:dyDescent="0.2">
      <c r="A3111" t="s">
        <v>405</v>
      </c>
      <c r="B3111" t="s">
        <v>404</v>
      </c>
      <c r="C3111" s="412" t="s">
        <v>1762</v>
      </c>
      <c r="D3111" t="s">
        <v>15</v>
      </c>
      <c r="E3111" t="s">
        <v>17</v>
      </c>
      <c r="F3111" s="412" t="s">
        <v>1305</v>
      </c>
      <c r="G3111">
        <v>7</v>
      </c>
      <c r="H3111">
        <v>26</v>
      </c>
    </row>
    <row r="3112" spans="1:9" ht="30" x14ac:dyDescent="0.2">
      <c r="A3112" t="s">
        <v>405</v>
      </c>
      <c r="B3112" t="s">
        <v>404</v>
      </c>
      <c r="C3112" s="412" t="s">
        <v>1762</v>
      </c>
      <c r="D3112" t="s">
        <v>15</v>
      </c>
      <c r="E3112" t="s">
        <v>17</v>
      </c>
      <c r="F3112" s="412" t="s">
        <v>1308</v>
      </c>
      <c r="H3112">
        <v>1</v>
      </c>
    </row>
    <row r="3113" spans="1:9" ht="45" x14ac:dyDescent="0.2">
      <c r="A3113" t="s">
        <v>405</v>
      </c>
      <c r="B3113" t="s">
        <v>404</v>
      </c>
      <c r="C3113" s="412" t="s">
        <v>1762</v>
      </c>
      <c r="D3113" t="s">
        <v>15</v>
      </c>
      <c r="E3113" t="s">
        <v>17</v>
      </c>
      <c r="F3113" s="412" t="s">
        <v>1303</v>
      </c>
      <c r="G3113">
        <v>2</v>
      </c>
    </row>
    <row r="3114" spans="1:9" ht="30" x14ac:dyDescent="0.2">
      <c r="A3114" t="s">
        <v>405</v>
      </c>
      <c r="B3114" t="s">
        <v>404</v>
      </c>
      <c r="C3114" s="412" t="s">
        <v>1762</v>
      </c>
      <c r="D3114" t="s">
        <v>15</v>
      </c>
      <c r="E3114" t="s">
        <v>17</v>
      </c>
      <c r="F3114" s="412" t="s">
        <v>1169</v>
      </c>
      <c r="G3114">
        <v>6</v>
      </c>
    </row>
    <row r="3115" spans="1:9" ht="30" x14ac:dyDescent="0.2">
      <c r="A3115" t="s">
        <v>405</v>
      </c>
      <c r="B3115" t="s">
        <v>404</v>
      </c>
      <c r="C3115" s="412" t="s">
        <v>1762</v>
      </c>
      <c r="D3115" t="s">
        <v>15</v>
      </c>
      <c r="E3115" t="s">
        <v>17</v>
      </c>
      <c r="F3115" s="412" t="s">
        <v>1306</v>
      </c>
      <c r="G3115">
        <v>3</v>
      </c>
    </row>
    <row r="3116" spans="1:9" ht="45" x14ac:dyDescent="0.2">
      <c r="A3116" t="s">
        <v>405</v>
      </c>
      <c r="B3116" t="s">
        <v>404</v>
      </c>
      <c r="C3116" s="412" t="s">
        <v>1762</v>
      </c>
      <c r="D3116" t="s">
        <v>15</v>
      </c>
      <c r="E3116" t="s">
        <v>17</v>
      </c>
      <c r="F3116" s="412" t="s">
        <v>1300</v>
      </c>
      <c r="G3116">
        <v>236</v>
      </c>
      <c r="I3116">
        <v>207</v>
      </c>
    </row>
    <row r="3117" spans="1:9" ht="45" x14ac:dyDescent="0.2">
      <c r="A3117" t="s">
        <v>405</v>
      </c>
      <c r="B3117" t="s">
        <v>404</v>
      </c>
      <c r="C3117" s="412" t="s">
        <v>1762</v>
      </c>
      <c r="D3117" t="s">
        <v>15</v>
      </c>
      <c r="E3117" t="s">
        <v>17</v>
      </c>
      <c r="F3117" s="412" t="s">
        <v>1299</v>
      </c>
      <c r="G3117">
        <v>435</v>
      </c>
    </row>
    <row r="3118" spans="1:9" ht="30" x14ac:dyDescent="0.2">
      <c r="A3118" t="s">
        <v>405</v>
      </c>
      <c r="B3118" t="s">
        <v>404</v>
      </c>
      <c r="C3118" s="412" t="s">
        <v>1762</v>
      </c>
      <c r="D3118" t="s">
        <v>15</v>
      </c>
      <c r="E3118" t="s">
        <v>17</v>
      </c>
      <c r="F3118" s="412" t="s">
        <v>1171</v>
      </c>
      <c r="G3118">
        <v>4</v>
      </c>
    </row>
    <row r="3119" spans="1:9" ht="30" x14ac:dyDescent="0.2">
      <c r="A3119" t="s">
        <v>405</v>
      </c>
      <c r="B3119" t="s">
        <v>404</v>
      </c>
      <c r="C3119" s="412" t="s">
        <v>1762</v>
      </c>
      <c r="D3119" t="s">
        <v>15</v>
      </c>
      <c r="E3119" t="s">
        <v>17</v>
      </c>
      <c r="F3119" s="412" t="s">
        <v>1297</v>
      </c>
      <c r="G3119">
        <v>73</v>
      </c>
      <c r="I3119">
        <v>264</v>
      </c>
    </row>
    <row r="3120" spans="1:9" ht="30" x14ac:dyDescent="0.2">
      <c r="A3120" t="s">
        <v>405</v>
      </c>
      <c r="B3120" t="s">
        <v>404</v>
      </c>
      <c r="C3120" s="412" t="s">
        <v>1762</v>
      </c>
      <c r="D3120" t="s">
        <v>15</v>
      </c>
      <c r="E3120" t="s">
        <v>17</v>
      </c>
      <c r="F3120" s="412" t="s">
        <v>1296</v>
      </c>
      <c r="G3120">
        <v>2</v>
      </c>
    </row>
    <row r="3121" spans="1:9" ht="60" x14ac:dyDescent="0.2">
      <c r="A3121" t="s">
        <v>405</v>
      </c>
      <c r="B3121" t="s">
        <v>404</v>
      </c>
      <c r="C3121" s="412" t="s">
        <v>1762</v>
      </c>
      <c r="D3121" t="s">
        <v>15</v>
      </c>
      <c r="E3121" t="s">
        <v>17</v>
      </c>
      <c r="F3121" s="412" t="s">
        <v>1295</v>
      </c>
      <c r="H3121">
        <v>1</v>
      </c>
      <c r="I3121">
        <v>10</v>
      </c>
    </row>
    <row r="3122" spans="1:9" ht="30" x14ac:dyDescent="0.2">
      <c r="A3122" t="s">
        <v>405</v>
      </c>
      <c r="B3122" t="s">
        <v>404</v>
      </c>
      <c r="C3122" s="412" t="s">
        <v>1762</v>
      </c>
      <c r="D3122" t="s">
        <v>15</v>
      </c>
      <c r="E3122" t="s">
        <v>17</v>
      </c>
      <c r="F3122" s="412" t="s">
        <v>1294</v>
      </c>
      <c r="G3122">
        <v>1991</v>
      </c>
      <c r="H3122">
        <v>162</v>
      </c>
      <c r="I3122">
        <v>12</v>
      </c>
    </row>
    <row r="3123" spans="1:9" ht="30" x14ac:dyDescent="0.2">
      <c r="A3123" t="s">
        <v>757</v>
      </c>
      <c r="B3123" t="s">
        <v>756</v>
      </c>
      <c r="C3123" s="412" t="s">
        <v>1465</v>
      </c>
      <c r="D3123" t="s">
        <v>13</v>
      </c>
      <c r="E3123" t="s">
        <v>66</v>
      </c>
      <c r="F3123" s="412" t="s">
        <v>1305</v>
      </c>
      <c r="G3123">
        <v>65</v>
      </c>
      <c r="H3123">
        <v>3</v>
      </c>
    </row>
    <row r="3124" spans="1:9" ht="30" x14ac:dyDescent="0.2">
      <c r="A3124" t="s">
        <v>757</v>
      </c>
      <c r="B3124" t="s">
        <v>756</v>
      </c>
      <c r="C3124" s="412" t="s">
        <v>1465</v>
      </c>
      <c r="D3124" t="s">
        <v>13</v>
      </c>
      <c r="E3124" t="s">
        <v>66</v>
      </c>
      <c r="F3124" s="412" t="s">
        <v>1308</v>
      </c>
      <c r="H3124">
        <v>11</v>
      </c>
    </row>
    <row r="3125" spans="1:9" ht="45" x14ac:dyDescent="0.2">
      <c r="A3125" t="s">
        <v>757</v>
      </c>
      <c r="B3125" t="s">
        <v>756</v>
      </c>
      <c r="C3125" s="412" t="s">
        <v>1465</v>
      </c>
      <c r="D3125" t="s">
        <v>13</v>
      </c>
      <c r="E3125" t="s">
        <v>66</v>
      </c>
      <c r="F3125" s="412" t="s">
        <v>1303</v>
      </c>
      <c r="G3125">
        <v>1</v>
      </c>
    </row>
    <row r="3126" spans="1:9" ht="30" x14ac:dyDescent="0.2">
      <c r="A3126" t="s">
        <v>757</v>
      </c>
      <c r="B3126" t="s">
        <v>756</v>
      </c>
      <c r="C3126" s="412" t="s">
        <v>1465</v>
      </c>
      <c r="D3126" t="s">
        <v>13</v>
      </c>
      <c r="E3126" t="s">
        <v>66</v>
      </c>
      <c r="F3126" s="412" t="s">
        <v>1169</v>
      </c>
      <c r="G3126">
        <v>158</v>
      </c>
      <c r="H3126">
        <v>5</v>
      </c>
    </row>
    <row r="3127" spans="1:9" ht="45" x14ac:dyDescent="0.2">
      <c r="A3127" t="s">
        <v>757</v>
      </c>
      <c r="B3127" t="s">
        <v>756</v>
      </c>
      <c r="C3127" s="412" t="s">
        <v>1465</v>
      </c>
      <c r="D3127" t="s">
        <v>13</v>
      </c>
      <c r="E3127" t="s">
        <v>66</v>
      </c>
      <c r="F3127" s="412" t="s">
        <v>1170</v>
      </c>
      <c r="G3127">
        <v>3</v>
      </c>
      <c r="H3127">
        <v>1</v>
      </c>
    </row>
    <row r="3128" spans="1:9" ht="30" x14ac:dyDescent="0.2">
      <c r="A3128" t="s">
        <v>757</v>
      </c>
      <c r="B3128" t="s">
        <v>756</v>
      </c>
      <c r="C3128" s="412" t="s">
        <v>1465</v>
      </c>
      <c r="D3128" t="s">
        <v>13</v>
      </c>
      <c r="E3128" t="s">
        <v>66</v>
      </c>
      <c r="F3128" s="412" t="s">
        <v>1306</v>
      </c>
      <c r="G3128">
        <v>5</v>
      </c>
    </row>
    <row r="3129" spans="1:9" ht="45" x14ac:dyDescent="0.2">
      <c r="A3129" t="s">
        <v>757</v>
      </c>
      <c r="B3129" t="s">
        <v>756</v>
      </c>
      <c r="C3129" s="412" t="s">
        <v>1465</v>
      </c>
      <c r="D3129" t="s">
        <v>13</v>
      </c>
      <c r="E3129" t="s">
        <v>66</v>
      </c>
      <c r="F3129" s="412" t="s">
        <v>1300</v>
      </c>
      <c r="I3129">
        <v>13</v>
      </c>
    </row>
    <row r="3130" spans="1:9" ht="45" x14ac:dyDescent="0.2">
      <c r="A3130" t="s">
        <v>757</v>
      </c>
      <c r="B3130" t="s">
        <v>756</v>
      </c>
      <c r="C3130" s="412" t="s">
        <v>1465</v>
      </c>
      <c r="D3130" t="s">
        <v>13</v>
      </c>
      <c r="E3130" t="s">
        <v>66</v>
      </c>
      <c r="F3130" s="412" t="s">
        <v>1299</v>
      </c>
      <c r="G3130">
        <v>3</v>
      </c>
    </row>
    <row r="3131" spans="1:9" ht="30" x14ac:dyDescent="0.2">
      <c r="A3131" t="s">
        <v>757</v>
      </c>
      <c r="B3131" t="s">
        <v>756</v>
      </c>
      <c r="C3131" s="412" t="s">
        <v>1465</v>
      </c>
      <c r="D3131" t="s">
        <v>13</v>
      </c>
      <c r="E3131" t="s">
        <v>66</v>
      </c>
      <c r="F3131" s="412" t="s">
        <v>1171</v>
      </c>
      <c r="G3131">
        <v>65</v>
      </c>
    </row>
    <row r="3132" spans="1:9" ht="30" x14ac:dyDescent="0.2">
      <c r="A3132" t="s">
        <v>757</v>
      </c>
      <c r="B3132" t="s">
        <v>756</v>
      </c>
      <c r="C3132" s="412" t="s">
        <v>1465</v>
      </c>
      <c r="D3132" t="s">
        <v>13</v>
      </c>
      <c r="E3132" t="s">
        <v>66</v>
      </c>
      <c r="F3132" s="412" t="s">
        <v>1297</v>
      </c>
      <c r="G3132">
        <v>344</v>
      </c>
      <c r="I3132">
        <v>98</v>
      </c>
    </row>
    <row r="3133" spans="1:9" ht="30" x14ac:dyDescent="0.2">
      <c r="A3133" t="s">
        <v>757</v>
      </c>
      <c r="B3133" t="s">
        <v>756</v>
      </c>
      <c r="C3133" s="412" t="s">
        <v>1465</v>
      </c>
      <c r="D3133" t="s">
        <v>13</v>
      </c>
      <c r="E3133" t="s">
        <v>66</v>
      </c>
      <c r="F3133" s="412" t="s">
        <v>1296</v>
      </c>
      <c r="G3133">
        <v>2</v>
      </c>
    </row>
    <row r="3134" spans="1:9" ht="60" x14ac:dyDescent="0.2">
      <c r="A3134" t="s">
        <v>757</v>
      </c>
      <c r="B3134" t="s">
        <v>756</v>
      </c>
      <c r="C3134" s="412" t="s">
        <v>1465</v>
      </c>
      <c r="D3134" t="s">
        <v>13</v>
      </c>
      <c r="E3134" t="s">
        <v>66</v>
      </c>
      <c r="F3134" s="412" t="s">
        <v>1295</v>
      </c>
      <c r="H3134">
        <v>1</v>
      </c>
      <c r="I3134">
        <v>44</v>
      </c>
    </row>
    <row r="3135" spans="1:9" ht="30" x14ac:dyDescent="0.2">
      <c r="A3135" t="s">
        <v>757</v>
      </c>
      <c r="B3135" t="s">
        <v>756</v>
      </c>
      <c r="C3135" s="412" t="s">
        <v>1465</v>
      </c>
      <c r="D3135" t="s">
        <v>13</v>
      </c>
      <c r="E3135" t="s">
        <v>66</v>
      </c>
      <c r="F3135" s="412" t="s">
        <v>1294</v>
      </c>
      <c r="G3135">
        <v>636</v>
      </c>
      <c r="I3135">
        <v>62</v>
      </c>
    </row>
    <row r="3136" spans="1:9" ht="30" x14ac:dyDescent="0.2">
      <c r="A3136" t="s">
        <v>441</v>
      </c>
      <c r="B3136" t="s">
        <v>440</v>
      </c>
      <c r="C3136" s="412" t="s">
        <v>1763</v>
      </c>
      <c r="D3136" t="s">
        <v>13</v>
      </c>
      <c r="E3136" t="s">
        <v>63</v>
      </c>
      <c r="F3136" s="412" t="s">
        <v>1169</v>
      </c>
      <c r="G3136">
        <v>3</v>
      </c>
    </row>
    <row r="3137" spans="1:9" x14ac:dyDescent="0.2">
      <c r="A3137" t="s">
        <v>441</v>
      </c>
      <c r="B3137" t="s">
        <v>440</v>
      </c>
      <c r="C3137" s="412" t="s">
        <v>1763</v>
      </c>
      <c r="D3137" t="s">
        <v>13</v>
      </c>
      <c r="E3137" t="s">
        <v>63</v>
      </c>
      <c r="F3137" s="412" t="s">
        <v>1306</v>
      </c>
      <c r="G3137">
        <v>1455</v>
      </c>
    </row>
    <row r="3138" spans="1:9" ht="30" x14ac:dyDescent="0.2">
      <c r="A3138" t="s">
        <v>441</v>
      </c>
      <c r="B3138" t="s">
        <v>440</v>
      </c>
      <c r="C3138" s="412" t="s">
        <v>1763</v>
      </c>
      <c r="D3138" t="s">
        <v>13</v>
      </c>
      <c r="E3138" t="s">
        <v>63</v>
      </c>
      <c r="F3138" s="412" t="s">
        <v>1297</v>
      </c>
      <c r="G3138">
        <v>1174</v>
      </c>
      <c r="H3138">
        <v>76</v>
      </c>
      <c r="I3138">
        <v>237</v>
      </c>
    </row>
    <row r="3139" spans="1:9" ht="60" x14ac:dyDescent="0.2">
      <c r="A3139" t="s">
        <v>441</v>
      </c>
      <c r="B3139" t="s">
        <v>440</v>
      </c>
      <c r="C3139" s="412" t="s">
        <v>1763</v>
      </c>
      <c r="D3139" t="s">
        <v>13</v>
      </c>
      <c r="E3139" t="s">
        <v>63</v>
      </c>
      <c r="F3139" s="412" t="s">
        <v>1295</v>
      </c>
      <c r="G3139">
        <v>1</v>
      </c>
    </row>
    <row r="3140" spans="1:9" x14ac:dyDescent="0.2">
      <c r="A3140" t="s">
        <v>441</v>
      </c>
      <c r="B3140" t="s">
        <v>440</v>
      </c>
      <c r="C3140" s="412" t="s">
        <v>1763</v>
      </c>
      <c r="D3140" t="s">
        <v>13</v>
      </c>
      <c r="E3140" t="s">
        <v>63</v>
      </c>
      <c r="F3140" s="412" t="s">
        <v>1294</v>
      </c>
      <c r="G3140">
        <v>52</v>
      </c>
      <c r="H3140">
        <v>11</v>
      </c>
      <c r="I3140">
        <v>66</v>
      </c>
    </row>
    <row r="3141" spans="1:9" ht="30" x14ac:dyDescent="0.2">
      <c r="A3141" t="s">
        <v>433</v>
      </c>
      <c r="B3141" t="s">
        <v>432</v>
      </c>
      <c r="C3141" s="412" t="s">
        <v>1764</v>
      </c>
      <c r="D3141" t="s">
        <v>15</v>
      </c>
      <c r="E3141" t="s">
        <v>18</v>
      </c>
      <c r="F3141" s="412" t="s">
        <v>1305</v>
      </c>
      <c r="G3141">
        <v>5</v>
      </c>
    </row>
    <row r="3142" spans="1:9" ht="30" x14ac:dyDescent="0.2">
      <c r="A3142" t="s">
        <v>433</v>
      </c>
      <c r="B3142" t="s">
        <v>432</v>
      </c>
      <c r="C3142" s="412" t="s">
        <v>1764</v>
      </c>
      <c r="D3142" t="s">
        <v>15</v>
      </c>
      <c r="E3142" t="s">
        <v>18</v>
      </c>
      <c r="F3142" s="412" t="s">
        <v>1308</v>
      </c>
      <c r="G3142">
        <v>8</v>
      </c>
    </row>
    <row r="3143" spans="1:9" ht="30" x14ac:dyDescent="0.2">
      <c r="A3143" t="s">
        <v>433</v>
      </c>
      <c r="B3143" t="s">
        <v>432</v>
      </c>
      <c r="C3143" s="412" t="s">
        <v>1764</v>
      </c>
      <c r="D3143" t="s">
        <v>15</v>
      </c>
      <c r="E3143" t="s">
        <v>18</v>
      </c>
      <c r="F3143" s="412" t="s">
        <v>1304</v>
      </c>
      <c r="G3143">
        <v>2</v>
      </c>
    </row>
    <row r="3144" spans="1:9" ht="45" x14ac:dyDescent="0.2">
      <c r="A3144" t="s">
        <v>433</v>
      </c>
      <c r="B3144" t="s">
        <v>432</v>
      </c>
      <c r="C3144" s="412" t="s">
        <v>1764</v>
      </c>
      <c r="D3144" t="s">
        <v>15</v>
      </c>
      <c r="E3144" t="s">
        <v>18</v>
      </c>
      <c r="F3144" s="412" t="s">
        <v>1303</v>
      </c>
      <c r="G3144">
        <v>4940</v>
      </c>
    </row>
    <row r="3145" spans="1:9" ht="30" x14ac:dyDescent="0.2">
      <c r="A3145" t="s">
        <v>433</v>
      </c>
      <c r="B3145" t="s">
        <v>432</v>
      </c>
      <c r="C3145" s="412" t="s">
        <v>1764</v>
      </c>
      <c r="D3145" t="s">
        <v>15</v>
      </c>
      <c r="E3145" t="s">
        <v>18</v>
      </c>
      <c r="F3145" s="412" t="s">
        <v>1169</v>
      </c>
      <c r="G3145">
        <v>3</v>
      </c>
    </row>
    <row r="3146" spans="1:9" ht="45" x14ac:dyDescent="0.2">
      <c r="A3146" t="s">
        <v>433</v>
      </c>
      <c r="B3146" t="s">
        <v>432</v>
      </c>
      <c r="C3146" s="412" t="s">
        <v>1764</v>
      </c>
      <c r="D3146" t="s">
        <v>15</v>
      </c>
      <c r="E3146" t="s">
        <v>18</v>
      </c>
      <c r="F3146" s="412" t="s">
        <v>1170</v>
      </c>
      <c r="G3146">
        <v>54</v>
      </c>
      <c r="H3146">
        <v>3</v>
      </c>
    </row>
    <row r="3147" spans="1:9" ht="30" x14ac:dyDescent="0.2">
      <c r="A3147" t="s">
        <v>433</v>
      </c>
      <c r="B3147" t="s">
        <v>432</v>
      </c>
      <c r="C3147" s="412" t="s">
        <v>1764</v>
      </c>
      <c r="D3147" t="s">
        <v>15</v>
      </c>
      <c r="E3147" t="s">
        <v>18</v>
      </c>
      <c r="F3147" s="412" t="s">
        <v>1306</v>
      </c>
      <c r="G3147">
        <v>5</v>
      </c>
    </row>
    <row r="3148" spans="1:9" ht="45" x14ac:dyDescent="0.2">
      <c r="A3148" t="s">
        <v>433</v>
      </c>
      <c r="B3148" t="s">
        <v>432</v>
      </c>
      <c r="C3148" s="412" t="s">
        <v>1764</v>
      </c>
      <c r="D3148" t="s">
        <v>15</v>
      </c>
      <c r="E3148" t="s">
        <v>18</v>
      </c>
      <c r="F3148" s="412" t="s">
        <v>1300</v>
      </c>
      <c r="G3148">
        <v>155</v>
      </c>
      <c r="I3148">
        <v>196</v>
      </c>
    </row>
    <row r="3149" spans="1:9" ht="45" x14ac:dyDescent="0.2">
      <c r="A3149" t="s">
        <v>433</v>
      </c>
      <c r="B3149" t="s">
        <v>432</v>
      </c>
      <c r="C3149" s="412" t="s">
        <v>1764</v>
      </c>
      <c r="D3149" t="s">
        <v>15</v>
      </c>
      <c r="E3149" t="s">
        <v>18</v>
      </c>
      <c r="F3149" s="412" t="s">
        <v>1299</v>
      </c>
      <c r="G3149">
        <v>5</v>
      </c>
    </row>
    <row r="3150" spans="1:9" ht="30" x14ac:dyDescent="0.2">
      <c r="A3150" t="s">
        <v>433</v>
      </c>
      <c r="B3150" t="s">
        <v>432</v>
      </c>
      <c r="C3150" s="412" t="s">
        <v>1764</v>
      </c>
      <c r="D3150" t="s">
        <v>15</v>
      </c>
      <c r="E3150" t="s">
        <v>18</v>
      </c>
      <c r="F3150" s="412" t="s">
        <v>1171</v>
      </c>
      <c r="G3150">
        <v>16</v>
      </c>
    </row>
    <row r="3151" spans="1:9" ht="30" x14ac:dyDescent="0.2">
      <c r="A3151" t="s">
        <v>433</v>
      </c>
      <c r="B3151" t="s">
        <v>432</v>
      </c>
      <c r="C3151" s="412" t="s">
        <v>1764</v>
      </c>
      <c r="D3151" t="s">
        <v>15</v>
      </c>
      <c r="E3151" t="s">
        <v>18</v>
      </c>
      <c r="F3151" s="412" t="s">
        <v>1297</v>
      </c>
      <c r="G3151">
        <v>101</v>
      </c>
      <c r="H3151">
        <v>3</v>
      </c>
      <c r="I3151">
        <v>27</v>
      </c>
    </row>
    <row r="3152" spans="1:9" ht="30" x14ac:dyDescent="0.2">
      <c r="A3152" t="s">
        <v>433</v>
      </c>
      <c r="B3152" t="s">
        <v>432</v>
      </c>
      <c r="C3152" s="412" t="s">
        <v>1764</v>
      </c>
      <c r="D3152" t="s">
        <v>15</v>
      </c>
      <c r="E3152" t="s">
        <v>18</v>
      </c>
      <c r="F3152" s="412" t="s">
        <v>1296</v>
      </c>
      <c r="G3152">
        <v>3194</v>
      </c>
      <c r="H3152">
        <v>246</v>
      </c>
    </row>
    <row r="3153" spans="1:9" ht="60" x14ac:dyDescent="0.2">
      <c r="A3153" t="s">
        <v>433</v>
      </c>
      <c r="B3153" t="s">
        <v>432</v>
      </c>
      <c r="C3153" s="412" t="s">
        <v>1764</v>
      </c>
      <c r="D3153" t="s">
        <v>15</v>
      </c>
      <c r="E3153" t="s">
        <v>18</v>
      </c>
      <c r="F3153" s="412" t="s">
        <v>1295</v>
      </c>
      <c r="G3153">
        <v>1273</v>
      </c>
      <c r="H3153">
        <v>103</v>
      </c>
      <c r="I3153">
        <v>968</v>
      </c>
    </row>
    <row r="3154" spans="1:9" ht="30" x14ac:dyDescent="0.2">
      <c r="A3154" t="s">
        <v>433</v>
      </c>
      <c r="B3154" t="s">
        <v>432</v>
      </c>
      <c r="C3154" s="412" t="s">
        <v>1764</v>
      </c>
      <c r="D3154" t="s">
        <v>15</v>
      </c>
      <c r="E3154" t="s">
        <v>18</v>
      </c>
      <c r="F3154" s="412" t="s">
        <v>1294</v>
      </c>
      <c r="G3154">
        <v>1552</v>
      </c>
      <c r="H3154">
        <v>54</v>
      </c>
      <c r="I3154">
        <v>614</v>
      </c>
    </row>
    <row r="3155" spans="1:9" ht="30" x14ac:dyDescent="0.2">
      <c r="A3155" t="s">
        <v>449</v>
      </c>
      <c r="B3155" t="s">
        <v>448</v>
      </c>
      <c r="C3155" s="412" t="s">
        <v>1765</v>
      </c>
      <c r="D3155" t="s">
        <v>13</v>
      </c>
      <c r="E3155" t="s">
        <v>183</v>
      </c>
      <c r="F3155" s="412" t="s">
        <v>1305</v>
      </c>
      <c r="G3155">
        <v>2</v>
      </c>
      <c r="H3155">
        <v>6</v>
      </c>
    </row>
    <row r="3156" spans="1:9" ht="30" x14ac:dyDescent="0.2">
      <c r="A3156" t="s">
        <v>449</v>
      </c>
      <c r="B3156" t="s">
        <v>448</v>
      </c>
      <c r="C3156" s="412" t="s">
        <v>1765</v>
      </c>
      <c r="D3156" t="s">
        <v>13</v>
      </c>
      <c r="E3156" t="s">
        <v>183</v>
      </c>
      <c r="F3156" s="412" t="s">
        <v>1308</v>
      </c>
      <c r="G3156">
        <v>4</v>
      </c>
    </row>
    <row r="3157" spans="1:9" ht="30" x14ac:dyDescent="0.2">
      <c r="A3157" t="s">
        <v>449</v>
      </c>
      <c r="B3157" t="s">
        <v>448</v>
      </c>
      <c r="C3157" s="412" t="s">
        <v>1765</v>
      </c>
      <c r="D3157" t="s">
        <v>13</v>
      </c>
      <c r="E3157" t="s">
        <v>183</v>
      </c>
      <c r="F3157" s="412" t="s">
        <v>1304</v>
      </c>
      <c r="G3157">
        <v>2</v>
      </c>
    </row>
    <row r="3158" spans="1:9" ht="45" x14ac:dyDescent="0.2">
      <c r="A3158" t="s">
        <v>449</v>
      </c>
      <c r="B3158" t="s">
        <v>448</v>
      </c>
      <c r="C3158" s="412" t="s">
        <v>1765</v>
      </c>
      <c r="D3158" t="s">
        <v>13</v>
      </c>
      <c r="E3158" t="s">
        <v>183</v>
      </c>
      <c r="F3158" s="412" t="s">
        <v>1303</v>
      </c>
      <c r="G3158">
        <v>26</v>
      </c>
    </row>
    <row r="3159" spans="1:9" ht="30" x14ac:dyDescent="0.2">
      <c r="A3159" t="s">
        <v>449</v>
      </c>
      <c r="B3159" t="s">
        <v>448</v>
      </c>
      <c r="C3159" s="412" t="s">
        <v>1765</v>
      </c>
      <c r="D3159" t="s">
        <v>13</v>
      </c>
      <c r="E3159" t="s">
        <v>183</v>
      </c>
      <c r="F3159" s="412" t="s">
        <v>1169</v>
      </c>
      <c r="G3159">
        <v>5</v>
      </c>
    </row>
    <row r="3160" spans="1:9" ht="45" x14ac:dyDescent="0.2">
      <c r="A3160" t="s">
        <v>449</v>
      </c>
      <c r="B3160" t="s">
        <v>448</v>
      </c>
      <c r="C3160" s="412" t="s">
        <v>1765</v>
      </c>
      <c r="D3160" t="s">
        <v>13</v>
      </c>
      <c r="E3160" t="s">
        <v>183</v>
      </c>
      <c r="F3160" s="412" t="s">
        <v>1170</v>
      </c>
      <c r="G3160">
        <v>2</v>
      </c>
    </row>
    <row r="3161" spans="1:9" ht="45" x14ac:dyDescent="0.2">
      <c r="A3161" t="s">
        <v>449</v>
      </c>
      <c r="B3161" t="s">
        <v>448</v>
      </c>
      <c r="C3161" s="412" t="s">
        <v>1765</v>
      </c>
      <c r="D3161" t="s">
        <v>13</v>
      </c>
      <c r="E3161" t="s">
        <v>183</v>
      </c>
      <c r="F3161" s="412" t="s">
        <v>1300</v>
      </c>
      <c r="G3161">
        <v>25</v>
      </c>
      <c r="I3161">
        <v>743</v>
      </c>
    </row>
    <row r="3162" spans="1:9" ht="45" x14ac:dyDescent="0.2">
      <c r="A3162" t="s">
        <v>449</v>
      </c>
      <c r="B3162" t="s">
        <v>448</v>
      </c>
      <c r="C3162" s="412" t="s">
        <v>1765</v>
      </c>
      <c r="D3162" t="s">
        <v>13</v>
      </c>
      <c r="E3162" t="s">
        <v>183</v>
      </c>
      <c r="F3162" s="412" t="s">
        <v>1299</v>
      </c>
      <c r="G3162">
        <v>18</v>
      </c>
    </row>
    <row r="3163" spans="1:9" ht="30" x14ac:dyDescent="0.2">
      <c r="A3163" t="s">
        <v>449</v>
      </c>
      <c r="B3163" t="s">
        <v>448</v>
      </c>
      <c r="C3163" s="412" t="s">
        <v>1765</v>
      </c>
      <c r="D3163" t="s">
        <v>13</v>
      </c>
      <c r="E3163" t="s">
        <v>183</v>
      </c>
      <c r="F3163" s="412" t="s">
        <v>1171</v>
      </c>
      <c r="G3163">
        <v>1</v>
      </c>
    </row>
    <row r="3164" spans="1:9" ht="30" x14ac:dyDescent="0.2">
      <c r="A3164" t="s">
        <v>449</v>
      </c>
      <c r="B3164" t="s">
        <v>448</v>
      </c>
      <c r="C3164" s="412" t="s">
        <v>1765</v>
      </c>
      <c r="D3164" t="s">
        <v>13</v>
      </c>
      <c r="E3164" t="s">
        <v>183</v>
      </c>
      <c r="F3164" s="412" t="s">
        <v>1297</v>
      </c>
      <c r="G3164">
        <v>6225</v>
      </c>
      <c r="H3164">
        <v>1</v>
      </c>
      <c r="I3164">
        <v>10</v>
      </c>
    </row>
    <row r="3165" spans="1:9" ht="30" x14ac:dyDescent="0.2">
      <c r="A3165" t="s">
        <v>449</v>
      </c>
      <c r="B3165" t="s">
        <v>448</v>
      </c>
      <c r="C3165" s="412" t="s">
        <v>1765</v>
      </c>
      <c r="D3165" t="s">
        <v>13</v>
      </c>
      <c r="E3165" t="s">
        <v>183</v>
      </c>
      <c r="F3165" s="412" t="s">
        <v>1296</v>
      </c>
      <c r="G3165">
        <v>79</v>
      </c>
      <c r="H3165">
        <v>279</v>
      </c>
    </row>
    <row r="3166" spans="1:9" ht="60" x14ac:dyDescent="0.2">
      <c r="A3166" t="s">
        <v>449</v>
      </c>
      <c r="B3166" t="s">
        <v>448</v>
      </c>
      <c r="C3166" s="412" t="s">
        <v>1765</v>
      </c>
      <c r="D3166" t="s">
        <v>13</v>
      </c>
      <c r="E3166" t="s">
        <v>183</v>
      </c>
      <c r="F3166" s="412" t="s">
        <v>1295</v>
      </c>
      <c r="G3166">
        <v>23</v>
      </c>
      <c r="H3166">
        <v>186</v>
      </c>
      <c r="I3166">
        <v>422</v>
      </c>
    </row>
    <row r="3167" spans="1:9" x14ac:dyDescent="0.2">
      <c r="A3167" t="s">
        <v>449</v>
      </c>
      <c r="B3167" t="s">
        <v>448</v>
      </c>
      <c r="C3167" s="412" t="s">
        <v>1765</v>
      </c>
      <c r="D3167" t="s">
        <v>13</v>
      </c>
      <c r="E3167" t="s">
        <v>183</v>
      </c>
      <c r="F3167" s="412" t="s">
        <v>1294</v>
      </c>
      <c r="G3167">
        <v>2153</v>
      </c>
      <c r="H3167">
        <v>3</v>
      </c>
      <c r="I3167">
        <v>11</v>
      </c>
    </row>
    <row r="3168" spans="1:9" ht="30" x14ac:dyDescent="0.2">
      <c r="A3168" t="s">
        <v>249</v>
      </c>
      <c r="B3168" t="s">
        <v>248</v>
      </c>
      <c r="C3168" s="412" t="s">
        <v>1466</v>
      </c>
      <c r="D3168" t="s">
        <v>13</v>
      </c>
      <c r="E3168" t="s">
        <v>67</v>
      </c>
      <c r="F3168" s="412" t="s">
        <v>1308</v>
      </c>
      <c r="G3168">
        <v>1</v>
      </c>
    </row>
    <row r="3169" spans="1:9" ht="45" x14ac:dyDescent="0.2">
      <c r="A3169" t="s">
        <v>249</v>
      </c>
      <c r="B3169" t="s">
        <v>248</v>
      </c>
      <c r="C3169" s="412" t="s">
        <v>1466</v>
      </c>
      <c r="D3169" t="s">
        <v>13</v>
      </c>
      <c r="E3169" t="s">
        <v>67</v>
      </c>
      <c r="F3169" s="412" t="s">
        <v>1170</v>
      </c>
      <c r="G3169">
        <v>6</v>
      </c>
    </row>
    <row r="3170" spans="1:9" x14ac:dyDescent="0.2">
      <c r="A3170" t="s">
        <v>249</v>
      </c>
      <c r="B3170" t="s">
        <v>248</v>
      </c>
      <c r="C3170" s="412" t="s">
        <v>1466</v>
      </c>
      <c r="D3170" t="s">
        <v>13</v>
      </c>
      <c r="E3170" t="s">
        <v>67</v>
      </c>
      <c r="F3170" s="412" t="s">
        <v>1307</v>
      </c>
      <c r="G3170">
        <v>3</v>
      </c>
    </row>
    <row r="3171" spans="1:9" x14ac:dyDescent="0.2">
      <c r="A3171" t="s">
        <v>249</v>
      </c>
      <c r="B3171" t="s">
        <v>248</v>
      </c>
      <c r="C3171" s="412" t="s">
        <v>1466</v>
      </c>
      <c r="D3171" t="s">
        <v>13</v>
      </c>
      <c r="E3171" t="s">
        <v>67</v>
      </c>
      <c r="F3171" s="412" t="s">
        <v>1306</v>
      </c>
      <c r="G3171">
        <v>1810</v>
      </c>
    </row>
    <row r="3172" spans="1:9" ht="45" x14ac:dyDescent="0.2">
      <c r="A3172" t="s">
        <v>249</v>
      </c>
      <c r="B3172" t="s">
        <v>248</v>
      </c>
      <c r="C3172" s="412" t="s">
        <v>1466</v>
      </c>
      <c r="D3172" t="s">
        <v>13</v>
      </c>
      <c r="E3172" t="s">
        <v>67</v>
      </c>
      <c r="F3172" s="412" t="s">
        <v>1299</v>
      </c>
      <c r="G3172">
        <v>2</v>
      </c>
    </row>
    <row r="3173" spans="1:9" ht="30" x14ac:dyDescent="0.2">
      <c r="A3173" t="s">
        <v>249</v>
      </c>
      <c r="B3173" t="s">
        <v>248</v>
      </c>
      <c r="C3173" s="412" t="s">
        <v>1466</v>
      </c>
      <c r="D3173" t="s">
        <v>13</v>
      </c>
      <c r="E3173" t="s">
        <v>67</v>
      </c>
      <c r="F3173" s="412" t="s">
        <v>1297</v>
      </c>
      <c r="G3173">
        <v>3952</v>
      </c>
      <c r="H3173">
        <v>99</v>
      </c>
      <c r="I3173">
        <v>322</v>
      </c>
    </row>
    <row r="3174" spans="1:9" ht="30" x14ac:dyDescent="0.2">
      <c r="A3174" t="s">
        <v>249</v>
      </c>
      <c r="B3174" t="s">
        <v>248</v>
      </c>
      <c r="C3174" s="412" t="s">
        <v>1466</v>
      </c>
      <c r="D3174" t="s">
        <v>13</v>
      </c>
      <c r="E3174" t="s">
        <v>67</v>
      </c>
      <c r="F3174" s="412" t="s">
        <v>1296</v>
      </c>
      <c r="G3174">
        <v>3</v>
      </c>
    </row>
    <row r="3175" spans="1:9" ht="60" x14ac:dyDescent="0.2">
      <c r="A3175" t="s">
        <v>249</v>
      </c>
      <c r="B3175" t="s">
        <v>248</v>
      </c>
      <c r="C3175" s="412" t="s">
        <v>1466</v>
      </c>
      <c r="D3175" t="s">
        <v>13</v>
      </c>
      <c r="E3175" t="s">
        <v>67</v>
      </c>
      <c r="F3175" s="412" t="s">
        <v>1295</v>
      </c>
      <c r="G3175">
        <v>3</v>
      </c>
      <c r="I3175">
        <v>1</v>
      </c>
    </row>
    <row r="3176" spans="1:9" x14ac:dyDescent="0.2">
      <c r="A3176" t="s">
        <v>249</v>
      </c>
      <c r="B3176" t="s">
        <v>248</v>
      </c>
      <c r="C3176" s="412" t="s">
        <v>1466</v>
      </c>
      <c r="D3176" t="s">
        <v>13</v>
      </c>
      <c r="E3176" t="s">
        <v>67</v>
      </c>
      <c r="F3176" s="412" t="s">
        <v>1294</v>
      </c>
      <c r="G3176">
        <v>60</v>
      </c>
      <c r="H3176">
        <v>5</v>
      </c>
      <c r="I3176">
        <v>16</v>
      </c>
    </row>
    <row r="3177" spans="1:9" ht="30" x14ac:dyDescent="0.2">
      <c r="A3177" t="s">
        <v>875</v>
      </c>
      <c r="B3177" t="s">
        <v>874</v>
      </c>
      <c r="C3177" s="412" t="s">
        <v>1766</v>
      </c>
      <c r="D3177" t="s">
        <v>15</v>
      </c>
      <c r="E3177" t="s">
        <v>18</v>
      </c>
      <c r="F3177" s="412" t="s">
        <v>1305</v>
      </c>
      <c r="G3177">
        <v>8</v>
      </c>
      <c r="H3177">
        <v>1</v>
      </c>
    </row>
    <row r="3178" spans="1:9" ht="30" x14ac:dyDescent="0.2">
      <c r="A3178" t="s">
        <v>875</v>
      </c>
      <c r="B3178" t="s">
        <v>874</v>
      </c>
      <c r="C3178" s="412" t="s">
        <v>1766</v>
      </c>
      <c r="D3178" t="s">
        <v>15</v>
      </c>
      <c r="E3178" t="s">
        <v>18</v>
      </c>
      <c r="F3178" s="412" t="s">
        <v>1308</v>
      </c>
      <c r="G3178">
        <v>7</v>
      </c>
    </row>
    <row r="3179" spans="1:9" ht="45" x14ac:dyDescent="0.2">
      <c r="A3179" t="s">
        <v>875</v>
      </c>
      <c r="B3179" t="s">
        <v>874</v>
      </c>
      <c r="C3179" s="412" t="s">
        <v>1766</v>
      </c>
      <c r="D3179" t="s">
        <v>15</v>
      </c>
      <c r="E3179" t="s">
        <v>18</v>
      </c>
      <c r="F3179" s="412" t="s">
        <v>1303</v>
      </c>
      <c r="G3179">
        <v>1799</v>
      </c>
    </row>
    <row r="3180" spans="1:9" ht="30" x14ac:dyDescent="0.2">
      <c r="A3180" t="s">
        <v>875</v>
      </c>
      <c r="B3180" t="s">
        <v>874</v>
      </c>
      <c r="C3180" s="412" t="s">
        <v>1766</v>
      </c>
      <c r="D3180" t="s">
        <v>15</v>
      </c>
      <c r="E3180" t="s">
        <v>18</v>
      </c>
      <c r="F3180" s="412" t="s">
        <v>1169</v>
      </c>
      <c r="G3180">
        <v>1</v>
      </c>
    </row>
    <row r="3181" spans="1:9" ht="45" x14ac:dyDescent="0.2">
      <c r="A3181" t="s">
        <v>875</v>
      </c>
      <c r="B3181" t="s">
        <v>874</v>
      </c>
      <c r="C3181" s="412" t="s">
        <v>1766</v>
      </c>
      <c r="D3181" t="s">
        <v>15</v>
      </c>
      <c r="E3181" t="s">
        <v>18</v>
      </c>
      <c r="F3181" s="412" t="s">
        <v>1170</v>
      </c>
      <c r="G3181">
        <v>4</v>
      </c>
    </row>
    <row r="3182" spans="1:9" ht="45" x14ac:dyDescent="0.2">
      <c r="A3182" t="s">
        <v>875</v>
      </c>
      <c r="B3182" t="s">
        <v>874</v>
      </c>
      <c r="C3182" s="412" t="s">
        <v>1766</v>
      </c>
      <c r="D3182" t="s">
        <v>15</v>
      </c>
      <c r="E3182" t="s">
        <v>18</v>
      </c>
      <c r="F3182" s="412" t="s">
        <v>1300</v>
      </c>
      <c r="G3182">
        <v>58</v>
      </c>
      <c r="I3182">
        <v>46</v>
      </c>
    </row>
    <row r="3183" spans="1:9" ht="45" x14ac:dyDescent="0.2">
      <c r="A3183" t="s">
        <v>875</v>
      </c>
      <c r="B3183" t="s">
        <v>874</v>
      </c>
      <c r="C3183" s="412" t="s">
        <v>1766</v>
      </c>
      <c r="D3183" t="s">
        <v>15</v>
      </c>
      <c r="E3183" t="s">
        <v>18</v>
      </c>
      <c r="F3183" s="412" t="s">
        <v>1299</v>
      </c>
      <c r="G3183">
        <v>1</v>
      </c>
    </row>
    <row r="3184" spans="1:9" ht="30" x14ac:dyDescent="0.2">
      <c r="A3184" t="s">
        <v>875</v>
      </c>
      <c r="B3184" t="s">
        <v>874</v>
      </c>
      <c r="C3184" s="412" t="s">
        <v>1766</v>
      </c>
      <c r="D3184" t="s">
        <v>15</v>
      </c>
      <c r="E3184" t="s">
        <v>18</v>
      </c>
      <c r="F3184" s="412" t="s">
        <v>1171</v>
      </c>
      <c r="G3184">
        <v>2</v>
      </c>
    </row>
    <row r="3185" spans="1:9" ht="30" x14ac:dyDescent="0.2">
      <c r="A3185" t="s">
        <v>875</v>
      </c>
      <c r="B3185" t="s">
        <v>874</v>
      </c>
      <c r="C3185" s="412" t="s">
        <v>1766</v>
      </c>
      <c r="D3185" t="s">
        <v>15</v>
      </c>
      <c r="E3185" t="s">
        <v>18</v>
      </c>
      <c r="F3185" s="412" t="s">
        <v>1297</v>
      </c>
      <c r="G3185">
        <v>25</v>
      </c>
      <c r="H3185">
        <v>1</v>
      </c>
      <c r="I3185">
        <v>1</v>
      </c>
    </row>
    <row r="3186" spans="1:9" ht="30" x14ac:dyDescent="0.2">
      <c r="A3186" t="s">
        <v>875</v>
      </c>
      <c r="B3186" t="s">
        <v>874</v>
      </c>
      <c r="C3186" s="412" t="s">
        <v>1766</v>
      </c>
      <c r="D3186" t="s">
        <v>15</v>
      </c>
      <c r="E3186" t="s">
        <v>18</v>
      </c>
      <c r="F3186" s="412" t="s">
        <v>1296</v>
      </c>
      <c r="G3186">
        <v>3035</v>
      </c>
      <c r="H3186">
        <v>89</v>
      </c>
    </row>
    <row r="3187" spans="1:9" ht="60" x14ac:dyDescent="0.2">
      <c r="A3187" t="s">
        <v>875</v>
      </c>
      <c r="B3187" t="s">
        <v>874</v>
      </c>
      <c r="C3187" s="412" t="s">
        <v>1766</v>
      </c>
      <c r="D3187" t="s">
        <v>15</v>
      </c>
      <c r="E3187" t="s">
        <v>18</v>
      </c>
      <c r="F3187" s="412" t="s">
        <v>1295</v>
      </c>
      <c r="G3187">
        <v>1459</v>
      </c>
      <c r="H3187">
        <v>40</v>
      </c>
      <c r="I3187">
        <v>926</v>
      </c>
    </row>
    <row r="3188" spans="1:9" x14ac:dyDescent="0.2">
      <c r="A3188" t="s">
        <v>875</v>
      </c>
      <c r="B3188" t="s">
        <v>874</v>
      </c>
      <c r="C3188" s="412" t="s">
        <v>1766</v>
      </c>
      <c r="D3188" t="s">
        <v>15</v>
      </c>
      <c r="E3188" t="s">
        <v>18</v>
      </c>
      <c r="F3188" s="412" t="s">
        <v>1294</v>
      </c>
      <c r="G3188">
        <v>535</v>
      </c>
      <c r="H3188">
        <v>32</v>
      </c>
      <c r="I3188">
        <v>245</v>
      </c>
    </row>
    <row r="3189" spans="1:9" ht="30" x14ac:dyDescent="0.2">
      <c r="A3189" t="s">
        <v>901</v>
      </c>
      <c r="B3189" t="s">
        <v>900</v>
      </c>
      <c r="C3189" s="412" t="s">
        <v>1467</v>
      </c>
      <c r="D3189" t="s">
        <v>15</v>
      </c>
      <c r="E3189" t="s">
        <v>19</v>
      </c>
      <c r="F3189" s="412" t="s">
        <v>1297</v>
      </c>
      <c r="G3189">
        <v>6</v>
      </c>
      <c r="H3189">
        <v>7</v>
      </c>
      <c r="I3189">
        <v>9</v>
      </c>
    </row>
    <row r="3190" spans="1:9" ht="45" x14ac:dyDescent="0.2">
      <c r="A3190" t="s">
        <v>871</v>
      </c>
      <c r="B3190" t="s">
        <v>870</v>
      </c>
      <c r="C3190" s="412" t="s">
        <v>1767</v>
      </c>
      <c r="D3190" t="s">
        <v>15</v>
      </c>
      <c r="E3190" t="s">
        <v>18</v>
      </c>
      <c r="F3190" s="412" t="s">
        <v>1303</v>
      </c>
      <c r="G3190">
        <v>1</v>
      </c>
    </row>
    <row r="3191" spans="1:9" ht="45" x14ac:dyDescent="0.2">
      <c r="A3191" t="s">
        <v>871</v>
      </c>
      <c r="B3191" t="s">
        <v>870</v>
      </c>
      <c r="C3191" s="412" t="s">
        <v>1767</v>
      </c>
      <c r="D3191" t="s">
        <v>15</v>
      </c>
      <c r="E3191" t="s">
        <v>18</v>
      </c>
      <c r="F3191" s="412" t="s">
        <v>1170</v>
      </c>
      <c r="H3191">
        <v>5</v>
      </c>
    </row>
    <row r="3192" spans="1:9" ht="30" x14ac:dyDescent="0.2">
      <c r="A3192" t="s">
        <v>871</v>
      </c>
      <c r="B3192" t="s">
        <v>870</v>
      </c>
      <c r="C3192" s="412" t="s">
        <v>1767</v>
      </c>
      <c r="D3192" t="s">
        <v>15</v>
      </c>
      <c r="E3192" t="s">
        <v>18</v>
      </c>
      <c r="F3192" s="412" t="s">
        <v>1297</v>
      </c>
      <c r="G3192">
        <v>2</v>
      </c>
      <c r="I3192">
        <v>3</v>
      </c>
    </row>
    <row r="3193" spans="1:9" ht="30" x14ac:dyDescent="0.2">
      <c r="A3193" t="s">
        <v>871</v>
      </c>
      <c r="B3193" t="s">
        <v>870</v>
      </c>
      <c r="C3193" s="412" t="s">
        <v>1767</v>
      </c>
      <c r="D3193" t="s">
        <v>15</v>
      </c>
      <c r="E3193" t="s">
        <v>18</v>
      </c>
      <c r="F3193" s="412" t="s">
        <v>1296</v>
      </c>
      <c r="H3193">
        <v>1</v>
      </c>
    </row>
    <row r="3194" spans="1:9" ht="60" x14ac:dyDescent="0.2">
      <c r="A3194" t="s">
        <v>871</v>
      </c>
      <c r="B3194" t="s">
        <v>870</v>
      </c>
      <c r="C3194" s="412" t="s">
        <v>1767</v>
      </c>
      <c r="D3194" t="s">
        <v>15</v>
      </c>
      <c r="E3194" t="s">
        <v>18</v>
      </c>
      <c r="F3194" s="412" t="s">
        <v>1295</v>
      </c>
      <c r="G3194">
        <v>3</v>
      </c>
      <c r="H3194">
        <v>133</v>
      </c>
      <c r="I3194">
        <v>5</v>
      </c>
    </row>
    <row r="3195" spans="1:9" ht="30" x14ac:dyDescent="0.2">
      <c r="A3195" t="s">
        <v>871</v>
      </c>
      <c r="B3195" t="s">
        <v>870</v>
      </c>
      <c r="C3195" s="412" t="s">
        <v>1767</v>
      </c>
      <c r="D3195" t="s">
        <v>15</v>
      </c>
      <c r="E3195" t="s">
        <v>18</v>
      </c>
      <c r="F3195" s="412" t="s">
        <v>1294</v>
      </c>
      <c r="G3195">
        <v>668</v>
      </c>
      <c r="H3195">
        <v>561</v>
      </c>
      <c r="I3195">
        <v>1947</v>
      </c>
    </row>
    <row r="3196" spans="1:9" ht="30" x14ac:dyDescent="0.2">
      <c r="A3196" t="s">
        <v>265</v>
      </c>
      <c r="B3196" t="s">
        <v>264</v>
      </c>
      <c r="C3196" s="412" t="s">
        <v>1768</v>
      </c>
      <c r="D3196" t="s">
        <v>15</v>
      </c>
      <c r="E3196" t="s">
        <v>65</v>
      </c>
      <c r="F3196" s="412" t="s">
        <v>1305</v>
      </c>
      <c r="G3196">
        <v>18</v>
      </c>
    </row>
    <row r="3197" spans="1:9" ht="30" x14ac:dyDescent="0.2">
      <c r="A3197" t="s">
        <v>265</v>
      </c>
      <c r="B3197" t="s">
        <v>264</v>
      </c>
      <c r="C3197" s="412" t="s">
        <v>1768</v>
      </c>
      <c r="D3197" t="s">
        <v>15</v>
      </c>
      <c r="E3197" t="s">
        <v>65</v>
      </c>
      <c r="F3197" s="412" t="s">
        <v>1308</v>
      </c>
      <c r="G3197">
        <v>3005</v>
      </c>
      <c r="H3197">
        <v>115</v>
      </c>
    </row>
    <row r="3198" spans="1:9" ht="30" x14ac:dyDescent="0.2">
      <c r="A3198" t="s">
        <v>265</v>
      </c>
      <c r="B3198" t="s">
        <v>264</v>
      </c>
      <c r="C3198" s="412" t="s">
        <v>1768</v>
      </c>
      <c r="D3198" t="s">
        <v>15</v>
      </c>
      <c r="E3198" t="s">
        <v>65</v>
      </c>
      <c r="F3198" s="412" t="s">
        <v>1304</v>
      </c>
      <c r="G3198">
        <v>15</v>
      </c>
    </row>
    <row r="3199" spans="1:9" ht="45" x14ac:dyDescent="0.2">
      <c r="A3199" t="s">
        <v>265</v>
      </c>
      <c r="B3199" t="s">
        <v>264</v>
      </c>
      <c r="C3199" s="412" t="s">
        <v>1768</v>
      </c>
      <c r="D3199" t="s">
        <v>15</v>
      </c>
      <c r="E3199" t="s">
        <v>65</v>
      </c>
      <c r="F3199" s="412" t="s">
        <v>1303</v>
      </c>
      <c r="G3199">
        <v>34</v>
      </c>
    </row>
    <row r="3200" spans="1:9" ht="30" x14ac:dyDescent="0.2">
      <c r="A3200" t="s">
        <v>265</v>
      </c>
      <c r="B3200" t="s">
        <v>264</v>
      </c>
      <c r="C3200" s="412" t="s">
        <v>1768</v>
      </c>
      <c r="D3200" t="s">
        <v>15</v>
      </c>
      <c r="E3200" t="s">
        <v>65</v>
      </c>
      <c r="F3200" s="412" t="s">
        <v>1169</v>
      </c>
      <c r="G3200">
        <v>25</v>
      </c>
    </row>
    <row r="3201" spans="1:9" ht="30" x14ac:dyDescent="0.2">
      <c r="A3201" t="s">
        <v>265</v>
      </c>
      <c r="B3201" t="s">
        <v>264</v>
      </c>
      <c r="C3201" s="412" t="s">
        <v>1768</v>
      </c>
      <c r="D3201" t="s">
        <v>15</v>
      </c>
      <c r="E3201" t="s">
        <v>65</v>
      </c>
      <c r="F3201" s="412" t="s">
        <v>1309</v>
      </c>
      <c r="G3201">
        <v>1204</v>
      </c>
    </row>
    <row r="3202" spans="1:9" ht="45" x14ac:dyDescent="0.2">
      <c r="A3202" t="s">
        <v>265</v>
      </c>
      <c r="B3202" t="s">
        <v>264</v>
      </c>
      <c r="C3202" s="412" t="s">
        <v>1768</v>
      </c>
      <c r="D3202" t="s">
        <v>15</v>
      </c>
      <c r="E3202" t="s">
        <v>65</v>
      </c>
      <c r="F3202" s="412" t="s">
        <v>1170</v>
      </c>
      <c r="G3202">
        <v>40</v>
      </c>
      <c r="H3202">
        <v>1</v>
      </c>
    </row>
    <row r="3203" spans="1:9" ht="30" x14ac:dyDescent="0.2">
      <c r="A3203" t="s">
        <v>265</v>
      </c>
      <c r="B3203" t="s">
        <v>264</v>
      </c>
      <c r="C3203" s="412" t="s">
        <v>1768</v>
      </c>
      <c r="D3203" t="s">
        <v>15</v>
      </c>
      <c r="E3203" t="s">
        <v>65</v>
      </c>
      <c r="F3203" s="412" t="s">
        <v>1307</v>
      </c>
      <c r="G3203">
        <v>6</v>
      </c>
    </row>
    <row r="3204" spans="1:9" ht="30" x14ac:dyDescent="0.2">
      <c r="A3204" t="s">
        <v>265</v>
      </c>
      <c r="B3204" t="s">
        <v>264</v>
      </c>
      <c r="C3204" s="412" t="s">
        <v>1768</v>
      </c>
      <c r="D3204" t="s">
        <v>15</v>
      </c>
      <c r="E3204" t="s">
        <v>65</v>
      </c>
      <c r="F3204" s="412" t="s">
        <v>1306</v>
      </c>
      <c r="G3204">
        <v>16</v>
      </c>
    </row>
    <row r="3205" spans="1:9" ht="45" x14ac:dyDescent="0.2">
      <c r="A3205" t="s">
        <v>265</v>
      </c>
      <c r="B3205" t="s">
        <v>264</v>
      </c>
      <c r="C3205" s="412" t="s">
        <v>1768</v>
      </c>
      <c r="D3205" t="s">
        <v>15</v>
      </c>
      <c r="E3205" t="s">
        <v>65</v>
      </c>
      <c r="F3205" s="412" t="s">
        <v>1300</v>
      </c>
      <c r="G3205">
        <v>23</v>
      </c>
      <c r="I3205">
        <v>34</v>
      </c>
    </row>
    <row r="3206" spans="1:9" ht="45" x14ac:dyDescent="0.2">
      <c r="A3206" t="s">
        <v>265</v>
      </c>
      <c r="B3206" t="s">
        <v>264</v>
      </c>
      <c r="C3206" s="412" t="s">
        <v>1768</v>
      </c>
      <c r="D3206" t="s">
        <v>15</v>
      </c>
      <c r="E3206" t="s">
        <v>65</v>
      </c>
      <c r="F3206" s="412" t="s">
        <v>1299</v>
      </c>
      <c r="G3206">
        <v>45</v>
      </c>
    </row>
    <row r="3207" spans="1:9" ht="30" x14ac:dyDescent="0.2">
      <c r="A3207" t="s">
        <v>265</v>
      </c>
      <c r="B3207" t="s">
        <v>264</v>
      </c>
      <c r="C3207" s="412" t="s">
        <v>1768</v>
      </c>
      <c r="D3207" t="s">
        <v>15</v>
      </c>
      <c r="E3207" t="s">
        <v>65</v>
      </c>
      <c r="F3207" s="412" t="s">
        <v>1171</v>
      </c>
      <c r="G3207">
        <v>89</v>
      </c>
    </row>
    <row r="3208" spans="1:9" ht="30" x14ac:dyDescent="0.2">
      <c r="A3208" t="s">
        <v>265</v>
      </c>
      <c r="B3208" t="s">
        <v>264</v>
      </c>
      <c r="C3208" s="412" t="s">
        <v>1768</v>
      </c>
      <c r="D3208" t="s">
        <v>15</v>
      </c>
      <c r="E3208" t="s">
        <v>65</v>
      </c>
      <c r="F3208" s="412" t="s">
        <v>1297</v>
      </c>
      <c r="G3208">
        <v>7808</v>
      </c>
      <c r="H3208">
        <v>137</v>
      </c>
      <c r="I3208">
        <v>123</v>
      </c>
    </row>
    <row r="3209" spans="1:9" ht="30" x14ac:dyDescent="0.2">
      <c r="A3209" t="s">
        <v>265</v>
      </c>
      <c r="B3209" t="s">
        <v>264</v>
      </c>
      <c r="C3209" s="412" t="s">
        <v>1768</v>
      </c>
      <c r="D3209" t="s">
        <v>15</v>
      </c>
      <c r="E3209" t="s">
        <v>65</v>
      </c>
      <c r="F3209" s="412" t="s">
        <v>1296</v>
      </c>
      <c r="G3209">
        <v>53</v>
      </c>
      <c r="H3209">
        <v>4</v>
      </c>
    </row>
    <row r="3210" spans="1:9" ht="60" x14ac:dyDescent="0.2">
      <c r="A3210" t="s">
        <v>265</v>
      </c>
      <c r="B3210" t="s">
        <v>264</v>
      </c>
      <c r="C3210" s="412" t="s">
        <v>1768</v>
      </c>
      <c r="D3210" t="s">
        <v>15</v>
      </c>
      <c r="E3210" t="s">
        <v>65</v>
      </c>
      <c r="F3210" s="412" t="s">
        <v>1295</v>
      </c>
      <c r="G3210">
        <v>62</v>
      </c>
      <c r="H3210">
        <v>10</v>
      </c>
      <c r="I3210">
        <v>1778</v>
      </c>
    </row>
    <row r="3211" spans="1:9" ht="30" x14ac:dyDescent="0.2">
      <c r="A3211" t="s">
        <v>265</v>
      </c>
      <c r="B3211" t="s">
        <v>264</v>
      </c>
      <c r="C3211" s="412" t="s">
        <v>1768</v>
      </c>
      <c r="D3211" t="s">
        <v>15</v>
      </c>
      <c r="E3211" t="s">
        <v>65</v>
      </c>
      <c r="F3211" s="412" t="s">
        <v>1294</v>
      </c>
      <c r="G3211">
        <v>194</v>
      </c>
      <c r="H3211">
        <v>4</v>
      </c>
      <c r="I3211">
        <v>1470</v>
      </c>
    </row>
    <row r="3212" spans="1:9" ht="30" x14ac:dyDescent="0.2">
      <c r="A3212" t="s">
        <v>566</v>
      </c>
      <c r="B3212" t="s">
        <v>565</v>
      </c>
      <c r="C3212" s="412" t="s">
        <v>1769</v>
      </c>
      <c r="D3212" t="s">
        <v>15</v>
      </c>
      <c r="E3212" t="s">
        <v>35</v>
      </c>
      <c r="F3212" s="412" t="s">
        <v>1305</v>
      </c>
      <c r="G3212">
        <v>816</v>
      </c>
    </row>
    <row r="3213" spans="1:9" ht="30" x14ac:dyDescent="0.2">
      <c r="A3213" t="s">
        <v>566</v>
      </c>
      <c r="B3213" t="s">
        <v>565</v>
      </c>
      <c r="C3213" s="412" t="s">
        <v>1769</v>
      </c>
      <c r="D3213" t="s">
        <v>15</v>
      </c>
      <c r="E3213" t="s">
        <v>35</v>
      </c>
      <c r="F3213" s="412" t="s">
        <v>1308</v>
      </c>
      <c r="G3213">
        <v>81</v>
      </c>
      <c r="H3213">
        <v>25</v>
      </c>
    </row>
    <row r="3214" spans="1:9" ht="30" x14ac:dyDescent="0.2">
      <c r="A3214" t="s">
        <v>566</v>
      </c>
      <c r="B3214" t="s">
        <v>565</v>
      </c>
      <c r="C3214" s="412" t="s">
        <v>1769</v>
      </c>
      <c r="D3214" t="s">
        <v>15</v>
      </c>
      <c r="E3214" t="s">
        <v>35</v>
      </c>
      <c r="F3214" s="412" t="s">
        <v>1304</v>
      </c>
      <c r="G3214">
        <v>3691</v>
      </c>
      <c r="H3214">
        <v>124</v>
      </c>
    </row>
    <row r="3215" spans="1:9" ht="45" x14ac:dyDescent="0.2">
      <c r="A3215" t="s">
        <v>566</v>
      </c>
      <c r="B3215" t="s">
        <v>565</v>
      </c>
      <c r="C3215" s="412" t="s">
        <v>1769</v>
      </c>
      <c r="D3215" t="s">
        <v>15</v>
      </c>
      <c r="E3215" t="s">
        <v>35</v>
      </c>
      <c r="F3215" s="412" t="s">
        <v>1303</v>
      </c>
      <c r="G3215">
        <v>8</v>
      </c>
    </row>
    <row r="3216" spans="1:9" ht="30" x14ac:dyDescent="0.2">
      <c r="A3216" t="s">
        <v>566</v>
      </c>
      <c r="B3216" t="s">
        <v>565</v>
      </c>
      <c r="C3216" s="412" t="s">
        <v>1769</v>
      </c>
      <c r="D3216" t="s">
        <v>15</v>
      </c>
      <c r="E3216" t="s">
        <v>35</v>
      </c>
      <c r="F3216" s="412" t="s">
        <v>1169</v>
      </c>
      <c r="G3216">
        <v>11</v>
      </c>
    </row>
    <row r="3217" spans="1:9" ht="30" x14ac:dyDescent="0.2">
      <c r="A3217" t="s">
        <v>566</v>
      </c>
      <c r="B3217" t="s">
        <v>565</v>
      </c>
      <c r="C3217" s="412" t="s">
        <v>1769</v>
      </c>
      <c r="D3217" t="s">
        <v>15</v>
      </c>
      <c r="E3217" t="s">
        <v>35</v>
      </c>
      <c r="F3217" s="412" t="s">
        <v>1309</v>
      </c>
      <c r="G3217">
        <v>5</v>
      </c>
    </row>
    <row r="3218" spans="1:9" ht="45" x14ac:dyDescent="0.2">
      <c r="A3218" t="s">
        <v>566</v>
      </c>
      <c r="B3218" t="s">
        <v>565</v>
      </c>
      <c r="C3218" s="412" t="s">
        <v>1769</v>
      </c>
      <c r="D3218" t="s">
        <v>15</v>
      </c>
      <c r="E3218" t="s">
        <v>35</v>
      </c>
      <c r="F3218" s="412" t="s">
        <v>1170</v>
      </c>
      <c r="G3218">
        <v>25</v>
      </c>
    </row>
    <row r="3219" spans="1:9" ht="30" x14ac:dyDescent="0.2">
      <c r="A3219" t="s">
        <v>566</v>
      </c>
      <c r="B3219" t="s">
        <v>565</v>
      </c>
      <c r="C3219" s="412" t="s">
        <v>1769</v>
      </c>
      <c r="D3219" t="s">
        <v>15</v>
      </c>
      <c r="E3219" t="s">
        <v>35</v>
      </c>
      <c r="F3219" s="412" t="s">
        <v>1306</v>
      </c>
      <c r="G3219">
        <v>2</v>
      </c>
    </row>
    <row r="3220" spans="1:9" ht="45" x14ac:dyDescent="0.2">
      <c r="A3220" t="s">
        <v>566</v>
      </c>
      <c r="B3220" t="s">
        <v>565</v>
      </c>
      <c r="C3220" s="412" t="s">
        <v>1769</v>
      </c>
      <c r="D3220" t="s">
        <v>15</v>
      </c>
      <c r="E3220" t="s">
        <v>35</v>
      </c>
      <c r="F3220" s="412" t="s">
        <v>1300</v>
      </c>
      <c r="G3220">
        <v>2</v>
      </c>
      <c r="I3220">
        <v>138</v>
      </c>
    </row>
    <row r="3221" spans="1:9" ht="30" x14ac:dyDescent="0.2">
      <c r="A3221" t="s">
        <v>566</v>
      </c>
      <c r="B3221" t="s">
        <v>565</v>
      </c>
      <c r="C3221" s="412" t="s">
        <v>1769</v>
      </c>
      <c r="D3221" t="s">
        <v>15</v>
      </c>
      <c r="E3221" t="s">
        <v>35</v>
      </c>
      <c r="F3221" s="412" t="s">
        <v>1171</v>
      </c>
      <c r="G3221">
        <v>24</v>
      </c>
    </row>
    <row r="3222" spans="1:9" ht="30" x14ac:dyDescent="0.2">
      <c r="A3222" t="s">
        <v>566</v>
      </c>
      <c r="B3222" t="s">
        <v>565</v>
      </c>
      <c r="C3222" s="412" t="s">
        <v>1769</v>
      </c>
      <c r="D3222" t="s">
        <v>15</v>
      </c>
      <c r="E3222" t="s">
        <v>35</v>
      </c>
      <c r="F3222" s="412" t="s">
        <v>1297</v>
      </c>
      <c r="G3222">
        <v>6650</v>
      </c>
      <c r="H3222">
        <v>152</v>
      </c>
      <c r="I3222">
        <v>1856</v>
      </c>
    </row>
    <row r="3223" spans="1:9" ht="30" x14ac:dyDescent="0.2">
      <c r="A3223" t="s">
        <v>566</v>
      </c>
      <c r="B3223" t="s">
        <v>565</v>
      </c>
      <c r="C3223" s="412" t="s">
        <v>1769</v>
      </c>
      <c r="D3223" t="s">
        <v>15</v>
      </c>
      <c r="E3223" t="s">
        <v>35</v>
      </c>
      <c r="F3223" s="412" t="s">
        <v>1296</v>
      </c>
      <c r="G3223">
        <v>11</v>
      </c>
      <c r="H3223">
        <v>1</v>
      </c>
    </row>
    <row r="3224" spans="1:9" ht="60" x14ac:dyDescent="0.2">
      <c r="A3224" t="s">
        <v>566</v>
      </c>
      <c r="B3224" t="s">
        <v>565</v>
      </c>
      <c r="C3224" s="412" t="s">
        <v>1769</v>
      </c>
      <c r="D3224" t="s">
        <v>15</v>
      </c>
      <c r="E3224" t="s">
        <v>35</v>
      </c>
      <c r="F3224" s="412" t="s">
        <v>1295</v>
      </c>
      <c r="G3224">
        <v>13</v>
      </c>
      <c r="H3224">
        <v>5</v>
      </c>
      <c r="I3224">
        <v>30</v>
      </c>
    </row>
    <row r="3225" spans="1:9" ht="30" x14ac:dyDescent="0.2">
      <c r="A3225" t="s">
        <v>566</v>
      </c>
      <c r="B3225" t="s">
        <v>565</v>
      </c>
      <c r="C3225" s="412" t="s">
        <v>1769</v>
      </c>
      <c r="D3225" t="s">
        <v>15</v>
      </c>
      <c r="E3225" t="s">
        <v>35</v>
      </c>
      <c r="F3225" s="412" t="s">
        <v>1294</v>
      </c>
      <c r="G3225">
        <v>658</v>
      </c>
      <c r="H3225">
        <v>1</v>
      </c>
      <c r="I3225">
        <v>363</v>
      </c>
    </row>
    <row r="3226" spans="1:9" ht="30" x14ac:dyDescent="0.2">
      <c r="A3226" t="s">
        <v>618</v>
      </c>
      <c r="B3226" t="s">
        <v>617</v>
      </c>
      <c r="C3226" s="412" t="s">
        <v>1468</v>
      </c>
      <c r="D3226" t="s">
        <v>15</v>
      </c>
      <c r="E3226" t="s">
        <v>18</v>
      </c>
      <c r="F3226" s="412" t="s">
        <v>1294</v>
      </c>
      <c r="I3226">
        <v>1</v>
      </c>
    </row>
    <row r="3227" spans="1:9" ht="45" x14ac:dyDescent="0.2">
      <c r="A3227" t="s">
        <v>526</v>
      </c>
      <c r="B3227" t="s">
        <v>525</v>
      </c>
      <c r="C3227" s="412" t="s">
        <v>1770</v>
      </c>
      <c r="D3227" t="s">
        <v>13</v>
      </c>
      <c r="E3227" t="s">
        <v>67</v>
      </c>
      <c r="F3227" s="412" t="s">
        <v>1303</v>
      </c>
      <c r="G3227">
        <v>6</v>
      </c>
    </row>
    <row r="3228" spans="1:9" ht="30" x14ac:dyDescent="0.2">
      <c r="A3228" t="s">
        <v>526</v>
      </c>
      <c r="B3228" t="s">
        <v>525</v>
      </c>
      <c r="C3228" s="412" t="s">
        <v>1770</v>
      </c>
      <c r="D3228" t="s">
        <v>13</v>
      </c>
      <c r="E3228" t="s">
        <v>67</v>
      </c>
      <c r="F3228" s="412" t="s">
        <v>1169</v>
      </c>
      <c r="G3228">
        <v>1</v>
      </c>
    </row>
    <row r="3229" spans="1:9" ht="45" x14ac:dyDescent="0.2">
      <c r="A3229" t="s">
        <v>526</v>
      </c>
      <c r="B3229" t="s">
        <v>525</v>
      </c>
      <c r="C3229" s="412" t="s">
        <v>1770</v>
      </c>
      <c r="D3229" t="s">
        <v>13</v>
      </c>
      <c r="E3229" t="s">
        <v>67</v>
      </c>
      <c r="F3229" s="412" t="s">
        <v>1170</v>
      </c>
      <c r="G3229">
        <v>2</v>
      </c>
    </row>
    <row r="3230" spans="1:9" ht="30" x14ac:dyDescent="0.2">
      <c r="A3230" t="s">
        <v>526</v>
      </c>
      <c r="B3230" t="s">
        <v>525</v>
      </c>
      <c r="C3230" s="412" t="s">
        <v>1770</v>
      </c>
      <c r="D3230" t="s">
        <v>13</v>
      </c>
      <c r="E3230" t="s">
        <v>67</v>
      </c>
      <c r="F3230" s="412" t="s">
        <v>1307</v>
      </c>
      <c r="G3230">
        <v>4</v>
      </c>
    </row>
    <row r="3231" spans="1:9" ht="30" x14ac:dyDescent="0.2">
      <c r="A3231" t="s">
        <v>526</v>
      </c>
      <c r="B3231" t="s">
        <v>525</v>
      </c>
      <c r="C3231" s="412" t="s">
        <v>1770</v>
      </c>
      <c r="D3231" t="s">
        <v>13</v>
      </c>
      <c r="E3231" t="s">
        <v>67</v>
      </c>
      <c r="F3231" s="412" t="s">
        <v>1306</v>
      </c>
      <c r="G3231">
        <v>518</v>
      </c>
    </row>
    <row r="3232" spans="1:9" ht="45" x14ac:dyDescent="0.2">
      <c r="A3232" t="s">
        <v>526</v>
      </c>
      <c r="B3232" t="s">
        <v>525</v>
      </c>
      <c r="C3232" s="412" t="s">
        <v>1770</v>
      </c>
      <c r="D3232" t="s">
        <v>13</v>
      </c>
      <c r="E3232" t="s">
        <v>67</v>
      </c>
      <c r="F3232" s="412" t="s">
        <v>1300</v>
      </c>
      <c r="G3232">
        <v>1</v>
      </c>
      <c r="I3232">
        <v>2</v>
      </c>
    </row>
    <row r="3233" spans="1:9" ht="45" x14ac:dyDescent="0.2">
      <c r="A3233" t="s">
        <v>526</v>
      </c>
      <c r="B3233" t="s">
        <v>525</v>
      </c>
      <c r="C3233" s="412" t="s">
        <v>1770</v>
      </c>
      <c r="D3233" t="s">
        <v>13</v>
      </c>
      <c r="E3233" t="s">
        <v>67</v>
      </c>
      <c r="F3233" s="412" t="s">
        <v>1299</v>
      </c>
      <c r="G3233">
        <v>2</v>
      </c>
    </row>
    <row r="3234" spans="1:9" ht="30" x14ac:dyDescent="0.2">
      <c r="A3234" t="s">
        <v>526</v>
      </c>
      <c r="B3234" t="s">
        <v>525</v>
      </c>
      <c r="C3234" s="412" t="s">
        <v>1770</v>
      </c>
      <c r="D3234" t="s">
        <v>13</v>
      </c>
      <c r="E3234" t="s">
        <v>67</v>
      </c>
      <c r="F3234" s="412" t="s">
        <v>1171</v>
      </c>
      <c r="G3234">
        <v>1</v>
      </c>
    </row>
    <row r="3235" spans="1:9" ht="30" x14ac:dyDescent="0.2">
      <c r="A3235" t="s">
        <v>526</v>
      </c>
      <c r="B3235" t="s">
        <v>525</v>
      </c>
      <c r="C3235" s="412" t="s">
        <v>1770</v>
      </c>
      <c r="D3235" t="s">
        <v>13</v>
      </c>
      <c r="E3235" t="s">
        <v>67</v>
      </c>
      <c r="F3235" s="412" t="s">
        <v>1297</v>
      </c>
      <c r="G3235">
        <v>821</v>
      </c>
      <c r="H3235">
        <v>28</v>
      </c>
      <c r="I3235">
        <v>124</v>
      </c>
    </row>
    <row r="3236" spans="1:9" ht="30" x14ac:dyDescent="0.2">
      <c r="A3236" t="s">
        <v>526</v>
      </c>
      <c r="B3236" t="s">
        <v>525</v>
      </c>
      <c r="C3236" s="412" t="s">
        <v>1770</v>
      </c>
      <c r="D3236" t="s">
        <v>13</v>
      </c>
      <c r="E3236" t="s">
        <v>67</v>
      </c>
      <c r="F3236" s="412" t="s">
        <v>1296</v>
      </c>
      <c r="G3236">
        <v>1</v>
      </c>
    </row>
    <row r="3237" spans="1:9" ht="60" x14ac:dyDescent="0.2">
      <c r="A3237" t="s">
        <v>526</v>
      </c>
      <c r="B3237" t="s">
        <v>525</v>
      </c>
      <c r="C3237" s="412" t="s">
        <v>1770</v>
      </c>
      <c r="D3237" t="s">
        <v>13</v>
      </c>
      <c r="E3237" t="s">
        <v>67</v>
      </c>
      <c r="F3237" s="412" t="s">
        <v>1295</v>
      </c>
      <c r="G3237">
        <v>1</v>
      </c>
      <c r="I3237">
        <v>3</v>
      </c>
    </row>
    <row r="3238" spans="1:9" ht="30" x14ac:dyDescent="0.2">
      <c r="A3238" t="s">
        <v>526</v>
      </c>
      <c r="B3238" t="s">
        <v>525</v>
      </c>
      <c r="C3238" s="412" t="s">
        <v>1770</v>
      </c>
      <c r="D3238" t="s">
        <v>13</v>
      </c>
      <c r="E3238" t="s">
        <v>67</v>
      </c>
      <c r="F3238" s="412" t="s">
        <v>1294</v>
      </c>
      <c r="G3238">
        <v>478</v>
      </c>
      <c r="H3238">
        <v>20</v>
      </c>
      <c r="I3238">
        <v>120</v>
      </c>
    </row>
    <row r="3239" spans="1:9" ht="45" x14ac:dyDescent="0.2">
      <c r="A3239" t="s">
        <v>722</v>
      </c>
      <c r="B3239" t="s">
        <v>721</v>
      </c>
      <c r="C3239" s="412" t="s">
        <v>1771</v>
      </c>
      <c r="D3239" t="s">
        <v>15</v>
      </c>
      <c r="E3239" t="s">
        <v>17</v>
      </c>
      <c r="F3239" s="412" t="s">
        <v>1297</v>
      </c>
      <c r="I3239">
        <v>10</v>
      </c>
    </row>
    <row r="3240" spans="1:9" ht="30" x14ac:dyDescent="0.2">
      <c r="A3240" t="s">
        <v>910</v>
      </c>
      <c r="B3240" t="s">
        <v>909</v>
      </c>
      <c r="C3240" s="412" t="s">
        <v>1772</v>
      </c>
      <c r="D3240" t="s">
        <v>160</v>
      </c>
      <c r="E3240" t="s">
        <v>17</v>
      </c>
      <c r="F3240" s="412" t="s">
        <v>1305</v>
      </c>
      <c r="G3240">
        <v>1510</v>
      </c>
      <c r="H3240">
        <v>1464</v>
      </c>
    </row>
    <row r="3241" spans="1:9" ht="30" x14ac:dyDescent="0.2">
      <c r="A3241" t="s">
        <v>910</v>
      </c>
      <c r="B3241" t="s">
        <v>909</v>
      </c>
      <c r="C3241" s="412" t="s">
        <v>1772</v>
      </c>
      <c r="D3241" t="s">
        <v>160</v>
      </c>
      <c r="E3241" t="s">
        <v>17</v>
      </c>
      <c r="F3241" s="412" t="s">
        <v>1308</v>
      </c>
      <c r="G3241">
        <v>7</v>
      </c>
      <c r="H3241">
        <v>12</v>
      </c>
    </row>
    <row r="3242" spans="1:9" ht="30" x14ac:dyDescent="0.2">
      <c r="A3242" t="s">
        <v>910</v>
      </c>
      <c r="B3242" t="s">
        <v>909</v>
      </c>
      <c r="C3242" s="412" t="s">
        <v>1772</v>
      </c>
      <c r="D3242" t="s">
        <v>160</v>
      </c>
      <c r="E3242" t="s">
        <v>17</v>
      </c>
      <c r="F3242" s="412" t="s">
        <v>1304</v>
      </c>
      <c r="G3242">
        <v>8</v>
      </c>
    </row>
    <row r="3243" spans="1:9" ht="45" x14ac:dyDescent="0.2">
      <c r="A3243" t="s">
        <v>910</v>
      </c>
      <c r="B3243" t="s">
        <v>909</v>
      </c>
      <c r="C3243" s="412" t="s">
        <v>1772</v>
      </c>
      <c r="D3243" t="s">
        <v>160</v>
      </c>
      <c r="E3243" t="s">
        <v>17</v>
      </c>
      <c r="F3243" s="412" t="s">
        <v>1303</v>
      </c>
      <c r="G3243">
        <v>12</v>
      </c>
    </row>
    <row r="3244" spans="1:9" ht="30" x14ac:dyDescent="0.2">
      <c r="A3244" t="s">
        <v>910</v>
      </c>
      <c r="B3244" t="s">
        <v>909</v>
      </c>
      <c r="C3244" s="412" t="s">
        <v>1772</v>
      </c>
      <c r="D3244" t="s">
        <v>160</v>
      </c>
      <c r="E3244" t="s">
        <v>17</v>
      </c>
      <c r="F3244" s="412" t="s">
        <v>1169</v>
      </c>
      <c r="G3244">
        <v>927</v>
      </c>
      <c r="H3244">
        <v>280</v>
      </c>
    </row>
    <row r="3245" spans="1:9" ht="30" x14ac:dyDescent="0.2">
      <c r="A3245" t="s">
        <v>910</v>
      </c>
      <c r="B3245" t="s">
        <v>909</v>
      </c>
      <c r="C3245" s="412" t="s">
        <v>1772</v>
      </c>
      <c r="D3245" t="s">
        <v>160</v>
      </c>
      <c r="E3245" t="s">
        <v>17</v>
      </c>
      <c r="F3245" s="412" t="s">
        <v>1309</v>
      </c>
      <c r="G3245">
        <v>9</v>
      </c>
    </row>
    <row r="3246" spans="1:9" ht="45" x14ac:dyDescent="0.2">
      <c r="A3246" t="s">
        <v>910</v>
      </c>
      <c r="B3246" t="s">
        <v>909</v>
      </c>
      <c r="C3246" s="412" t="s">
        <v>1772</v>
      </c>
      <c r="D3246" t="s">
        <v>160</v>
      </c>
      <c r="E3246" t="s">
        <v>17</v>
      </c>
      <c r="F3246" s="412" t="s">
        <v>1170</v>
      </c>
      <c r="G3246">
        <v>13</v>
      </c>
      <c r="H3246">
        <v>3</v>
      </c>
    </row>
    <row r="3247" spans="1:9" ht="30" x14ac:dyDescent="0.2">
      <c r="A3247" t="s">
        <v>910</v>
      </c>
      <c r="B3247" t="s">
        <v>909</v>
      </c>
      <c r="C3247" s="412" t="s">
        <v>1772</v>
      </c>
      <c r="D3247" t="s">
        <v>160</v>
      </c>
      <c r="E3247" t="s">
        <v>17</v>
      </c>
      <c r="F3247" s="412" t="s">
        <v>1307</v>
      </c>
      <c r="G3247">
        <v>11</v>
      </c>
    </row>
    <row r="3248" spans="1:9" ht="30" x14ac:dyDescent="0.2">
      <c r="A3248" t="s">
        <v>910</v>
      </c>
      <c r="B3248" t="s">
        <v>909</v>
      </c>
      <c r="C3248" s="412" t="s">
        <v>1772</v>
      </c>
      <c r="D3248" t="s">
        <v>160</v>
      </c>
      <c r="E3248" t="s">
        <v>17</v>
      </c>
      <c r="F3248" s="412" t="s">
        <v>1306</v>
      </c>
      <c r="G3248">
        <v>20</v>
      </c>
    </row>
    <row r="3249" spans="1:9" ht="45" x14ac:dyDescent="0.2">
      <c r="A3249" t="s">
        <v>910</v>
      </c>
      <c r="B3249" t="s">
        <v>909</v>
      </c>
      <c r="C3249" s="412" t="s">
        <v>1772</v>
      </c>
      <c r="D3249" t="s">
        <v>160</v>
      </c>
      <c r="E3249" t="s">
        <v>17</v>
      </c>
      <c r="F3249" s="412" t="s">
        <v>1300</v>
      </c>
      <c r="G3249">
        <v>2188</v>
      </c>
      <c r="I3249">
        <v>25</v>
      </c>
    </row>
    <row r="3250" spans="1:9" ht="45" x14ac:dyDescent="0.2">
      <c r="A3250" t="s">
        <v>910</v>
      </c>
      <c r="B3250" t="s">
        <v>909</v>
      </c>
      <c r="C3250" s="412" t="s">
        <v>1772</v>
      </c>
      <c r="D3250" t="s">
        <v>160</v>
      </c>
      <c r="E3250" t="s">
        <v>17</v>
      </c>
      <c r="F3250" s="412" t="s">
        <v>1299</v>
      </c>
      <c r="G3250">
        <v>11003</v>
      </c>
    </row>
    <row r="3251" spans="1:9" ht="30" x14ac:dyDescent="0.2">
      <c r="A3251" t="s">
        <v>910</v>
      </c>
      <c r="B3251" t="s">
        <v>909</v>
      </c>
      <c r="C3251" s="412" t="s">
        <v>1772</v>
      </c>
      <c r="D3251" t="s">
        <v>160</v>
      </c>
      <c r="E3251" t="s">
        <v>17</v>
      </c>
      <c r="F3251" s="412" t="s">
        <v>1171</v>
      </c>
      <c r="G3251">
        <v>10</v>
      </c>
    </row>
    <row r="3252" spans="1:9" ht="30" x14ac:dyDescent="0.2">
      <c r="A3252" t="s">
        <v>910</v>
      </c>
      <c r="B3252" t="s">
        <v>909</v>
      </c>
      <c r="C3252" s="412" t="s">
        <v>1772</v>
      </c>
      <c r="D3252" t="s">
        <v>160</v>
      </c>
      <c r="E3252" t="s">
        <v>17</v>
      </c>
      <c r="F3252" s="412" t="s">
        <v>1297</v>
      </c>
      <c r="G3252">
        <v>370</v>
      </c>
      <c r="H3252">
        <v>3</v>
      </c>
      <c r="I3252">
        <v>7</v>
      </c>
    </row>
    <row r="3253" spans="1:9" ht="30" x14ac:dyDescent="0.2">
      <c r="A3253" t="s">
        <v>910</v>
      </c>
      <c r="B3253" t="s">
        <v>909</v>
      </c>
      <c r="C3253" s="412" t="s">
        <v>1772</v>
      </c>
      <c r="D3253" t="s">
        <v>160</v>
      </c>
      <c r="E3253" t="s">
        <v>17</v>
      </c>
      <c r="F3253" s="412" t="s">
        <v>1296</v>
      </c>
      <c r="G3253">
        <v>37</v>
      </c>
      <c r="H3253">
        <v>336</v>
      </c>
    </row>
    <row r="3254" spans="1:9" ht="60" x14ac:dyDescent="0.2">
      <c r="A3254" t="s">
        <v>910</v>
      </c>
      <c r="B3254" t="s">
        <v>909</v>
      </c>
      <c r="C3254" s="412" t="s">
        <v>1772</v>
      </c>
      <c r="D3254" t="s">
        <v>160</v>
      </c>
      <c r="E3254" t="s">
        <v>17</v>
      </c>
      <c r="F3254" s="412" t="s">
        <v>1295</v>
      </c>
      <c r="G3254">
        <v>26</v>
      </c>
      <c r="H3254">
        <v>22</v>
      </c>
      <c r="I3254">
        <v>7</v>
      </c>
    </row>
    <row r="3255" spans="1:9" ht="30" x14ac:dyDescent="0.2">
      <c r="A3255" t="s">
        <v>910</v>
      </c>
      <c r="B3255" t="s">
        <v>909</v>
      </c>
      <c r="C3255" s="412" t="s">
        <v>1772</v>
      </c>
      <c r="D3255" t="s">
        <v>160</v>
      </c>
      <c r="E3255" t="s">
        <v>17</v>
      </c>
      <c r="F3255" s="412" t="s">
        <v>1294</v>
      </c>
      <c r="G3255">
        <v>28931</v>
      </c>
      <c r="H3255">
        <v>2403</v>
      </c>
      <c r="I3255">
        <v>11</v>
      </c>
    </row>
    <row r="3256" spans="1:9" ht="30" x14ac:dyDescent="0.2">
      <c r="A3256" t="s">
        <v>155</v>
      </c>
      <c r="B3256" t="s">
        <v>154</v>
      </c>
      <c r="C3256" s="412" t="s">
        <v>1773</v>
      </c>
      <c r="D3256" t="s">
        <v>15</v>
      </c>
      <c r="E3256" t="s">
        <v>18</v>
      </c>
      <c r="F3256" s="412" t="s">
        <v>1305</v>
      </c>
      <c r="G3256">
        <v>32</v>
      </c>
      <c r="H3256">
        <v>3</v>
      </c>
    </row>
    <row r="3257" spans="1:9" ht="30" x14ac:dyDescent="0.2">
      <c r="A3257" t="s">
        <v>155</v>
      </c>
      <c r="B3257" t="s">
        <v>154</v>
      </c>
      <c r="C3257" s="412" t="s">
        <v>1773</v>
      </c>
      <c r="D3257" t="s">
        <v>15</v>
      </c>
      <c r="E3257" t="s">
        <v>18</v>
      </c>
      <c r="F3257" s="412" t="s">
        <v>1308</v>
      </c>
      <c r="G3257">
        <v>26</v>
      </c>
      <c r="H3257">
        <v>6</v>
      </c>
    </row>
    <row r="3258" spans="1:9" ht="30" x14ac:dyDescent="0.2">
      <c r="A3258" t="s">
        <v>155</v>
      </c>
      <c r="B3258" t="s">
        <v>154</v>
      </c>
      <c r="C3258" s="412" t="s">
        <v>1773</v>
      </c>
      <c r="D3258" t="s">
        <v>15</v>
      </c>
      <c r="E3258" t="s">
        <v>18</v>
      </c>
      <c r="F3258" s="412" t="s">
        <v>1304</v>
      </c>
      <c r="G3258">
        <v>26</v>
      </c>
      <c r="H3258">
        <v>1</v>
      </c>
    </row>
    <row r="3259" spans="1:9" ht="45" x14ac:dyDescent="0.2">
      <c r="A3259" t="s">
        <v>155</v>
      </c>
      <c r="B3259" t="s">
        <v>154</v>
      </c>
      <c r="C3259" s="412" t="s">
        <v>1773</v>
      </c>
      <c r="D3259" t="s">
        <v>15</v>
      </c>
      <c r="E3259" t="s">
        <v>18</v>
      </c>
      <c r="F3259" s="412" t="s">
        <v>1303</v>
      </c>
      <c r="G3259">
        <v>26926</v>
      </c>
    </row>
    <row r="3260" spans="1:9" ht="30" x14ac:dyDescent="0.2">
      <c r="A3260" t="s">
        <v>155</v>
      </c>
      <c r="B3260" t="s">
        <v>154</v>
      </c>
      <c r="C3260" s="412" t="s">
        <v>1773</v>
      </c>
      <c r="D3260" t="s">
        <v>15</v>
      </c>
      <c r="E3260" t="s">
        <v>18</v>
      </c>
      <c r="F3260" s="412" t="s">
        <v>1169</v>
      </c>
      <c r="G3260">
        <v>22</v>
      </c>
      <c r="H3260">
        <v>5</v>
      </c>
    </row>
    <row r="3261" spans="1:9" ht="30" x14ac:dyDescent="0.2">
      <c r="A3261" t="s">
        <v>155</v>
      </c>
      <c r="B3261" t="s">
        <v>154</v>
      </c>
      <c r="C3261" s="412" t="s">
        <v>1773</v>
      </c>
      <c r="D3261" t="s">
        <v>15</v>
      </c>
      <c r="E3261" t="s">
        <v>18</v>
      </c>
      <c r="F3261" s="412" t="s">
        <v>1309</v>
      </c>
      <c r="G3261">
        <v>13</v>
      </c>
    </row>
    <row r="3262" spans="1:9" ht="45" x14ac:dyDescent="0.2">
      <c r="A3262" t="s">
        <v>155</v>
      </c>
      <c r="B3262" t="s">
        <v>154</v>
      </c>
      <c r="C3262" s="412" t="s">
        <v>1773</v>
      </c>
      <c r="D3262" t="s">
        <v>15</v>
      </c>
      <c r="E3262" t="s">
        <v>18</v>
      </c>
      <c r="F3262" s="412" t="s">
        <v>1170</v>
      </c>
      <c r="G3262">
        <v>86</v>
      </c>
      <c r="H3262">
        <v>1</v>
      </c>
    </row>
    <row r="3263" spans="1:9" x14ac:dyDescent="0.2">
      <c r="A3263" t="s">
        <v>155</v>
      </c>
      <c r="B3263" t="s">
        <v>154</v>
      </c>
      <c r="C3263" s="412" t="s">
        <v>1773</v>
      </c>
      <c r="D3263" t="s">
        <v>15</v>
      </c>
      <c r="E3263" t="s">
        <v>18</v>
      </c>
      <c r="F3263" s="412" t="s">
        <v>1307</v>
      </c>
      <c r="G3263">
        <v>4</v>
      </c>
    </row>
    <row r="3264" spans="1:9" x14ac:dyDescent="0.2">
      <c r="A3264" t="s">
        <v>155</v>
      </c>
      <c r="B3264" t="s">
        <v>154</v>
      </c>
      <c r="C3264" s="412" t="s">
        <v>1773</v>
      </c>
      <c r="D3264" t="s">
        <v>15</v>
      </c>
      <c r="E3264" t="s">
        <v>18</v>
      </c>
      <c r="F3264" s="412" t="s">
        <v>1306</v>
      </c>
      <c r="G3264">
        <v>7</v>
      </c>
    </row>
    <row r="3265" spans="1:9" ht="45" x14ac:dyDescent="0.2">
      <c r="A3265" t="s">
        <v>155</v>
      </c>
      <c r="B3265" t="s">
        <v>154</v>
      </c>
      <c r="C3265" s="412" t="s">
        <v>1773</v>
      </c>
      <c r="D3265" t="s">
        <v>15</v>
      </c>
      <c r="E3265" t="s">
        <v>18</v>
      </c>
      <c r="F3265" s="412" t="s">
        <v>1300</v>
      </c>
      <c r="G3265">
        <v>1139</v>
      </c>
      <c r="I3265">
        <v>1565</v>
      </c>
    </row>
    <row r="3266" spans="1:9" ht="45" x14ac:dyDescent="0.2">
      <c r="A3266" t="s">
        <v>155</v>
      </c>
      <c r="B3266" t="s">
        <v>154</v>
      </c>
      <c r="C3266" s="412" t="s">
        <v>1773</v>
      </c>
      <c r="D3266" t="s">
        <v>15</v>
      </c>
      <c r="E3266" t="s">
        <v>18</v>
      </c>
      <c r="F3266" s="412" t="s">
        <v>1299</v>
      </c>
      <c r="G3266">
        <v>46</v>
      </c>
    </row>
    <row r="3267" spans="1:9" ht="30" x14ac:dyDescent="0.2">
      <c r="A3267" t="s">
        <v>155</v>
      </c>
      <c r="B3267" t="s">
        <v>154</v>
      </c>
      <c r="C3267" s="412" t="s">
        <v>1773</v>
      </c>
      <c r="D3267" t="s">
        <v>15</v>
      </c>
      <c r="E3267" t="s">
        <v>18</v>
      </c>
      <c r="F3267" s="412" t="s">
        <v>1171</v>
      </c>
      <c r="G3267">
        <v>63</v>
      </c>
    </row>
    <row r="3268" spans="1:9" ht="30" x14ac:dyDescent="0.2">
      <c r="A3268" t="s">
        <v>155</v>
      </c>
      <c r="B3268" t="s">
        <v>154</v>
      </c>
      <c r="C3268" s="412" t="s">
        <v>1773</v>
      </c>
      <c r="D3268" t="s">
        <v>15</v>
      </c>
      <c r="E3268" t="s">
        <v>18</v>
      </c>
      <c r="F3268" s="412" t="s">
        <v>1297</v>
      </c>
      <c r="G3268">
        <v>462</v>
      </c>
      <c r="H3268">
        <v>8</v>
      </c>
      <c r="I3268">
        <v>87</v>
      </c>
    </row>
    <row r="3269" spans="1:9" ht="30" x14ac:dyDescent="0.2">
      <c r="A3269" t="s">
        <v>155</v>
      </c>
      <c r="B3269" t="s">
        <v>154</v>
      </c>
      <c r="C3269" s="412" t="s">
        <v>1773</v>
      </c>
      <c r="D3269" t="s">
        <v>15</v>
      </c>
      <c r="E3269" t="s">
        <v>18</v>
      </c>
      <c r="F3269" s="412" t="s">
        <v>1296</v>
      </c>
      <c r="G3269">
        <v>17003</v>
      </c>
      <c r="H3269">
        <v>766</v>
      </c>
    </row>
    <row r="3270" spans="1:9" ht="60" x14ac:dyDescent="0.2">
      <c r="A3270" t="s">
        <v>155</v>
      </c>
      <c r="B3270" t="s">
        <v>154</v>
      </c>
      <c r="C3270" s="412" t="s">
        <v>1773</v>
      </c>
      <c r="D3270" t="s">
        <v>15</v>
      </c>
      <c r="E3270" t="s">
        <v>18</v>
      </c>
      <c r="F3270" s="412" t="s">
        <v>1295</v>
      </c>
      <c r="G3270">
        <v>13605</v>
      </c>
      <c r="H3270">
        <v>837</v>
      </c>
      <c r="I3270">
        <v>6804</v>
      </c>
    </row>
    <row r="3271" spans="1:9" x14ac:dyDescent="0.2">
      <c r="A3271" t="s">
        <v>155</v>
      </c>
      <c r="B3271" t="s">
        <v>154</v>
      </c>
      <c r="C3271" s="412" t="s">
        <v>1773</v>
      </c>
      <c r="D3271" t="s">
        <v>15</v>
      </c>
      <c r="E3271" t="s">
        <v>18</v>
      </c>
      <c r="F3271" s="412" t="s">
        <v>1294</v>
      </c>
      <c r="G3271">
        <v>12143</v>
      </c>
      <c r="H3271">
        <v>712</v>
      </c>
      <c r="I3271">
        <v>10507</v>
      </c>
    </row>
    <row r="3272" spans="1:9" ht="30" x14ac:dyDescent="0.2">
      <c r="A3272" t="s">
        <v>1007</v>
      </c>
      <c r="B3272" t="s">
        <v>1006</v>
      </c>
      <c r="C3272" s="412" t="s">
        <v>1469</v>
      </c>
      <c r="D3272" t="s">
        <v>13</v>
      </c>
      <c r="E3272" t="s">
        <v>67</v>
      </c>
      <c r="F3272" s="412" t="s">
        <v>1305</v>
      </c>
      <c r="G3272">
        <v>1</v>
      </c>
    </row>
    <row r="3273" spans="1:9" ht="45" x14ac:dyDescent="0.2">
      <c r="A3273" t="s">
        <v>1007</v>
      </c>
      <c r="B3273" t="s">
        <v>1006</v>
      </c>
      <c r="C3273" s="412" t="s">
        <v>1469</v>
      </c>
      <c r="D3273" t="s">
        <v>13</v>
      </c>
      <c r="E3273" t="s">
        <v>67</v>
      </c>
      <c r="F3273" s="412" t="s">
        <v>1303</v>
      </c>
      <c r="G3273">
        <v>3</v>
      </c>
    </row>
    <row r="3274" spans="1:9" ht="30" x14ac:dyDescent="0.2">
      <c r="A3274" t="s">
        <v>1007</v>
      </c>
      <c r="B3274" t="s">
        <v>1006</v>
      </c>
      <c r="C3274" s="412" t="s">
        <v>1469</v>
      </c>
      <c r="D3274" t="s">
        <v>13</v>
      </c>
      <c r="E3274" t="s">
        <v>67</v>
      </c>
      <c r="F3274" s="412" t="s">
        <v>1169</v>
      </c>
      <c r="G3274">
        <v>6</v>
      </c>
    </row>
    <row r="3275" spans="1:9" ht="45" x14ac:dyDescent="0.2">
      <c r="A3275" t="s">
        <v>1007</v>
      </c>
      <c r="B3275" t="s">
        <v>1006</v>
      </c>
      <c r="C3275" s="412" t="s">
        <v>1469</v>
      </c>
      <c r="D3275" t="s">
        <v>13</v>
      </c>
      <c r="E3275" t="s">
        <v>67</v>
      </c>
      <c r="F3275" s="412" t="s">
        <v>1170</v>
      </c>
      <c r="G3275">
        <v>8</v>
      </c>
    </row>
    <row r="3276" spans="1:9" ht="30" x14ac:dyDescent="0.2">
      <c r="A3276" t="s">
        <v>1007</v>
      </c>
      <c r="B3276" t="s">
        <v>1006</v>
      </c>
      <c r="C3276" s="412" t="s">
        <v>1469</v>
      </c>
      <c r="D3276" t="s">
        <v>13</v>
      </c>
      <c r="E3276" t="s">
        <v>67</v>
      </c>
      <c r="F3276" s="412" t="s">
        <v>1306</v>
      </c>
      <c r="G3276">
        <v>341</v>
      </c>
    </row>
    <row r="3277" spans="1:9" ht="45" x14ac:dyDescent="0.2">
      <c r="A3277" t="s">
        <v>1007</v>
      </c>
      <c r="B3277" t="s">
        <v>1006</v>
      </c>
      <c r="C3277" s="412" t="s">
        <v>1469</v>
      </c>
      <c r="D3277" t="s">
        <v>13</v>
      </c>
      <c r="E3277" t="s">
        <v>67</v>
      </c>
      <c r="F3277" s="412" t="s">
        <v>1300</v>
      </c>
      <c r="G3277">
        <v>4</v>
      </c>
      <c r="I3277">
        <v>1</v>
      </c>
    </row>
    <row r="3278" spans="1:9" ht="30" x14ac:dyDescent="0.2">
      <c r="A3278" t="s">
        <v>1007</v>
      </c>
      <c r="B3278" t="s">
        <v>1006</v>
      </c>
      <c r="C3278" s="412" t="s">
        <v>1469</v>
      </c>
      <c r="D3278" t="s">
        <v>13</v>
      </c>
      <c r="E3278" t="s">
        <v>67</v>
      </c>
      <c r="F3278" s="412" t="s">
        <v>1297</v>
      </c>
      <c r="G3278">
        <v>325</v>
      </c>
      <c r="H3278">
        <v>7</v>
      </c>
      <c r="I3278">
        <v>33</v>
      </c>
    </row>
    <row r="3279" spans="1:9" ht="30" x14ac:dyDescent="0.2">
      <c r="A3279" t="s">
        <v>1007</v>
      </c>
      <c r="B3279" t="s">
        <v>1006</v>
      </c>
      <c r="C3279" s="412" t="s">
        <v>1469</v>
      </c>
      <c r="D3279" t="s">
        <v>13</v>
      </c>
      <c r="E3279" t="s">
        <v>67</v>
      </c>
      <c r="F3279" s="412" t="s">
        <v>1296</v>
      </c>
      <c r="G3279">
        <v>10</v>
      </c>
    </row>
    <row r="3280" spans="1:9" ht="60" x14ac:dyDescent="0.2">
      <c r="A3280" t="s">
        <v>1007</v>
      </c>
      <c r="B3280" t="s">
        <v>1006</v>
      </c>
      <c r="C3280" s="412" t="s">
        <v>1469</v>
      </c>
      <c r="D3280" t="s">
        <v>13</v>
      </c>
      <c r="E3280" t="s">
        <v>67</v>
      </c>
      <c r="F3280" s="412" t="s">
        <v>1295</v>
      </c>
      <c r="G3280">
        <v>2</v>
      </c>
      <c r="I3280">
        <v>1</v>
      </c>
    </row>
    <row r="3281" spans="1:9" ht="30" x14ac:dyDescent="0.2">
      <c r="A3281" t="s">
        <v>1007</v>
      </c>
      <c r="B3281" t="s">
        <v>1006</v>
      </c>
      <c r="C3281" s="412" t="s">
        <v>1469</v>
      </c>
      <c r="D3281" t="s">
        <v>13</v>
      </c>
      <c r="E3281" t="s">
        <v>67</v>
      </c>
      <c r="F3281" s="412" t="s">
        <v>1294</v>
      </c>
      <c r="G3281">
        <v>396</v>
      </c>
      <c r="H3281">
        <v>8</v>
      </c>
      <c r="I3281">
        <v>106</v>
      </c>
    </row>
    <row r="3282" spans="1:9" ht="30" x14ac:dyDescent="0.2">
      <c r="A3282" t="s">
        <v>969</v>
      </c>
      <c r="B3282" t="s">
        <v>968</v>
      </c>
      <c r="C3282" s="412" t="s">
        <v>1774</v>
      </c>
      <c r="D3282" t="s">
        <v>13</v>
      </c>
      <c r="E3282" t="s">
        <v>183</v>
      </c>
      <c r="F3282" s="412" t="s">
        <v>1305</v>
      </c>
      <c r="G3282">
        <v>1</v>
      </c>
      <c r="H3282">
        <v>2</v>
      </c>
    </row>
    <row r="3283" spans="1:9" ht="45" x14ac:dyDescent="0.2">
      <c r="A3283" t="s">
        <v>969</v>
      </c>
      <c r="B3283" t="s">
        <v>968</v>
      </c>
      <c r="C3283" s="412" t="s">
        <v>1774</v>
      </c>
      <c r="D3283" t="s">
        <v>13</v>
      </c>
      <c r="E3283" t="s">
        <v>183</v>
      </c>
      <c r="F3283" s="412" t="s">
        <v>1303</v>
      </c>
      <c r="G3283">
        <v>4</v>
      </c>
    </row>
    <row r="3284" spans="1:9" ht="30" x14ac:dyDescent="0.2">
      <c r="A3284" t="s">
        <v>969</v>
      </c>
      <c r="B3284" t="s">
        <v>968</v>
      </c>
      <c r="C3284" s="412" t="s">
        <v>1774</v>
      </c>
      <c r="D3284" t="s">
        <v>13</v>
      </c>
      <c r="E3284" t="s">
        <v>183</v>
      </c>
      <c r="F3284" s="412" t="s">
        <v>1169</v>
      </c>
      <c r="G3284">
        <v>3</v>
      </c>
    </row>
    <row r="3285" spans="1:9" ht="30" x14ac:dyDescent="0.2">
      <c r="A3285" t="s">
        <v>969</v>
      </c>
      <c r="B3285" t="s">
        <v>968</v>
      </c>
      <c r="C3285" s="412" t="s">
        <v>1774</v>
      </c>
      <c r="D3285" t="s">
        <v>13</v>
      </c>
      <c r="E3285" t="s">
        <v>183</v>
      </c>
      <c r="F3285" s="412" t="s">
        <v>1309</v>
      </c>
      <c r="G3285">
        <v>1</v>
      </c>
    </row>
    <row r="3286" spans="1:9" ht="45" x14ac:dyDescent="0.2">
      <c r="A3286" t="s">
        <v>969</v>
      </c>
      <c r="B3286" t="s">
        <v>968</v>
      </c>
      <c r="C3286" s="412" t="s">
        <v>1774</v>
      </c>
      <c r="D3286" t="s">
        <v>13</v>
      </c>
      <c r="E3286" t="s">
        <v>183</v>
      </c>
      <c r="F3286" s="412" t="s">
        <v>1170</v>
      </c>
      <c r="G3286">
        <v>1</v>
      </c>
    </row>
    <row r="3287" spans="1:9" ht="30" x14ac:dyDescent="0.2">
      <c r="A3287" t="s">
        <v>969</v>
      </c>
      <c r="B3287" t="s">
        <v>968</v>
      </c>
      <c r="C3287" s="412" t="s">
        <v>1774</v>
      </c>
      <c r="D3287" t="s">
        <v>13</v>
      </c>
      <c r="E3287" t="s">
        <v>183</v>
      </c>
      <c r="F3287" s="412" t="s">
        <v>1306</v>
      </c>
      <c r="G3287">
        <v>1</v>
      </c>
    </row>
    <row r="3288" spans="1:9" ht="45" x14ac:dyDescent="0.2">
      <c r="A3288" t="s">
        <v>969</v>
      </c>
      <c r="B3288" t="s">
        <v>968</v>
      </c>
      <c r="C3288" s="412" t="s">
        <v>1774</v>
      </c>
      <c r="D3288" t="s">
        <v>13</v>
      </c>
      <c r="E3288" t="s">
        <v>183</v>
      </c>
      <c r="F3288" s="412" t="s">
        <v>1300</v>
      </c>
      <c r="G3288">
        <v>3</v>
      </c>
      <c r="I3288">
        <v>772</v>
      </c>
    </row>
    <row r="3289" spans="1:9" ht="45" x14ac:dyDescent="0.2">
      <c r="A3289" t="s">
        <v>969</v>
      </c>
      <c r="B3289" t="s">
        <v>968</v>
      </c>
      <c r="C3289" s="412" t="s">
        <v>1774</v>
      </c>
      <c r="D3289" t="s">
        <v>13</v>
      </c>
      <c r="E3289" t="s">
        <v>183</v>
      </c>
      <c r="F3289" s="412" t="s">
        <v>1299</v>
      </c>
      <c r="G3289">
        <v>7</v>
      </c>
    </row>
    <row r="3290" spans="1:9" ht="30" x14ac:dyDescent="0.2">
      <c r="A3290" t="s">
        <v>969</v>
      </c>
      <c r="B3290" t="s">
        <v>968</v>
      </c>
      <c r="C3290" s="412" t="s">
        <v>1774</v>
      </c>
      <c r="D3290" t="s">
        <v>13</v>
      </c>
      <c r="E3290" t="s">
        <v>183</v>
      </c>
      <c r="F3290" s="412" t="s">
        <v>1171</v>
      </c>
      <c r="G3290">
        <v>2</v>
      </c>
    </row>
    <row r="3291" spans="1:9" ht="30" x14ac:dyDescent="0.2">
      <c r="A3291" t="s">
        <v>969</v>
      </c>
      <c r="B3291" t="s">
        <v>968</v>
      </c>
      <c r="C3291" s="412" t="s">
        <v>1774</v>
      </c>
      <c r="D3291" t="s">
        <v>13</v>
      </c>
      <c r="E3291" t="s">
        <v>183</v>
      </c>
      <c r="F3291" s="412" t="s">
        <v>1297</v>
      </c>
      <c r="G3291">
        <v>6359</v>
      </c>
      <c r="I3291">
        <v>16</v>
      </c>
    </row>
    <row r="3292" spans="1:9" ht="30" x14ac:dyDescent="0.2">
      <c r="A3292" t="s">
        <v>969</v>
      </c>
      <c r="B3292" t="s">
        <v>968</v>
      </c>
      <c r="C3292" s="412" t="s">
        <v>1774</v>
      </c>
      <c r="D3292" t="s">
        <v>13</v>
      </c>
      <c r="E3292" t="s">
        <v>183</v>
      </c>
      <c r="F3292" s="412" t="s">
        <v>1296</v>
      </c>
      <c r="G3292">
        <v>27</v>
      </c>
      <c r="H3292">
        <v>166</v>
      </c>
    </row>
    <row r="3293" spans="1:9" ht="60" x14ac:dyDescent="0.2">
      <c r="A3293" t="s">
        <v>969</v>
      </c>
      <c r="B3293" t="s">
        <v>968</v>
      </c>
      <c r="C3293" s="412" t="s">
        <v>1774</v>
      </c>
      <c r="D3293" t="s">
        <v>13</v>
      </c>
      <c r="E3293" t="s">
        <v>183</v>
      </c>
      <c r="F3293" s="412" t="s">
        <v>1295</v>
      </c>
      <c r="G3293">
        <v>36</v>
      </c>
      <c r="H3293">
        <v>174</v>
      </c>
      <c r="I3293">
        <v>1024</v>
      </c>
    </row>
    <row r="3294" spans="1:9" ht="30" x14ac:dyDescent="0.2">
      <c r="A3294" t="s">
        <v>969</v>
      </c>
      <c r="B3294" t="s">
        <v>968</v>
      </c>
      <c r="C3294" s="412" t="s">
        <v>1774</v>
      </c>
      <c r="D3294" t="s">
        <v>13</v>
      </c>
      <c r="E3294" t="s">
        <v>183</v>
      </c>
      <c r="F3294" s="412" t="s">
        <v>1294</v>
      </c>
      <c r="G3294">
        <v>3425</v>
      </c>
      <c r="H3294">
        <v>3</v>
      </c>
      <c r="I3294">
        <v>4</v>
      </c>
    </row>
    <row r="3295" spans="1:9" ht="30" x14ac:dyDescent="0.2">
      <c r="A3295" t="s">
        <v>166</v>
      </c>
      <c r="B3295" t="s">
        <v>165</v>
      </c>
      <c r="C3295" s="412" t="s">
        <v>1775</v>
      </c>
      <c r="D3295" t="s">
        <v>15</v>
      </c>
      <c r="E3295" t="s">
        <v>18</v>
      </c>
      <c r="F3295" s="412" t="s">
        <v>1305</v>
      </c>
      <c r="G3295">
        <v>13</v>
      </c>
    </row>
    <row r="3296" spans="1:9" ht="30" x14ac:dyDescent="0.2">
      <c r="A3296" t="s">
        <v>166</v>
      </c>
      <c r="B3296" t="s">
        <v>165</v>
      </c>
      <c r="C3296" s="412" t="s">
        <v>1775</v>
      </c>
      <c r="D3296" t="s">
        <v>15</v>
      </c>
      <c r="E3296" t="s">
        <v>18</v>
      </c>
      <c r="F3296" s="412" t="s">
        <v>1308</v>
      </c>
      <c r="G3296">
        <v>4</v>
      </c>
      <c r="H3296">
        <v>4</v>
      </c>
    </row>
    <row r="3297" spans="1:9" ht="30" x14ac:dyDescent="0.2">
      <c r="A3297" t="s">
        <v>166</v>
      </c>
      <c r="B3297" t="s">
        <v>165</v>
      </c>
      <c r="C3297" s="412" t="s">
        <v>1775</v>
      </c>
      <c r="D3297" t="s">
        <v>15</v>
      </c>
      <c r="E3297" t="s">
        <v>18</v>
      </c>
      <c r="F3297" s="412" t="s">
        <v>1304</v>
      </c>
      <c r="G3297">
        <v>6</v>
      </c>
    </row>
    <row r="3298" spans="1:9" ht="45" x14ac:dyDescent="0.2">
      <c r="A3298" t="s">
        <v>166</v>
      </c>
      <c r="B3298" t="s">
        <v>165</v>
      </c>
      <c r="C3298" s="412" t="s">
        <v>1775</v>
      </c>
      <c r="D3298" t="s">
        <v>15</v>
      </c>
      <c r="E3298" t="s">
        <v>18</v>
      </c>
      <c r="F3298" s="412" t="s">
        <v>1303</v>
      </c>
      <c r="G3298">
        <v>5505</v>
      </c>
    </row>
    <row r="3299" spans="1:9" ht="30" x14ac:dyDescent="0.2">
      <c r="A3299" t="s">
        <v>166</v>
      </c>
      <c r="B3299" t="s">
        <v>165</v>
      </c>
      <c r="C3299" s="412" t="s">
        <v>1775</v>
      </c>
      <c r="D3299" t="s">
        <v>15</v>
      </c>
      <c r="E3299" t="s">
        <v>18</v>
      </c>
      <c r="F3299" s="412" t="s">
        <v>1169</v>
      </c>
      <c r="G3299">
        <v>2</v>
      </c>
    </row>
    <row r="3300" spans="1:9" ht="30" x14ac:dyDescent="0.2">
      <c r="A3300" t="s">
        <v>166</v>
      </c>
      <c r="B3300" t="s">
        <v>165</v>
      </c>
      <c r="C3300" s="412" t="s">
        <v>1775</v>
      </c>
      <c r="D3300" t="s">
        <v>15</v>
      </c>
      <c r="E3300" t="s">
        <v>18</v>
      </c>
      <c r="F3300" s="412" t="s">
        <v>1309</v>
      </c>
      <c r="G3300">
        <v>8</v>
      </c>
    </row>
    <row r="3301" spans="1:9" ht="45" x14ac:dyDescent="0.2">
      <c r="A3301" t="s">
        <v>166</v>
      </c>
      <c r="B3301" t="s">
        <v>165</v>
      </c>
      <c r="C3301" s="412" t="s">
        <v>1775</v>
      </c>
      <c r="D3301" t="s">
        <v>15</v>
      </c>
      <c r="E3301" t="s">
        <v>18</v>
      </c>
      <c r="F3301" s="412" t="s">
        <v>1170</v>
      </c>
      <c r="G3301">
        <v>16</v>
      </c>
    </row>
    <row r="3302" spans="1:9" ht="45" x14ac:dyDescent="0.2">
      <c r="A3302" t="s">
        <v>166</v>
      </c>
      <c r="B3302" t="s">
        <v>165</v>
      </c>
      <c r="C3302" s="412" t="s">
        <v>1775</v>
      </c>
      <c r="D3302" t="s">
        <v>15</v>
      </c>
      <c r="E3302" t="s">
        <v>18</v>
      </c>
      <c r="F3302" s="412" t="s">
        <v>1300</v>
      </c>
      <c r="G3302">
        <v>185</v>
      </c>
      <c r="I3302">
        <v>237</v>
      </c>
    </row>
    <row r="3303" spans="1:9" ht="30" x14ac:dyDescent="0.2">
      <c r="A3303" t="s">
        <v>166</v>
      </c>
      <c r="B3303" t="s">
        <v>165</v>
      </c>
      <c r="C3303" s="412" t="s">
        <v>1775</v>
      </c>
      <c r="D3303" t="s">
        <v>15</v>
      </c>
      <c r="E3303" t="s">
        <v>18</v>
      </c>
      <c r="F3303" s="412" t="s">
        <v>1171</v>
      </c>
      <c r="G3303">
        <v>2</v>
      </c>
    </row>
    <row r="3304" spans="1:9" ht="30" x14ac:dyDescent="0.2">
      <c r="A3304" t="s">
        <v>166</v>
      </c>
      <c r="B3304" t="s">
        <v>165</v>
      </c>
      <c r="C3304" s="412" t="s">
        <v>1775</v>
      </c>
      <c r="D3304" t="s">
        <v>15</v>
      </c>
      <c r="E3304" t="s">
        <v>18</v>
      </c>
      <c r="F3304" s="412" t="s">
        <v>1297</v>
      </c>
      <c r="G3304">
        <v>70</v>
      </c>
      <c r="H3304">
        <v>2</v>
      </c>
      <c r="I3304">
        <v>14</v>
      </c>
    </row>
    <row r="3305" spans="1:9" ht="30" x14ac:dyDescent="0.2">
      <c r="A3305" t="s">
        <v>166</v>
      </c>
      <c r="B3305" t="s">
        <v>165</v>
      </c>
      <c r="C3305" s="412" t="s">
        <v>1775</v>
      </c>
      <c r="D3305" t="s">
        <v>15</v>
      </c>
      <c r="E3305" t="s">
        <v>18</v>
      </c>
      <c r="F3305" s="412" t="s">
        <v>1296</v>
      </c>
      <c r="G3305">
        <v>2691</v>
      </c>
      <c r="H3305">
        <v>123</v>
      </c>
    </row>
    <row r="3306" spans="1:9" ht="60" x14ac:dyDescent="0.2">
      <c r="A3306" t="s">
        <v>166</v>
      </c>
      <c r="B3306" t="s">
        <v>165</v>
      </c>
      <c r="C3306" s="412" t="s">
        <v>1775</v>
      </c>
      <c r="D3306" t="s">
        <v>15</v>
      </c>
      <c r="E3306" t="s">
        <v>18</v>
      </c>
      <c r="F3306" s="412" t="s">
        <v>1295</v>
      </c>
      <c r="G3306">
        <v>2783</v>
      </c>
      <c r="H3306">
        <v>178</v>
      </c>
      <c r="I3306">
        <v>946</v>
      </c>
    </row>
    <row r="3307" spans="1:9" ht="30" x14ac:dyDescent="0.2">
      <c r="A3307" t="s">
        <v>166</v>
      </c>
      <c r="B3307" t="s">
        <v>165</v>
      </c>
      <c r="C3307" s="412" t="s">
        <v>1775</v>
      </c>
      <c r="D3307" t="s">
        <v>15</v>
      </c>
      <c r="E3307" t="s">
        <v>18</v>
      </c>
      <c r="F3307" s="412" t="s">
        <v>1294</v>
      </c>
      <c r="G3307">
        <v>3135</v>
      </c>
      <c r="H3307">
        <v>195</v>
      </c>
      <c r="I3307">
        <v>1622</v>
      </c>
    </row>
    <row r="3308" spans="1:9" ht="30" x14ac:dyDescent="0.2">
      <c r="A3308" t="s">
        <v>489</v>
      </c>
      <c r="B3308" t="s">
        <v>488</v>
      </c>
      <c r="C3308" s="412" t="s">
        <v>1776</v>
      </c>
      <c r="D3308" t="s">
        <v>13</v>
      </c>
      <c r="E3308" t="s">
        <v>66</v>
      </c>
      <c r="F3308" s="412" t="s">
        <v>1308</v>
      </c>
      <c r="G3308">
        <v>303</v>
      </c>
      <c r="H3308">
        <v>10</v>
      </c>
    </row>
    <row r="3309" spans="1:9" ht="30" x14ac:dyDescent="0.2">
      <c r="A3309" t="s">
        <v>489</v>
      </c>
      <c r="B3309" t="s">
        <v>488</v>
      </c>
      <c r="C3309" s="412" t="s">
        <v>1776</v>
      </c>
      <c r="D3309" t="s">
        <v>13</v>
      </c>
      <c r="E3309" t="s">
        <v>66</v>
      </c>
      <c r="F3309" s="412" t="s">
        <v>1304</v>
      </c>
      <c r="G3309">
        <v>2</v>
      </c>
    </row>
    <row r="3310" spans="1:9" ht="45" x14ac:dyDescent="0.2">
      <c r="A3310" t="s">
        <v>489</v>
      </c>
      <c r="B3310" t="s">
        <v>488</v>
      </c>
      <c r="C3310" s="412" t="s">
        <v>1776</v>
      </c>
      <c r="D3310" t="s">
        <v>13</v>
      </c>
      <c r="E3310" t="s">
        <v>66</v>
      </c>
      <c r="F3310" s="412" t="s">
        <v>1303</v>
      </c>
      <c r="G3310">
        <v>158</v>
      </c>
    </row>
    <row r="3311" spans="1:9" ht="30" x14ac:dyDescent="0.2">
      <c r="A3311" t="s">
        <v>489</v>
      </c>
      <c r="B3311" t="s">
        <v>488</v>
      </c>
      <c r="C3311" s="412" t="s">
        <v>1776</v>
      </c>
      <c r="D3311" t="s">
        <v>13</v>
      </c>
      <c r="E3311" t="s">
        <v>66</v>
      </c>
      <c r="F3311" s="412" t="s">
        <v>1309</v>
      </c>
      <c r="G3311">
        <v>19</v>
      </c>
    </row>
    <row r="3312" spans="1:9" ht="45" x14ac:dyDescent="0.2">
      <c r="A3312" t="s">
        <v>489</v>
      </c>
      <c r="B3312" t="s">
        <v>488</v>
      </c>
      <c r="C3312" s="412" t="s">
        <v>1776</v>
      </c>
      <c r="D3312" t="s">
        <v>13</v>
      </c>
      <c r="E3312" t="s">
        <v>66</v>
      </c>
      <c r="F3312" s="412" t="s">
        <v>1170</v>
      </c>
      <c r="G3312">
        <v>1</v>
      </c>
    </row>
    <row r="3313" spans="1:9" ht="45" x14ac:dyDescent="0.2">
      <c r="A3313" t="s">
        <v>489</v>
      </c>
      <c r="B3313" t="s">
        <v>488</v>
      </c>
      <c r="C3313" s="412" t="s">
        <v>1776</v>
      </c>
      <c r="D3313" t="s">
        <v>13</v>
      </c>
      <c r="E3313" t="s">
        <v>66</v>
      </c>
      <c r="F3313" s="412" t="s">
        <v>1300</v>
      </c>
      <c r="G3313">
        <v>31</v>
      </c>
      <c r="I3313">
        <v>2</v>
      </c>
    </row>
    <row r="3314" spans="1:9" ht="30" x14ac:dyDescent="0.2">
      <c r="A3314" t="s">
        <v>489</v>
      </c>
      <c r="B3314" t="s">
        <v>488</v>
      </c>
      <c r="C3314" s="412" t="s">
        <v>1776</v>
      </c>
      <c r="D3314" t="s">
        <v>13</v>
      </c>
      <c r="E3314" t="s">
        <v>66</v>
      </c>
      <c r="F3314" s="412" t="s">
        <v>1171</v>
      </c>
      <c r="G3314">
        <v>398</v>
      </c>
    </row>
    <row r="3315" spans="1:9" ht="30" x14ac:dyDescent="0.2">
      <c r="A3315" t="s">
        <v>489</v>
      </c>
      <c r="B3315" t="s">
        <v>488</v>
      </c>
      <c r="C3315" s="412" t="s">
        <v>1776</v>
      </c>
      <c r="D3315" t="s">
        <v>13</v>
      </c>
      <c r="E3315" t="s">
        <v>66</v>
      </c>
      <c r="F3315" s="412" t="s">
        <v>1297</v>
      </c>
      <c r="G3315">
        <v>2442</v>
      </c>
      <c r="H3315">
        <v>12</v>
      </c>
      <c r="I3315">
        <v>175</v>
      </c>
    </row>
    <row r="3316" spans="1:9" ht="30" x14ac:dyDescent="0.2">
      <c r="A3316" t="s">
        <v>489</v>
      </c>
      <c r="B3316" t="s">
        <v>488</v>
      </c>
      <c r="C3316" s="412" t="s">
        <v>1776</v>
      </c>
      <c r="D3316" t="s">
        <v>13</v>
      </c>
      <c r="E3316" t="s">
        <v>66</v>
      </c>
      <c r="F3316" s="412" t="s">
        <v>1296</v>
      </c>
      <c r="G3316">
        <v>228</v>
      </c>
      <c r="H3316">
        <v>7</v>
      </c>
    </row>
    <row r="3317" spans="1:9" ht="60" x14ac:dyDescent="0.2">
      <c r="A3317" t="s">
        <v>489</v>
      </c>
      <c r="B3317" t="s">
        <v>488</v>
      </c>
      <c r="C3317" s="412" t="s">
        <v>1776</v>
      </c>
      <c r="D3317" t="s">
        <v>13</v>
      </c>
      <c r="E3317" t="s">
        <v>66</v>
      </c>
      <c r="F3317" s="412" t="s">
        <v>1295</v>
      </c>
      <c r="G3317">
        <v>127</v>
      </c>
      <c r="H3317">
        <v>39</v>
      </c>
      <c r="I3317">
        <v>286</v>
      </c>
    </row>
    <row r="3318" spans="1:9" x14ac:dyDescent="0.2">
      <c r="A3318" t="s">
        <v>489</v>
      </c>
      <c r="B3318" t="s">
        <v>488</v>
      </c>
      <c r="C3318" s="412" t="s">
        <v>1776</v>
      </c>
      <c r="D3318" t="s">
        <v>13</v>
      </c>
      <c r="E3318" t="s">
        <v>66</v>
      </c>
      <c r="F3318" s="412" t="s">
        <v>1294</v>
      </c>
      <c r="G3318">
        <v>799</v>
      </c>
      <c r="H3318">
        <v>1</v>
      </c>
      <c r="I3318">
        <v>63</v>
      </c>
    </row>
    <row r="3319" spans="1:9" ht="30" x14ac:dyDescent="0.2">
      <c r="A3319" t="s">
        <v>506</v>
      </c>
      <c r="B3319" t="s">
        <v>505</v>
      </c>
      <c r="C3319" s="412" t="s">
        <v>1777</v>
      </c>
      <c r="D3319" t="s">
        <v>15</v>
      </c>
      <c r="E3319" t="s">
        <v>67</v>
      </c>
      <c r="F3319" s="412" t="s">
        <v>1305</v>
      </c>
      <c r="G3319">
        <v>15</v>
      </c>
    </row>
    <row r="3320" spans="1:9" ht="30" x14ac:dyDescent="0.2">
      <c r="A3320" t="s">
        <v>506</v>
      </c>
      <c r="B3320" t="s">
        <v>505</v>
      </c>
      <c r="C3320" s="412" t="s">
        <v>1777</v>
      </c>
      <c r="D3320" t="s">
        <v>15</v>
      </c>
      <c r="E3320" t="s">
        <v>67</v>
      </c>
      <c r="F3320" s="412" t="s">
        <v>1308</v>
      </c>
      <c r="G3320">
        <v>5</v>
      </c>
    </row>
    <row r="3321" spans="1:9" ht="30" x14ac:dyDescent="0.2">
      <c r="A3321" t="s">
        <v>506</v>
      </c>
      <c r="B3321" t="s">
        <v>505</v>
      </c>
      <c r="C3321" s="412" t="s">
        <v>1777</v>
      </c>
      <c r="D3321" t="s">
        <v>15</v>
      </c>
      <c r="E3321" t="s">
        <v>67</v>
      </c>
      <c r="F3321" s="412" t="s">
        <v>1304</v>
      </c>
      <c r="G3321">
        <v>5</v>
      </c>
    </row>
    <row r="3322" spans="1:9" ht="45" x14ac:dyDescent="0.2">
      <c r="A3322" t="s">
        <v>506</v>
      </c>
      <c r="B3322" t="s">
        <v>505</v>
      </c>
      <c r="C3322" s="412" t="s">
        <v>1777</v>
      </c>
      <c r="D3322" t="s">
        <v>15</v>
      </c>
      <c r="E3322" t="s">
        <v>67</v>
      </c>
      <c r="F3322" s="412" t="s">
        <v>1303</v>
      </c>
      <c r="G3322">
        <v>25</v>
      </c>
    </row>
    <row r="3323" spans="1:9" ht="30" x14ac:dyDescent="0.2">
      <c r="A3323" t="s">
        <v>506</v>
      </c>
      <c r="B3323" t="s">
        <v>505</v>
      </c>
      <c r="C3323" s="412" t="s">
        <v>1777</v>
      </c>
      <c r="D3323" t="s">
        <v>15</v>
      </c>
      <c r="E3323" t="s">
        <v>67</v>
      </c>
      <c r="F3323" s="412" t="s">
        <v>1169</v>
      </c>
      <c r="G3323">
        <v>23</v>
      </c>
      <c r="H3323">
        <v>1</v>
      </c>
    </row>
    <row r="3324" spans="1:9" ht="30" x14ac:dyDescent="0.2">
      <c r="A3324" t="s">
        <v>506</v>
      </c>
      <c r="B3324" t="s">
        <v>505</v>
      </c>
      <c r="C3324" s="412" t="s">
        <v>1777</v>
      </c>
      <c r="D3324" t="s">
        <v>15</v>
      </c>
      <c r="E3324" t="s">
        <v>67</v>
      </c>
      <c r="F3324" s="412" t="s">
        <v>1309</v>
      </c>
      <c r="G3324">
        <v>4</v>
      </c>
    </row>
    <row r="3325" spans="1:9" ht="45" x14ac:dyDescent="0.2">
      <c r="A3325" t="s">
        <v>506</v>
      </c>
      <c r="B3325" t="s">
        <v>505</v>
      </c>
      <c r="C3325" s="412" t="s">
        <v>1777</v>
      </c>
      <c r="D3325" t="s">
        <v>15</v>
      </c>
      <c r="E3325" t="s">
        <v>67</v>
      </c>
      <c r="F3325" s="412" t="s">
        <v>1170</v>
      </c>
      <c r="G3325">
        <v>41</v>
      </c>
      <c r="H3325">
        <v>5</v>
      </c>
    </row>
    <row r="3326" spans="1:9" ht="30" x14ac:dyDescent="0.2">
      <c r="A3326" t="s">
        <v>506</v>
      </c>
      <c r="B3326" t="s">
        <v>505</v>
      </c>
      <c r="C3326" s="412" t="s">
        <v>1777</v>
      </c>
      <c r="D3326" t="s">
        <v>15</v>
      </c>
      <c r="E3326" t="s">
        <v>67</v>
      </c>
      <c r="F3326" s="412" t="s">
        <v>1307</v>
      </c>
      <c r="G3326">
        <v>81</v>
      </c>
    </row>
    <row r="3327" spans="1:9" ht="30" x14ac:dyDescent="0.2">
      <c r="A3327" t="s">
        <v>506</v>
      </c>
      <c r="B3327" t="s">
        <v>505</v>
      </c>
      <c r="C3327" s="412" t="s">
        <v>1777</v>
      </c>
      <c r="D3327" t="s">
        <v>15</v>
      </c>
      <c r="E3327" t="s">
        <v>67</v>
      </c>
      <c r="F3327" s="412" t="s">
        <v>1306</v>
      </c>
      <c r="G3327">
        <v>9566</v>
      </c>
    </row>
    <row r="3328" spans="1:9" ht="45" x14ac:dyDescent="0.2">
      <c r="A3328" t="s">
        <v>506</v>
      </c>
      <c r="B3328" t="s">
        <v>505</v>
      </c>
      <c r="C3328" s="412" t="s">
        <v>1777</v>
      </c>
      <c r="D3328" t="s">
        <v>15</v>
      </c>
      <c r="E3328" t="s">
        <v>67</v>
      </c>
      <c r="F3328" s="412" t="s">
        <v>1300</v>
      </c>
      <c r="G3328">
        <v>25</v>
      </c>
      <c r="I3328">
        <v>16</v>
      </c>
    </row>
    <row r="3329" spans="1:9" ht="45" x14ac:dyDescent="0.2">
      <c r="A3329" t="s">
        <v>506</v>
      </c>
      <c r="B3329" t="s">
        <v>505</v>
      </c>
      <c r="C3329" s="412" t="s">
        <v>1777</v>
      </c>
      <c r="D3329" t="s">
        <v>15</v>
      </c>
      <c r="E3329" t="s">
        <v>67</v>
      </c>
      <c r="F3329" s="412" t="s">
        <v>1299</v>
      </c>
      <c r="G3329">
        <v>14</v>
      </c>
    </row>
    <row r="3330" spans="1:9" ht="30" x14ac:dyDescent="0.2">
      <c r="A3330" t="s">
        <v>506</v>
      </c>
      <c r="B3330" t="s">
        <v>505</v>
      </c>
      <c r="C3330" s="412" t="s">
        <v>1777</v>
      </c>
      <c r="D3330" t="s">
        <v>15</v>
      </c>
      <c r="E3330" t="s">
        <v>67</v>
      </c>
      <c r="F3330" s="412" t="s">
        <v>1171</v>
      </c>
      <c r="G3330">
        <v>5</v>
      </c>
    </row>
    <row r="3331" spans="1:9" ht="30" x14ac:dyDescent="0.2">
      <c r="A3331" t="s">
        <v>506</v>
      </c>
      <c r="B3331" t="s">
        <v>505</v>
      </c>
      <c r="C3331" s="412" t="s">
        <v>1777</v>
      </c>
      <c r="D3331" t="s">
        <v>15</v>
      </c>
      <c r="E3331" t="s">
        <v>67</v>
      </c>
      <c r="F3331" s="412" t="s">
        <v>1297</v>
      </c>
      <c r="G3331">
        <v>16440</v>
      </c>
      <c r="H3331">
        <v>321</v>
      </c>
      <c r="I3331">
        <v>2133</v>
      </c>
    </row>
    <row r="3332" spans="1:9" ht="30" x14ac:dyDescent="0.2">
      <c r="A3332" t="s">
        <v>506</v>
      </c>
      <c r="B3332" t="s">
        <v>505</v>
      </c>
      <c r="C3332" s="412" t="s">
        <v>1777</v>
      </c>
      <c r="D3332" t="s">
        <v>15</v>
      </c>
      <c r="E3332" t="s">
        <v>67</v>
      </c>
      <c r="F3332" s="412" t="s">
        <v>1296</v>
      </c>
      <c r="G3332">
        <v>52</v>
      </c>
    </row>
    <row r="3333" spans="1:9" ht="60" x14ac:dyDescent="0.2">
      <c r="A3333" t="s">
        <v>506</v>
      </c>
      <c r="B3333" t="s">
        <v>505</v>
      </c>
      <c r="C3333" s="412" t="s">
        <v>1777</v>
      </c>
      <c r="D3333" t="s">
        <v>15</v>
      </c>
      <c r="E3333" t="s">
        <v>67</v>
      </c>
      <c r="F3333" s="412" t="s">
        <v>1295</v>
      </c>
      <c r="G3333">
        <v>45</v>
      </c>
      <c r="H3333">
        <v>2</v>
      </c>
      <c r="I3333">
        <v>8</v>
      </c>
    </row>
    <row r="3334" spans="1:9" ht="30" x14ac:dyDescent="0.2">
      <c r="A3334" t="s">
        <v>506</v>
      </c>
      <c r="B3334" t="s">
        <v>505</v>
      </c>
      <c r="C3334" s="412" t="s">
        <v>1777</v>
      </c>
      <c r="D3334" t="s">
        <v>15</v>
      </c>
      <c r="E3334" t="s">
        <v>67</v>
      </c>
      <c r="F3334" s="412" t="s">
        <v>1294</v>
      </c>
      <c r="G3334">
        <v>7711</v>
      </c>
      <c r="H3334">
        <v>301</v>
      </c>
      <c r="I3334">
        <v>2148</v>
      </c>
    </row>
    <row r="3335" spans="1:9" ht="30" x14ac:dyDescent="0.2">
      <c r="A3335" t="s">
        <v>387</v>
      </c>
      <c r="B3335" t="s">
        <v>386</v>
      </c>
      <c r="C3335" s="412" t="s">
        <v>1778</v>
      </c>
      <c r="D3335" t="s">
        <v>13</v>
      </c>
      <c r="E3335" t="s">
        <v>67</v>
      </c>
      <c r="F3335" s="412" t="s">
        <v>1305</v>
      </c>
      <c r="G3335">
        <v>10</v>
      </c>
    </row>
    <row r="3336" spans="1:9" ht="30" x14ac:dyDescent="0.2">
      <c r="A3336" t="s">
        <v>387</v>
      </c>
      <c r="B3336" t="s">
        <v>386</v>
      </c>
      <c r="C3336" s="412" t="s">
        <v>1778</v>
      </c>
      <c r="D3336" t="s">
        <v>13</v>
      </c>
      <c r="E3336" t="s">
        <v>67</v>
      </c>
      <c r="F3336" s="412" t="s">
        <v>1308</v>
      </c>
      <c r="G3336">
        <v>8</v>
      </c>
      <c r="H3336">
        <v>1</v>
      </c>
    </row>
    <row r="3337" spans="1:9" ht="30" x14ac:dyDescent="0.2">
      <c r="A3337" t="s">
        <v>387</v>
      </c>
      <c r="B3337" t="s">
        <v>386</v>
      </c>
      <c r="C3337" s="412" t="s">
        <v>1778</v>
      </c>
      <c r="D3337" t="s">
        <v>13</v>
      </c>
      <c r="E3337" t="s">
        <v>67</v>
      </c>
      <c r="F3337" s="412" t="s">
        <v>1304</v>
      </c>
      <c r="G3337">
        <v>42</v>
      </c>
      <c r="H3337">
        <v>3</v>
      </c>
    </row>
    <row r="3338" spans="1:9" ht="45" x14ac:dyDescent="0.2">
      <c r="A3338" t="s">
        <v>387</v>
      </c>
      <c r="B3338" t="s">
        <v>386</v>
      </c>
      <c r="C3338" s="412" t="s">
        <v>1778</v>
      </c>
      <c r="D3338" t="s">
        <v>13</v>
      </c>
      <c r="E3338" t="s">
        <v>67</v>
      </c>
      <c r="F3338" s="412" t="s">
        <v>1303</v>
      </c>
      <c r="G3338">
        <v>14</v>
      </c>
    </row>
    <row r="3339" spans="1:9" ht="30" x14ac:dyDescent="0.2">
      <c r="A3339" t="s">
        <v>387</v>
      </c>
      <c r="B3339" t="s">
        <v>386</v>
      </c>
      <c r="C3339" s="412" t="s">
        <v>1778</v>
      </c>
      <c r="D3339" t="s">
        <v>13</v>
      </c>
      <c r="E3339" t="s">
        <v>67</v>
      </c>
      <c r="F3339" s="412" t="s">
        <v>1169</v>
      </c>
      <c r="G3339">
        <v>2</v>
      </c>
    </row>
    <row r="3340" spans="1:9" ht="45" x14ac:dyDescent="0.2">
      <c r="A3340" t="s">
        <v>387</v>
      </c>
      <c r="B3340" t="s">
        <v>386</v>
      </c>
      <c r="C3340" s="412" t="s">
        <v>1778</v>
      </c>
      <c r="D3340" t="s">
        <v>13</v>
      </c>
      <c r="E3340" t="s">
        <v>67</v>
      </c>
      <c r="F3340" s="412" t="s">
        <v>1170</v>
      </c>
      <c r="G3340">
        <v>67</v>
      </c>
      <c r="H3340">
        <v>1</v>
      </c>
    </row>
    <row r="3341" spans="1:9" ht="30" x14ac:dyDescent="0.2">
      <c r="A3341" t="s">
        <v>387</v>
      </c>
      <c r="B3341" t="s">
        <v>386</v>
      </c>
      <c r="C3341" s="412" t="s">
        <v>1778</v>
      </c>
      <c r="D3341" t="s">
        <v>13</v>
      </c>
      <c r="E3341" t="s">
        <v>67</v>
      </c>
      <c r="F3341" s="412" t="s">
        <v>1306</v>
      </c>
      <c r="G3341">
        <v>857</v>
      </c>
    </row>
    <row r="3342" spans="1:9" ht="45" x14ac:dyDescent="0.2">
      <c r="A3342" t="s">
        <v>387</v>
      </c>
      <c r="B3342" t="s">
        <v>386</v>
      </c>
      <c r="C3342" s="412" t="s">
        <v>1778</v>
      </c>
      <c r="D3342" t="s">
        <v>13</v>
      </c>
      <c r="E3342" t="s">
        <v>67</v>
      </c>
      <c r="F3342" s="412" t="s">
        <v>1300</v>
      </c>
      <c r="G3342">
        <v>27</v>
      </c>
      <c r="I3342">
        <v>38</v>
      </c>
    </row>
    <row r="3343" spans="1:9" ht="45" x14ac:dyDescent="0.2">
      <c r="A3343" t="s">
        <v>387</v>
      </c>
      <c r="B3343" t="s">
        <v>386</v>
      </c>
      <c r="C3343" s="412" t="s">
        <v>1778</v>
      </c>
      <c r="D3343" t="s">
        <v>13</v>
      </c>
      <c r="E3343" t="s">
        <v>67</v>
      </c>
      <c r="F3343" s="412" t="s">
        <v>1299</v>
      </c>
      <c r="G3343">
        <v>2</v>
      </c>
    </row>
    <row r="3344" spans="1:9" ht="30" x14ac:dyDescent="0.2">
      <c r="A3344" t="s">
        <v>387</v>
      </c>
      <c r="B3344" t="s">
        <v>386</v>
      </c>
      <c r="C3344" s="412" t="s">
        <v>1778</v>
      </c>
      <c r="D3344" t="s">
        <v>13</v>
      </c>
      <c r="E3344" t="s">
        <v>67</v>
      </c>
      <c r="F3344" s="412" t="s">
        <v>1171</v>
      </c>
      <c r="G3344">
        <v>12</v>
      </c>
    </row>
    <row r="3345" spans="1:9" ht="30" x14ac:dyDescent="0.2">
      <c r="A3345" t="s">
        <v>387</v>
      </c>
      <c r="B3345" t="s">
        <v>386</v>
      </c>
      <c r="C3345" s="412" t="s">
        <v>1778</v>
      </c>
      <c r="D3345" t="s">
        <v>13</v>
      </c>
      <c r="E3345" t="s">
        <v>67</v>
      </c>
      <c r="F3345" s="412" t="s">
        <v>1297</v>
      </c>
      <c r="G3345">
        <v>10498</v>
      </c>
      <c r="H3345">
        <v>450</v>
      </c>
      <c r="I3345">
        <v>1252</v>
      </c>
    </row>
    <row r="3346" spans="1:9" ht="30" x14ac:dyDescent="0.2">
      <c r="A3346" t="s">
        <v>387</v>
      </c>
      <c r="B3346" t="s">
        <v>386</v>
      </c>
      <c r="C3346" s="412" t="s">
        <v>1778</v>
      </c>
      <c r="D3346" t="s">
        <v>13</v>
      </c>
      <c r="E3346" t="s">
        <v>67</v>
      </c>
      <c r="F3346" s="412" t="s">
        <v>1296</v>
      </c>
      <c r="G3346">
        <v>9</v>
      </c>
    </row>
    <row r="3347" spans="1:9" ht="60" x14ac:dyDescent="0.2">
      <c r="A3347" t="s">
        <v>387</v>
      </c>
      <c r="B3347" t="s">
        <v>386</v>
      </c>
      <c r="C3347" s="412" t="s">
        <v>1778</v>
      </c>
      <c r="D3347" t="s">
        <v>13</v>
      </c>
      <c r="E3347" t="s">
        <v>67</v>
      </c>
      <c r="F3347" s="412" t="s">
        <v>1295</v>
      </c>
      <c r="G3347">
        <v>13</v>
      </c>
      <c r="H3347">
        <v>1</v>
      </c>
      <c r="I3347">
        <v>12</v>
      </c>
    </row>
    <row r="3348" spans="1:9" ht="30" x14ac:dyDescent="0.2">
      <c r="A3348" t="s">
        <v>387</v>
      </c>
      <c r="B3348" t="s">
        <v>386</v>
      </c>
      <c r="C3348" s="412" t="s">
        <v>1778</v>
      </c>
      <c r="D3348" t="s">
        <v>13</v>
      </c>
      <c r="E3348" t="s">
        <v>67</v>
      </c>
      <c r="F3348" s="412" t="s">
        <v>1294</v>
      </c>
      <c r="G3348">
        <v>1235</v>
      </c>
      <c r="H3348">
        <v>82</v>
      </c>
      <c r="I3348">
        <v>460</v>
      </c>
    </row>
    <row r="3349" spans="1:9" ht="45" x14ac:dyDescent="0.2">
      <c r="A3349" t="s">
        <v>704</v>
      </c>
      <c r="B3349" t="s">
        <v>703</v>
      </c>
      <c r="C3349" s="412" t="s">
        <v>1779</v>
      </c>
      <c r="D3349" t="s">
        <v>15</v>
      </c>
      <c r="E3349" t="s">
        <v>18</v>
      </c>
      <c r="F3349" s="412" t="s">
        <v>1305</v>
      </c>
      <c r="G3349">
        <v>9</v>
      </c>
      <c r="H3349">
        <v>1</v>
      </c>
    </row>
    <row r="3350" spans="1:9" ht="45" x14ac:dyDescent="0.2">
      <c r="A3350" t="s">
        <v>704</v>
      </c>
      <c r="B3350" t="s">
        <v>703</v>
      </c>
      <c r="C3350" s="412" t="s">
        <v>1779</v>
      </c>
      <c r="D3350" t="s">
        <v>15</v>
      </c>
      <c r="E3350" t="s">
        <v>18</v>
      </c>
      <c r="F3350" s="412" t="s">
        <v>1308</v>
      </c>
      <c r="G3350">
        <v>2</v>
      </c>
      <c r="H3350">
        <v>2</v>
      </c>
    </row>
    <row r="3351" spans="1:9" ht="45" x14ac:dyDescent="0.2">
      <c r="A3351" t="s">
        <v>704</v>
      </c>
      <c r="B3351" t="s">
        <v>703</v>
      </c>
      <c r="C3351" s="412" t="s">
        <v>1779</v>
      </c>
      <c r="D3351" t="s">
        <v>15</v>
      </c>
      <c r="E3351" t="s">
        <v>18</v>
      </c>
      <c r="F3351" s="412" t="s">
        <v>1304</v>
      </c>
      <c r="G3351">
        <v>3</v>
      </c>
    </row>
    <row r="3352" spans="1:9" ht="45" x14ac:dyDescent="0.2">
      <c r="A3352" t="s">
        <v>704</v>
      </c>
      <c r="B3352" t="s">
        <v>703</v>
      </c>
      <c r="C3352" s="412" t="s">
        <v>1779</v>
      </c>
      <c r="D3352" t="s">
        <v>15</v>
      </c>
      <c r="E3352" t="s">
        <v>18</v>
      </c>
      <c r="F3352" s="412" t="s">
        <v>1303</v>
      </c>
      <c r="G3352">
        <v>4502</v>
      </c>
    </row>
    <row r="3353" spans="1:9" ht="45" x14ac:dyDescent="0.2">
      <c r="A3353" t="s">
        <v>704</v>
      </c>
      <c r="B3353" t="s">
        <v>703</v>
      </c>
      <c r="C3353" s="412" t="s">
        <v>1779</v>
      </c>
      <c r="D3353" t="s">
        <v>15</v>
      </c>
      <c r="E3353" t="s">
        <v>18</v>
      </c>
      <c r="F3353" s="412" t="s">
        <v>1169</v>
      </c>
      <c r="G3353">
        <v>9</v>
      </c>
    </row>
    <row r="3354" spans="1:9" ht="45" x14ac:dyDescent="0.2">
      <c r="A3354" t="s">
        <v>704</v>
      </c>
      <c r="B3354" t="s">
        <v>703</v>
      </c>
      <c r="C3354" s="412" t="s">
        <v>1779</v>
      </c>
      <c r="D3354" t="s">
        <v>15</v>
      </c>
      <c r="E3354" t="s">
        <v>18</v>
      </c>
      <c r="F3354" s="412" t="s">
        <v>1309</v>
      </c>
      <c r="G3354">
        <v>2</v>
      </c>
    </row>
    <row r="3355" spans="1:9" ht="45" x14ac:dyDescent="0.2">
      <c r="A3355" t="s">
        <v>704</v>
      </c>
      <c r="B3355" t="s">
        <v>703</v>
      </c>
      <c r="C3355" s="412" t="s">
        <v>1779</v>
      </c>
      <c r="D3355" t="s">
        <v>15</v>
      </c>
      <c r="E3355" t="s">
        <v>18</v>
      </c>
      <c r="F3355" s="412" t="s">
        <v>1170</v>
      </c>
      <c r="G3355">
        <v>6</v>
      </c>
    </row>
    <row r="3356" spans="1:9" ht="45" x14ac:dyDescent="0.2">
      <c r="A3356" t="s">
        <v>704</v>
      </c>
      <c r="B3356" t="s">
        <v>703</v>
      </c>
      <c r="C3356" s="412" t="s">
        <v>1779</v>
      </c>
      <c r="D3356" t="s">
        <v>15</v>
      </c>
      <c r="E3356" t="s">
        <v>18</v>
      </c>
      <c r="F3356" s="412" t="s">
        <v>1307</v>
      </c>
      <c r="G3356">
        <v>2</v>
      </c>
    </row>
    <row r="3357" spans="1:9" ht="45" x14ac:dyDescent="0.2">
      <c r="A3357" t="s">
        <v>704</v>
      </c>
      <c r="B3357" t="s">
        <v>703</v>
      </c>
      <c r="C3357" s="412" t="s">
        <v>1779</v>
      </c>
      <c r="D3357" t="s">
        <v>15</v>
      </c>
      <c r="E3357" t="s">
        <v>18</v>
      </c>
      <c r="F3357" s="412" t="s">
        <v>1306</v>
      </c>
      <c r="G3357">
        <v>2</v>
      </c>
    </row>
    <row r="3358" spans="1:9" ht="45" x14ac:dyDescent="0.2">
      <c r="A3358" t="s">
        <v>704</v>
      </c>
      <c r="B3358" t="s">
        <v>703</v>
      </c>
      <c r="C3358" s="412" t="s">
        <v>1779</v>
      </c>
      <c r="D3358" t="s">
        <v>15</v>
      </c>
      <c r="E3358" t="s">
        <v>18</v>
      </c>
      <c r="F3358" s="412" t="s">
        <v>1300</v>
      </c>
      <c r="G3358">
        <v>430</v>
      </c>
      <c r="I3358">
        <v>399</v>
      </c>
    </row>
    <row r="3359" spans="1:9" ht="45" x14ac:dyDescent="0.2">
      <c r="A3359" t="s">
        <v>704</v>
      </c>
      <c r="B3359" t="s">
        <v>703</v>
      </c>
      <c r="C3359" s="412" t="s">
        <v>1779</v>
      </c>
      <c r="D3359" t="s">
        <v>15</v>
      </c>
      <c r="E3359" t="s">
        <v>18</v>
      </c>
      <c r="F3359" s="412" t="s">
        <v>1299</v>
      </c>
      <c r="G3359">
        <v>7</v>
      </c>
    </row>
    <row r="3360" spans="1:9" ht="45" x14ac:dyDescent="0.2">
      <c r="A3360" t="s">
        <v>704</v>
      </c>
      <c r="B3360" t="s">
        <v>703</v>
      </c>
      <c r="C3360" s="412" t="s">
        <v>1779</v>
      </c>
      <c r="D3360" t="s">
        <v>15</v>
      </c>
      <c r="E3360" t="s">
        <v>18</v>
      </c>
      <c r="F3360" s="412" t="s">
        <v>1171</v>
      </c>
      <c r="G3360">
        <v>10</v>
      </c>
    </row>
    <row r="3361" spans="1:9" ht="45" x14ac:dyDescent="0.2">
      <c r="A3361" t="s">
        <v>704</v>
      </c>
      <c r="B3361" t="s">
        <v>703</v>
      </c>
      <c r="C3361" s="412" t="s">
        <v>1779</v>
      </c>
      <c r="D3361" t="s">
        <v>15</v>
      </c>
      <c r="E3361" t="s">
        <v>18</v>
      </c>
      <c r="F3361" s="412" t="s">
        <v>1297</v>
      </c>
      <c r="G3361">
        <v>109</v>
      </c>
      <c r="I3361">
        <v>19</v>
      </c>
    </row>
    <row r="3362" spans="1:9" ht="45" x14ac:dyDescent="0.2">
      <c r="A3362" t="s">
        <v>704</v>
      </c>
      <c r="B3362" t="s">
        <v>703</v>
      </c>
      <c r="C3362" s="412" t="s">
        <v>1779</v>
      </c>
      <c r="D3362" t="s">
        <v>15</v>
      </c>
      <c r="E3362" t="s">
        <v>18</v>
      </c>
      <c r="F3362" s="412" t="s">
        <v>1296</v>
      </c>
      <c r="G3362">
        <v>8510</v>
      </c>
      <c r="H3362">
        <v>314</v>
      </c>
    </row>
    <row r="3363" spans="1:9" ht="60" x14ac:dyDescent="0.2">
      <c r="A3363" t="s">
        <v>704</v>
      </c>
      <c r="B3363" t="s">
        <v>703</v>
      </c>
      <c r="C3363" s="412" t="s">
        <v>1779</v>
      </c>
      <c r="D3363" t="s">
        <v>15</v>
      </c>
      <c r="E3363" t="s">
        <v>18</v>
      </c>
      <c r="F3363" s="412" t="s">
        <v>1295</v>
      </c>
      <c r="G3363">
        <v>2985</v>
      </c>
      <c r="H3363">
        <v>147</v>
      </c>
      <c r="I3363">
        <v>2003</v>
      </c>
    </row>
    <row r="3364" spans="1:9" ht="45" x14ac:dyDescent="0.2">
      <c r="A3364" t="s">
        <v>704</v>
      </c>
      <c r="B3364" t="s">
        <v>703</v>
      </c>
      <c r="C3364" s="412" t="s">
        <v>1779</v>
      </c>
      <c r="D3364" t="s">
        <v>15</v>
      </c>
      <c r="E3364" t="s">
        <v>18</v>
      </c>
      <c r="F3364" s="412" t="s">
        <v>1294</v>
      </c>
      <c r="G3364">
        <v>2547</v>
      </c>
      <c r="H3364">
        <v>154</v>
      </c>
      <c r="I3364">
        <v>1190</v>
      </c>
    </row>
    <row r="3365" spans="1:9" ht="30" x14ac:dyDescent="0.2">
      <c r="A3365" t="s">
        <v>365</v>
      </c>
      <c r="B3365" t="s">
        <v>364</v>
      </c>
      <c r="C3365" s="412" t="s">
        <v>1780</v>
      </c>
      <c r="D3365" t="s">
        <v>13</v>
      </c>
      <c r="E3365" t="s">
        <v>66</v>
      </c>
      <c r="F3365" s="412" t="s">
        <v>1305</v>
      </c>
      <c r="G3365">
        <v>1</v>
      </c>
    </row>
    <row r="3366" spans="1:9" ht="30" x14ac:dyDescent="0.2">
      <c r="A3366" t="s">
        <v>365</v>
      </c>
      <c r="B3366" t="s">
        <v>364</v>
      </c>
      <c r="C3366" s="412" t="s">
        <v>1780</v>
      </c>
      <c r="D3366" t="s">
        <v>13</v>
      </c>
      <c r="E3366" t="s">
        <v>66</v>
      </c>
      <c r="F3366" s="412" t="s">
        <v>1308</v>
      </c>
      <c r="G3366">
        <v>34</v>
      </c>
      <c r="H3366">
        <v>36</v>
      </c>
    </row>
    <row r="3367" spans="1:9" ht="30" x14ac:dyDescent="0.2">
      <c r="A3367" t="s">
        <v>365</v>
      </c>
      <c r="B3367" t="s">
        <v>364</v>
      </c>
      <c r="C3367" s="412" t="s">
        <v>1780</v>
      </c>
      <c r="D3367" t="s">
        <v>13</v>
      </c>
      <c r="E3367" t="s">
        <v>66</v>
      </c>
      <c r="F3367" s="412" t="s">
        <v>1304</v>
      </c>
      <c r="G3367">
        <v>1</v>
      </c>
    </row>
    <row r="3368" spans="1:9" ht="45" x14ac:dyDescent="0.2">
      <c r="A3368" t="s">
        <v>365</v>
      </c>
      <c r="B3368" t="s">
        <v>364</v>
      </c>
      <c r="C3368" s="412" t="s">
        <v>1780</v>
      </c>
      <c r="D3368" t="s">
        <v>13</v>
      </c>
      <c r="E3368" t="s">
        <v>66</v>
      </c>
      <c r="F3368" s="412" t="s">
        <v>1303</v>
      </c>
      <c r="G3368">
        <v>13</v>
      </c>
    </row>
    <row r="3369" spans="1:9" ht="30" x14ac:dyDescent="0.2">
      <c r="A3369" t="s">
        <v>365</v>
      </c>
      <c r="B3369" t="s">
        <v>364</v>
      </c>
      <c r="C3369" s="412" t="s">
        <v>1780</v>
      </c>
      <c r="D3369" t="s">
        <v>13</v>
      </c>
      <c r="E3369" t="s">
        <v>66</v>
      </c>
      <c r="F3369" s="412" t="s">
        <v>1169</v>
      </c>
      <c r="G3369">
        <v>1</v>
      </c>
    </row>
    <row r="3370" spans="1:9" ht="30" x14ac:dyDescent="0.2">
      <c r="A3370" t="s">
        <v>365</v>
      </c>
      <c r="B3370" t="s">
        <v>364</v>
      </c>
      <c r="C3370" s="412" t="s">
        <v>1780</v>
      </c>
      <c r="D3370" t="s">
        <v>13</v>
      </c>
      <c r="E3370" t="s">
        <v>66</v>
      </c>
      <c r="F3370" s="412" t="s">
        <v>1309</v>
      </c>
      <c r="G3370">
        <v>12</v>
      </c>
    </row>
    <row r="3371" spans="1:9" ht="45" x14ac:dyDescent="0.2">
      <c r="A3371" t="s">
        <v>365</v>
      </c>
      <c r="B3371" t="s">
        <v>364</v>
      </c>
      <c r="C3371" s="412" t="s">
        <v>1780</v>
      </c>
      <c r="D3371" t="s">
        <v>13</v>
      </c>
      <c r="E3371" t="s">
        <v>66</v>
      </c>
      <c r="F3371" s="412" t="s">
        <v>1170</v>
      </c>
      <c r="G3371">
        <v>4</v>
      </c>
    </row>
    <row r="3372" spans="1:9" ht="45" x14ac:dyDescent="0.2">
      <c r="A3372" t="s">
        <v>365</v>
      </c>
      <c r="B3372" t="s">
        <v>364</v>
      </c>
      <c r="C3372" s="412" t="s">
        <v>1780</v>
      </c>
      <c r="D3372" t="s">
        <v>13</v>
      </c>
      <c r="E3372" t="s">
        <v>66</v>
      </c>
      <c r="F3372" s="412" t="s">
        <v>1300</v>
      </c>
      <c r="G3372">
        <v>7</v>
      </c>
    </row>
    <row r="3373" spans="1:9" ht="30" x14ac:dyDescent="0.2">
      <c r="A3373" t="s">
        <v>365</v>
      </c>
      <c r="B3373" t="s">
        <v>364</v>
      </c>
      <c r="C3373" s="412" t="s">
        <v>1780</v>
      </c>
      <c r="D3373" t="s">
        <v>13</v>
      </c>
      <c r="E3373" t="s">
        <v>66</v>
      </c>
      <c r="F3373" s="412" t="s">
        <v>1171</v>
      </c>
      <c r="G3373">
        <v>237</v>
      </c>
    </row>
    <row r="3374" spans="1:9" ht="30" x14ac:dyDescent="0.2">
      <c r="A3374" t="s">
        <v>365</v>
      </c>
      <c r="B3374" t="s">
        <v>364</v>
      </c>
      <c r="C3374" s="412" t="s">
        <v>1780</v>
      </c>
      <c r="D3374" t="s">
        <v>13</v>
      </c>
      <c r="E3374" t="s">
        <v>66</v>
      </c>
      <c r="F3374" s="412" t="s">
        <v>1297</v>
      </c>
      <c r="G3374">
        <v>1238</v>
      </c>
      <c r="H3374">
        <v>3</v>
      </c>
      <c r="I3374">
        <v>181</v>
      </c>
    </row>
    <row r="3375" spans="1:9" ht="30" x14ac:dyDescent="0.2">
      <c r="A3375" t="s">
        <v>365</v>
      </c>
      <c r="B3375" t="s">
        <v>364</v>
      </c>
      <c r="C3375" s="412" t="s">
        <v>1780</v>
      </c>
      <c r="D3375" t="s">
        <v>13</v>
      </c>
      <c r="E3375" t="s">
        <v>66</v>
      </c>
      <c r="F3375" s="412" t="s">
        <v>1296</v>
      </c>
      <c r="G3375">
        <v>15</v>
      </c>
    </row>
    <row r="3376" spans="1:9" ht="60" x14ac:dyDescent="0.2">
      <c r="A3376" t="s">
        <v>365</v>
      </c>
      <c r="B3376" t="s">
        <v>364</v>
      </c>
      <c r="C3376" s="412" t="s">
        <v>1780</v>
      </c>
      <c r="D3376" t="s">
        <v>13</v>
      </c>
      <c r="E3376" t="s">
        <v>66</v>
      </c>
      <c r="F3376" s="412" t="s">
        <v>1295</v>
      </c>
      <c r="G3376">
        <v>8</v>
      </c>
      <c r="H3376">
        <v>36</v>
      </c>
      <c r="I3376">
        <v>111</v>
      </c>
    </row>
    <row r="3377" spans="1:9" ht="30" x14ac:dyDescent="0.2">
      <c r="A3377" t="s">
        <v>365</v>
      </c>
      <c r="B3377" t="s">
        <v>364</v>
      </c>
      <c r="C3377" s="412" t="s">
        <v>1780</v>
      </c>
      <c r="D3377" t="s">
        <v>13</v>
      </c>
      <c r="E3377" t="s">
        <v>66</v>
      </c>
      <c r="F3377" s="412" t="s">
        <v>1294</v>
      </c>
      <c r="G3377">
        <v>201</v>
      </c>
      <c r="H3377">
        <v>5</v>
      </c>
      <c r="I3377">
        <v>35</v>
      </c>
    </row>
    <row r="3378" spans="1:9" ht="30" x14ac:dyDescent="0.2">
      <c r="A3378" t="s">
        <v>606</v>
      </c>
      <c r="B3378" t="s">
        <v>605</v>
      </c>
      <c r="C3378" s="412" t="s">
        <v>1781</v>
      </c>
      <c r="D3378" t="s">
        <v>13</v>
      </c>
      <c r="E3378" t="s">
        <v>66</v>
      </c>
      <c r="F3378" s="412" t="s">
        <v>1305</v>
      </c>
      <c r="G3378">
        <v>2</v>
      </c>
    </row>
    <row r="3379" spans="1:9" ht="30" x14ac:dyDescent="0.2">
      <c r="A3379" t="s">
        <v>606</v>
      </c>
      <c r="B3379" t="s">
        <v>605</v>
      </c>
      <c r="C3379" s="412" t="s">
        <v>1781</v>
      </c>
      <c r="D3379" t="s">
        <v>13</v>
      </c>
      <c r="E3379" t="s">
        <v>66</v>
      </c>
      <c r="F3379" s="412" t="s">
        <v>1308</v>
      </c>
      <c r="G3379">
        <v>25</v>
      </c>
      <c r="H3379">
        <v>41</v>
      </c>
    </row>
    <row r="3380" spans="1:9" ht="45" x14ac:dyDescent="0.2">
      <c r="A3380" t="s">
        <v>606</v>
      </c>
      <c r="B3380" t="s">
        <v>605</v>
      </c>
      <c r="C3380" s="412" t="s">
        <v>1781</v>
      </c>
      <c r="D3380" t="s">
        <v>13</v>
      </c>
      <c r="E3380" t="s">
        <v>66</v>
      </c>
      <c r="F3380" s="412" t="s">
        <v>1303</v>
      </c>
      <c r="G3380">
        <v>1</v>
      </c>
    </row>
    <row r="3381" spans="1:9" ht="30" x14ac:dyDescent="0.2">
      <c r="A3381" t="s">
        <v>606</v>
      </c>
      <c r="B3381" t="s">
        <v>605</v>
      </c>
      <c r="C3381" s="412" t="s">
        <v>1781</v>
      </c>
      <c r="D3381" t="s">
        <v>13</v>
      </c>
      <c r="E3381" t="s">
        <v>66</v>
      </c>
      <c r="F3381" s="412" t="s">
        <v>1309</v>
      </c>
      <c r="G3381">
        <v>6</v>
      </c>
    </row>
    <row r="3382" spans="1:9" ht="45" x14ac:dyDescent="0.2">
      <c r="A3382" t="s">
        <v>606</v>
      </c>
      <c r="B3382" t="s">
        <v>605</v>
      </c>
      <c r="C3382" s="412" t="s">
        <v>1781</v>
      </c>
      <c r="D3382" t="s">
        <v>13</v>
      </c>
      <c r="E3382" t="s">
        <v>66</v>
      </c>
      <c r="F3382" s="412" t="s">
        <v>1170</v>
      </c>
      <c r="G3382">
        <v>4</v>
      </c>
    </row>
    <row r="3383" spans="1:9" ht="30" x14ac:dyDescent="0.2">
      <c r="A3383" t="s">
        <v>606</v>
      </c>
      <c r="B3383" t="s">
        <v>605</v>
      </c>
      <c r="C3383" s="412" t="s">
        <v>1781</v>
      </c>
      <c r="D3383" t="s">
        <v>13</v>
      </c>
      <c r="E3383" t="s">
        <v>66</v>
      </c>
      <c r="F3383" s="412" t="s">
        <v>1306</v>
      </c>
      <c r="G3383">
        <v>3</v>
      </c>
    </row>
    <row r="3384" spans="1:9" ht="30" x14ac:dyDescent="0.2">
      <c r="A3384" t="s">
        <v>606</v>
      </c>
      <c r="B3384" t="s">
        <v>605</v>
      </c>
      <c r="C3384" s="412" t="s">
        <v>1781</v>
      </c>
      <c r="D3384" t="s">
        <v>13</v>
      </c>
      <c r="E3384" t="s">
        <v>66</v>
      </c>
      <c r="F3384" s="412" t="s">
        <v>1171</v>
      </c>
      <c r="G3384">
        <v>439</v>
      </c>
    </row>
    <row r="3385" spans="1:9" ht="30" x14ac:dyDescent="0.2">
      <c r="A3385" t="s">
        <v>606</v>
      </c>
      <c r="B3385" t="s">
        <v>605</v>
      </c>
      <c r="C3385" s="412" t="s">
        <v>1781</v>
      </c>
      <c r="D3385" t="s">
        <v>13</v>
      </c>
      <c r="E3385" t="s">
        <v>66</v>
      </c>
      <c r="F3385" s="412" t="s">
        <v>1297</v>
      </c>
      <c r="G3385">
        <v>1048</v>
      </c>
      <c r="H3385">
        <v>2</v>
      </c>
      <c r="I3385">
        <v>174</v>
      </c>
    </row>
    <row r="3386" spans="1:9" ht="30" x14ac:dyDescent="0.2">
      <c r="A3386" t="s">
        <v>606</v>
      </c>
      <c r="B3386" t="s">
        <v>605</v>
      </c>
      <c r="C3386" s="412" t="s">
        <v>1781</v>
      </c>
      <c r="D3386" t="s">
        <v>13</v>
      </c>
      <c r="E3386" t="s">
        <v>66</v>
      </c>
      <c r="F3386" s="412" t="s">
        <v>1296</v>
      </c>
      <c r="G3386">
        <v>6</v>
      </c>
    </row>
    <row r="3387" spans="1:9" ht="60" x14ac:dyDescent="0.2">
      <c r="A3387" t="s">
        <v>606</v>
      </c>
      <c r="B3387" t="s">
        <v>605</v>
      </c>
      <c r="C3387" s="412" t="s">
        <v>1781</v>
      </c>
      <c r="D3387" t="s">
        <v>13</v>
      </c>
      <c r="E3387" t="s">
        <v>66</v>
      </c>
      <c r="F3387" s="412" t="s">
        <v>1295</v>
      </c>
      <c r="G3387">
        <v>4</v>
      </c>
      <c r="H3387">
        <v>14</v>
      </c>
      <c r="I3387">
        <v>98</v>
      </c>
    </row>
    <row r="3388" spans="1:9" ht="30" x14ac:dyDescent="0.2">
      <c r="A3388" t="s">
        <v>606</v>
      </c>
      <c r="B3388" t="s">
        <v>605</v>
      </c>
      <c r="C3388" s="412" t="s">
        <v>1781</v>
      </c>
      <c r="D3388" t="s">
        <v>13</v>
      </c>
      <c r="E3388" t="s">
        <v>66</v>
      </c>
      <c r="F3388" s="412" t="s">
        <v>1294</v>
      </c>
      <c r="G3388">
        <v>181</v>
      </c>
      <c r="I3388">
        <v>6</v>
      </c>
    </row>
    <row r="3389" spans="1:9" ht="30" x14ac:dyDescent="0.2">
      <c r="A3389" t="s">
        <v>622</v>
      </c>
      <c r="B3389" t="s">
        <v>621</v>
      </c>
      <c r="C3389" s="412" t="s">
        <v>1782</v>
      </c>
      <c r="D3389" t="s">
        <v>15</v>
      </c>
      <c r="E3389" t="s">
        <v>65</v>
      </c>
      <c r="F3389" s="412" t="s">
        <v>1305</v>
      </c>
      <c r="G3389">
        <v>3</v>
      </c>
    </row>
    <row r="3390" spans="1:9" ht="30" x14ac:dyDescent="0.2">
      <c r="A3390" t="s">
        <v>622</v>
      </c>
      <c r="B3390" t="s">
        <v>621</v>
      </c>
      <c r="C3390" s="412" t="s">
        <v>1782</v>
      </c>
      <c r="D3390" t="s">
        <v>15</v>
      </c>
      <c r="E3390" t="s">
        <v>65</v>
      </c>
      <c r="F3390" s="412" t="s">
        <v>1308</v>
      </c>
      <c r="G3390">
        <v>449</v>
      </c>
      <c r="H3390">
        <v>47</v>
      </c>
    </row>
    <row r="3391" spans="1:9" ht="30" x14ac:dyDescent="0.2">
      <c r="A3391" t="s">
        <v>622</v>
      </c>
      <c r="B3391" t="s">
        <v>621</v>
      </c>
      <c r="C3391" s="412" t="s">
        <v>1782</v>
      </c>
      <c r="D3391" t="s">
        <v>15</v>
      </c>
      <c r="E3391" t="s">
        <v>65</v>
      </c>
      <c r="F3391" s="412" t="s">
        <v>1304</v>
      </c>
      <c r="G3391">
        <v>2</v>
      </c>
    </row>
    <row r="3392" spans="1:9" ht="45" x14ac:dyDescent="0.2">
      <c r="A3392" t="s">
        <v>622</v>
      </c>
      <c r="B3392" t="s">
        <v>621</v>
      </c>
      <c r="C3392" s="412" t="s">
        <v>1782</v>
      </c>
      <c r="D3392" t="s">
        <v>15</v>
      </c>
      <c r="E3392" t="s">
        <v>65</v>
      </c>
      <c r="F3392" s="412" t="s">
        <v>1303</v>
      </c>
      <c r="G3392">
        <v>2</v>
      </c>
    </row>
    <row r="3393" spans="1:9" ht="30" x14ac:dyDescent="0.2">
      <c r="A3393" t="s">
        <v>622</v>
      </c>
      <c r="B3393" t="s">
        <v>621</v>
      </c>
      <c r="C3393" s="412" t="s">
        <v>1782</v>
      </c>
      <c r="D3393" t="s">
        <v>15</v>
      </c>
      <c r="E3393" t="s">
        <v>65</v>
      </c>
      <c r="F3393" s="412" t="s">
        <v>1169</v>
      </c>
      <c r="G3393">
        <v>2</v>
      </c>
    </row>
    <row r="3394" spans="1:9" ht="30" x14ac:dyDescent="0.2">
      <c r="A3394" t="s">
        <v>622</v>
      </c>
      <c r="B3394" t="s">
        <v>621</v>
      </c>
      <c r="C3394" s="412" t="s">
        <v>1782</v>
      </c>
      <c r="D3394" t="s">
        <v>15</v>
      </c>
      <c r="E3394" t="s">
        <v>65</v>
      </c>
      <c r="F3394" s="412" t="s">
        <v>1309</v>
      </c>
      <c r="G3394">
        <v>476</v>
      </c>
    </row>
    <row r="3395" spans="1:9" ht="30" x14ac:dyDescent="0.2">
      <c r="A3395" t="s">
        <v>622</v>
      </c>
      <c r="B3395" t="s">
        <v>621</v>
      </c>
      <c r="C3395" s="412" t="s">
        <v>1782</v>
      </c>
      <c r="D3395" t="s">
        <v>15</v>
      </c>
      <c r="E3395" t="s">
        <v>65</v>
      </c>
      <c r="F3395" s="412" t="s">
        <v>1307</v>
      </c>
      <c r="G3395">
        <v>2</v>
      </c>
    </row>
    <row r="3396" spans="1:9" ht="45" x14ac:dyDescent="0.2">
      <c r="A3396" t="s">
        <v>622</v>
      </c>
      <c r="B3396" t="s">
        <v>621</v>
      </c>
      <c r="C3396" s="412" t="s">
        <v>1782</v>
      </c>
      <c r="D3396" t="s">
        <v>15</v>
      </c>
      <c r="E3396" t="s">
        <v>65</v>
      </c>
      <c r="F3396" s="412" t="s">
        <v>1300</v>
      </c>
      <c r="G3396">
        <v>2</v>
      </c>
    </row>
    <row r="3397" spans="1:9" ht="45" x14ac:dyDescent="0.2">
      <c r="A3397" t="s">
        <v>622</v>
      </c>
      <c r="B3397" t="s">
        <v>621</v>
      </c>
      <c r="C3397" s="412" t="s">
        <v>1782</v>
      </c>
      <c r="D3397" t="s">
        <v>15</v>
      </c>
      <c r="E3397" t="s">
        <v>65</v>
      </c>
      <c r="F3397" s="412" t="s">
        <v>1299</v>
      </c>
      <c r="G3397">
        <v>1</v>
      </c>
    </row>
    <row r="3398" spans="1:9" ht="30" x14ac:dyDescent="0.2">
      <c r="A3398" t="s">
        <v>622</v>
      </c>
      <c r="B3398" t="s">
        <v>621</v>
      </c>
      <c r="C3398" s="412" t="s">
        <v>1782</v>
      </c>
      <c r="D3398" t="s">
        <v>15</v>
      </c>
      <c r="E3398" t="s">
        <v>65</v>
      </c>
      <c r="F3398" s="412" t="s">
        <v>1297</v>
      </c>
      <c r="G3398">
        <v>1275</v>
      </c>
      <c r="H3398">
        <v>104</v>
      </c>
      <c r="I3398">
        <v>11</v>
      </c>
    </row>
    <row r="3399" spans="1:9" ht="30" x14ac:dyDescent="0.2">
      <c r="A3399" t="s">
        <v>622</v>
      </c>
      <c r="B3399" t="s">
        <v>621</v>
      </c>
      <c r="C3399" s="412" t="s">
        <v>1782</v>
      </c>
      <c r="D3399" t="s">
        <v>15</v>
      </c>
      <c r="E3399" t="s">
        <v>65</v>
      </c>
      <c r="F3399" s="412" t="s">
        <v>1296</v>
      </c>
      <c r="G3399">
        <v>1</v>
      </c>
    </row>
    <row r="3400" spans="1:9" ht="60" x14ac:dyDescent="0.2">
      <c r="A3400" t="s">
        <v>622</v>
      </c>
      <c r="B3400" t="s">
        <v>621</v>
      </c>
      <c r="C3400" s="412" t="s">
        <v>1782</v>
      </c>
      <c r="D3400" t="s">
        <v>15</v>
      </c>
      <c r="E3400" t="s">
        <v>65</v>
      </c>
      <c r="F3400" s="412" t="s">
        <v>1295</v>
      </c>
      <c r="G3400">
        <v>4</v>
      </c>
      <c r="I3400">
        <v>158</v>
      </c>
    </row>
    <row r="3401" spans="1:9" ht="30" x14ac:dyDescent="0.2">
      <c r="A3401" t="s">
        <v>622</v>
      </c>
      <c r="B3401" t="s">
        <v>621</v>
      </c>
      <c r="C3401" s="412" t="s">
        <v>1782</v>
      </c>
      <c r="D3401" t="s">
        <v>15</v>
      </c>
      <c r="E3401" t="s">
        <v>65</v>
      </c>
      <c r="F3401" s="412" t="s">
        <v>1294</v>
      </c>
      <c r="G3401">
        <v>13</v>
      </c>
      <c r="H3401">
        <v>1</v>
      </c>
      <c r="I3401">
        <v>128</v>
      </c>
    </row>
    <row r="3402" spans="1:9" ht="30" x14ac:dyDescent="0.2">
      <c r="A3402" t="s">
        <v>953</v>
      </c>
      <c r="B3402" t="s">
        <v>952</v>
      </c>
      <c r="C3402" s="412" t="s">
        <v>1783</v>
      </c>
      <c r="D3402" t="s">
        <v>15</v>
      </c>
      <c r="E3402" t="s">
        <v>18</v>
      </c>
      <c r="F3402" s="412" t="s">
        <v>1305</v>
      </c>
      <c r="G3402">
        <v>5</v>
      </c>
    </row>
    <row r="3403" spans="1:9" ht="30" x14ac:dyDescent="0.2">
      <c r="A3403" t="s">
        <v>953</v>
      </c>
      <c r="B3403" t="s">
        <v>952</v>
      </c>
      <c r="C3403" s="412" t="s">
        <v>1783</v>
      </c>
      <c r="D3403" t="s">
        <v>15</v>
      </c>
      <c r="E3403" t="s">
        <v>18</v>
      </c>
      <c r="F3403" s="412" t="s">
        <v>1308</v>
      </c>
      <c r="G3403">
        <v>3</v>
      </c>
    </row>
    <row r="3404" spans="1:9" ht="30" x14ac:dyDescent="0.2">
      <c r="A3404" t="s">
        <v>953</v>
      </c>
      <c r="B3404" t="s">
        <v>952</v>
      </c>
      <c r="C3404" s="412" t="s">
        <v>1783</v>
      </c>
      <c r="D3404" t="s">
        <v>15</v>
      </c>
      <c r="E3404" t="s">
        <v>18</v>
      </c>
      <c r="F3404" s="412" t="s">
        <v>1304</v>
      </c>
      <c r="G3404">
        <v>2</v>
      </c>
    </row>
    <row r="3405" spans="1:9" ht="45" x14ac:dyDescent="0.2">
      <c r="A3405" t="s">
        <v>953</v>
      </c>
      <c r="B3405" t="s">
        <v>952</v>
      </c>
      <c r="C3405" s="412" t="s">
        <v>1783</v>
      </c>
      <c r="D3405" t="s">
        <v>15</v>
      </c>
      <c r="E3405" t="s">
        <v>18</v>
      </c>
      <c r="F3405" s="412" t="s">
        <v>1303</v>
      </c>
      <c r="G3405">
        <v>2603</v>
      </c>
    </row>
    <row r="3406" spans="1:9" ht="30" x14ac:dyDescent="0.2">
      <c r="A3406" t="s">
        <v>953</v>
      </c>
      <c r="B3406" t="s">
        <v>952</v>
      </c>
      <c r="C3406" s="412" t="s">
        <v>1783</v>
      </c>
      <c r="D3406" t="s">
        <v>15</v>
      </c>
      <c r="E3406" t="s">
        <v>18</v>
      </c>
      <c r="F3406" s="412" t="s">
        <v>1169</v>
      </c>
      <c r="G3406">
        <v>4</v>
      </c>
    </row>
    <row r="3407" spans="1:9" ht="45" x14ac:dyDescent="0.2">
      <c r="A3407" t="s">
        <v>953</v>
      </c>
      <c r="B3407" t="s">
        <v>952</v>
      </c>
      <c r="C3407" s="412" t="s">
        <v>1783</v>
      </c>
      <c r="D3407" t="s">
        <v>15</v>
      </c>
      <c r="E3407" t="s">
        <v>18</v>
      </c>
      <c r="F3407" s="412" t="s">
        <v>1170</v>
      </c>
      <c r="G3407">
        <v>12</v>
      </c>
    </row>
    <row r="3408" spans="1:9" ht="30" x14ac:dyDescent="0.2">
      <c r="A3408" t="s">
        <v>953</v>
      </c>
      <c r="B3408" t="s">
        <v>952</v>
      </c>
      <c r="C3408" s="412" t="s">
        <v>1783</v>
      </c>
      <c r="D3408" t="s">
        <v>15</v>
      </c>
      <c r="E3408" t="s">
        <v>18</v>
      </c>
      <c r="F3408" s="412" t="s">
        <v>1306</v>
      </c>
      <c r="G3408">
        <v>2</v>
      </c>
    </row>
    <row r="3409" spans="1:9" ht="45" x14ac:dyDescent="0.2">
      <c r="A3409" t="s">
        <v>953</v>
      </c>
      <c r="B3409" t="s">
        <v>952</v>
      </c>
      <c r="C3409" s="412" t="s">
        <v>1783</v>
      </c>
      <c r="D3409" t="s">
        <v>15</v>
      </c>
      <c r="E3409" t="s">
        <v>18</v>
      </c>
      <c r="F3409" s="412" t="s">
        <v>1300</v>
      </c>
      <c r="G3409">
        <v>302</v>
      </c>
      <c r="I3409">
        <v>135</v>
      </c>
    </row>
    <row r="3410" spans="1:9" ht="45" x14ac:dyDescent="0.2">
      <c r="A3410" t="s">
        <v>953</v>
      </c>
      <c r="B3410" t="s">
        <v>952</v>
      </c>
      <c r="C3410" s="412" t="s">
        <v>1783</v>
      </c>
      <c r="D3410" t="s">
        <v>15</v>
      </c>
      <c r="E3410" t="s">
        <v>18</v>
      </c>
      <c r="F3410" s="412" t="s">
        <v>1299</v>
      </c>
      <c r="G3410">
        <v>8</v>
      </c>
    </row>
    <row r="3411" spans="1:9" ht="30" x14ac:dyDescent="0.2">
      <c r="A3411" t="s">
        <v>953</v>
      </c>
      <c r="B3411" t="s">
        <v>952</v>
      </c>
      <c r="C3411" s="412" t="s">
        <v>1783</v>
      </c>
      <c r="D3411" t="s">
        <v>15</v>
      </c>
      <c r="E3411" t="s">
        <v>18</v>
      </c>
      <c r="F3411" s="412" t="s">
        <v>1171</v>
      </c>
      <c r="G3411">
        <v>27</v>
      </c>
    </row>
    <row r="3412" spans="1:9" ht="30" x14ac:dyDescent="0.2">
      <c r="A3412" t="s">
        <v>953</v>
      </c>
      <c r="B3412" t="s">
        <v>952</v>
      </c>
      <c r="C3412" s="412" t="s">
        <v>1783</v>
      </c>
      <c r="D3412" t="s">
        <v>15</v>
      </c>
      <c r="E3412" t="s">
        <v>18</v>
      </c>
      <c r="F3412" s="412" t="s">
        <v>1297</v>
      </c>
      <c r="G3412">
        <v>119</v>
      </c>
      <c r="H3412">
        <v>2</v>
      </c>
      <c r="I3412">
        <v>5</v>
      </c>
    </row>
    <row r="3413" spans="1:9" ht="30" x14ac:dyDescent="0.2">
      <c r="A3413" t="s">
        <v>953</v>
      </c>
      <c r="B3413" t="s">
        <v>952</v>
      </c>
      <c r="C3413" s="412" t="s">
        <v>1783</v>
      </c>
      <c r="D3413" t="s">
        <v>15</v>
      </c>
      <c r="E3413" t="s">
        <v>18</v>
      </c>
      <c r="F3413" s="412" t="s">
        <v>1296</v>
      </c>
      <c r="G3413">
        <v>4443</v>
      </c>
      <c r="H3413">
        <v>157</v>
      </c>
    </row>
    <row r="3414" spans="1:9" ht="60" x14ac:dyDescent="0.2">
      <c r="A3414" t="s">
        <v>953</v>
      </c>
      <c r="B3414" t="s">
        <v>952</v>
      </c>
      <c r="C3414" s="412" t="s">
        <v>1783</v>
      </c>
      <c r="D3414" t="s">
        <v>15</v>
      </c>
      <c r="E3414" t="s">
        <v>18</v>
      </c>
      <c r="F3414" s="412" t="s">
        <v>1295</v>
      </c>
      <c r="G3414">
        <v>1565</v>
      </c>
      <c r="H3414">
        <v>68</v>
      </c>
      <c r="I3414">
        <v>1037</v>
      </c>
    </row>
    <row r="3415" spans="1:9" ht="30" x14ac:dyDescent="0.2">
      <c r="A3415" t="s">
        <v>953</v>
      </c>
      <c r="B3415" t="s">
        <v>952</v>
      </c>
      <c r="C3415" s="412" t="s">
        <v>1783</v>
      </c>
      <c r="D3415" t="s">
        <v>15</v>
      </c>
      <c r="E3415" t="s">
        <v>18</v>
      </c>
      <c r="F3415" s="412" t="s">
        <v>1294</v>
      </c>
      <c r="G3415">
        <v>1052</v>
      </c>
      <c r="H3415">
        <v>39</v>
      </c>
      <c r="I3415">
        <v>439</v>
      </c>
    </row>
    <row r="3416" spans="1:9" ht="30" x14ac:dyDescent="0.2">
      <c r="A3416" t="s">
        <v>861</v>
      </c>
      <c r="B3416" t="s">
        <v>860</v>
      </c>
      <c r="C3416" s="412" t="s">
        <v>1784</v>
      </c>
      <c r="D3416" t="s">
        <v>13</v>
      </c>
      <c r="E3416" t="s">
        <v>183</v>
      </c>
      <c r="F3416" s="412" t="s">
        <v>1305</v>
      </c>
      <c r="G3416">
        <v>5</v>
      </c>
      <c r="H3416">
        <v>4</v>
      </c>
    </row>
    <row r="3417" spans="1:9" ht="30" x14ac:dyDescent="0.2">
      <c r="A3417" t="s">
        <v>861</v>
      </c>
      <c r="B3417" t="s">
        <v>860</v>
      </c>
      <c r="C3417" s="412" t="s">
        <v>1784</v>
      </c>
      <c r="D3417" t="s">
        <v>13</v>
      </c>
      <c r="E3417" t="s">
        <v>183</v>
      </c>
      <c r="F3417" s="412" t="s">
        <v>1308</v>
      </c>
      <c r="G3417">
        <v>2</v>
      </c>
    </row>
    <row r="3418" spans="1:9" ht="30" x14ac:dyDescent="0.2">
      <c r="A3418" t="s">
        <v>861</v>
      </c>
      <c r="B3418" t="s">
        <v>860</v>
      </c>
      <c r="C3418" s="412" t="s">
        <v>1784</v>
      </c>
      <c r="D3418" t="s">
        <v>13</v>
      </c>
      <c r="E3418" t="s">
        <v>183</v>
      </c>
      <c r="F3418" s="412" t="s">
        <v>1169</v>
      </c>
      <c r="G3418">
        <v>6</v>
      </c>
    </row>
    <row r="3419" spans="1:9" ht="45" x14ac:dyDescent="0.2">
      <c r="A3419" t="s">
        <v>861</v>
      </c>
      <c r="B3419" t="s">
        <v>860</v>
      </c>
      <c r="C3419" s="412" t="s">
        <v>1784</v>
      </c>
      <c r="D3419" t="s">
        <v>13</v>
      </c>
      <c r="E3419" t="s">
        <v>183</v>
      </c>
      <c r="F3419" s="412" t="s">
        <v>1300</v>
      </c>
      <c r="G3419">
        <v>13</v>
      </c>
      <c r="I3419">
        <v>112</v>
      </c>
    </row>
    <row r="3420" spans="1:9" ht="45" x14ac:dyDescent="0.2">
      <c r="A3420" t="s">
        <v>861</v>
      </c>
      <c r="B3420" t="s">
        <v>860</v>
      </c>
      <c r="C3420" s="412" t="s">
        <v>1784</v>
      </c>
      <c r="D3420" t="s">
        <v>13</v>
      </c>
      <c r="E3420" t="s">
        <v>183</v>
      </c>
      <c r="F3420" s="412" t="s">
        <v>1299</v>
      </c>
      <c r="G3420">
        <v>19</v>
      </c>
    </row>
    <row r="3421" spans="1:9" ht="30" x14ac:dyDescent="0.2">
      <c r="A3421" t="s">
        <v>861</v>
      </c>
      <c r="B3421" t="s">
        <v>860</v>
      </c>
      <c r="C3421" s="412" t="s">
        <v>1784</v>
      </c>
      <c r="D3421" t="s">
        <v>13</v>
      </c>
      <c r="E3421" t="s">
        <v>183</v>
      </c>
      <c r="F3421" s="412" t="s">
        <v>1297</v>
      </c>
      <c r="G3421">
        <v>1104</v>
      </c>
      <c r="H3421">
        <v>2</v>
      </c>
      <c r="I3421">
        <v>10</v>
      </c>
    </row>
    <row r="3422" spans="1:9" ht="30" x14ac:dyDescent="0.2">
      <c r="A3422" t="s">
        <v>861</v>
      </c>
      <c r="B3422" t="s">
        <v>860</v>
      </c>
      <c r="C3422" s="412" t="s">
        <v>1784</v>
      </c>
      <c r="D3422" t="s">
        <v>13</v>
      </c>
      <c r="E3422" t="s">
        <v>183</v>
      </c>
      <c r="F3422" s="412" t="s">
        <v>1296</v>
      </c>
      <c r="G3422">
        <v>2</v>
      </c>
      <c r="H3422">
        <v>48</v>
      </c>
    </row>
    <row r="3423" spans="1:9" ht="60" x14ac:dyDescent="0.2">
      <c r="A3423" t="s">
        <v>861</v>
      </c>
      <c r="B3423" t="s">
        <v>860</v>
      </c>
      <c r="C3423" s="412" t="s">
        <v>1784</v>
      </c>
      <c r="D3423" t="s">
        <v>13</v>
      </c>
      <c r="E3423" t="s">
        <v>183</v>
      </c>
      <c r="F3423" s="412" t="s">
        <v>1295</v>
      </c>
      <c r="G3423">
        <v>1</v>
      </c>
      <c r="H3423">
        <v>64</v>
      </c>
      <c r="I3423">
        <v>436</v>
      </c>
    </row>
    <row r="3424" spans="1:9" ht="30" x14ac:dyDescent="0.2">
      <c r="A3424" t="s">
        <v>861</v>
      </c>
      <c r="B3424" t="s">
        <v>860</v>
      </c>
      <c r="C3424" s="412" t="s">
        <v>1784</v>
      </c>
      <c r="D3424" t="s">
        <v>13</v>
      </c>
      <c r="E3424" t="s">
        <v>183</v>
      </c>
      <c r="F3424" s="412" t="s">
        <v>1294</v>
      </c>
      <c r="G3424">
        <v>926</v>
      </c>
      <c r="I3424">
        <v>2</v>
      </c>
    </row>
    <row r="3425" spans="1:9" ht="30" x14ac:dyDescent="0.2">
      <c r="A3425" t="s">
        <v>528</v>
      </c>
      <c r="B3425" t="s">
        <v>527</v>
      </c>
      <c r="C3425" s="412" t="s">
        <v>1785</v>
      </c>
      <c r="D3425" t="s">
        <v>13</v>
      </c>
      <c r="E3425" t="s">
        <v>19</v>
      </c>
      <c r="F3425" s="412" t="s">
        <v>1305</v>
      </c>
      <c r="G3425">
        <v>1</v>
      </c>
    </row>
    <row r="3426" spans="1:9" ht="30" x14ac:dyDescent="0.2">
      <c r="A3426" t="s">
        <v>528</v>
      </c>
      <c r="B3426" t="s">
        <v>527</v>
      </c>
      <c r="C3426" s="412" t="s">
        <v>1785</v>
      </c>
      <c r="D3426" t="s">
        <v>13</v>
      </c>
      <c r="E3426" t="s">
        <v>19</v>
      </c>
      <c r="F3426" s="412" t="s">
        <v>1304</v>
      </c>
      <c r="G3426">
        <v>1</v>
      </c>
    </row>
    <row r="3427" spans="1:9" ht="45" x14ac:dyDescent="0.2">
      <c r="A3427" t="s">
        <v>528</v>
      </c>
      <c r="B3427" t="s">
        <v>527</v>
      </c>
      <c r="C3427" s="412" t="s">
        <v>1785</v>
      </c>
      <c r="D3427" t="s">
        <v>13</v>
      </c>
      <c r="E3427" t="s">
        <v>19</v>
      </c>
      <c r="F3427" s="412" t="s">
        <v>1303</v>
      </c>
      <c r="G3427">
        <v>8</v>
      </c>
    </row>
    <row r="3428" spans="1:9" ht="30" x14ac:dyDescent="0.2">
      <c r="A3428" t="s">
        <v>528</v>
      </c>
      <c r="B3428" t="s">
        <v>527</v>
      </c>
      <c r="C3428" s="412" t="s">
        <v>1785</v>
      </c>
      <c r="D3428" t="s">
        <v>13</v>
      </c>
      <c r="E3428" t="s">
        <v>19</v>
      </c>
      <c r="F3428" s="412" t="s">
        <v>1309</v>
      </c>
      <c r="G3428">
        <v>1</v>
      </c>
    </row>
    <row r="3429" spans="1:9" ht="45" x14ac:dyDescent="0.2">
      <c r="A3429" t="s">
        <v>528</v>
      </c>
      <c r="B3429" t="s">
        <v>527</v>
      </c>
      <c r="C3429" s="412" t="s">
        <v>1785</v>
      </c>
      <c r="D3429" t="s">
        <v>13</v>
      </c>
      <c r="E3429" t="s">
        <v>19</v>
      </c>
      <c r="F3429" s="412" t="s">
        <v>1170</v>
      </c>
      <c r="G3429">
        <v>2667</v>
      </c>
      <c r="H3429">
        <v>90</v>
      </c>
    </row>
    <row r="3430" spans="1:9" ht="30" x14ac:dyDescent="0.2">
      <c r="A3430" t="s">
        <v>528</v>
      </c>
      <c r="B3430" t="s">
        <v>527</v>
      </c>
      <c r="C3430" s="412" t="s">
        <v>1785</v>
      </c>
      <c r="D3430" t="s">
        <v>13</v>
      </c>
      <c r="E3430" t="s">
        <v>19</v>
      </c>
      <c r="F3430" s="412" t="s">
        <v>1306</v>
      </c>
      <c r="G3430">
        <v>3</v>
      </c>
    </row>
    <row r="3431" spans="1:9" ht="45" x14ac:dyDescent="0.2">
      <c r="A3431" t="s">
        <v>528</v>
      </c>
      <c r="B3431" t="s">
        <v>527</v>
      </c>
      <c r="C3431" s="412" t="s">
        <v>1785</v>
      </c>
      <c r="D3431" t="s">
        <v>13</v>
      </c>
      <c r="E3431" t="s">
        <v>19</v>
      </c>
      <c r="F3431" s="412" t="s">
        <v>1300</v>
      </c>
      <c r="G3431">
        <v>948</v>
      </c>
      <c r="I3431">
        <v>735</v>
      </c>
    </row>
    <row r="3432" spans="1:9" ht="30" x14ac:dyDescent="0.2">
      <c r="A3432" t="s">
        <v>528</v>
      </c>
      <c r="B3432" t="s">
        <v>527</v>
      </c>
      <c r="C3432" s="412" t="s">
        <v>1785</v>
      </c>
      <c r="D3432" t="s">
        <v>13</v>
      </c>
      <c r="E3432" t="s">
        <v>19</v>
      </c>
      <c r="F3432" s="412" t="s">
        <v>1171</v>
      </c>
      <c r="G3432">
        <v>1</v>
      </c>
    </row>
    <row r="3433" spans="1:9" ht="30" x14ac:dyDescent="0.2">
      <c r="A3433" t="s">
        <v>528</v>
      </c>
      <c r="B3433" t="s">
        <v>527</v>
      </c>
      <c r="C3433" s="412" t="s">
        <v>1785</v>
      </c>
      <c r="D3433" t="s">
        <v>13</v>
      </c>
      <c r="E3433" t="s">
        <v>19</v>
      </c>
      <c r="F3433" s="412" t="s">
        <v>1297</v>
      </c>
      <c r="G3433">
        <v>4819</v>
      </c>
      <c r="H3433">
        <v>313</v>
      </c>
      <c r="I3433">
        <v>745</v>
      </c>
    </row>
    <row r="3434" spans="1:9" ht="30" x14ac:dyDescent="0.2">
      <c r="A3434" t="s">
        <v>528</v>
      </c>
      <c r="B3434" t="s">
        <v>527</v>
      </c>
      <c r="C3434" s="412" t="s">
        <v>1785</v>
      </c>
      <c r="D3434" t="s">
        <v>13</v>
      </c>
      <c r="E3434" t="s">
        <v>19</v>
      </c>
      <c r="F3434" s="412" t="s">
        <v>1296</v>
      </c>
      <c r="G3434">
        <v>5</v>
      </c>
    </row>
    <row r="3435" spans="1:9" ht="60" x14ac:dyDescent="0.2">
      <c r="A3435" t="s">
        <v>528</v>
      </c>
      <c r="B3435" t="s">
        <v>527</v>
      </c>
      <c r="C3435" s="412" t="s">
        <v>1785</v>
      </c>
      <c r="D3435" t="s">
        <v>13</v>
      </c>
      <c r="E3435" t="s">
        <v>19</v>
      </c>
      <c r="F3435" s="412" t="s">
        <v>1295</v>
      </c>
      <c r="G3435">
        <v>1387</v>
      </c>
      <c r="H3435">
        <v>142</v>
      </c>
      <c r="I3435">
        <v>2</v>
      </c>
    </row>
    <row r="3436" spans="1:9" ht="30" x14ac:dyDescent="0.2">
      <c r="A3436" t="s">
        <v>528</v>
      </c>
      <c r="B3436" t="s">
        <v>527</v>
      </c>
      <c r="C3436" s="412" t="s">
        <v>1785</v>
      </c>
      <c r="D3436" t="s">
        <v>13</v>
      </c>
      <c r="E3436" t="s">
        <v>19</v>
      </c>
      <c r="F3436" s="412" t="s">
        <v>1294</v>
      </c>
      <c r="G3436">
        <v>3</v>
      </c>
      <c r="I3436">
        <v>3</v>
      </c>
    </row>
    <row r="3437" spans="1:9" ht="45" x14ac:dyDescent="0.2">
      <c r="A3437" t="s">
        <v>1096</v>
      </c>
      <c r="B3437" t="s">
        <v>1374</v>
      </c>
      <c r="C3437" s="412" t="s">
        <v>1786</v>
      </c>
      <c r="D3437" t="s">
        <v>13</v>
      </c>
      <c r="E3437" t="s">
        <v>67</v>
      </c>
      <c r="F3437" s="412" t="s">
        <v>1303</v>
      </c>
      <c r="G3437">
        <v>2</v>
      </c>
    </row>
    <row r="3438" spans="1:9" ht="45" x14ac:dyDescent="0.2">
      <c r="A3438" t="s">
        <v>1096</v>
      </c>
      <c r="B3438" t="s">
        <v>1374</v>
      </c>
      <c r="C3438" s="412" t="s">
        <v>1786</v>
      </c>
      <c r="D3438" t="s">
        <v>13</v>
      </c>
      <c r="E3438" t="s">
        <v>67</v>
      </c>
      <c r="F3438" s="412" t="s">
        <v>1170</v>
      </c>
      <c r="G3438">
        <v>3</v>
      </c>
    </row>
    <row r="3439" spans="1:9" x14ac:dyDescent="0.2">
      <c r="A3439" t="s">
        <v>1096</v>
      </c>
      <c r="B3439" t="s">
        <v>1374</v>
      </c>
      <c r="C3439" s="412" t="s">
        <v>1786</v>
      </c>
      <c r="D3439" t="s">
        <v>13</v>
      </c>
      <c r="E3439" t="s">
        <v>67</v>
      </c>
      <c r="F3439" s="412" t="s">
        <v>1307</v>
      </c>
      <c r="G3439">
        <v>3</v>
      </c>
    </row>
    <row r="3440" spans="1:9" x14ac:dyDescent="0.2">
      <c r="A3440" t="s">
        <v>1096</v>
      </c>
      <c r="B3440" t="s">
        <v>1374</v>
      </c>
      <c r="C3440" s="412" t="s">
        <v>1786</v>
      </c>
      <c r="D3440" t="s">
        <v>13</v>
      </c>
      <c r="E3440" t="s">
        <v>67</v>
      </c>
      <c r="F3440" s="412" t="s">
        <v>1306</v>
      </c>
      <c r="G3440">
        <v>549</v>
      </c>
    </row>
    <row r="3441" spans="1:9" ht="30" x14ac:dyDescent="0.2">
      <c r="A3441" t="s">
        <v>1096</v>
      </c>
      <c r="B3441" t="s">
        <v>1374</v>
      </c>
      <c r="C3441" s="412" t="s">
        <v>1786</v>
      </c>
      <c r="D3441" t="s">
        <v>13</v>
      </c>
      <c r="E3441" t="s">
        <v>67</v>
      </c>
      <c r="F3441" s="412" t="s">
        <v>1297</v>
      </c>
      <c r="G3441">
        <v>1367</v>
      </c>
      <c r="H3441">
        <v>51</v>
      </c>
      <c r="I3441">
        <v>185</v>
      </c>
    </row>
    <row r="3442" spans="1:9" ht="60" x14ac:dyDescent="0.2">
      <c r="A3442" t="s">
        <v>1096</v>
      </c>
      <c r="B3442" t="s">
        <v>1374</v>
      </c>
      <c r="C3442" s="412" t="s">
        <v>1786</v>
      </c>
      <c r="D3442" t="s">
        <v>13</v>
      </c>
      <c r="E3442" t="s">
        <v>67</v>
      </c>
      <c r="F3442" s="412" t="s">
        <v>1295</v>
      </c>
      <c r="G3442">
        <v>3</v>
      </c>
    </row>
    <row r="3443" spans="1:9" x14ac:dyDescent="0.2">
      <c r="A3443" t="s">
        <v>1096</v>
      </c>
      <c r="B3443" t="s">
        <v>1374</v>
      </c>
      <c r="C3443" s="412" t="s">
        <v>1786</v>
      </c>
      <c r="D3443" t="s">
        <v>13</v>
      </c>
      <c r="E3443" t="s">
        <v>67</v>
      </c>
      <c r="F3443" s="412" t="s">
        <v>1294</v>
      </c>
      <c r="G3443">
        <v>454</v>
      </c>
      <c r="H3443">
        <v>11</v>
      </c>
      <c r="I3443">
        <v>126</v>
      </c>
    </row>
    <row r="3444" spans="1:9" ht="30" x14ac:dyDescent="0.2">
      <c r="A3444" t="s">
        <v>835</v>
      </c>
      <c r="B3444" t="s">
        <v>834</v>
      </c>
      <c r="C3444" s="412" t="s">
        <v>1787</v>
      </c>
      <c r="D3444" t="s">
        <v>160</v>
      </c>
      <c r="E3444" t="s">
        <v>17</v>
      </c>
      <c r="F3444" s="412" t="s">
        <v>1305</v>
      </c>
      <c r="G3444">
        <v>437</v>
      </c>
      <c r="H3444">
        <v>881</v>
      </c>
    </row>
    <row r="3445" spans="1:9" ht="30" x14ac:dyDescent="0.2">
      <c r="A3445" t="s">
        <v>835</v>
      </c>
      <c r="B3445" t="s">
        <v>834</v>
      </c>
      <c r="C3445" s="412" t="s">
        <v>1787</v>
      </c>
      <c r="D3445" t="s">
        <v>160</v>
      </c>
      <c r="E3445" t="s">
        <v>17</v>
      </c>
      <c r="F3445" s="412" t="s">
        <v>1308</v>
      </c>
      <c r="G3445">
        <v>8</v>
      </c>
      <c r="H3445">
        <v>102</v>
      </c>
    </row>
    <row r="3446" spans="1:9" ht="30" x14ac:dyDescent="0.2">
      <c r="A3446" t="s">
        <v>835</v>
      </c>
      <c r="B3446" t="s">
        <v>834</v>
      </c>
      <c r="C3446" s="412" t="s">
        <v>1787</v>
      </c>
      <c r="D3446" t="s">
        <v>160</v>
      </c>
      <c r="E3446" t="s">
        <v>17</v>
      </c>
      <c r="F3446" s="412" t="s">
        <v>1304</v>
      </c>
      <c r="G3446">
        <v>21</v>
      </c>
      <c r="H3446">
        <v>5</v>
      </c>
    </row>
    <row r="3447" spans="1:9" ht="30" x14ac:dyDescent="0.2">
      <c r="A3447" t="s">
        <v>835</v>
      </c>
      <c r="B3447" t="s">
        <v>834</v>
      </c>
      <c r="C3447" s="412" t="s">
        <v>1787</v>
      </c>
      <c r="D3447" t="s">
        <v>160</v>
      </c>
      <c r="E3447" t="s">
        <v>17</v>
      </c>
      <c r="F3447" s="412" t="s">
        <v>1169</v>
      </c>
      <c r="G3447">
        <v>628</v>
      </c>
      <c r="H3447">
        <v>346</v>
      </c>
    </row>
    <row r="3448" spans="1:9" ht="30" x14ac:dyDescent="0.2">
      <c r="A3448" t="s">
        <v>835</v>
      </c>
      <c r="B3448" t="s">
        <v>834</v>
      </c>
      <c r="C3448" s="412" t="s">
        <v>1787</v>
      </c>
      <c r="D3448" t="s">
        <v>160</v>
      </c>
      <c r="E3448" t="s">
        <v>17</v>
      </c>
      <c r="F3448" s="412" t="s">
        <v>1309</v>
      </c>
      <c r="G3448">
        <v>2</v>
      </c>
    </row>
    <row r="3449" spans="1:9" ht="45" x14ac:dyDescent="0.2">
      <c r="A3449" t="s">
        <v>835</v>
      </c>
      <c r="B3449" t="s">
        <v>834</v>
      </c>
      <c r="C3449" s="412" t="s">
        <v>1787</v>
      </c>
      <c r="D3449" t="s">
        <v>160</v>
      </c>
      <c r="E3449" t="s">
        <v>17</v>
      </c>
      <c r="F3449" s="412" t="s">
        <v>1170</v>
      </c>
      <c r="G3449">
        <v>1</v>
      </c>
    </row>
    <row r="3450" spans="1:9" ht="30" x14ac:dyDescent="0.2">
      <c r="A3450" t="s">
        <v>835</v>
      </c>
      <c r="B3450" t="s">
        <v>834</v>
      </c>
      <c r="C3450" s="412" t="s">
        <v>1787</v>
      </c>
      <c r="D3450" t="s">
        <v>160</v>
      </c>
      <c r="E3450" t="s">
        <v>17</v>
      </c>
      <c r="F3450" s="412" t="s">
        <v>1306</v>
      </c>
      <c r="G3450">
        <v>180</v>
      </c>
    </row>
    <row r="3451" spans="1:9" ht="45" x14ac:dyDescent="0.2">
      <c r="A3451" t="s">
        <v>835</v>
      </c>
      <c r="B3451" t="s">
        <v>834</v>
      </c>
      <c r="C3451" s="412" t="s">
        <v>1787</v>
      </c>
      <c r="D3451" t="s">
        <v>160</v>
      </c>
      <c r="E3451" t="s">
        <v>17</v>
      </c>
      <c r="F3451" s="412" t="s">
        <v>1300</v>
      </c>
      <c r="G3451">
        <v>703</v>
      </c>
      <c r="I3451">
        <v>15</v>
      </c>
    </row>
    <row r="3452" spans="1:9" ht="45" x14ac:dyDescent="0.2">
      <c r="A3452" t="s">
        <v>835</v>
      </c>
      <c r="B3452" t="s">
        <v>834</v>
      </c>
      <c r="C3452" s="412" t="s">
        <v>1787</v>
      </c>
      <c r="D3452" t="s">
        <v>160</v>
      </c>
      <c r="E3452" t="s">
        <v>17</v>
      </c>
      <c r="F3452" s="412" t="s">
        <v>1299</v>
      </c>
      <c r="G3452">
        <v>3516</v>
      </c>
    </row>
    <row r="3453" spans="1:9" ht="30" x14ac:dyDescent="0.2">
      <c r="A3453" t="s">
        <v>835</v>
      </c>
      <c r="B3453" t="s">
        <v>834</v>
      </c>
      <c r="C3453" s="412" t="s">
        <v>1787</v>
      </c>
      <c r="D3453" t="s">
        <v>160</v>
      </c>
      <c r="E3453" t="s">
        <v>17</v>
      </c>
      <c r="F3453" s="412" t="s">
        <v>1171</v>
      </c>
      <c r="G3453">
        <v>49</v>
      </c>
    </row>
    <row r="3454" spans="1:9" ht="30" x14ac:dyDescent="0.2">
      <c r="A3454" t="s">
        <v>835</v>
      </c>
      <c r="B3454" t="s">
        <v>834</v>
      </c>
      <c r="C3454" s="412" t="s">
        <v>1787</v>
      </c>
      <c r="D3454" t="s">
        <v>160</v>
      </c>
      <c r="E3454" t="s">
        <v>17</v>
      </c>
      <c r="F3454" s="412" t="s">
        <v>1297</v>
      </c>
      <c r="G3454">
        <v>131</v>
      </c>
      <c r="H3454">
        <v>24</v>
      </c>
      <c r="I3454">
        <v>5</v>
      </c>
    </row>
    <row r="3455" spans="1:9" ht="30" x14ac:dyDescent="0.2">
      <c r="A3455" t="s">
        <v>835</v>
      </c>
      <c r="B3455" t="s">
        <v>834</v>
      </c>
      <c r="C3455" s="412" t="s">
        <v>1787</v>
      </c>
      <c r="D3455" t="s">
        <v>160</v>
      </c>
      <c r="E3455" t="s">
        <v>17</v>
      </c>
      <c r="F3455" s="412" t="s">
        <v>1296</v>
      </c>
      <c r="G3455">
        <v>31</v>
      </c>
      <c r="H3455">
        <v>408</v>
      </c>
    </row>
    <row r="3456" spans="1:9" ht="60" x14ac:dyDescent="0.2">
      <c r="A3456" t="s">
        <v>835</v>
      </c>
      <c r="B3456" t="s">
        <v>834</v>
      </c>
      <c r="C3456" s="412" t="s">
        <v>1787</v>
      </c>
      <c r="D3456" t="s">
        <v>160</v>
      </c>
      <c r="E3456" t="s">
        <v>17</v>
      </c>
      <c r="F3456" s="412" t="s">
        <v>1295</v>
      </c>
      <c r="G3456">
        <v>30</v>
      </c>
      <c r="H3456">
        <v>249</v>
      </c>
      <c r="I3456">
        <v>10</v>
      </c>
    </row>
    <row r="3457" spans="1:9" ht="30" x14ac:dyDescent="0.2">
      <c r="A3457" t="s">
        <v>835</v>
      </c>
      <c r="B3457" t="s">
        <v>834</v>
      </c>
      <c r="C3457" s="412" t="s">
        <v>1787</v>
      </c>
      <c r="D3457" t="s">
        <v>160</v>
      </c>
      <c r="E3457" t="s">
        <v>17</v>
      </c>
      <c r="F3457" s="412" t="s">
        <v>1294</v>
      </c>
      <c r="G3457">
        <v>8347</v>
      </c>
      <c r="H3457">
        <v>1534</v>
      </c>
      <c r="I3457">
        <v>20</v>
      </c>
    </row>
    <row r="3458" spans="1:9" ht="45" x14ac:dyDescent="0.2">
      <c r="A3458" t="s">
        <v>912</v>
      </c>
      <c r="B3458" t="s">
        <v>911</v>
      </c>
      <c r="C3458" s="412" t="s">
        <v>1473</v>
      </c>
      <c r="D3458" t="s">
        <v>15</v>
      </c>
      <c r="E3458" t="s">
        <v>19</v>
      </c>
      <c r="F3458" s="412" t="s">
        <v>1170</v>
      </c>
      <c r="G3458">
        <v>2</v>
      </c>
    </row>
    <row r="3459" spans="1:9" ht="30" x14ac:dyDescent="0.2">
      <c r="A3459" t="s">
        <v>285</v>
      </c>
      <c r="B3459" t="s">
        <v>284</v>
      </c>
      <c r="C3459" s="412" t="s">
        <v>1788</v>
      </c>
      <c r="D3459" t="s">
        <v>15</v>
      </c>
      <c r="E3459" t="s">
        <v>17</v>
      </c>
      <c r="F3459" s="412" t="s">
        <v>1305</v>
      </c>
      <c r="G3459">
        <v>543</v>
      </c>
      <c r="H3459">
        <v>102</v>
      </c>
    </row>
    <row r="3460" spans="1:9" ht="30" x14ac:dyDescent="0.2">
      <c r="A3460" t="s">
        <v>285</v>
      </c>
      <c r="B3460" t="s">
        <v>284</v>
      </c>
      <c r="C3460" s="412" t="s">
        <v>1788</v>
      </c>
      <c r="D3460" t="s">
        <v>15</v>
      </c>
      <c r="E3460" t="s">
        <v>17</v>
      </c>
      <c r="F3460" s="412" t="s">
        <v>1308</v>
      </c>
      <c r="G3460">
        <v>2</v>
      </c>
      <c r="H3460">
        <v>1</v>
      </c>
    </row>
    <row r="3461" spans="1:9" ht="30" x14ac:dyDescent="0.2">
      <c r="A3461" t="s">
        <v>285</v>
      </c>
      <c r="B3461" t="s">
        <v>284</v>
      </c>
      <c r="C3461" s="412" t="s">
        <v>1788</v>
      </c>
      <c r="D3461" t="s">
        <v>15</v>
      </c>
      <c r="E3461" t="s">
        <v>17</v>
      </c>
      <c r="F3461" s="412" t="s">
        <v>1304</v>
      </c>
      <c r="G3461">
        <v>1</v>
      </c>
    </row>
    <row r="3462" spans="1:9" ht="45" x14ac:dyDescent="0.2">
      <c r="A3462" t="s">
        <v>285</v>
      </c>
      <c r="B3462" t="s">
        <v>284</v>
      </c>
      <c r="C3462" s="412" t="s">
        <v>1788</v>
      </c>
      <c r="D3462" t="s">
        <v>15</v>
      </c>
      <c r="E3462" t="s">
        <v>17</v>
      </c>
      <c r="F3462" s="412" t="s">
        <v>1303</v>
      </c>
      <c r="G3462">
        <v>4</v>
      </c>
    </row>
    <row r="3463" spans="1:9" ht="30" x14ac:dyDescent="0.2">
      <c r="A3463" t="s">
        <v>285</v>
      </c>
      <c r="B3463" t="s">
        <v>284</v>
      </c>
      <c r="C3463" s="412" t="s">
        <v>1788</v>
      </c>
      <c r="D3463" t="s">
        <v>15</v>
      </c>
      <c r="E3463" t="s">
        <v>17</v>
      </c>
      <c r="F3463" s="412" t="s">
        <v>1169</v>
      </c>
      <c r="G3463">
        <v>432</v>
      </c>
      <c r="H3463">
        <v>73</v>
      </c>
    </row>
    <row r="3464" spans="1:9" ht="30" x14ac:dyDescent="0.2">
      <c r="A3464" t="s">
        <v>285</v>
      </c>
      <c r="B3464" t="s">
        <v>284</v>
      </c>
      <c r="C3464" s="412" t="s">
        <v>1788</v>
      </c>
      <c r="D3464" t="s">
        <v>15</v>
      </c>
      <c r="E3464" t="s">
        <v>17</v>
      </c>
      <c r="F3464" s="412" t="s">
        <v>1309</v>
      </c>
      <c r="G3464">
        <v>1</v>
      </c>
    </row>
    <row r="3465" spans="1:9" ht="45" x14ac:dyDescent="0.2">
      <c r="A3465" t="s">
        <v>285</v>
      </c>
      <c r="B3465" t="s">
        <v>284</v>
      </c>
      <c r="C3465" s="412" t="s">
        <v>1788</v>
      </c>
      <c r="D3465" t="s">
        <v>15</v>
      </c>
      <c r="E3465" t="s">
        <v>17</v>
      </c>
      <c r="F3465" s="412" t="s">
        <v>1170</v>
      </c>
      <c r="G3465">
        <v>1</v>
      </c>
    </row>
    <row r="3466" spans="1:9" ht="30" x14ac:dyDescent="0.2">
      <c r="A3466" t="s">
        <v>285</v>
      </c>
      <c r="B3466" t="s">
        <v>284</v>
      </c>
      <c r="C3466" s="412" t="s">
        <v>1788</v>
      </c>
      <c r="D3466" t="s">
        <v>15</v>
      </c>
      <c r="E3466" t="s">
        <v>17</v>
      </c>
      <c r="F3466" s="412" t="s">
        <v>1306</v>
      </c>
      <c r="G3466">
        <v>3</v>
      </c>
    </row>
    <row r="3467" spans="1:9" ht="45" x14ac:dyDescent="0.2">
      <c r="A3467" t="s">
        <v>285</v>
      </c>
      <c r="B3467" t="s">
        <v>284</v>
      </c>
      <c r="C3467" s="412" t="s">
        <v>1788</v>
      </c>
      <c r="D3467" t="s">
        <v>15</v>
      </c>
      <c r="E3467" t="s">
        <v>17</v>
      </c>
      <c r="F3467" s="412" t="s">
        <v>1300</v>
      </c>
      <c r="G3467">
        <v>337</v>
      </c>
      <c r="I3467">
        <v>311</v>
      </c>
    </row>
    <row r="3468" spans="1:9" ht="45" x14ac:dyDescent="0.2">
      <c r="A3468" t="s">
        <v>285</v>
      </c>
      <c r="B3468" t="s">
        <v>284</v>
      </c>
      <c r="C3468" s="412" t="s">
        <v>1788</v>
      </c>
      <c r="D3468" t="s">
        <v>15</v>
      </c>
      <c r="E3468" t="s">
        <v>17</v>
      </c>
      <c r="F3468" s="412" t="s">
        <v>1299</v>
      </c>
      <c r="G3468">
        <v>1099</v>
      </c>
    </row>
    <row r="3469" spans="1:9" ht="30" x14ac:dyDescent="0.2">
      <c r="A3469" t="s">
        <v>285</v>
      </c>
      <c r="B3469" t="s">
        <v>284</v>
      </c>
      <c r="C3469" s="412" t="s">
        <v>1788</v>
      </c>
      <c r="D3469" t="s">
        <v>15</v>
      </c>
      <c r="E3469" t="s">
        <v>17</v>
      </c>
      <c r="F3469" s="412" t="s">
        <v>1171</v>
      </c>
      <c r="G3469">
        <v>4</v>
      </c>
    </row>
    <row r="3470" spans="1:9" ht="30" x14ac:dyDescent="0.2">
      <c r="A3470" t="s">
        <v>285</v>
      </c>
      <c r="B3470" t="s">
        <v>284</v>
      </c>
      <c r="C3470" s="412" t="s">
        <v>1788</v>
      </c>
      <c r="D3470" t="s">
        <v>15</v>
      </c>
      <c r="E3470" t="s">
        <v>17</v>
      </c>
      <c r="F3470" s="412" t="s">
        <v>1297</v>
      </c>
      <c r="G3470">
        <v>121</v>
      </c>
      <c r="I3470">
        <v>291</v>
      </c>
    </row>
    <row r="3471" spans="1:9" ht="30" x14ac:dyDescent="0.2">
      <c r="A3471" t="s">
        <v>285</v>
      </c>
      <c r="B3471" t="s">
        <v>284</v>
      </c>
      <c r="C3471" s="412" t="s">
        <v>1788</v>
      </c>
      <c r="D3471" t="s">
        <v>15</v>
      </c>
      <c r="E3471" t="s">
        <v>17</v>
      </c>
      <c r="F3471" s="412" t="s">
        <v>1296</v>
      </c>
      <c r="G3471">
        <v>4</v>
      </c>
      <c r="H3471">
        <v>1</v>
      </c>
    </row>
    <row r="3472" spans="1:9" ht="60" x14ac:dyDescent="0.2">
      <c r="A3472" t="s">
        <v>285</v>
      </c>
      <c r="B3472" t="s">
        <v>284</v>
      </c>
      <c r="C3472" s="412" t="s">
        <v>1788</v>
      </c>
      <c r="D3472" t="s">
        <v>15</v>
      </c>
      <c r="E3472" t="s">
        <v>17</v>
      </c>
      <c r="F3472" s="412" t="s">
        <v>1295</v>
      </c>
      <c r="G3472">
        <v>5</v>
      </c>
      <c r="H3472">
        <v>5</v>
      </c>
      <c r="I3472">
        <v>22</v>
      </c>
    </row>
    <row r="3473" spans="1:9" ht="30" x14ac:dyDescent="0.2">
      <c r="A3473" t="s">
        <v>285</v>
      </c>
      <c r="B3473" t="s">
        <v>284</v>
      </c>
      <c r="C3473" s="412" t="s">
        <v>1788</v>
      </c>
      <c r="D3473" t="s">
        <v>15</v>
      </c>
      <c r="E3473" t="s">
        <v>17</v>
      </c>
      <c r="F3473" s="412" t="s">
        <v>1294</v>
      </c>
      <c r="G3473">
        <v>5346</v>
      </c>
      <c r="H3473">
        <v>167</v>
      </c>
      <c r="I3473">
        <v>232</v>
      </c>
    </row>
    <row r="3474" spans="1:9" ht="30" x14ac:dyDescent="0.2">
      <c r="A3474" t="s">
        <v>239</v>
      </c>
      <c r="B3474" t="s">
        <v>238</v>
      </c>
      <c r="C3474" s="412" t="s">
        <v>1789</v>
      </c>
      <c r="D3474" t="s">
        <v>15</v>
      </c>
      <c r="E3474" t="s">
        <v>49</v>
      </c>
      <c r="F3474" s="412" t="s">
        <v>1305</v>
      </c>
      <c r="G3474">
        <v>15</v>
      </c>
    </row>
    <row r="3475" spans="1:9" ht="30" x14ac:dyDescent="0.2">
      <c r="A3475" t="s">
        <v>239</v>
      </c>
      <c r="B3475" t="s">
        <v>238</v>
      </c>
      <c r="C3475" s="412" t="s">
        <v>1789</v>
      </c>
      <c r="D3475" t="s">
        <v>15</v>
      </c>
      <c r="E3475" t="s">
        <v>49</v>
      </c>
      <c r="F3475" s="412" t="s">
        <v>1308</v>
      </c>
      <c r="G3475">
        <v>4</v>
      </c>
    </row>
    <row r="3476" spans="1:9" ht="30" x14ac:dyDescent="0.2">
      <c r="A3476" t="s">
        <v>239</v>
      </c>
      <c r="B3476" t="s">
        <v>238</v>
      </c>
      <c r="C3476" s="412" t="s">
        <v>1789</v>
      </c>
      <c r="D3476" t="s">
        <v>15</v>
      </c>
      <c r="E3476" t="s">
        <v>49</v>
      </c>
      <c r="F3476" s="412" t="s">
        <v>1304</v>
      </c>
      <c r="G3476">
        <v>15</v>
      </c>
      <c r="H3476">
        <v>2</v>
      </c>
    </row>
    <row r="3477" spans="1:9" ht="45" x14ac:dyDescent="0.2">
      <c r="A3477" t="s">
        <v>239</v>
      </c>
      <c r="B3477" t="s">
        <v>238</v>
      </c>
      <c r="C3477" s="412" t="s">
        <v>1789</v>
      </c>
      <c r="D3477" t="s">
        <v>15</v>
      </c>
      <c r="E3477" t="s">
        <v>49</v>
      </c>
      <c r="F3477" s="412" t="s">
        <v>1303</v>
      </c>
      <c r="G3477">
        <v>11</v>
      </c>
    </row>
    <row r="3478" spans="1:9" ht="30" x14ac:dyDescent="0.2">
      <c r="A3478" t="s">
        <v>239</v>
      </c>
      <c r="B3478" t="s">
        <v>238</v>
      </c>
      <c r="C3478" s="412" t="s">
        <v>1789</v>
      </c>
      <c r="D3478" t="s">
        <v>15</v>
      </c>
      <c r="E3478" t="s">
        <v>49</v>
      </c>
      <c r="F3478" s="412" t="s">
        <v>1169</v>
      </c>
      <c r="G3478">
        <v>10</v>
      </c>
    </row>
    <row r="3479" spans="1:9" ht="45" x14ac:dyDescent="0.2">
      <c r="A3479" t="s">
        <v>239</v>
      </c>
      <c r="B3479" t="s">
        <v>238</v>
      </c>
      <c r="C3479" s="412" t="s">
        <v>1789</v>
      </c>
      <c r="D3479" t="s">
        <v>15</v>
      </c>
      <c r="E3479" t="s">
        <v>49</v>
      </c>
      <c r="F3479" s="412" t="s">
        <v>1170</v>
      </c>
      <c r="G3479">
        <v>4</v>
      </c>
    </row>
    <row r="3480" spans="1:9" ht="30" x14ac:dyDescent="0.2">
      <c r="A3480" t="s">
        <v>239</v>
      </c>
      <c r="B3480" t="s">
        <v>238</v>
      </c>
      <c r="C3480" s="412" t="s">
        <v>1789</v>
      </c>
      <c r="D3480" t="s">
        <v>15</v>
      </c>
      <c r="E3480" t="s">
        <v>49</v>
      </c>
      <c r="F3480" s="412" t="s">
        <v>1307</v>
      </c>
      <c r="G3480">
        <v>20959</v>
      </c>
    </row>
    <row r="3481" spans="1:9" ht="30" x14ac:dyDescent="0.2">
      <c r="A3481" t="s">
        <v>239</v>
      </c>
      <c r="B3481" t="s">
        <v>238</v>
      </c>
      <c r="C3481" s="412" t="s">
        <v>1789</v>
      </c>
      <c r="D3481" t="s">
        <v>15</v>
      </c>
      <c r="E3481" t="s">
        <v>49</v>
      </c>
      <c r="F3481" s="412" t="s">
        <v>1306</v>
      </c>
      <c r="G3481">
        <v>36</v>
      </c>
    </row>
    <row r="3482" spans="1:9" ht="45" x14ac:dyDescent="0.2">
      <c r="A3482" t="s">
        <v>239</v>
      </c>
      <c r="B3482" t="s">
        <v>238</v>
      </c>
      <c r="C3482" s="412" t="s">
        <v>1789</v>
      </c>
      <c r="D3482" t="s">
        <v>15</v>
      </c>
      <c r="E3482" t="s">
        <v>49</v>
      </c>
      <c r="F3482" s="412" t="s">
        <v>1300</v>
      </c>
      <c r="G3482">
        <v>1517</v>
      </c>
      <c r="I3482">
        <v>2246</v>
      </c>
    </row>
    <row r="3483" spans="1:9" ht="45" x14ac:dyDescent="0.2">
      <c r="A3483" t="s">
        <v>239</v>
      </c>
      <c r="B3483" t="s">
        <v>238</v>
      </c>
      <c r="C3483" s="412" t="s">
        <v>1789</v>
      </c>
      <c r="D3483" t="s">
        <v>15</v>
      </c>
      <c r="E3483" t="s">
        <v>49</v>
      </c>
      <c r="F3483" s="412" t="s">
        <v>1299</v>
      </c>
      <c r="G3483">
        <v>7</v>
      </c>
    </row>
    <row r="3484" spans="1:9" ht="30" x14ac:dyDescent="0.2">
      <c r="A3484" t="s">
        <v>239</v>
      </c>
      <c r="B3484" t="s">
        <v>238</v>
      </c>
      <c r="C3484" s="412" t="s">
        <v>1789</v>
      </c>
      <c r="D3484" t="s">
        <v>15</v>
      </c>
      <c r="E3484" t="s">
        <v>49</v>
      </c>
      <c r="F3484" s="412" t="s">
        <v>1171</v>
      </c>
      <c r="G3484">
        <v>2</v>
      </c>
    </row>
    <row r="3485" spans="1:9" ht="30" x14ac:dyDescent="0.2">
      <c r="A3485" t="s">
        <v>239</v>
      </c>
      <c r="B3485" t="s">
        <v>238</v>
      </c>
      <c r="C3485" s="412" t="s">
        <v>1789</v>
      </c>
      <c r="D3485" t="s">
        <v>15</v>
      </c>
      <c r="E3485" t="s">
        <v>49</v>
      </c>
      <c r="F3485" s="412" t="s">
        <v>1297</v>
      </c>
      <c r="G3485">
        <v>14438</v>
      </c>
      <c r="H3485">
        <v>748</v>
      </c>
      <c r="I3485">
        <v>29</v>
      </c>
    </row>
    <row r="3486" spans="1:9" ht="30" x14ac:dyDescent="0.2">
      <c r="A3486" t="s">
        <v>239</v>
      </c>
      <c r="B3486" t="s">
        <v>238</v>
      </c>
      <c r="C3486" s="412" t="s">
        <v>1789</v>
      </c>
      <c r="D3486" t="s">
        <v>15</v>
      </c>
      <c r="E3486" t="s">
        <v>49</v>
      </c>
      <c r="F3486" s="412" t="s">
        <v>1296</v>
      </c>
      <c r="G3486">
        <v>19</v>
      </c>
    </row>
    <row r="3487" spans="1:9" ht="60" x14ac:dyDescent="0.2">
      <c r="A3487" t="s">
        <v>239</v>
      </c>
      <c r="B3487" t="s">
        <v>238</v>
      </c>
      <c r="C3487" s="412" t="s">
        <v>1789</v>
      </c>
      <c r="D3487" t="s">
        <v>15</v>
      </c>
      <c r="E3487" t="s">
        <v>49</v>
      </c>
      <c r="F3487" s="412" t="s">
        <v>1295</v>
      </c>
      <c r="G3487">
        <v>21</v>
      </c>
      <c r="H3487">
        <v>2</v>
      </c>
      <c r="I3487">
        <v>33</v>
      </c>
    </row>
    <row r="3488" spans="1:9" ht="30" x14ac:dyDescent="0.2">
      <c r="A3488" t="s">
        <v>239</v>
      </c>
      <c r="B3488" t="s">
        <v>238</v>
      </c>
      <c r="C3488" s="412" t="s">
        <v>1789</v>
      </c>
      <c r="D3488" t="s">
        <v>15</v>
      </c>
      <c r="E3488" t="s">
        <v>49</v>
      </c>
      <c r="F3488" s="412" t="s">
        <v>1294</v>
      </c>
      <c r="G3488">
        <v>113</v>
      </c>
      <c r="H3488">
        <v>314</v>
      </c>
      <c r="I3488">
        <v>4699</v>
      </c>
    </row>
    <row r="3489" spans="1:9" ht="30" x14ac:dyDescent="0.2">
      <c r="A3489" t="s">
        <v>241</v>
      </c>
      <c r="B3489" t="s">
        <v>240</v>
      </c>
      <c r="C3489" s="412" t="s">
        <v>1790</v>
      </c>
      <c r="D3489" t="s">
        <v>15</v>
      </c>
      <c r="E3489" t="s">
        <v>19</v>
      </c>
      <c r="F3489" s="412" t="s">
        <v>1305</v>
      </c>
      <c r="G3489">
        <v>14</v>
      </c>
      <c r="H3489">
        <v>2</v>
      </c>
    </row>
    <row r="3490" spans="1:9" ht="30" x14ac:dyDescent="0.2">
      <c r="A3490" t="s">
        <v>241</v>
      </c>
      <c r="B3490" t="s">
        <v>240</v>
      </c>
      <c r="C3490" s="412" t="s">
        <v>1790</v>
      </c>
      <c r="D3490" t="s">
        <v>15</v>
      </c>
      <c r="E3490" t="s">
        <v>19</v>
      </c>
      <c r="F3490" s="412" t="s">
        <v>1308</v>
      </c>
      <c r="G3490">
        <v>4</v>
      </c>
    </row>
    <row r="3491" spans="1:9" ht="30" x14ac:dyDescent="0.2">
      <c r="A3491" t="s">
        <v>241</v>
      </c>
      <c r="B3491" t="s">
        <v>240</v>
      </c>
      <c r="C3491" s="412" t="s">
        <v>1790</v>
      </c>
      <c r="D3491" t="s">
        <v>15</v>
      </c>
      <c r="E3491" t="s">
        <v>19</v>
      </c>
      <c r="F3491" s="412" t="s">
        <v>1304</v>
      </c>
      <c r="G3491">
        <v>36</v>
      </c>
      <c r="H3491">
        <v>1</v>
      </c>
    </row>
    <row r="3492" spans="1:9" ht="45" x14ac:dyDescent="0.2">
      <c r="A3492" t="s">
        <v>241</v>
      </c>
      <c r="B3492" t="s">
        <v>240</v>
      </c>
      <c r="C3492" s="412" t="s">
        <v>1790</v>
      </c>
      <c r="D3492" t="s">
        <v>15</v>
      </c>
      <c r="E3492" t="s">
        <v>19</v>
      </c>
      <c r="F3492" s="412" t="s">
        <v>1303</v>
      </c>
      <c r="G3492">
        <v>116</v>
      </c>
    </row>
    <row r="3493" spans="1:9" ht="30" x14ac:dyDescent="0.2">
      <c r="A3493" t="s">
        <v>241</v>
      </c>
      <c r="B3493" t="s">
        <v>240</v>
      </c>
      <c r="C3493" s="412" t="s">
        <v>1790</v>
      </c>
      <c r="D3493" t="s">
        <v>15</v>
      </c>
      <c r="E3493" t="s">
        <v>19</v>
      </c>
      <c r="F3493" s="412" t="s">
        <v>1169</v>
      </c>
      <c r="G3493">
        <v>12</v>
      </c>
      <c r="H3493">
        <v>2</v>
      </c>
    </row>
    <row r="3494" spans="1:9" ht="30" x14ac:dyDescent="0.2">
      <c r="A3494" t="s">
        <v>241</v>
      </c>
      <c r="B3494" t="s">
        <v>240</v>
      </c>
      <c r="C3494" s="412" t="s">
        <v>1790</v>
      </c>
      <c r="D3494" t="s">
        <v>15</v>
      </c>
      <c r="E3494" t="s">
        <v>19</v>
      </c>
      <c r="F3494" s="412" t="s">
        <v>1309</v>
      </c>
      <c r="G3494">
        <v>7</v>
      </c>
    </row>
    <row r="3495" spans="1:9" ht="45" x14ac:dyDescent="0.2">
      <c r="A3495" t="s">
        <v>241</v>
      </c>
      <c r="B3495" t="s">
        <v>240</v>
      </c>
      <c r="C3495" s="412" t="s">
        <v>1790</v>
      </c>
      <c r="D3495" t="s">
        <v>15</v>
      </c>
      <c r="E3495" t="s">
        <v>19</v>
      </c>
      <c r="F3495" s="412" t="s">
        <v>1170</v>
      </c>
      <c r="G3495">
        <v>26977</v>
      </c>
      <c r="H3495">
        <v>1438</v>
      </c>
    </row>
    <row r="3496" spans="1:9" x14ac:dyDescent="0.2">
      <c r="A3496" t="s">
        <v>241</v>
      </c>
      <c r="B3496" t="s">
        <v>240</v>
      </c>
      <c r="C3496" s="412" t="s">
        <v>1790</v>
      </c>
      <c r="D3496" t="s">
        <v>15</v>
      </c>
      <c r="E3496" t="s">
        <v>19</v>
      </c>
      <c r="F3496" s="412" t="s">
        <v>1307</v>
      </c>
      <c r="G3496">
        <v>2</v>
      </c>
    </row>
    <row r="3497" spans="1:9" x14ac:dyDescent="0.2">
      <c r="A3497" t="s">
        <v>241</v>
      </c>
      <c r="B3497" t="s">
        <v>240</v>
      </c>
      <c r="C3497" s="412" t="s">
        <v>1790</v>
      </c>
      <c r="D3497" t="s">
        <v>15</v>
      </c>
      <c r="E3497" t="s">
        <v>19</v>
      </c>
      <c r="F3497" s="412" t="s">
        <v>1306</v>
      </c>
      <c r="G3497">
        <v>12</v>
      </c>
    </row>
    <row r="3498" spans="1:9" ht="45" x14ac:dyDescent="0.2">
      <c r="A3498" t="s">
        <v>241</v>
      </c>
      <c r="B3498" t="s">
        <v>240</v>
      </c>
      <c r="C3498" s="412" t="s">
        <v>1790</v>
      </c>
      <c r="D3498" t="s">
        <v>15</v>
      </c>
      <c r="E3498" t="s">
        <v>19</v>
      </c>
      <c r="F3498" s="412" t="s">
        <v>1300</v>
      </c>
      <c r="G3498">
        <v>9036</v>
      </c>
      <c r="I3498">
        <v>2673</v>
      </c>
    </row>
    <row r="3499" spans="1:9" ht="45" x14ac:dyDescent="0.2">
      <c r="A3499" t="s">
        <v>241</v>
      </c>
      <c r="B3499" t="s">
        <v>240</v>
      </c>
      <c r="C3499" s="412" t="s">
        <v>1790</v>
      </c>
      <c r="D3499" t="s">
        <v>15</v>
      </c>
      <c r="E3499" t="s">
        <v>19</v>
      </c>
      <c r="F3499" s="412" t="s">
        <v>1299</v>
      </c>
      <c r="G3499">
        <v>11</v>
      </c>
    </row>
    <row r="3500" spans="1:9" ht="30" x14ac:dyDescent="0.2">
      <c r="A3500" t="s">
        <v>241</v>
      </c>
      <c r="B3500" t="s">
        <v>240</v>
      </c>
      <c r="C3500" s="412" t="s">
        <v>1790</v>
      </c>
      <c r="D3500" t="s">
        <v>15</v>
      </c>
      <c r="E3500" t="s">
        <v>19</v>
      </c>
      <c r="F3500" s="412" t="s">
        <v>1171</v>
      </c>
      <c r="G3500">
        <v>4</v>
      </c>
    </row>
    <row r="3501" spans="1:9" ht="30" x14ac:dyDescent="0.2">
      <c r="A3501" t="s">
        <v>241</v>
      </c>
      <c r="B3501" t="s">
        <v>240</v>
      </c>
      <c r="C3501" s="412" t="s">
        <v>1790</v>
      </c>
      <c r="D3501" t="s">
        <v>15</v>
      </c>
      <c r="E3501" t="s">
        <v>19</v>
      </c>
      <c r="F3501" s="412" t="s">
        <v>1297</v>
      </c>
      <c r="G3501">
        <v>43563</v>
      </c>
      <c r="H3501">
        <v>2649</v>
      </c>
      <c r="I3501">
        <v>3907</v>
      </c>
    </row>
    <row r="3502" spans="1:9" ht="30" x14ac:dyDescent="0.2">
      <c r="A3502" t="s">
        <v>241</v>
      </c>
      <c r="B3502" t="s">
        <v>240</v>
      </c>
      <c r="C3502" s="412" t="s">
        <v>1790</v>
      </c>
      <c r="D3502" t="s">
        <v>15</v>
      </c>
      <c r="E3502" t="s">
        <v>19</v>
      </c>
      <c r="F3502" s="412" t="s">
        <v>1296</v>
      </c>
      <c r="G3502">
        <v>114</v>
      </c>
      <c r="H3502">
        <v>6</v>
      </c>
    </row>
    <row r="3503" spans="1:9" ht="60" x14ac:dyDescent="0.2">
      <c r="A3503" t="s">
        <v>241</v>
      </c>
      <c r="B3503" t="s">
        <v>240</v>
      </c>
      <c r="C3503" s="412" t="s">
        <v>1790</v>
      </c>
      <c r="D3503" t="s">
        <v>15</v>
      </c>
      <c r="E3503" t="s">
        <v>19</v>
      </c>
      <c r="F3503" s="412" t="s">
        <v>1295</v>
      </c>
      <c r="G3503">
        <v>14979</v>
      </c>
      <c r="H3503">
        <v>1735</v>
      </c>
      <c r="I3503">
        <v>68</v>
      </c>
    </row>
    <row r="3504" spans="1:9" x14ac:dyDescent="0.2">
      <c r="A3504" t="s">
        <v>241</v>
      </c>
      <c r="B3504" t="s">
        <v>240</v>
      </c>
      <c r="C3504" s="412" t="s">
        <v>1790</v>
      </c>
      <c r="D3504" t="s">
        <v>15</v>
      </c>
      <c r="E3504" t="s">
        <v>19</v>
      </c>
      <c r="F3504" s="412" t="s">
        <v>1294</v>
      </c>
      <c r="G3504">
        <v>106</v>
      </c>
      <c r="H3504">
        <v>1</v>
      </c>
      <c r="I3504">
        <v>12</v>
      </c>
    </row>
    <row r="3505" spans="1:9" ht="45" x14ac:dyDescent="0.2">
      <c r="A3505" t="s">
        <v>310</v>
      </c>
      <c r="B3505" t="s">
        <v>309</v>
      </c>
      <c r="C3505" s="412" t="s">
        <v>1791</v>
      </c>
      <c r="D3505" t="s">
        <v>13</v>
      </c>
      <c r="E3505" t="s">
        <v>19</v>
      </c>
      <c r="F3505" s="412" t="s">
        <v>1305</v>
      </c>
      <c r="G3505">
        <v>16</v>
      </c>
    </row>
    <row r="3506" spans="1:9" ht="45" x14ac:dyDescent="0.2">
      <c r="A3506" t="s">
        <v>310</v>
      </c>
      <c r="B3506" t="s">
        <v>309</v>
      </c>
      <c r="C3506" s="412" t="s">
        <v>1791</v>
      </c>
      <c r="D3506" t="s">
        <v>13</v>
      </c>
      <c r="E3506" t="s">
        <v>19</v>
      </c>
      <c r="F3506" s="412" t="s">
        <v>1308</v>
      </c>
      <c r="G3506">
        <v>1</v>
      </c>
    </row>
    <row r="3507" spans="1:9" ht="45" x14ac:dyDescent="0.2">
      <c r="A3507" t="s">
        <v>310</v>
      </c>
      <c r="B3507" t="s">
        <v>309</v>
      </c>
      <c r="C3507" s="412" t="s">
        <v>1791</v>
      </c>
      <c r="D3507" t="s">
        <v>13</v>
      </c>
      <c r="E3507" t="s">
        <v>19</v>
      </c>
      <c r="F3507" s="412" t="s">
        <v>1304</v>
      </c>
      <c r="G3507">
        <v>42</v>
      </c>
      <c r="H3507">
        <v>1</v>
      </c>
    </row>
    <row r="3508" spans="1:9" ht="45" x14ac:dyDescent="0.2">
      <c r="A3508" t="s">
        <v>310</v>
      </c>
      <c r="B3508" t="s">
        <v>309</v>
      </c>
      <c r="C3508" s="412" t="s">
        <v>1791</v>
      </c>
      <c r="D3508" t="s">
        <v>13</v>
      </c>
      <c r="E3508" t="s">
        <v>19</v>
      </c>
      <c r="F3508" s="412" t="s">
        <v>1303</v>
      </c>
      <c r="G3508">
        <v>6</v>
      </c>
    </row>
    <row r="3509" spans="1:9" ht="45" x14ac:dyDescent="0.2">
      <c r="A3509" t="s">
        <v>310</v>
      </c>
      <c r="B3509" t="s">
        <v>309</v>
      </c>
      <c r="C3509" s="412" t="s">
        <v>1791</v>
      </c>
      <c r="D3509" t="s">
        <v>13</v>
      </c>
      <c r="E3509" t="s">
        <v>19</v>
      </c>
      <c r="F3509" s="412" t="s">
        <v>1169</v>
      </c>
      <c r="G3509">
        <v>11</v>
      </c>
    </row>
    <row r="3510" spans="1:9" ht="45" x14ac:dyDescent="0.2">
      <c r="A3510" t="s">
        <v>310</v>
      </c>
      <c r="B3510" t="s">
        <v>309</v>
      </c>
      <c r="C3510" s="412" t="s">
        <v>1791</v>
      </c>
      <c r="D3510" t="s">
        <v>13</v>
      </c>
      <c r="E3510" t="s">
        <v>19</v>
      </c>
      <c r="F3510" s="412" t="s">
        <v>1309</v>
      </c>
      <c r="G3510">
        <v>6</v>
      </c>
    </row>
    <row r="3511" spans="1:9" ht="45" x14ac:dyDescent="0.2">
      <c r="A3511" t="s">
        <v>310</v>
      </c>
      <c r="B3511" t="s">
        <v>309</v>
      </c>
      <c r="C3511" s="412" t="s">
        <v>1791</v>
      </c>
      <c r="D3511" t="s">
        <v>13</v>
      </c>
      <c r="E3511" t="s">
        <v>19</v>
      </c>
      <c r="F3511" s="412" t="s">
        <v>1170</v>
      </c>
      <c r="G3511">
        <v>2417</v>
      </c>
      <c r="H3511">
        <v>43</v>
      </c>
    </row>
    <row r="3512" spans="1:9" ht="45" x14ac:dyDescent="0.2">
      <c r="A3512" t="s">
        <v>310</v>
      </c>
      <c r="B3512" t="s">
        <v>309</v>
      </c>
      <c r="C3512" s="412" t="s">
        <v>1791</v>
      </c>
      <c r="D3512" t="s">
        <v>13</v>
      </c>
      <c r="E3512" t="s">
        <v>19</v>
      </c>
      <c r="F3512" s="412" t="s">
        <v>1306</v>
      </c>
      <c r="G3512">
        <v>16</v>
      </c>
    </row>
    <row r="3513" spans="1:9" ht="45" x14ac:dyDescent="0.2">
      <c r="A3513" t="s">
        <v>310</v>
      </c>
      <c r="B3513" t="s">
        <v>309</v>
      </c>
      <c r="C3513" s="412" t="s">
        <v>1791</v>
      </c>
      <c r="D3513" t="s">
        <v>13</v>
      </c>
      <c r="E3513" t="s">
        <v>19</v>
      </c>
      <c r="F3513" s="412" t="s">
        <v>1300</v>
      </c>
      <c r="G3513">
        <v>674</v>
      </c>
      <c r="I3513">
        <v>427</v>
      </c>
    </row>
    <row r="3514" spans="1:9" ht="45" x14ac:dyDescent="0.2">
      <c r="A3514" t="s">
        <v>310</v>
      </c>
      <c r="B3514" t="s">
        <v>309</v>
      </c>
      <c r="C3514" s="412" t="s">
        <v>1791</v>
      </c>
      <c r="D3514" t="s">
        <v>13</v>
      </c>
      <c r="E3514" t="s">
        <v>19</v>
      </c>
      <c r="F3514" s="412" t="s">
        <v>1299</v>
      </c>
      <c r="G3514">
        <v>6</v>
      </c>
    </row>
    <row r="3515" spans="1:9" ht="45" x14ac:dyDescent="0.2">
      <c r="A3515" t="s">
        <v>310</v>
      </c>
      <c r="B3515" t="s">
        <v>309</v>
      </c>
      <c r="C3515" s="412" t="s">
        <v>1791</v>
      </c>
      <c r="D3515" t="s">
        <v>13</v>
      </c>
      <c r="E3515" t="s">
        <v>19</v>
      </c>
      <c r="F3515" s="412" t="s">
        <v>1171</v>
      </c>
      <c r="G3515">
        <v>3</v>
      </c>
    </row>
    <row r="3516" spans="1:9" ht="45" x14ac:dyDescent="0.2">
      <c r="A3516" t="s">
        <v>310</v>
      </c>
      <c r="B3516" t="s">
        <v>309</v>
      </c>
      <c r="C3516" s="412" t="s">
        <v>1791</v>
      </c>
      <c r="D3516" t="s">
        <v>13</v>
      </c>
      <c r="E3516" t="s">
        <v>19</v>
      </c>
      <c r="F3516" s="412" t="s">
        <v>1297</v>
      </c>
      <c r="G3516">
        <v>7267</v>
      </c>
      <c r="H3516">
        <v>371</v>
      </c>
      <c r="I3516">
        <v>943</v>
      </c>
    </row>
    <row r="3517" spans="1:9" ht="45" x14ac:dyDescent="0.2">
      <c r="A3517" t="s">
        <v>310</v>
      </c>
      <c r="B3517" t="s">
        <v>309</v>
      </c>
      <c r="C3517" s="412" t="s">
        <v>1791</v>
      </c>
      <c r="D3517" t="s">
        <v>13</v>
      </c>
      <c r="E3517" t="s">
        <v>19</v>
      </c>
      <c r="F3517" s="412" t="s">
        <v>1296</v>
      </c>
      <c r="G3517">
        <v>14</v>
      </c>
    </row>
    <row r="3518" spans="1:9" ht="60" x14ac:dyDescent="0.2">
      <c r="A3518" t="s">
        <v>310</v>
      </c>
      <c r="B3518" t="s">
        <v>309</v>
      </c>
      <c r="C3518" s="412" t="s">
        <v>1791</v>
      </c>
      <c r="D3518" t="s">
        <v>13</v>
      </c>
      <c r="E3518" t="s">
        <v>19</v>
      </c>
      <c r="F3518" s="412" t="s">
        <v>1295</v>
      </c>
      <c r="G3518">
        <v>962</v>
      </c>
      <c r="H3518">
        <v>42</v>
      </c>
      <c r="I3518">
        <v>3</v>
      </c>
    </row>
    <row r="3519" spans="1:9" ht="45" x14ac:dyDescent="0.2">
      <c r="A3519" t="s">
        <v>310</v>
      </c>
      <c r="B3519" t="s">
        <v>309</v>
      </c>
      <c r="C3519" s="412" t="s">
        <v>1791</v>
      </c>
      <c r="D3519" t="s">
        <v>13</v>
      </c>
      <c r="E3519" t="s">
        <v>19</v>
      </c>
      <c r="F3519" s="412" t="s">
        <v>1294</v>
      </c>
      <c r="G3519">
        <v>44</v>
      </c>
      <c r="H3519">
        <v>2</v>
      </c>
      <c r="I3519">
        <v>8</v>
      </c>
    </row>
    <row r="3520" spans="1:9" ht="30" x14ac:dyDescent="0.2">
      <c r="A3520" t="s">
        <v>1019</v>
      </c>
      <c r="B3520" t="s">
        <v>1018</v>
      </c>
      <c r="C3520" s="412" t="s">
        <v>1020</v>
      </c>
      <c r="D3520" t="s">
        <v>15</v>
      </c>
      <c r="E3520" t="s">
        <v>35</v>
      </c>
      <c r="F3520" s="412" t="s">
        <v>1304</v>
      </c>
      <c r="G3520">
        <v>1</v>
      </c>
    </row>
    <row r="3521" spans="1:9" ht="30" x14ac:dyDescent="0.2">
      <c r="A3521" t="s">
        <v>1019</v>
      </c>
      <c r="B3521" t="s">
        <v>1018</v>
      </c>
      <c r="C3521" s="412" t="s">
        <v>1020</v>
      </c>
      <c r="D3521" t="s">
        <v>15</v>
      </c>
      <c r="E3521" t="s">
        <v>35</v>
      </c>
      <c r="F3521" s="412" t="s">
        <v>1294</v>
      </c>
      <c r="I3521">
        <v>1</v>
      </c>
    </row>
    <row r="3522" spans="1:9" ht="30" x14ac:dyDescent="0.2">
      <c r="A3522" t="s">
        <v>197</v>
      </c>
      <c r="B3522" t="s">
        <v>196</v>
      </c>
      <c r="C3522" s="412" t="s">
        <v>1792</v>
      </c>
      <c r="D3522" t="s">
        <v>13</v>
      </c>
      <c r="E3522" t="s">
        <v>66</v>
      </c>
      <c r="F3522" s="412" t="s">
        <v>1305</v>
      </c>
      <c r="G3522">
        <v>2</v>
      </c>
    </row>
    <row r="3523" spans="1:9" ht="30" x14ac:dyDescent="0.2">
      <c r="A3523" t="s">
        <v>197</v>
      </c>
      <c r="B3523" t="s">
        <v>196</v>
      </c>
      <c r="C3523" s="412" t="s">
        <v>1792</v>
      </c>
      <c r="D3523" t="s">
        <v>13</v>
      </c>
      <c r="E3523" t="s">
        <v>66</v>
      </c>
      <c r="F3523" s="412" t="s">
        <v>1308</v>
      </c>
      <c r="G3523">
        <v>5</v>
      </c>
      <c r="H3523">
        <v>42</v>
      </c>
    </row>
    <row r="3524" spans="1:9" ht="45" x14ac:dyDescent="0.2">
      <c r="A3524" t="s">
        <v>197</v>
      </c>
      <c r="B3524" t="s">
        <v>196</v>
      </c>
      <c r="C3524" s="412" t="s">
        <v>1792</v>
      </c>
      <c r="D3524" t="s">
        <v>13</v>
      </c>
      <c r="E3524" t="s">
        <v>66</v>
      </c>
      <c r="F3524" s="412" t="s">
        <v>1303</v>
      </c>
      <c r="G3524">
        <v>42</v>
      </c>
    </row>
    <row r="3525" spans="1:9" ht="30" x14ac:dyDescent="0.2">
      <c r="A3525" t="s">
        <v>197</v>
      </c>
      <c r="B3525" t="s">
        <v>196</v>
      </c>
      <c r="C3525" s="412" t="s">
        <v>1792</v>
      </c>
      <c r="D3525" t="s">
        <v>13</v>
      </c>
      <c r="E3525" t="s">
        <v>66</v>
      </c>
      <c r="F3525" s="412" t="s">
        <v>1169</v>
      </c>
      <c r="G3525">
        <v>3</v>
      </c>
    </row>
    <row r="3526" spans="1:9" ht="30" x14ac:dyDescent="0.2">
      <c r="A3526" t="s">
        <v>197</v>
      </c>
      <c r="B3526" t="s">
        <v>196</v>
      </c>
      <c r="C3526" s="412" t="s">
        <v>1792</v>
      </c>
      <c r="D3526" t="s">
        <v>13</v>
      </c>
      <c r="E3526" t="s">
        <v>66</v>
      </c>
      <c r="F3526" s="412" t="s">
        <v>1309</v>
      </c>
      <c r="G3526">
        <v>1</v>
      </c>
    </row>
    <row r="3527" spans="1:9" ht="45" x14ac:dyDescent="0.2">
      <c r="A3527" t="s">
        <v>197</v>
      </c>
      <c r="B3527" t="s">
        <v>196</v>
      </c>
      <c r="C3527" s="412" t="s">
        <v>1792</v>
      </c>
      <c r="D3527" t="s">
        <v>13</v>
      </c>
      <c r="E3527" t="s">
        <v>66</v>
      </c>
      <c r="F3527" s="412" t="s">
        <v>1170</v>
      </c>
      <c r="G3527">
        <v>2</v>
      </c>
      <c r="H3527">
        <v>1</v>
      </c>
    </row>
    <row r="3528" spans="1:9" ht="45" x14ac:dyDescent="0.2">
      <c r="A3528" t="s">
        <v>197</v>
      </c>
      <c r="B3528" t="s">
        <v>196</v>
      </c>
      <c r="C3528" s="412" t="s">
        <v>1792</v>
      </c>
      <c r="D3528" t="s">
        <v>13</v>
      </c>
      <c r="E3528" t="s">
        <v>66</v>
      </c>
      <c r="F3528" s="412" t="s">
        <v>1300</v>
      </c>
      <c r="G3528">
        <v>3</v>
      </c>
      <c r="I3528">
        <v>2</v>
      </c>
    </row>
    <row r="3529" spans="1:9" ht="45" x14ac:dyDescent="0.2">
      <c r="A3529" t="s">
        <v>197</v>
      </c>
      <c r="B3529" t="s">
        <v>196</v>
      </c>
      <c r="C3529" s="412" t="s">
        <v>1792</v>
      </c>
      <c r="D3529" t="s">
        <v>13</v>
      </c>
      <c r="E3529" t="s">
        <v>66</v>
      </c>
      <c r="F3529" s="412" t="s">
        <v>1299</v>
      </c>
      <c r="G3529">
        <v>11</v>
      </c>
    </row>
    <row r="3530" spans="1:9" ht="30" x14ac:dyDescent="0.2">
      <c r="A3530" t="s">
        <v>197</v>
      </c>
      <c r="B3530" t="s">
        <v>196</v>
      </c>
      <c r="C3530" s="412" t="s">
        <v>1792</v>
      </c>
      <c r="D3530" t="s">
        <v>13</v>
      </c>
      <c r="E3530" t="s">
        <v>66</v>
      </c>
      <c r="F3530" s="412" t="s">
        <v>1171</v>
      </c>
      <c r="G3530">
        <v>408</v>
      </c>
    </row>
    <row r="3531" spans="1:9" ht="30" x14ac:dyDescent="0.2">
      <c r="A3531" t="s">
        <v>197</v>
      </c>
      <c r="B3531" t="s">
        <v>196</v>
      </c>
      <c r="C3531" s="412" t="s">
        <v>1792</v>
      </c>
      <c r="D3531" t="s">
        <v>13</v>
      </c>
      <c r="E3531" t="s">
        <v>66</v>
      </c>
      <c r="F3531" s="412" t="s">
        <v>1297</v>
      </c>
      <c r="G3531">
        <v>1250</v>
      </c>
      <c r="I3531">
        <v>128</v>
      </c>
    </row>
    <row r="3532" spans="1:9" ht="30" x14ac:dyDescent="0.2">
      <c r="A3532" t="s">
        <v>197</v>
      </c>
      <c r="B3532" t="s">
        <v>196</v>
      </c>
      <c r="C3532" s="412" t="s">
        <v>1792</v>
      </c>
      <c r="D3532" t="s">
        <v>13</v>
      </c>
      <c r="E3532" t="s">
        <v>66</v>
      </c>
      <c r="F3532" s="412" t="s">
        <v>1296</v>
      </c>
      <c r="G3532">
        <v>39</v>
      </c>
      <c r="H3532">
        <v>2</v>
      </c>
    </row>
    <row r="3533" spans="1:9" ht="60" x14ac:dyDescent="0.2">
      <c r="A3533" t="s">
        <v>197</v>
      </c>
      <c r="B3533" t="s">
        <v>196</v>
      </c>
      <c r="C3533" s="412" t="s">
        <v>1792</v>
      </c>
      <c r="D3533" t="s">
        <v>13</v>
      </c>
      <c r="E3533" t="s">
        <v>66</v>
      </c>
      <c r="F3533" s="412" t="s">
        <v>1295</v>
      </c>
      <c r="G3533">
        <v>46</v>
      </c>
      <c r="H3533">
        <v>23</v>
      </c>
      <c r="I3533">
        <v>132</v>
      </c>
    </row>
    <row r="3534" spans="1:9" x14ac:dyDescent="0.2">
      <c r="A3534" t="s">
        <v>197</v>
      </c>
      <c r="B3534" t="s">
        <v>196</v>
      </c>
      <c r="C3534" s="412" t="s">
        <v>1792</v>
      </c>
      <c r="D3534" t="s">
        <v>13</v>
      </c>
      <c r="E3534" t="s">
        <v>66</v>
      </c>
      <c r="F3534" s="412" t="s">
        <v>1294</v>
      </c>
      <c r="G3534">
        <v>459</v>
      </c>
      <c r="H3534">
        <v>4</v>
      </c>
      <c r="I3534">
        <v>6</v>
      </c>
    </row>
    <row r="3535" spans="1:9" ht="30" x14ac:dyDescent="0.2">
      <c r="A3535" t="s">
        <v>612</v>
      </c>
      <c r="B3535" t="s">
        <v>611</v>
      </c>
      <c r="C3535" s="412" t="s">
        <v>1475</v>
      </c>
      <c r="D3535" t="s">
        <v>13</v>
      </c>
      <c r="E3535" t="s">
        <v>18</v>
      </c>
      <c r="F3535" s="412" t="s">
        <v>1305</v>
      </c>
      <c r="G3535">
        <v>4</v>
      </c>
    </row>
    <row r="3536" spans="1:9" ht="30" x14ac:dyDescent="0.2">
      <c r="A3536" t="s">
        <v>612</v>
      </c>
      <c r="B3536" t="s">
        <v>611</v>
      </c>
      <c r="C3536" s="412" t="s">
        <v>1475</v>
      </c>
      <c r="D3536" t="s">
        <v>13</v>
      </c>
      <c r="E3536" t="s">
        <v>18</v>
      </c>
      <c r="F3536" s="412" t="s">
        <v>1304</v>
      </c>
      <c r="G3536">
        <v>1</v>
      </c>
    </row>
    <row r="3537" spans="1:9" ht="45" x14ac:dyDescent="0.2">
      <c r="A3537" t="s">
        <v>612</v>
      </c>
      <c r="B3537" t="s">
        <v>611</v>
      </c>
      <c r="C3537" s="412" t="s">
        <v>1475</v>
      </c>
      <c r="D3537" t="s">
        <v>13</v>
      </c>
      <c r="E3537" t="s">
        <v>18</v>
      </c>
      <c r="F3537" s="412" t="s">
        <v>1303</v>
      </c>
      <c r="G3537">
        <v>183</v>
      </c>
    </row>
    <row r="3538" spans="1:9" ht="30" x14ac:dyDescent="0.2">
      <c r="A3538" t="s">
        <v>612</v>
      </c>
      <c r="B3538" t="s">
        <v>611</v>
      </c>
      <c r="C3538" s="412" t="s">
        <v>1475</v>
      </c>
      <c r="D3538" t="s">
        <v>13</v>
      </c>
      <c r="E3538" t="s">
        <v>18</v>
      </c>
      <c r="F3538" s="412" t="s">
        <v>1309</v>
      </c>
      <c r="G3538">
        <v>2</v>
      </c>
    </row>
    <row r="3539" spans="1:9" ht="45" x14ac:dyDescent="0.2">
      <c r="A3539" t="s">
        <v>612</v>
      </c>
      <c r="B3539" t="s">
        <v>611</v>
      </c>
      <c r="C3539" s="412" t="s">
        <v>1475</v>
      </c>
      <c r="D3539" t="s">
        <v>13</v>
      </c>
      <c r="E3539" t="s">
        <v>18</v>
      </c>
      <c r="F3539" s="412" t="s">
        <v>1170</v>
      </c>
      <c r="G3539">
        <v>13</v>
      </c>
      <c r="H3539">
        <v>1</v>
      </c>
    </row>
    <row r="3540" spans="1:9" ht="45" x14ac:dyDescent="0.2">
      <c r="A3540" t="s">
        <v>612</v>
      </c>
      <c r="B3540" t="s">
        <v>611</v>
      </c>
      <c r="C3540" s="412" t="s">
        <v>1475</v>
      </c>
      <c r="D3540" t="s">
        <v>13</v>
      </c>
      <c r="E3540" t="s">
        <v>18</v>
      </c>
      <c r="F3540" s="412" t="s">
        <v>1300</v>
      </c>
      <c r="G3540">
        <v>33</v>
      </c>
      <c r="I3540">
        <v>7</v>
      </c>
    </row>
    <row r="3541" spans="1:9" ht="30" x14ac:dyDescent="0.2">
      <c r="A3541" t="s">
        <v>612</v>
      </c>
      <c r="B3541" t="s">
        <v>611</v>
      </c>
      <c r="C3541" s="412" t="s">
        <v>1475</v>
      </c>
      <c r="D3541" t="s">
        <v>13</v>
      </c>
      <c r="E3541" t="s">
        <v>18</v>
      </c>
      <c r="F3541" s="412" t="s">
        <v>1297</v>
      </c>
      <c r="G3541">
        <v>40</v>
      </c>
      <c r="I3541">
        <v>4</v>
      </c>
    </row>
    <row r="3542" spans="1:9" ht="30" x14ac:dyDescent="0.2">
      <c r="A3542" t="s">
        <v>612</v>
      </c>
      <c r="B3542" t="s">
        <v>611</v>
      </c>
      <c r="C3542" s="412" t="s">
        <v>1475</v>
      </c>
      <c r="D3542" t="s">
        <v>13</v>
      </c>
      <c r="E3542" t="s">
        <v>18</v>
      </c>
      <c r="F3542" s="412" t="s">
        <v>1296</v>
      </c>
      <c r="G3542">
        <v>234</v>
      </c>
      <c r="H3542">
        <v>13</v>
      </c>
    </row>
    <row r="3543" spans="1:9" ht="60" x14ac:dyDescent="0.2">
      <c r="A3543" t="s">
        <v>612</v>
      </c>
      <c r="B3543" t="s">
        <v>611</v>
      </c>
      <c r="C3543" s="412" t="s">
        <v>1475</v>
      </c>
      <c r="D3543" t="s">
        <v>13</v>
      </c>
      <c r="E3543" t="s">
        <v>18</v>
      </c>
      <c r="F3543" s="412" t="s">
        <v>1295</v>
      </c>
      <c r="G3543">
        <v>148</v>
      </c>
      <c r="H3543">
        <v>3</v>
      </c>
      <c r="I3543">
        <v>57</v>
      </c>
    </row>
    <row r="3544" spans="1:9" x14ac:dyDescent="0.2">
      <c r="A3544" t="s">
        <v>612</v>
      </c>
      <c r="B3544" t="s">
        <v>611</v>
      </c>
      <c r="C3544" s="412" t="s">
        <v>1475</v>
      </c>
      <c r="D3544" t="s">
        <v>13</v>
      </c>
      <c r="E3544" t="s">
        <v>18</v>
      </c>
      <c r="F3544" s="412" t="s">
        <v>1294</v>
      </c>
      <c r="G3544">
        <v>57</v>
      </c>
      <c r="H3544">
        <v>2</v>
      </c>
      <c r="I3544">
        <v>7</v>
      </c>
    </row>
    <row r="3545" spans="1:9" ht="30" x14ac:dyDescent="0.2">
      <c r="A3545" t="s">
        <v>485</v>
      </c>
      <c r="B3545" t="s">
        <v>484</v>
      </c>
      <c r="C3545" s="412" t="s">
        <v>1793</v>
      </c>
      <c r="D3545" t="s">
        <v>13</v>
      </c>
      <c r="E3545" t="s">
        <v>66</v>
      </c>
      <c r="F3545" s="412" t="s">
        <v>1305</v>
      </c>
      <c r="G3545">
        <v>4</v>
      </c>
    </row>
    <row r="3546" spans="1:9" ht="30" x14ac:dyDescent="0.2">
      <c r="A3546" t="s">
        <v>485</v>
      </c>
      <c r="B3546" t="s">
        <v>484</v>
      </c>
      <c r="C3546" s="412" t="s">
        <v>1793</v>
      </c>
      <c r="D3546" t="s">
        <v>13</v>
      </c>
      <c r="E3546" t="s">
        <v>66</v>
      </c>
      <c r="F3546" s="412" t="s">
        <v>1308</v>
      </c>
      <c r="G3546">
        <v>4</v>
      </c>
      <c r="H3546">
        <v>112</v>
      </c>
    </row>
    <row r="3547" spans="1:9" ht="45" x14ac:dyDescent="0.2">
      <c r="A3547" t="s">
        <v>485</v>
      </c>
      <c r="B3547" t="s">
        <v>484</v>
      </c>
      <c r="C3547" s="412" t="s">
        <v>1793</v>
      </c>
      <c r="D3547" t="s">
        <v>13</v>
      </c>
      <c r="E3547" t="s">
        <v>66</v>
      </c>
      <c r="F3547" s="412" t="s">
        <v>1303</v>
      </c>
      <c r="G3547">
        <v>5</v>
      </c>
    </row>
    <row r="3548" spans="1:9" ht="30" x14ac:dyDescent="0.2">
      <c r="A3548" t="s">
        <v>485</v>
      </c>
      <c r="B3548" t="s">
        <v>484</v>
      </c>
      <c r="C3548" s="412" t="s">
        <v>1793</v>
      </c>
      <c r="D3548" t="s">
        <v>13</v>
      </c>
      <c r="E3548" t="s">
        <v>66</v>
      </c>
      <c r="F3548" s="412" t="s">
        <v>1169</v>
      </c>
      <c r="G3548">
        <v>3</v>
      </c>
    </row>
    <row r="3549" spans="1:9" ht="30" x14ac:dyDescent="0.2">
      <c r="A3549" t="s">
        <v>485</v>
      </c>
      <c r="B3549" t="s">
        <v>484</v>
      </c>
      <c r="C3549" s="412" t="s">
        <v>1793</v>
      </c>
      <c r="D3549" t="s">
        <v>13</v>
      </c>
      <c r="E3549" t="s">
        <v>66</v>
      </c>
      <c r="F3549" s="412" t="s">
        <v>1309</v>
      </c>
      <c r="G3549">
        <v>1</v>
      </c>
    </row>
    <row r="3550" spans="1:9" ht="45" x14ac:dyDescent="0.2">
      <c r="A3550" t="s">
        <v>485</v>
      </c>
      <c r="B3550" t="s">
        <v>484</v>
      </c>
      <c r="C3550" s="412" t="s">
        <v>1793</v>
      </c>
      <c r="D3550" t="s">
        <v>13</v>
      </c>
      <c r="E3550" t="s">
        <v>66</v>
      </c>
      <c r="F3550" s="412" t="s">
        <v>1170</v>
      </c>
      <c r="G3550">
        <v>1</v>
      </c>
    </row>
    <row r="3551" spans="1:9" ht="30" x14ac:dyDescent="0.2">
      <c r="A3551" t="s">
        <v>485</v>
      </c>
      <c r="B3551" t="s">
        <v>484</v>
      </c>
      <c r="C3551" s="412" t="s">
        <v>1793</v>
      </c>
      <c r="D3551" t="s">
        <v>13</v>
      </c>
      <c r="E3551" t="s">
        <v>66</v>
      </c>
      <c r="F3551" s="412" t="s">
        <v>1306</v>
      </c>
      <c r="G3551">
        <v>6</v>
      </c>
    </row>
    <row r="3552" spans="1:9" ht="45" x14ac:dyDescent="0.2">
      <c r="A3552" t="s">
        <v>485</v>
      </c>
      <c r="B3552" t="s">
        <v>484</v>
      </c>
      <c r="C3552" s="412" t="s">
        <v>1793</v>
      </c>
      <c r="D3552" t="s">
        <v>13</v>
      </c>
      <c r="E3552" t="s">
        <v>66</v>
      </c>
      <c r="F3552" s="412" t="s">
        <v>1300</v>
      </c>
      <c r="G3552">
        <v>1</v>
      </c>
      <c r="I3552">
        <v>5</v>
      </c>
    </row>
    <row r="3553" spans="1:9" ht="30" x14ac:dyDescent="0.2">
      <c r="A3553" t="s">
        <v>485</v>
      </c>
      <c r="B3553" t="s">
        <v>484</v>
      </c>
      <c r="C3553" s="412" t="s">
        <v>1793</v>
      </c>
      <c r="D3553" t="s">
        <v>13</v>
      </c>
      <c r="E3553" t="s">
        <v>66</v>
      </c>
      <c r="F3553" s="412" t="s">
        <v>1171</v>
      </c>
      <c r="G3553">
        <v>1856</v>
      </c>
    </row>
    <row r="3554" spans="1:9" ht="30" x14ac:dyDescent="0.2">
      <c r="A3554" t="s">
        <v>485</v>
      </c>
      <c r="B3554" t="s">
        <v>484</v>
      </c>
      <c r="C3554" s="412" t="s">
        <v>1793</v>
      </c>
      <c r="D3554" t="s">
        <v>13</v>
      </c>
      <c r="E3554" t="s">
        <v>66</v>
      </c>
      <c r="F3554" s="412" t="s">
        <v>1297</v>
      </c>
      <c r="G3554">
        <v>2569</v>
      </c>
      <c r="I3554">
        <v>593</v>
      </c>
    </row>
    <row r="3555" spans="1:9" ht="30" x14ac:dyDescent="0.2">
      <c r="A3555" t="s">
        <v>485</v>
      </c>
      <c r="B3555" t="s">
        <v>484</v>
      </c>
      <c r="C3555" s="412" t="s">
        <v>1793</v>
      </c>
      <c r="D3555" t="s">
        <v>13</v>
      </c>
      <c r="E3555" t="s">
        <v>66</v>
      </c>
      <c r="F3555" s="412" t="s">
        <v>1296</v>
      </c>
      <c r="G3555">
        <v>2</v>
      </c>
    </row>
    <row r="3556" spans="1:9" ht="60" x14ac:dyDescent="0.2">
      <c r="A3556" t="s">
        <v>485</v>
      </c>
      <c r="B3556" t="s">
        <v>484</v>
      </c>
      <c r="C3556" s="412" t="s">
        <v>1793</v>
      </c>
      <c r="D3556" t="s">
        <v>13</v>
      </c>
      <c r="E3556" t="s">
        <v>66</v>
      </c>
      <c r="F3556" s="412" t="s">
        <v>1295</v>
      </c>
      <c r="G3556">
        <v>1</v>
      </c>
      <c r="H3556">
        <v>75</v>
      </c>
      <c r="I3556">
        <v>673</v>
      </c>
    </row>
    <row r="3557" spans="1:9" ht="30" x14ac:dyDescent="0.2">
      <c r="A3557" t="s">
        <v>485</v>
      </c>
      <c r="B3557" t="s">
        <v>484</v>
      </c>
      <c r="C3557" s="412" t="s">
        <v>1793</v>
      </c>
      <c r="D3557" t="s">
        <v>13</v>
      </c>
      <c r="E3557" t="s">
        <v>66</v>
      </c>
      <c r="F3557" s="412" t="s">
        <v>1294</v>
      </c>
      <c r="G3557">
        <v>718</v>
      </c>
      <c r="H3557">
        <v>1</v>
      </c>
      <c r="I3557">
        <v>7</v>
      </c>
    </row>
    <row r="3558" spans="1:9" ht="30" x14ac:dyDescent="0.2">
      <c r="A3558" t="s">
        <v>907</v>
      </c>
      <c r="B3558" t="s">
        <v>906</v>
      </c>
      <c r="C3558" s="412" t="s">
        <v>1794</v>
      </c>
      <c r="D3558" t="s">
        <v>15</v>
      </c>
      <c r="E3558" t="s">
        <v>17</v>
      </c>
      <c r="F3558" s="412" t="s">
        <v>1305</v>
      </c>
      <c r="G3558">
        <v>39</v>
      </c>
      <c r="H3558">
        <v>155</v>
      </c>
    </row>
    <row r="3559" spans="1:9" ht="30" x14ac:dyDescent="0.2">
      <c r="A3559" t="s">
        <v>907</v>
      </c>
      <c r="B3559" t="s">
        <v>906</v>
      </c>
      <c r="C3559" s="412" t="s">
        <v>1794</v>
      </c>
      <c r="D3559" t="s">
        <v>15</v>
      </c>
      <c r="E3559" t="s">
        <v>17</v>
      </c>
      <c r="F3559" s="412" t="s">
        <v>1308</v>
      </c>
      <c r="H3559">
        <v>2</v>
      </c>
    </row>
    <row r="3560" spans="1:9" ht="30" x14ac:dyDescent="0.2">
      <c r="A3560" t="s">
        <v>907</v>
      </c>
      <c r="B3560" t="s">
        <v>906</v>
      </c>
      <c r="C3560" s="412" t="s">
        <v>1794</v>
      </c>
      <c r="D3560" t="s">
        <v>15</v>
      </c>
      <c r="E3560" t="s">
        <v>17</v>
      </c>
      <c r="F3560" s="412" t="s">
        <v>1304</v>
      </c>
      <c r="G3560">
        <v>1</v>
      </c>
    </row>
    <row r="3561" spans="1:9" ht="45" x14ac:dyDescent="0.2">
      <c r="A3561" t="s">
        <v>907</v>
      </c>
      <c r="B3561" t="s">
        <v>906</v>
      </c>
      <c r="C3561" s="412" t="s">
        <v>1794</v>
      </c>
      <c r="D3561" t="s">
        <v>15</v>
      </c>
      <c r="E3561" t="s">
        <v>17</v>
      </c>
      <c r="F3561" s="412" t="s">
        <v>1303</v>
      </c>
      <c r="G3561">
        <v>7</v>
      </c>
    </row>
    <row r="3562" spans="1:9" ht="30" x14ac:dyDescent="0.2">
      <c r="A3562" t="s">
        <v>907</v>
      </c>
      <c r="B3562" t="s">
        <v>906</v>
      </c>
      <c r="C3562" s="412" t="s">
        <v>1794</v>
      </c>
      <c r="D3562" t="s">
        <v>15</v>
      </c>
      <c r="E3562" t="s">
        <v>17</v>
      </c>
      <c r="F3562" s="412" t="s">
        <v>1169</v>
      </c>
      <c r="G3562">
        <v>27</v>
      </c>
      <c r="H3562">
        <v>4</v>
      </c>
    </row>
    <row r="3563" spans="1:9" ht="30" x14ac:dyDescent="0.2">
      <c r="A3563" t="s">
        <v>907</v>
      </c>
      <c r="B3563" t="s">
        <v>906</v>
      </c>
      <c r="C3563" s="412" t="s">
        <v>1794</v>
      </c>
      <c r="D3563" t="s">
        <v>15</v>
      </c>
      <c r="E3563" t="s">
        <v>17</v>
      </c>
      <c r="F3563" s="412" t="s">
        <v>1309</v>
      </c>
      <c r="G3563">
        <v>2</v>
      </c>
    </row>
    <row r="3564" spans="1:9" ht="45" x14ac:dyDescent="0.2">
      <c r="A3564" t="s">
        <v>907</v>
      </c>
      <c r="B3564" t="s">
        <v>906</v>
      </c>
      <c r="C3564" s="412" t="s">
        <v>1794</v>
      </c>
      <c r="D3564" t="s">
        <v>15</v>
      </c>
      <c r="E3564" t="s">
        <v>17</v>
      </c>
      <c r="F3564" s="412" t="s">
        <v>1170</v>
      </c>
      <c r="G3564">
        <v>14</v>
      </c>
      <c r="H3564">
        <v>1</v>
      </c>
    </row>
    <row r="3565" spans="1:9" ht="30" x14ac:dyDescent="0.2">
      <c r="A3565" t="s">
        <v>907</v>
      </c>
      <c r="B3565" t="s">
        <v>906</v>
      </c>
      <c r="C3565" s="412" t="s">
        <v>1794</v>
      </c>
      <c r="D3565" t="s">
        <v>15</v>
      </c>
      <c r="E3565" t="s">
        <v>17</v>
      </c>
      <c r="F3565" s="412" t="s">
        <v>1307</v>
      </c>
      <c r="G3565">
        <v>2</v>
      </c>
    </row>
    <row r="3566" spans="1:9" ht="30" x14ac:dyDescent="0.2">
      <c r="A3566" t="s">
        <v>907</v>
      </c>
      <c r="B3566" t="s">
        <v>906</v>
      </c>
      <c r="C3566" s="412" t="s">
        <v>1794</v>
      </c>
      <c r="D3566" t="s">
        <v>15</v>
      </c>
      <c r="E3566" t="s">
        <v>17</v>
      </c>
      <c r="F3566" s="412" t="s">
        <v>1306</v>
      </c>
      <c r="G3566">
        <v>9</v>
      </c>
    </row>
    <row r="3567" spans="1:9" ht="45" x14ac:dyDescent="0.2">
      <c r="A3567" t="s">
        <v>907</v>
      </c>
      <c r="B3567" t="s">
        <v>906</v>
      </c>
      <c r="C3567" s="412" t="s">
        <v>1794</v>
      </c>
      <c r="D3567" t="s">
        <v>15</v>
      </c>
      <c r="E3567" t="s">
        <v>17</v>
      </c>
      <c r="F3567" s="412" t="s">
        <v>1300</v>
      </c>
      <c r="G3567">
        <v>988</v>
      </c>
      <c r="I3567">
        <v>776</v>
      </c>
    </row>
    <row r="3568" spans="1:9" ht="45" x14ac:dyDescent="0.2">
      <c r="A3568" t="s">
        <v>907</v>
      </c>
      <c r="B3568" t="s">
        <v>906</v>
      </c>
      <c r="C3568" s="412" t="s">
        <v>1794</v>
      </c>
      <c r="D3568" t="s">
        <v>15</v>
      </c>
      <c r="E3568" t="s">
        <v>17</v>
      </c>
      <c r="F3568" s="412" t="s">
        <v>1299</v>
      </c>
      <c r="G3568">
        <v>1221</v>
      </c>
    </row>
    <row r="3569" spans="1:9" ht="30" x14ac:dyDescent="0.2">
      <c r="A3569" t="s">
        <v>907</v>
      </c>
      <c r="B3569" t="s">
        <v>906</v>
      </c>
      <c r="C3569" s="412" t="s">
        <v>1794</v>
      </c>
      <c r="D3569" t="s">
        <v>15</v>
      </c>
      <c r="E3569" t="s">
        <v>17</v>
      </c>
      <c r="F3569" s="412" t="s">
        <v>1171</v>
      </c>
      <c r="G3569">
        <v>8</v>
      </c>
    </row>
    <row r="3570" spans="1:9" ht="30" x14ac:dyDescent="0.2">
      <c r="A3570" t="s">
        <v>907</v>
      </c>
      <c r="B3570" t="s">
        <v>906</v>
      </c>
      <c r="C3570" s="412" t="s">
        <v>1794</v>
      </c>
      <c r="D3570" t="s">
        <v>15</v>
      </c>
      <c r="E3570" t="s">
        <v>17</v>
      </c>
      <c r="F3570" s="412" t="s">
        <v>1297</v>
      </c>
      <c r="G3570">
        <v>116</v>
      </c>
      <c r="H3570">
        <v>1</v>
      </c>
      <c r="I3570">
        <v>829</v>
      </c>
    </row>
    <row r="3571" spans="1:9" ht="30" x14ac:dyDescent="0.2">
      <c r="A3571" t="s">
        <v>907</v>
      </c>
      <c r="B3571" t="s">
        <v>906</v>
      </c>
      <c r="C3571" s="412" t="s">
        <v>1794</v>
      </c>
      <c r="D3571" t="s">
        <v>15</v>
      </c>
      <c r="E3571" t="s">
        <v>17</v>
      </c>
      <c r="F3571" s="412" t="s">
        <v>1296</v>
      </c>
      <c r="G3571">
        <v>17</v>
      </c>
      <c r="H3571">
        <v>2</v>
      </c>
    </row>
    <row r="3572" spans="1:9" ht="60" x14ac:dyDescent="0.2">
      <c r="A3572" t="s">
        <v>907</v>
      </c>
      <c r="B3572" t="s">
        <v>906</v>
      </c>
      <c r="C3572" s="412" t="s">
        <v>1794</v>
      </c>
      <c r="D3572" t="s">
        <v>15</v>
      </c>
      <c r="E3572" t="s">
        <v>17</v>
      </c>
      <c r="F3572" s="412" t="s">
        <v>1295</v>
      </c>
      <c r="G3572">
        <v>11</v>
      </c>
      <c r="H3572">
        <v>2</v>
      </c>
      <c r="I3572">
        <v>30</v>
      </c>
    </row>
    <row r="3573" spans="1:9" ht="30" x14ac:dyDescent="0.2">
      <c r="A3573" t="s">
        <v>907</v>
      </c>
      <c r="B3573" t="s">
        <v>906</v>
      </c>
      <c r="C3573" s="412" t="s">
        <v>1794</v>
      </c>
      <c r="D3573" t="s">
        <v>15</v>
      </c>
      <c r="E3573" t="s">
        <v>17</v>
      </c>
      <c r="F3573" s="412" t="s">
        <v>1294</v>
      </c>
      <c r="G3573">
        <v>6029</v>
      </c>
      <c r="H3573">
        <v>325</v>
      </c>
      <c r="I3573">
        <v>42</v>
      </c>
    </row>
    <row r="3574" spans="1:9" ht="45" x14ac:dyDescent="0.2">
      <c r="A3574" t="s">
        <v>540</v>
      </c>
      <c r="B3574" t="s">
        <v>539</v>
      </c>
      <c r="C3574" s="412" t="s">
        <v>1795</v>
      </c>
      <c r="D3574" t="s">
        <v>13</v>
      </c>
      <c r="E3574" t="s">
        <v>67</v>
      </c>
      <c r="F3574" s="412" t="s">
        <v>1303</v>
      </c>
      <c r="G3574">
        <v>1</v>
      </c>
    </row>
    <row r="3575" spans="1:9" ht="45" x14ac:dyDescent="0.2">
      <c r="A3575" t="s">
        <v>540</v>
      </c>
      <c r="B3575" t="s">
        <v>539</v>
      </c>
      <c r="C3575" s="412" t="s">
        <v>1795</v>
      </c>
      <c r="D3575" t="s">
        <v>13</v>
      </c>
      <c r="E3575" t="s">
        <v>67</v>
      </c>
      <c r="F3575" s="412" t="s">
        <v>1170</v>
      </c>
      <c r="G3575">
        <v>8</v>
      </c>
    </row>
    <row r="3576" spans="1:9" ht="30" x14ac:dyDescent="0.2">
      <c r="A3576" t="s">
        <v>540</v>
      </c>
      <c r="B3576" t="s">
        <v>539</v>
      </c>
      <c r="C3576" s="412" t="s">
        <v>1795</v>
      </c>
      <c r="D3576" t="s">
        <v>13</v>
      </c>
      <c r="E3576" t="s">
        <v>67</v>
      </c>
      <c r="F3576" s="412" t="s">
        <v>1307</v>
      </c>
      <c r="G3576">
        <v>4</v>
      </c>
    </row>
    <row r="3577" spans="1:9" ht="30" x14ac:dyDescent="0.2">
      <c r="A3577" t="s">
        <v>540</v>
      </c>
      <c r="B3577" t="s">
        <v>539</v>
      </c>
      <c r="C3577" s="412" t="s">
        <v>1795</v>
      </c>
      <c r="D3577" t="s">
        <v>13</v>
      </c>
      <c r="E3577" t="s">
        <v>67</v>
      </c>
      <c r="F3577" s="412" t="s">
        <v>1306</v>
      </c>
      <c r="G3577">
        <v>984</v>
      </c>
    </row>
    <row r="3578" spans="1:9" ht="45" x14ac:dyDescent="0.2">
      <c r="A3578" t="s">
        <v>540</v>
      </c>
      <c r="B3578" t="s">
        <v>539</v>
      </c>
      <c r="C3578" s="412" t="s">
        <v>1795</v>
      </c>
      <c r="D3578" t="s">
        <v>13</v>
      </c>
      <c r="E3578" t="s">
        <v>67</v>
      </c>
      <c r="F3578" s="412" t="s">
        <v>1300</v>
      </c>
      <c r="I3578">
        <v>3</v>
      </c>
    </row>
    <row r="3579" spans="1:9" ht="45" x14ac:dyDescent="0.2">
      <c r="A3579" t="s">
        <v>540</v>
      </c>
      <c r="B3579" t="s">
        <v>539</v>
      </c>
      <c r="C3579" s="412" t="s">
        <v>1795</v>
      </c>
      <c r="D3579" t="s">
        <v>13</v>
      </c>
      <c r="E3579" t="s">
        <v>67</v>
      </c>
      <c r="F3579" s="412" t="s">
        <v>1299</v>
      </c>
      <c r="G3579">
        <v>1</v>
      </c>
    </row>
    <row r="3580" spans="1:9" ht="30" x14ac:dyDescent="0.2">
      <c r="A3580" t="s">
        <v>540</v>
      </c>
      <c r="B3580" t="s">
        <v>539</v>
      </c>
      <c r="C3580" s="412" t="s">
        <v>1795</v>
      </c>
      <c r="D3580" t="s">
        <v>13</v>
      </c>
      <c r="E3580" t="s">
        <v>67</v>
      </c>
      <c r="F3580" s="412" t="s">
        <v>1297</v>
      </c>
      <c r="G3580">
        <v>1566</v>
      </c>
      <c r="H3580">
        <v>49</v>
      </c>
      <c r="I3580">
        <v>169</v>
      </c>
    </row>
    <row r="3581" spans="1:9" ht="30" x14ac:dyDescent="0.2">
      <c r="A3581" t="s">
        <v>540</v>
      </c>
      <c r="B3581" t="s">
        <v>539</v>
      </c>
      <c r="C3581" s="412" t="s">
        <v>1795</v>
      </c>
      <c r="D3581" t="s">
        <v>13</v>
      </c>
      <c r="E3581" t="s">
        <v>67</v>
      </c>
      <c r="F3581" s="412" t="s">
        <v>1296</v>
      </c>
      <c r="G3581">
        <v>1</v>
      </c>
    </row>
    <row r="3582" spans="1:9" ht="60" x14ac:dyDescent="0.2">
      <c r="A3582" t="s">
        <v>540</v>
      </c>
      <c r="B3582" t="s">
        <v>539</v>
      </c>
      <c r="C3582" s="412" t="s">
        <v>1795</v>
      </c>
      <c r="D3582" t="s">
        <v>13</v>
      </c>
      <c r="E3582" t="s">
        <v>67</v>
      </c>
      <c r="F3582" s="412" t="s">
        <v>1295</v>
      </c>
      <c r="G3582">
        <v>1</v>
      </c>
      <c r="H3582">
        <v>2</v>
      </c>
      <c r="I3582">
        <v>6</v>
      </c>
    </row>
    <row r="3583" spans="1:9" ht="30" x14ac:dyDescent="0.2">
      <c r="A3583" t="s">
        <v>540</v>
      </c>
      <c r="B3583" t="s">
        <v>539</v>
      </c>
      <c r="C3583" s="412" t="s">
        <v>1795</v>
      </c>
      <c r="D3583" t="s">
        <v>13</v>
      </c>
      <c r="E3583" t="s">
        <v>67</v>
      </c>
      <c r="F3583" s="412" t="s">
        <v>1294</v>
      </c>
      <c r="G3583">
        <v>419</v>
      </c>
      <c r="H3583">
        <v>10</v>
      </c>
      <c r="I3583">
        <v>65</v>
      </c>
    </row>
    <row r="3584" spans="1:9" ht="30" x14ac:dyDescent="0.2">
      <c r="A3584" t="s">
        <v>369</v>
      </c>
      <c r="B3584" t="s">
        <v>368</v>
      </c>
      <c r="C3584" s="412" t="s">
        <v>1796</v>
      </c>
      <c r="D3584" t="s">
        <v>13</v>
      </c>
      <c r="E3584" t="s">
        <v>67</v>
      </c>
      <c r="F3584" s="412" t="s">
        <v>1305</v>
      </c>
      <c r="G3584">
        <v>10</v>
      </c>
      <c r="H3584">
        <v>1</v>
      </c>
    </row>
    <row r="3585" spans="1:9" ht="30" x14ac:dyDescent="0.2">
      <c r="A3585" t="s">
        <v>369</v>
      </c>
      <c r="B3585" t="s">
        <v>368</v>
      </c>
      <c r="C3585" s="412" t="s">
        <v>1796</v>
      </c>
      <c r="D3585" t="s">
        <v>13</v>
      </c>
      <c r="E3585" t="s">
        <v>67</v>
      </c>
      <c r="F3585" s="412" t="s">
        <v>1304</v>
      </c>
      <c r="G3585">
        <v>1</v>
      </c>
    </row>
    <row r="3586" spans="1:9" ht="30" x14ac:dyDescent="0.2">
      <c r="A3586" t="s">
        <v>369</v>
      </c>
      <c r="B3586" t="s">
        <v>368</v>
      </c>
      <c r="C3586" s="412" t="s">
        <v>1796</v>
      </c>
      <c r="D3586" t="s">
        <v>13</v>
      </c>
      <c r="E3586" t="s">
        <v>67</v>
      </c>
      <c r="F3586" s="412" t="s">
        <v>1169</v>
      </c>
      <c r="G3586">
        <v>28</v>
      </c>
    </row>
    <row r="3587" spans="1:9" ht="30" x14ac:dyDescent="0.2">
      <c r="A3587" t="s">
        <v>369</v>
      </c>
      <c r="B3587" t="s">
        <v>368</v>
      </c>
      <c r="C3587" s="412" t="s">
        <v>1796</v>
      </c>
      <c r="D3587" t="s">
        <v>13</v>
      </c>
      <c r="E3587" t="s">
        <v>67</v>
      </c>
      <c r="F3587" s="412" t="s">
        <v>1306</v>
      </c>
      <c r="G3587">
        <v>472</v>
      </c>
    </row>
    <row r="3588" spans="1:9" ht="45" x14ac:dyDescent="0.2">
      <c r="A3588" t="s">
        <v>369</v>
      </c>
      <c r="B3588" t="s">
        <v>368</v>
      </c>
      <c r="C3588" s="412" t="s">
        <v>1796</v>
      </c>
      <c r="D3588" t="s">
        <v>13</v>
      </c>
      <c r="E3588" t="s">
        <v>67</v>
      </c>
      <c r="F3588" s="412" t="s">
        <v>1300</v>
      </c>
      <c r="I3588">
        <v>76</v>
      </c>
    </row>
    <row r="3589" spans="1:9" ht="30" x14ac:dyDescent="0.2">
      <c r="A3589" t="s">
        <v>369</v>
      </c>
      <c r="B3589" t="s">
        <v>368</v>
      </c>
      <c r="C3589" s="412" t="s">
        <v>1796</v>
      </c>
      <c r="D3589" t="s">
        <v>13</v>
      </c>
      <c r="E3589" t="s">
        <v>67</v>
      </c>
      <c r="F3589" s="412" t="s">
        <v>1297</v>
      </c>
      <c r="G3589">
        <v>1717</v>
      </c>
      <c r="H3589">
        <v>30</v>
      </c>
      <c r="I3589">
        <v>188</v>
      </c>
    </row>
    <row r="3590" spans="1:9" ht="30" x14ac:dyDescent="0.2">
      <c r="A3590" t="s">
        <v>369</v>
      </c>
      <c r="B3590" t="s">
        <v>368</v>
      </c>
      <c r="C3590" s="412" t="s">
        <v>1796</v>
      </c>
      <c r="D3590" t="s">
        <v>13</v>
      </c>
      <c r="E3590" t="s">
        <v>67</v>
      </c>
      <c r="F3590" s="412" t="s">
        <v>1296</v>
      </c>
      <c r="G3590">
        <v>1</v>
      </c>
    </row>
    <row r="3591" spans="1:9" ht="60" x14ac:dyDescent="0.2">
      <c r="A3591" t="s">
        <v>369</v>
      </c>
      <c r="B3591" t="s">
        <v>368</v>
      </c>
      <c r="C3591" s="412" t="s">
        <v>1796</v>
      </c>
      <c r="D3591" t="s">
        <v>13</v>
      </c>
      <c r="E3591" t="s">
        <v>67</v>
      </c>
      <c r="F3591" s="412" t="s">
        <v>1295</v>
      </c>
      <c r="G3591">
        <v>3</v>
      </c>
      <c r="H3591">
        <v>13</v>
      </c>
      <c r="I3591">
        <v>148</v>
      </c>
    </row>
    <row r="3592" spans="1:9" ht="30" x14ac:dyDescent="0.2">
      <c r="A3592" t="s">
        <v>369</v>
      </c>
      <c r="B3592" t="s">
        <v>368</v>
      </c>
      <c r="C3592" s="412" t="s">
        <v>1796</v>
      </c>
      <c r="D3592" t="s">
        <v>13</v>
      </c>
      <c r="E3592" t="s">
        <v>67</v>
      </c>
      <c r="F3592" s="412" t="s">
        <v>1294</v>
      </c>
      <c r="G3592">
        <v>1042</v>
      </c>
      <c r="H3592">
        <v>22</v>
      </c>
      <c r="I3592">
        <v>195</v>
      </c>
    </row>
    <row r="3593" spans="1:9" ht="30" x14ac:dyDescent="0.2">
      <c r="A3593" t="s">
        <v>423</v>
      </c>
      <c r="B3593" t="s">
        <v>422</v>
      </c>
      <c r="C3593" s="412" t="s">
        <v>1797</v>
      </c>
      <c r="D3593" t="s">
        <v>13</v>
      </c>
      <c r="E3593" t="s">
        <v>67</v>
      </c>
      <c r="F3593" s="412" t="s">
        <v>1305</v>
      </c>
      <c r="G3593">
        <v>95</v>
      </c>
    </row>
    <row r="3594" spans="1:9" ht="30" x14ac:dyDescent="0.2">
      <c r="A3594" t="s">
        <v>423</v>
      </c>
      <c r="B3594" t="s">
        <v>422</v>
      </c>
      <c r="C3594" s="412" t="s">
        <v>1797</v>
      </c>
      <c r="D3594" t="s">
        <v>13</v>
      </c>
      <c r="E3594" t="s">
        <v>67</v>
      </c>
      <c r="F3594" s="412" t="s">
        <v>1308</v>
      </c>
      <c r="G3594">
        <v>17</v>
      </c>
      <c r="H3594">
        <v>1</v>
      </c>
    </row>
    <row r="3595" spans="1:9" ht="30" x14ac:dyDescent="0.2">
      <c r="A3595" t="s">
        <v>423</v>
      </c>
      <c r="B3595" t="s">
        <v>422</v>
      </c>
      <c r="C3595" s="412" t="s">
        <v>1797</v>
      </c>
      <c r="D3595" t="s">
        <v>13</v>
      </c>
      <c r="E3595" t="s">
        <v>67</v>
      </c>
      <c r="F3595" s="412" t="s">
        <v>1304</v>
      </c>
      <c r="G3595">
        <v>133</v>
      </c>
      <c r="H3595">
        <v>6</v>
      </c>
    </row>
    <row r="3596" spans="1:9" ht="45" x14ac:dyDescent="0.2">
      <c r="A3596" t="s">
        <v>423</v>
      </c>
      <c r="B3596" t="s">
        <v>422</v>
      </c>
      <c r="C3596" s="412" t="s">
        <v>1797</v>
      </c>
      <c r="D3596" t="s">
        <v>13</v>
      </c>
      <c r="E3596" t="s">
        <v>67</v>
      </c>
      <c r="F3596" s="412" t="s">
        <v>1303</v>
      </c>
      <c r="G3596">
        <v>15</v>
      </c>
    </row>
    <row r="3597" spans="1:9" ht="30" x14ac:dyDescent="0.2">
      <c r="A3597" t="s">
        <v>423</v>
      </c>
      <c r="B3597" t="s">
        <v>422</v>
      </c>
      <c r="C3597" s="412" t="s">
        <v>1797</v>
      </c>
      <c r="D3597" t="s">
        <v>13</v>
      </c>
      <c r="E3597" t="s">
        <v>67</v>
      </c>
      <c r="F3597" s="412" t="s">
        <v>1169</v>
      </c>
      <c r="G3597">
        <v>4</v>
      </c>
    </row>
    <row r="3598" spans="1:9" ht="30" x14ac:dyDescent="0.2">
      <c r="A3598" t="s">
        <v>423</v>
      </c>
      <c r="B3598" t="s">
        <v>422</v>
      </c>
      <c r="C3598" s="412" t="s">
        <v>1797</v>
      </c>
      <c r="D3598" t="s">
        <v>13</v>
      </c>
      <c r="E3598" t="s">
        <v>67</v>
      </c>
      <c r="F3598" s="412" t="s">
        <v>1309</v>
      </c>
      <c r="G3598">
        <v>5</v>
      </c>
    </row>
    <row r="3599" spans="1:9" ht="45" x14ac:dyDescent="0.2">
      <c r="A3599" t="s">
        <v>423</v>
      </c>
      <c r="B3599" t="s">
        <v>422</v>
      </c>
      <c r="C3599" s="412" t="s">
        <v>1797</v>
      </c>
      <c r="D3599" t="s">
        <v>13</v>
      </c>
      <c r="E3599" t="s">
        <v>67</v>
      </c>
      <c r="F3599" s="412" t="s">
        <v>1170</v>
      </c>
      <c r="G3599">
        <v>26</v>
      </c>
      <c r="H3599">
        <v>1</v>
      </c>
    </row>
    <row r="3600" spans="1:9" ht="30" x14ac:dyDescent="0.2">
      <c r="A3600" t="s">
        <v>423</v>
      </c>
      <c r="B3600" t="s">
        <v>422</v>
      </c>
      <c r="C3600" s="412" t="s">
        <v>1797</v>
      </c>
      <c r="D3600" t="s">
        <v>13</v>
      </c>
      <c r="E3600" t="s">
        <v>67</v>
      </c>
      <c r="F3600" s="412" t="s">
        <v>1307</v>
      </c>
      <c r="G3600">
        <v>3</v>
      </c>
    </row>
    <row r="3601" spans="1:9" ht="30" x14ac:dyDescent="0.2">
      <c r="A3601" t="s">
        <v>423</v>
      </c>
      <c r="B3601" t="s">
        <v>422</v>
      </c>
      <c r="C3601" s="412" t="s">
        <v>1797</v>
      </c>
      <c r="D3601" t="s">
        <v>13</v>
      </c>
      <c r="E3601" t="s">
        <v>67</v>
      </c>
      <c r="F3601" s="412" t="s">
        <v>1306</v>
      </c>
      <c r="G3601">
        <v>49</v>
      </c>
    </row>
    <row r="3602" spans="1:9" ht="45" x14ac:dyDescent="0.2">
      <c r="A3602" t="s">
        <v>423</v>
      </c>
      <c r="B3602" t="s">
        <v>422</v>
      </c>
      <c r="C3602" s="412" t="s">
        <v>1797</v>
      </c>
      <c r="D3602" t="s">
        <v>13</v>
      </c>
      <c r="E3602" t="s">
        <v>67</v>
      </c>
      <c r="F3602" s="412" t="s">
        <v>1300</v>
      </c>
      <c r="G3602">
        <v>9</v>
      </c>
      <c r="I3602">
        <v>20</v>
      </c>
    </row>
    <row r="3603" spans="1:9" ht="45" x14ac:dyDescent="0.2">
      <c r="A3603" t="s">
        <v>423</v>
      </c>
      <c r="B3603" t="s">
        <v>422</v>
      </c>
      <c r="C3603" s="412" t="s">
        <v>1797</v>
      </c>
      <c r="D3603" t="s">
        <v>13</v>
      </c>
      <c r="E3603" t="s">
        <v>67</v>
      </c>
      <c r="F3603" s="412" t="s">
        <v>1299</v>
      </c>
      <c r="G3603">
        <v>2</v>
      </c>
    </row>
    <row r="3604" spans="1:9" ht="30" x14ac:dyDescent="0.2">
      <c r="A3604" t="s">
        <v>423</v>
      </c>
      <c r="B3604" t="s">
        <v>422</v>
      </c>
      <c r="C3604" s="412" t="s">
        <v>1797</v>
      </c>
      <c r="D3604" t="s">
        <v>13</v>
      </c>
      <c r="E3604" t="s">
        <v>67</v>
      </c>
      <c r="F3604" s="412" t="s">
        <v>1171</v>
      </c>
      <c r="G3604">
        <v>10</v>
      </c>
    </row>
    <row r="3605" spans="1:9" ht="30" x14ac:dyDescent="0.2">
      <c r="A3605" t="s">
        <v>423</v>
      </c>
      <c r="B3605" t="s">
        <v>422</v>
      </c>
      <c r="C3605" s="412" t="s">
        <v>1797</v>
      </c>
      <c r="D3605" t="s">
        <v>13</v>
      </c>
      <c r="E3605" t="s">
        <v>67</v>
      </c>
      <c r="F3605" s="412" t="s">
        <v>1297</v>
      </c>
      <c r="G3605">
        <v>8028</v>
      </c>
      <c r="H3605">
        <v>227</v>
      </c>
      <c r="I3605">
        <v>1412</v>
      </c>
    </row>
    <row r="3606" spans="1:9" ht="30" x14ac:dyDescent="0.2">
      <c r="A3606" t="s">
        <v>423</v>
      </c>
      <c r="B3606" t="s">
        <v>422</v>
      </c>
      <c r="C3606" s="412" t="s">
        <v>1797</v>
      </c>
      <c r="D3606" t="s">
        <v>13</v>
      </c>
      <c r="E3606" t="s">
        <v>67</v>
      </c>
      <c r="F3606" s="412" t="s">
        <v>1296</v>
      </c>
      <c r="G3606">
        <v>37</v>
      </c>
    </row>
    <row r="3607" spans="1:9" ht="60" x14ac:dyDescent="0.2">
      <c r="A3607" t="s">
        <v>423</v>
      </c>
      <c r="B3607" t="s">
        <v>422</v>
      </c>
      <c r="C3607" s="412" t="s">
        <v>1797</v>
      </c>
      <c r="D3607" t="s">
        <v>13</v>
      </c>
      <c r="E3607" t="s">
        <v>67</v>
      </c>
      <c r="F3607" s="412" t="s">
        <v>1295</v>
      </c>
      <c r="G3607">
        <v>21</v>
      </c>
      <c r="I3607">
        <v>35</v>
      </c>
    </row>
    <row r="3608" spans="1:9" ht="30" x14ac:dyDescent="0.2">
      <c r="A3608" t="s">
        <v>423</v>
      </c>
      <c r="B3608" t="s">
        <v>422</v>
      </c>
      <c r="C3608" s="412" t="s">
        <v>1797</v>
      </c>
      <c r="D3608" t="s">
        <v>13</v>
      </c>
      <c r="E3608" t="s">
        <v>67</v>
      </c>
      <c r="F3608" s="412" t="s">
        <v>1294</v>
      </c>
      <c r="G3608">
        <v>710</v>
      </c>
      <c r="H3608">
        <v>26</v>
      </c>
      <c r="I3608">
        <v>367</v>
      </c>
    </row>
    <row r="3609" spans="1:9" ht="30" x14ac:dyDescent="0.2">
      <c r="A3609" t="s">
        <v>797</v>
      </c>
      <c r="B3609" t="s">
        <v>796</v>
      </c>
      <c r="C3609" s="412" t="s">
        <v>1476</v>
      </c>
      <c r="D3609" t="s">
        <v>15</v>
      </c>
      <c r="E3609" t="s">
        <v>35</v>
      </c>
      <c r="F3609" s="412" t="s">
        <v>1297</v>
      </c>
      <c r="G3609">
        <v>6</v>
      </c>
      <c r="H3609">
        <v>4</v>
      </c>
      <c r="I3609">
        <v>10</v>
      </c>
    </row>
    <row r="3610" spans="1:9" x14ac:dyDescent="0.2">
      <c r="A3610" t="s">
        <v>797</v>
      </c>
      <c r="B3610" t="s">
        <v>796</v>
      </c>
      <c r="C3610" s="412" t="s">
        <v>1476</v>
      </c>
      <c r="D3610" t="s">
        <v>15</v>
      </c>
      <c r="E3610" t="s">
        <v>35</v>
      </c>
      <c r="F3610" s="412" t="s">
        <v>1294</v>
      </c>
      <c r="I3610">
        <v>3</v>
      </c>
    </row>
    <row r="3611" spans="1:9" ht="45" x14ac:dyDescent="0.2">
      <c r="A3611" t="s">
        <v>301</v>
      </c>
      <c r="B3611" t="s">
        <v>300</v>
      </c>
      <c r="C3611" s="412" t="s">
        <v>1477</v>
      </c>
      <c r="D3611" t="s">
        <v>15</v>
      </c>
      <c r="E3611" t="s">
        <v>66</v>
      </c>
      <c r="F3611" s="412" t="s">
        <v>1308</v>
      </c>
      <c r="H3611">
        <v>1</v>
      </c>
    </row>
    <row r="3612" spans="1:9" ht="45" x14ac:dyDescent="0.2">
      <c r="A3612" t="s">
        <v>301</v>
      </c>
      <c r="B3612" t="s">
        <v>300</v>
      </c>
      <c r="C3612" s="412" t="s">
        <v>1477</v>
      </c>
      <c r="D3612" t="s">
        <v>15</v>
      </c>
      <c r="E3612" t="s">
        <v>66</v>
      </c>
      <c r="F3612" s="412" t="s">
        <v>1297</v>
      </c>
      <c r="G3612">
        <v>5</v>
      </c>
      <c r="I3612">
        <v>2</v>
      </c>
    </row>
    <row r="3613" spans="1:9" ht="60" x14ac:dyDescent="0.2">
      <c r="A3613" t="s">
        <v>301</v>
      </c>
      <c r="B3613" t="s">
        <v>300</v>
      </c>
      <c r="C3613" s="412" t="s">
        <v>1477</v>
      </c>
      <c r="D3613" t="s">
        <v>15</v>
      </c>
      <c r="E3613" t="s">
        <v>66</v>
      </c>
      <c r="F3613" s="412" t="s">
        <v>1295</v>
      </c>
      <c r="G3613">
        <v>3</v>
      </c>
      <c r="I3613">
        <v>8</v>
      </c>
    </row>
    <row r="3614" spans="1:9" ht="45" x14ac:dyDescent="0.2">
      <c r="A3614" t="s">
        <v>301</v>
      </c>
      <c r="B3614" t="s">
        <v>300</v>
      </c>
      <c r="C3614" s="412" t="s">
        <v>1477</v>
      </c>
      <c r="D3614" t="s">
        <v>15</v>
      </c>
      <c r="E3614" t="s">
        <v>66</v>
      </c>
      <c r="F3614" s="412" t="s">
        <v>1294</v>
      </c>
      <c r="G3614">
        <v>4</v>
      </c>
    </row>
    <row r="3615" spans="1:9" ht="30" x14ac:dyDescent="0.2">
      <c r="A3615" t="s">
        <v>975</v>
      </c>
      <c r="B3615" t="s">
        <v>974</v>
      </c>
      <c r="C3615" s="412" t="s">
        <v>1798</v>
      </c>
      <c r="D3615" t="s">
        <v>15</v>
      </c>
      <c r="E3615" t="s">
        <v>17</v>
      </c>
      <c r="F3615" s="412" t="s">
        <v>1305</v>
      </c>
      <c r="G3615">
        <v>45</v>
      </c>
      <c r="H3615">
        <v>7</v>
      </c>
    </row>
    <row r="3616" spans="1:9" ht="30" x14ac:dyDescent="0.2">
      <c r="A3616" t="s">
        <v>975</v>
      </c>
      <c r="B3616" t="s">
        <v>974</v>
      </c>
      <c r="C3616" s="412" t="s">
        <v>1798</v>
      </c>
      <c r="D3616" t="s">
        <v>15</v>
      </c>
      <c r="E3616" t="s">
        <v>17</v>
      </c>
      <c r="F3616" s="412" t="s">
        <v>1308</v>
      </c>
      <c r="G3616">
        <v>1</v>
      </c>
    </row>
    <row r="3617" spans="1:9" ht="45" x14ac:dyDescent="0.2">
      <c r="A3617" t="s">
        <v>975</v>
      </c>
      <c r="B3617" t="s">
        <v>974</v>
      </c>
      <c r="C3617" s="412" t="s">
        <v>1798</v>
      </c>
      <c r="D3617" t="s">
        <v>15</v>
      </c>
      <c r="E3617" t="s">
        <v>17</v>
      </c>
      <c r="F3617" s="412" t="s">
        <v>1303</v>
      </c>
      <c r="G3617">
        <v>4</v>
      </c>
    </row>
    <row r="3618" spans="1:9" ht="30" x14ac:dyDescent="0.2">
      <c r="A3618" t="s">
        <v>975</v>
      </c>
      <c r="B3618" t="s">
        <v>974</v>
      </c>
      <c r="C3618" s="412" t="s">
        <v>1798</v>
      </c>
      <c r="D3618" t="s">
        <v>15</v>
      </c>
      <c r="E3618" t="s">
        <v>17</v>
      </c>
      <c r="F3618" s="412" t="s">
        <v>1169</v>
      </c>
      <c r="G3618">
        <v>21</v>
      </c>
      <c r="H3618">
        <v>3</v>
      </c>
    </row>
    <row r="3619" spans="1:9" ht="45" x14ac:dyDescent="0.2">
      <c r="A3619" t="s">
        <v>975</v>
      </c>
      <c r="B3619" t="s">
        <v>974</v>
      </c>
      <c r="C3619" s="412" t="s">
        <v>1798</v>
      </c>
      <c r="D3619" t="s">
        <v>15</v>
      </c>
      <c r="E3619" t="s">
        <v>17</v>
      </c>
      <c r="F3619" s="412" t="s">
        <v>1170</v>
      </c>
      <c r="G3619">
        <v>1</v>
      </c>
    </row>
    <row r="3620" spans="1:9" ht="45" x14ac:dyDescent="0.2">
      <c r="A3620" t="s">
        <v>975</v>
      </c>
      <c r="B3620" t="s">
        <v>974</v>
      </c>
      <c r="C3620" s="412" t="s">
        <v>1798</v>
      </c>
      <c r="D3620" t="s">
        <v>15</v>
      </c>
      <c r="E3620" t="s">
        <v>17</v>
      </c>
      <c r="F3620" s="412" t="s">
        <v>1300</v>
      </c>
      <c r="G3620">
        <v>117</v>
      </c>
      <c r="I3620">
        <v>148</v>
      </c>
    </row>
    <row r="3621" spans="1:9" ht="45" x14ac:dyDescent="0.2">
      <c r="A3621" t="s">
        <v>975</v>
      </c>
      <c r="B3621" t="s">
        <v>974</v>
      </c>
      <c r="C3621" s="412" t="s">
        <v>1798</v>
      </c>
      <c r="D3621" t="s">
        <v>15</v>
      </c>
      <c r="E3621" t="s">
        <v>17</v>
      </c>
      <c r="F3621" s="412" t="s">
        <v>1299</v>
      </c>
      <c r="G3621">
        <v>233</v>
      </c>
    </row>
    <row r="3622" spans="1:9" ht="30" x14ac:dyDescent="0.2">
      <c r="A3622" t="s">
        <v>975</v>
      </c>
      <c r="B3622" t="s">
        <v>974</v>
      </c>
      <c r="C3622" s="412" t="s">
        <v>1798</v>
      </c>
      <c r="D3622" t="s">
        <v>15</v>
      </c>
      <c r="E3622" t="s">
        <v>17</v>
      </c>
      <c r="F3622" s="412" t="s">
        <v>1171</v>
      </c>
      <c r="G3622">
        <v>1</v>
      </c>
    </row>
    <row r="3623" spans="1:9" ht="30" x14ac:dyDescent="0.2">
      <c r="A3623" t="s">
        <v>975</v>
      </c>
      <c r="B3623" t="s">
        <v>974</v>
      </c>
      <c r="C3623" s="412" t="s">
        <v>1798</v>
      </c>
      <c r="D3623" t="s">
        <v>15</v>
      </c>
      <c r="E3623" t="s">
        <v>17</v>
      </c>
      <c r="F3623" s="412" t="s">
        <v>1297</v>
      </c>
      <c r="G3623">
        <v>14</v>
      </c>
      <c r="I3623">
        <v>99</v>
      </c>
    </row>
    <row r="3624" spans="1:9" ht="30" x14ac:dyDescent="0.2">
      <c r="A3624" t="s">
        <v>975</v>
      </c>
      <c r="B3624" t="s">
        <v>974</v>
      </c>
      <c r="C3624" s="412" t="s">
        <v>1798</v>
      </c>
      <c r="D3624" t="s">
        <v>15</v>
      </c>
      <c r="E3624" t="s">
        <v>17</v>
      </c>
      <c r="F3624" s="412" t="s">
        <v>1296</v>
      </c>
      <c r="G3624">
        <v>1</v>
      </c>
    </row>
    <row r="3625" spans="1:9" ht="60" x14ac:dyDescent="0.2">
      <c r="A3625" t="s">
        <v>975</v>
      </c>
      <c r="B3625" t="s">
        <v>974</v>
      </c>
      <c r="C3625" s="412" t="s">
        <v>1798</v>
      </c>
      <c r="D3625" t="s">
        <v>15</v>
      </c>
      <c r="E3625" t="s">
        <v>17</v>
      </c>
      <c r="F3625" s="412" t="s">
        <v>1295</v>
      </c>
      <c r="G3625">
        <v>2</v>
      </c>
      <c r="I3625">
        <v>2</v>
      </c>
    </row>
    <row r="3626" spans="1:9" ht="30" x14ac:dyDescent="0.2">
      <c r="A3626" t="s">
        <v>975</v>
      </c>
      <c r="B3626" t="s">
        <v>974</v>
      </c>
      <c r="C3626" s="412" t="s">
        <v>1798</v>
      </c>
      <c r="D3626" t="s">
        <v>15</v>
      </c>
      <c r="E3626" t="s">
        <v>17</v>
      </c>
      <c r="F3626" s="412" t="s">
        <v>1294</v>
      </c>
      <c r="G3626">
        <v>986</v>
      </c>
      <c r="H3626">
        <v>31</v>
      </c>
      <c r="I3626">
        <v>23</v>
      </c>
    </row>
    <row r="3627" spans="1:9" ht="30" x14ac:dyDescent="0.2">
      <c r="A3627" t="s">
        <v>354</v>
      </c>
      <c r="B3627" t="s">
        <v>353</v>
      </c>
      <c r="C3627" s="412" t="s">
        <v>1799</v>
      </c>
      <c r="D3627" t="s">
        <v>15</v>
      </c>
      <c r="E3627" t="s">
        <v>67</v>
      </c>
      <c r="F3627" s="412" t="s">
        <v>1305</v>
      </c>
      <c r="G3627">
        <v>4</v>
      </c>
      <c r="H3627">
        <v>1</v>
      </c>
    </row>
    <row r="3628" spans="1:9" ht="30" x14ac:dyDescent="0.2">
      <c r="A3628" t="s">
        <v>354</v>
      </c>
      <c r="B3628" t="s">
        <v>353</v>
      </c>
      <c r="C3628" s="412" t="s">
        <v>1799</v>
      </c>
      <c r="D3628" t="s">
        <v>15</v>
      </c>
      <c r="E3628" t="s">
        <v>67</v>
      </c>
      <c r="F3628" s="412" t="s">
        <v>1304</v>
      </c>
      <c r="G3628">
        <v>4</v>
      </c>
    </row>
    <row r="3629" spans="1:9" ht="45" x14ac:dyDescent="0.2">
      <c r="A3629" t="s">
        <v>354</v>
      </c>
      <c r="B3629" t="s">
        <v>353</v>
      </c>
      <c r="C3629" s="412" t="s">
        <v>1799</v>
      </c>
      <c r="D3629" t="s">
        <v>15</v>
      </c>
      <c r="E3629" t="s">
        <v>67</v>
      </c>
      <c r="F3629" s="412" t="s">
        <v>1303</v>
      </c>
      <c r="G3629">
        <v>19</v>
      </c>
    </row>
    <row r="3630" spans="1:9" ht="30" x14ac:dyDescent="0.2">
      <c r="A3630" t="s">
        <v>354</v>
      </c>
      <c r="B3630" t="s">
        <v>353</v>
      </c>
      <c r="C3630" s="412" t="s">
        <v>1799</v>
      </c>
      <c r="D3630" t="s">
        <v>15</v>
      </c>
      <c r="E3630" t="s">
        <v>67</v>
      </c>
      <c r="F3630" s="412" t="s">
        <v>1169</v>
      </c>
      <c r="G3630">
        <v>6</v>
      </c>
      <c r="H3630">
        <v>1</v>
      </c>
    </row>
    <row r="3631" spans="1:9" ht="30" x14ac:dyDescent="0.2">
      <c r="A3631" t="s">
        <v>354</v>
      </c>
      <c r="B3631" t="s">
        <v>353</v>
      </c>
      <c r="C3631" s="412" t="s">
        <v>1799</v>
      </c>
      <c r="D3631" t="s">
        <v>15</v>
      </c>
      <c r="E3631" t="s">
        <v>67</v>
      </c>
      <c r="F3631" s="412" t="s">
        <v>1309</v>
      </c>
      <c r="G3631">
        <v>1</v>
      </c>
    </row>
    <row r="3632" spans="1:9" ht="45" x14ac:dyDescent="0.2">
      <c r="A3632" t="s">
        <v>354</v>
      </c>
      <c r="B3632" t="s">
        <v>353</v>
      </c>
      <c r="C3632" s="412" t="s">
        <v>1799</v>
      </c>
      <c r="D3632" t="s">
        <v>15</v>
      </c>
      <c r="E3632" t="s">
        <v>67</v>
      </c>
      <c r="F3632" s="412" t="s">
        <v>1170</v>
      </c>
      <c r="G3632">
        <v>23</v>
      </c>
      <c r="H3632">
        <v>1</v>
      </c>
    </row>
    <row r="3633" spans="1:9" ht="30" x14ac:dyDescent="0.2">
      <c r="A3633" t="s">
        <v>354</v>
      </c>
      <c r="B3633" t="s">
        <v>353</v>
      </c>
      <c r="C3633" s="412" t="s">
        <v>1799</v>
      </c>
      <c r="D3633" t="s">
        <v>15</v>
      </c>
      <c r="E3633" t="s">
        <v>67</v>
      </c>
      <c r="F3633" s="412" t="s">
        <v>1307</v>
      </c>
      <c r="G3633">
        <v>37</v>
      </c>
    </row>
    <row r="3634" spans="1:9" ht="30" x14ac:dyDescent="0.2">
      <c r="A3634" t="s">
        <v>354</v>
      </c>
      <c r="B3634" t="s">
        <v>353</v>
      </c>
      <c r="C3634" s="412" t="s">
        <v>1799</v>
      </c>
      <c r="D3634" t="s">
        <v>15</v>
      </c>
      <c r="E3634" t="s">
        <v>67</v>
      </c>
      <c r="F3634" s="412" t="s">
        <v>1306</v>
      </c>
      <c r="G3634">
        <v>3806</v>
      </c>
    </row>
    <row r="3635" spans="1:9" ht="45" x14ac:dyDescent="0.2">
      <c r="A3635" t="s">
        <v>354</v>
      </c>
      <c r="B3635" t="s">
        <v>353</v>
      </c>
      <c r="C3635" s="412" t="s">
        <v>1799</v>
      </c>
      <c r="D3635" t="s">
        <v>15</v>
      </c>
      <c r="E3635" t="s">
        <v>67</v>
      </c>
      <c r="F3635" s="412" t="s">
        <v>1300</v>
      </c>
      <c r="G3635">
        <v>3</v>
      </c>
      <c r="I3635">
        <v>4</v>
      </c>
    </row>
    <row r="3636" spans="1:9" ht="45" x14ac:dyDescent="0.2">
      <c r="A3636" t="s">
        <v>354</v>
      </c>
      <c r="B3636" t="s">
        <v>353</v>
      </c>
      <c r="C3636" s="412" t="s">
        <v>1799</v>
      </c>
      <c r="D3636" t="s">
        <v>15</v>
      </c>
      <c r="E3636" t="s">
        <v>67</v>
      </c>
      <c r="F3636" s="412" t="s">
        <v>1299</v>
      </c>
      <c r="G3636">
        <v>13</v>
      </c>
    </row>
    <row r="3637" spans="1:9" ht="30" x14ac:dyDescent="0.2">
      <c r="A3637" t="s">
        <v>354</v>
      </c>
      <c r="B3637" t="s">
        <v>353</v>
      </c>
      <c r="C3637" s="412" t="s">
        <v>1799</v>
      </c>
      <c r="D3637" t="s">
        <v>15</v>
      </c>
      <c r="E3637" t="s">
        <v>67</v>
      </c>
      <c r="F3637" s="412" t="s">
        <v>1171</v>
      </c>
      <c r="G3637">
        <v>21</v>
      </c>
    </row>
    <row r="3638" spans="1:9" ht="30" x14ac:dyDescent="0.2">
      <c r="A3638" t="s">
        <v>354</v>
      </c>
      <c r="B3638" t="s">
        <v>353</v>
      </c>
      <c r="C3638" s="412" t="s">
        <v>1799</v>
      </c>
      <c r="D3638" t="s">
        <v>15</v>
      </c>
      <c r="E3638" t="s">
        <v>67</v>
      </c>
      <c r="F3638" s="412" t="s">
        <v>1297</v>
      </c>
      <c r="G3638">
        <v>5476</v>
      </c>
      <c r="H3638">
        <v>88</v>
      </c>
      <c r="I3638">
        <v>280</v>
      </c>
    </row>
    <row r="3639" spans="1:9" ht="30" x14ac:dyDescent="0.2">
      <c r="A3639" t="s">
        <v>354</v>
      </c>
      <c r="B3639" t="s">
        <v>353</v>
      </c>
      <c r="C3639" s="412" t="s">
        <v>1799</v>
      </c>
      <c r="D3639" t="s">
        <v>15</v>
      </c>
      <c r="E3639" t="s">
        <v>67</v>
      </c>
      <c r="F3639" s="412" t="s">
        <v>1296</v>
      </c>
      <c r="G3639">
        <v>6</v>
      </c>
      <c r="H3639">
        <v>1</v>
      </c>
    </row>
    <row r="3640" spans="1:9" ht="60" x14ac:dyDescent="0.2">
      <c r="A3640" t="s">
        <v>354</v>
      </c>
      <c r="B3640" t="s">
        <v>353</v>
      </c>
      <c r="C3640" s="412" t="s">
        <v>1799</v>
      </c>
      <c r="D3640" t="s">
        <v>15</v>
      </c>
      <c r="E3640" t="s">
        <v>67</v>
      </c>
      <c r="F3640" s="412" t="s">
        <v>1295</v>
      </c>
      <c r="G3640">
        <v>18</v>
      </c>
      <c r="I3640">
        <v>3</v>
      </c>
    </row>
    <row r="3641" spans="1:9" ht="30" x14ac:dyDescent="0.2">
      <c r="A3641" t="s">
        <v>354</v>
      </c>
      <c r="B3641" t="s">
        <v>353</v>
      </c>
      <c r="C3641" s="412" t="s">
        <v>1799</v>
      </c>
      <c r="D3641" t="s">
        <v>15</v>
      </c>
      <c r="E3641" t="s">
        <v>67</v>
      </c>
      <c r="F3641" s="412" t="s">
        <v>1294</v>
      </c>
      <c r="G3641">
        <v>2562</v>
      </c>
      <c r="H3641">
        <v>98</v>
      </c>
      <c r="I3641">
        <v>482</v>
      </c>
    </row>
    <row r="3642" spans="1:9" ht="30" x14ac:dyDescent="0.2">
      <c r="A3642" t="s">
        <v>455</v>
      </c>
      <c r="B3642" t="s">
        <v>454</v>
      </c>
      <c r="C3642" s="412" t="s">
        <v>1800</v>
      </c>
      <c r="D3642" t="s">
        <v>13</v>
      </c>
      <c r="E3642" t="s">
        <v>63</v>
      </c>
      <c r="F3642" s="412" t="s">
        <v>1309</v>
      </c>
      <c r="G3642">
        <v>3</v>
      </c>
    </row>
    <row r="3643" spans="1:9" ht="45" x14ac:dyDescent="0.2">
      <c r="A3643" t="s">
        <v>455</v>
      </c>
      <c r="B3643" t="s">
        <v>454</v>
      </c>
      <c r="C3643" s="412" t="s">
        <v>1800</v>
      </c>
      <c r="D3643" t="s">
        <v>13</v>
      </c>
      <c r="E3643" t="s">
        <v>63</v>
      </c>
      <c r="F3643" s="412" t="s">
        <v>1170</v>
      </c>
      <c r="G3643">
        <v>4</v>
      </c>
    </row>
    <row r="3644" spans="1:9" ht="30" x14ac:dyDescent="0.2">
      <c r="A3644" t="s">
        <v>455</v>
      </c>
      <c r="B3644" t="s">
        <v>454</v>
      </c>
      <c r="C3644" s="412" t="s">
        <v>1800</v>
      </c>
      <c r="D3644" t="s">
        <v>13</v>
      </c>
      <c r="E3644" t="s">
        <v>63</v>
      </c>
      <c r="F3644" s="412" t="s">
        <v>1306</v>
      </c>
      <c r="G3644">
        <v>1407</v>
      </c>
    </row>
    <row r="3645" spans="1:9" ht="45" x14ac:dyDescent="0.2">
      <c r="A3645" t="s">
        <v>455</v>
      </c>
      <c r="B3645" t="s">
        <v>454</v>
      </c>
      <c r="C3645" s="412" t="s">
        <v>1800</v>
      </c>
      <c r="D3645" t="s">
        <v>13</v>
      </c>
      <c r="E3645" t="s">
        <v>63</v>
      </c>
      <c r="F3645" s="412" t="s">
        <v>1300</v>
      </c>
      <c r="G3645">
        <v>2</v>
      </c>
    </row>
    <row r="3646" spans="1:9" ht="30" x14ac:dyDescent="0.2">
      <c r="A3646" t="s">
        <v>455</v>
      </c>
      <c r="B3646" t="s">
        <v>454</v>
      </c>
      <c r="C3646" s="412" t="s">
        <v>1800</v>
      </c>
      <c r="D3646" t="s">
        <v>13</v>
      </c>
      <c r="E3646" t="s">
        <v>63</v>
      </c>
      <c r="F3646" s="412" t="s">
        <v>1171</v>
      </c>
      <c r="G3646">
        <v>2</v>
      </c>
    </row>
    <row r="3647" spans="1:9" ht="30" x14ac:dyDescent="0.2">
      <c r="A3647" t="s">
        <v>455</v>
      </c>
      <c r="B3647" t="s">
        <v>454</v>
      </c>
      <c r="C3647" s="412" t="s">
        <v>1800</v>
      </c>
      <c r="D3647" t="s">
        <v>13</v>
      </c>
      <c r="E3647" t="s">
        <v>63</v>
      </c>
      <c r="F3647" s="412" t="s">
        <v>1297</v>
      </c>
      <c r="G3647">
        <v>939</v>
      </c>
      <c r="H3647">
        <v>29</v>
      </c>
      <c r="I3647">
        <v>125</v>
      </c>
    </row>
    <row r="3648" spans="1:9" ht="60" x14ac:dyDescent="0.2">
      <c r="A3648" t="s">
        <v>455</v>
      </c>
      <c r="B3648" t="s">
        <v>454</v>
      </c>
      <c r="C3648" s="412" t="s">
        <v>1800</v>
      </c>
      <c r="D3648" t="s">
        <v>13</v>
      </c>
      <c r="E3648" t="s">
        <v>63</v>
      </c>
      <c r="F3648" s="412" t="s">
        <v>1295</v>
      </c>
      <c r="G3648">
        <v>3</v>
      </c>
      <c r="I3648">
        <v>6</v>
      </c>
    </row>
    <row r="3649" spans="1:9" ht="30" x14ac:dyDescent="0.2">
      <c r="A3649" t="s">
        <v>455</v>
      </c>
      <c r="B3649" t="s">
        <v>454</v>
      </c>
      <c r="C3649" s="412" t="s">
        <v>1800</v>
      </c>
      <c r="D3649" t="s">
        <v>13</v>
      </c>
      <c r="E3649" t="s">
        <v>63</v>
      </c>
      <c r="F3649" s="412" t="s">
        <v>1294</v>
      </c>
      <c r="G3649">
        <v>276</v>
      </c>
      <c r="H3649">
        <v>10</v>
      </c>
      <c r="I3649">
        <v>214</v>
      </c>
    </row>
    <row r="3650" spans="1:9" ht="30" x14ac:dyDescent="0.2">
      <c r="A3650" t="s">
        <v>363</v>
      </c>
      <c r="B3650" t="s">
        <v>362</v>
      </c>
      <c r="C3650" s="412" t="s">
        <v>1801</v>
      </c>
      <c r="D3650" t="s">
        <v>15</v>
      </c>
      <c r="E3650" t="s">
        <v>18</v>
      </c>
      <c r="F3650" s="412" t="s">
        <v>1305</v>
      </c>
      <c r="G3650">
        <v>24</v>
      </c>
    </row>
    <row r="3651" spans="1:9" ht="30" x14ac:dyDescent="0.2">
      <c r="A3651" t="s">
        <v>363</v>
      </c>
      <c r="B3651" t="s">
        <v>362</v>
      </c>
      <c r="C3651" s="412" t="s">
        <v>1801</v>
      </c>
      <c r="D3651" t="s">
        <v>15</v>
      </c>
      <c r="E3651" t="s">
        <v>18</v>
      </c>
      <c r="F3651" s="412" t="s">
        <v>1308</v>
      </c>
      <c r="G3651">
        <v>19</v>
      </c>
    </row>
    <row r="3652" spans="1:9" ht="30" x14ac:dyDescent="0.2">
      <c r="A3652" t="s">
        <v>363</v>
      </c>
      <c r="B3652" t="s">
        <v>362</v>
      </c>
      <c r="C3652" s="412" t="s">
        <v>1801</v>
      </c>
      <c r="D3652" t="s">
        <v>15</v>
      </c>
      <c r="E3652" t="s">
        <v>18</v>
      </c>
      <c r="F3652" s="412" t="s">
        <v>1304</v>
      </c>
      <c r="G3652">
        <v>20</v>
      </c>
    </row>
    <row r="3653" spans="1:9" ht="45" x14ac:dyDescent="0.2">
      <c r="A3653" t="s">
        <v>363</v>
      </c>
      <c r="B3653" t="s">
        <v>362</v>
      </c>
      <c r="C3653" s="412" t="s">
        <v>1801</v>
      </c>
      <c r="D3653" t="s">
        <v>15</v>
      </c>
      <c r="E3653" t="s">
        <v>18</v>
      </c>
      <c r="F3653" s="412" t="s">
        <v>1303</v>
      </c>
      <c r="G3653">
        <v>14555</v>
      </c>
    </row>
    <row r="3654" spans="1:9" ht="30" x14ac:dyDescent="0.2">
      <c r="A3654" t="s">
        <v>363</v>
      </c>
      <c r="B3654" t="s">
        <v>362</v>
      </c>
      <c r="C3654" s="412" t="s">
        <v>1801</v>
      </c>
      <c r="D3654" t="s">
        <v>15</v>
      </c>
      <c r="E3654" t="s">
        <v>18</v>
      </c>
      <c r="F3654" s="412" t="s">
        <v>1169</v>
      </c>
      <c r="G3654">
        <v>15</v>
      </c>
      <c r="H3654">
        <v>2</v>
      </c>
    </row>
    <row r="3655" spans="1:9" ht="30" x14ac:dyDescent="0.2">
      <c r="A3655" t="s">
        <v>363</v>
      </c>
      <c r="B3655" t="s">
        <v>362</v>
      </c>
      <c r="C3655" s="412" t="s">
        <v>1801</v>
      </c>
      <c r="D3655" t="s">
        <v>15</v>
      </c>
      <c r="E3655" t="s">
        <v>18</v>
      </c>
      <c r="F3655" s="412" t="s">
        <v>1309</v>
      </c>
      <c r="G3655">
        <v>18</v>
      </c>
    </row>
    <row r="3656" spans="1:9" ht="45" x14ac:dyDescent="0.2">
      <c r="A3656" t="s">
        <v>363</v>
      </c>
      <c r="B3656" t="s">
        <v>362</v>
      </c>
      <c r="C3656" s="412" t="s">
        <v>1801</v>
      </c>
      <c r="D3656" t="s">
        <v>15</v>
      </c>
      <c r="E3656" t="s">
        <v>18</v>
      </c>
      <c r="F3656" s="412" t="s">
        <v>1170</v>
      </c>
      <c r="G3656">
        <v>43</v>
      </c>
      <c r="H3656">
        <v>7</v>
      </c>
    </row>
    <row r="3657" spans="1:9" ht="30" x14ac:dyDescent="0.2">
      <c r="A3657" t="s">
        <v>363</v>
      </c>
      <c r="B3657" t="s">
        <v>362</v>
      </c>
      <c r="C3657" s="412" t="s">
        <v>1801</v>
      </c>
      <c r="D3657" t="s">
        <v>15</v>
      </c>
      <c r="E3657" t="s">
        <v>18</v>
      </c>
      <c r="F3657" s="412" t="s">
        <v>1307</v>
      </c>
      <c r="G3657">
        <v>8</v>
      </c>
    </row>
    <row r="3658" spans="1:9" ht="30" x14ac:dyDescent="0.2">
      <c r="A3658" t="s">
        <v>363</v>
      </c>
      <c r="B3658" t="s">
        <v>362</v>
      </c>
      <c r="C3658" s="412" t="s">
        <v>1801</v>
      </c>
      <c r="D3658" t="s">
        <v>15</v>
      </c>
      <c r="E3658" t="s">
        <v>18</v>
      </c>
      <c r="F3658" s="412" t="s">
        <v>1306</v>
      </c>
      <c r="G3658">
        <v>8</v>
      </c>
    </row>
    <row r="3659" spans="1:9" ht="45" x14ac:dyDescent="0.2">
      <c r="A3659" t="s">
        <v>363</v>
      </c>
      <c r="B3659" t="s">
        <v>362</v>
      </c>
      <c r="C3659" s="412" t="s">
        <v>1801</v>
      </c>
      <c r="D3659" t="s">
        <v>15</v>
      </c>
      <c r="E3659" t="s">
        <v>18</v>
      </c>
      <c r="F3659" s="412" t="s">
        <v>1300</v>
      </c>
      <c r="G3659">
        <v>769</v>
      </c>
      <c r="I3659">
        <v>477</v>
      </c>
    </row>
    <row r="3660" spans="1:9" ht="45" x14ac:dyDescent="0.2">
      <c r="A3660" t="s">
        <v>363</v>
      </c>
      <c r="B3660" t="s">
        <v>362</v>
      </c>
      <c r="C3660" s="412" t="s">
        <v>1801</v>
      </c>
      <c r="D3660" t="s">
        <v>15</v>
      </c>
      <c r="E3660" t="s">
        <v>18</v>
      </c>
      <c r="F3660" s="412" t="s">
        <v>1299</v>
      </c>
      <c r="G3660">
        <v>28</v>
      </c>
    </row>
    <row r="3661" spans="1:9" ht="30" x14ac:dyDescent="0.2">
      <c r="A3661" t="s">
        <v>363</v>
      </c>
      <c r="B3661" t="s">
        <v>362</v>
      </c>
      <c r="C3661" s="412" t="s">
        <v>1801</v>
      </c>
      <c r="D3661" t="s">
        <v>15</v>
      </c>
      <c r="E3661" t="s">
        <v>18</v>
      </c>
      <c r="F3661" s="412" t="s">
        <v>1171</v>
      </c>
      <c r="G3661">
        <v>27</v>
      </c>
    </row>
    <row r="3662" spans="1:9" ht="30" x14ac:dyDescent="0.2">
      <c r="A3662" t="s">
        <v>363</v>
      </c>
      <c r="B3662" t="s">
        <v>362</v>
      </c>
      <c r="C3662" s="412" t="s">
        <v>1801</v>
      </c>
      <c r="D3662" t="s">
        <v>15</v>
      </c>
      <c r="E3662" t="s">
        <v>18</v>
      </c>
      <c r="F3662" s="412" t="s">
        <v>1297</v>
      </c>
      <c r="G3662">
        <v>300</v>
      </c>
      <c r="H3662">
        <v>2</v>
      </c>
      <c r="I3662">
        <v>26</v>
      </c>
    </row>
    <row r="3663" spans="1:9" ht="30" x14ac:dyDescent="0.2">
      <c r="A3663" t="s">
        <v>363</v>
      </c>
      <c r="B3663" t="s">
        <v>362</v>
      </c>
      <c r="C3663" s="412" t="s">
        <v>1801</v>
      </c>
      <c r="D3663" t="s">
        <v>15</v>
      </c>
      <c r="E3663" t="s">
        <v>18</v>
      </c>
      <c r="F3663" s="412" t="s">
        <v>1296</v>
      </c>
      <c r="G3663">
        <v>19365</v>
      </c>
      <c r="H3663">
        <v>773</v>
      </c>
    </row>
    <row r="3664" spans="1:9" ht="60" x14ac:dyDescent="0.2">
      <c r="A3664" t="s">
        <v>363</v>
      </c>
      <c r="B3664" t="s">
        <v>362</v>
      </c>
      <c r="C3664" s="412" t="s">
        <v>1801</v>
      </c>
      <c r="D3664" t="s">
        <v>15</v>
      </c>
      <c r="E3664" t="s">
        <v>18</v>
      </c>
      <c r="F3664" s="412" t="s">
        <v>1295</v>
      </c>
      <c r="G3664">
        <v>10691</v>
      </c>
      <c r="H3664">
        <v>391</v>
      </c>
      <c r="I3664">
        <v>3177</v>
      </c>
    </row>
    <row r="3665" spans="1:9" ht="30" x14ac:dyDescent="0.2">
      <c r="A3665" t="s">
        <v>363</v>
      </c>
      <c r="B3665" t="s">
        <v>362</v>
      </c>
      <c r="C3665" s="412" t="s">
        <v>1801</v>
      </c>
      <c r="D3665" t="s">
        <v>15</v>
      </c>
      <c r="E3665" t="s">
        <v>18</v>
      </c>
      <c r="F3665" s="412" t="s">
        <v>1294</v>
      </c>
      <c r="G3665">
        <v>6836</v>
      </c>
      <c r="H3665">
        <v>233</v>
      </c>
      <c r="I3665">
        <v>1544</v>
      </c>
    </row>
    <row r="3666" spans="1:9" ht="45" x14ac:dyDescent="0.2">
      <c r="A3666" t="s">
        <v>159</v>
      </c>
      <c r="B3666" t="s">
        <v>158</v>
      </c>
      <c r="C3666" s="412" t="s">
        <v>1802</v>
      </c>
      <c r="D3666" t="s">
        <v>160</v>
      </c>
      <c r="E3666" t="s">
        <v>35</v>
      </c>
      <c r="F3666" s="412" t="s">
        <v>1305</v>
      </c>
      <c r="G3666">
        <v>11027</v>
      </c>
      <c r="H3666">
        <v>2</v>
      </c>
    </row>
    <row r="3667" spans="1:9" ht="45" x14ac:dyDescent="0.2">
      <c r="A3667" t="s">
        <v>159</v>
      </c>
      <c r="B3667" t="s">
        <v>158</v>
      </c>
      <c r="C3667" s="412" t="s">
        <v>1802</v>
      </c>
      <c r="D3667" t="s">
        <v>160</v>
      </c>
      <c r="E3667" t="s">
        <v>35</v>
      </c>
      <c r="F3667" s="412" t="s">
        <v>1308</v>
      </c>
      <c r="G3667">
        <v>46</v>
      </c>
      <c r="H3667">
        <v>25</v>
      </c>
    </row>
    <row r="3668" spans="1:9" ht="45" x14ac:dyDescent="0.2">
      <c r="A3668" t="s">
        <v>159</v>
      </c>
      <c r="B3668" t="s">
        <v>158</v>
      </c>
      <c r="C3668" s="412" t="s">
        <v>1802</v>
      </c>
      <c r="D3668" t="s">
        <v>160</v>
      </c>
      <c r="E3668" t="s">
        <v>35</v>
      </c>
      <c r="F3668" s="412" t="s">
        <v>1304</v>
      </c>
      <c r="G3668">
        <v>50240</v>
      </c>
      <c r="H3668">
        <v>5627</v>
      </c>
    </row>
    <row r="3669" spans="1:9" ht="45" x14ac:dyDescent="0.2">
      <c r="A3669" t="s">
        <v>159</v>
      </c>
      <c r="B3669" t="s">
        <v>158</v>
      </c>
      <c r="C3669" s="412" t="s">
        <v>1802</v>
      </c>
      <c r="D3669" t="s">
        <v>160</v>
      </c>
      <c r="E3669" t="s">
        <v>35</v>
      </c>
      <c r="F3669" s="412" t="s">
        <v>1303</v>
      </c>
      <c r="G3669">
        <v>39</v>
      </c>
    </row>
    <row r="3670" spans="1:9" ht="45" x14ac:dyDescent="0.2">
      <c r="A3670" t="s">
        <v>159</v>
      </c>
      <c r="B3670" t="s">
        <v>158</v>
      </c>
      <c r="C3670" s="412" t="s">
        <v>1802</v>
      </c>
      <c r="D3670" t="s">
        <v>160</v>
      </c>
      <c r="E3670" t="s">
        <v>35</v>
      </c>
      <c r="F3670" s="412" t="s">
        <v>1169</v>
      </c>
      <c r="G3670">
        <v>19</v>
      </c>
      <c r="H3670">
        <v>3</v>
      </c>
    </row>
    <row r="3671" spans="1:9" ht="45" x14ac:dyDescent="0.2">
      <c r="A3671" t="s">
        <v>159</v>
      </c>
      <c r="B3671" t="s">
        <v>158</v>
      </c>
      <c r="C3671" s="412" t="s">
        <v>1802</v>
      </c>
      <c r="D3671" t="s">
        <v>160</v>
      </c>
      <c r="E3671" t="s">
        <v>35</v>
      </c>
      <c r="F3671" s="412" t="s">
        <v>1170</v>
      </c>
      <c r="G3671">
        <v>661</v>
      </c>
      <c r="H3671">
        <v>95</v>
      </c>
    </row>
    <row r="3672" spans="1:9" ht="45" x14ac:dyDescent="0.2">
      <c r="A3672" t="s">
        <v>159</v>
      </c>
      <c r="B3672" t="s">
        <v>158</v>
      </c>
      <c r="C3672" s="412" t="s">
        <v>1802</v>
      </c>
      <c r="D3672" t="s">
        <v>160</v>
      </c>
      <c r="E3672" t="s">
        <v>35</v>
      </c>
      <c r="F3672" s="412" t="s">
        <v>1306</v>
      </c>
      <c r="G3672">
        <v>42</v>
      </c>
    </row>
    <row r="3673" spans="1:9" ht="45" x14ac:dyDescent="0.2">
      <c r="A3673" t="s">
        <v>159</v>
      </c>
      <c r="B3673" t="s">
        <v>158</v>
      </c>
      <c r="C3673" s="412" t="s">
        <v>1802</v>
      </c>
      <c r="D3673" t="s">
        <v>160</v>
      </c>
      <c r="E3673" t="s">
        <v>35</v>
      </c>
      <c r="F3673" s="412" t="s">
        <v>1300</v>
      </c>
      <c r="G3673">
        <v>200</v>
      </c>
      <c r="I3673">
        <v>10</v>
      </c>
    </row>
    <row r="3674" spans="1:9" ht="45" x14ac:dyDescent="0.2">
      <c r="A3674" t="s">
        <v>159</v>
      </c>
      <c r="B3674" t="s">
        <v>158</v>
      </c>
      <c r="C3674" s="412" t="s">
        <v>1802</v>
      </c>
      <c r="D3674" t="s">
        <v>160</v>
      </c>
      <c r="E3674" t="s">
        <v>35</v>
      </c>
      <c r="F3674" s="412" t="s">
        <v>1299</v>
      </c>
      <c r="G3674">
        <v>22</v>
      </c>
    </row>
    <row r="3675" spans="1:9" ht="45" x14ac:dyDescent="0.2">
      <c r="A3675" t="s">
        <v>159</v>
      </c>
      <c r="B3675" t="s">
        <v>158</v>
      </c>
      <c r="C3675" s="412" t="s">
        <v>1802</v>
      </c>
      <c r="D3675" t="s">
        <v>160</v>
      </c>
      <c r="E3675" t="s">
        <v>35</v>
      </c>
      <c r="F3675" s="412" t="s">
        <v>1171</v>
      </c>
      <c r="G3675">
        <v>3</v>
      </c>
    </row>
    <row r="3676" spans="1:9" ht="45" x14ac:dyDescent="0.2">
      <c r="A3676" t="s">
        <v>159</v>
      </c>
      <c r="B3676" t="s">
        <v>158</v>
      </c>
      <c r="C3676" s="412" t="s">
        <v>1802</v>
      </c>
      <c r="D3676" t="s">
        <v>160</v>
      </c>
      <c r="E3676" t="s">
        <v>35</v>
      </c>
      <c r="F3676" s="412" t="s">
        <v>1297</v>
      </c>
      <c r="G3676">
        <v>55291</v>
      </c>
      <c r="H3676">
        <v>6759</v>
      </c>
      <c r="I3676">
        <v>244</v>
      </c>
    </row>
    <row r="3677" spans="1:9" ht="45" x14ac:dyDescent="0.2">
      <c r="A3677" t="s">
        <v>159</v>
      </c>
      <c r="B3677" t="s">
        <v>158</v>
      </c>
      <c r="C3677" s="412" t="s">
        <v>1802</v>
      </c>
      <c r="D3677" t="s">
        <v>160</v>
      </c>
      <c r="E3677" t="s">
        <v>35</v>
      </c>
      <c r="F3677" s="412" t="s">
        <v>1296</v>
      </c>
      <c r="G3677">
        <v>120</v>
      </c>
      <c r="H3677">
        <v>4</v>
      </c>
    </row>
    <row r="3678" spans="1:9" ht="60" x14ac:dyDescent="0.2">
      <c r="A3678" t="s">
        <v>159</v>
      </c>
      <c r="B3678" t="s">
        <v>158</v>
      </c>
      <c r="C3678" s="412" t="s">
        <v>1802</v>
      </c>
      <c r="D3678" t="s">
        <v>160</v>
      </c>
      <c r="E3678" t="s">
        <v>35</v>
      </c>
      <c r="F3678" s="412" t="s">
        <v>1295</v>
      </c>
      <c r="G3678">
        <v>373</v>
      </c>
      <c r="H3678">
        <v>208</v>
      </c>
      <c r="I3678">
        <v>3</v>
      </c>
    </row>
    <row r="3679" spans="1:9" ht="45" x14ac:dyDescent="0.2">
      <c r="A3679" t="s">
        <v>159</v>
      </c>
      <c r="B3679" t="s">
        <v>158</v>
      </c>
      <c r="C3679" s="412" t="s">
        <v>1802</v>
      </c>
      <c r="D3679" t="s">
        <v>160</v>
      </c>
      <c r="E3679" t="s">
        <v>35</v>
      </c>
      <c r="F3679" s="412" t="s">
        <v>1294</v>
      </c>
      <c r="G3679">
        <v>4451</v>
      </c>
      <c r="H3679">
        <v>73</v>
      </c>
      <c r="I3679">
        <v>30</v>
      </c>
    </row>
    <row r="3680" spans="1:9" ht="30" x14ac:dyDescent="0.2">
      <c r="A3680" t="s">
        <v>510</v>
      </c>
      <c r="B3680" t="s">
        <v>509</v>
      </c>
      <c r="C3680" s="412" t="s">
        <v>1803</v>
      </c>
      <c r="D3680" t="s">
        <v>15</v>
      </c>
      <c r="E3680" t="s">
        <v>35</v>
      </c>
      <c r="F3680" s="412" t="s">
        <v>1305</v>
      </c>
      <c r="G3680">
        <v>22426</v>
      </c>
      <c r="H3680">
        <v>2</v>
      </c>
    </row>
    <row r="3681" spans="1:9" ht="30" x14ac:dyDescent="0.2">
      <c r="A3681" t="s">
        <v>510</v>
      </c>
      <c r="B3681" t="s">
        <v>509</v>
      </c>
      <c r="C3681" s="412" t="s">
        <v>1803</v>
      </c>
      <c r="D3681" t="s">
        <v>15</v>
      </c>
      <c r="E3681" t="s">
        <v>35</v>
      </c>
      <c r="F3681" s="412" t="s">
        <v>1308</v>
      </c>
      <c r="G3681">
        <v>80</v>
      </c>
      <c r="H3681">
        <v>60</v>
      </c>
    </row>
    <row r="3682" spans="1:9" ht="30" x14ac:dyDescent="0.2">
      <c r="A3682" t="s">
        <v>510</v>
      </c>
      <c r="B3682" t="s">
        <v>509</v>
      </c>
      <c r="C3682" s="412" t="s">
        <v>1803</v>
      </c>
      <c r="D3682" t="s">
        <v>15</v>
      </c>
      <c r="E3682" t="s">
        <v>35</v>
      </c>
      <c r="F3682" s="412" t="s">
        <v>1304</v>
      </c>
      <c r="G3682">
        <v>98161</v>
      </c>
      <c r="H3682">
        <v>8691</v>
      </c>
    </row>
    <row r="3683" spans="1:9" ht="45" x14ac:dyDescent="0.2">
      <c r="A3683" t="s">
        <v>510</v>
      </c>
      <c r="B3683" t="s">
        <v>509</v>
      </c>
      <c r="C3683" s="412" t="s">
        <v>1803</v>
      </c>
      <c r="D3683" t="s">
        <v>15</v>
      </c>
      <c r="E3683" t="s">
        <v>35</v>
      </c>
      <c r="F3683" s="412" t="s">
        <v>1303</v>
      </c>
      <c r="G3683">
        <v>37</v>
      </c>
    </row>
    <row r="3684" spans="1:9" ht="30" x14ac:dyDescent="0.2">
      <c r="A3684" t="s">
        <v>510</v>
      </c>
      <c r="B3684" t="s">
        <v>509</v>
      </c>
      <c r="C3684" s="412" t="s">
        <v>1803</v>
      </c>
      <c r="D3684" t="s">
        <v>15</v>
      </c>
      <c r="E3684" t="s">
        <v>35</v>
      </c>
      <c r="F3684" s="412" t="s">
        <v>1169</v>
      </c>
      <c r="G3684">
        <v>21</v>
      </c>
    </row>
    <row r="3685" spans="1:9" ht="30" x14ac:dyDescent="0.2">
      <c r="A3685" t="s">
        <v>510</v>
      </c>
      <c r="B3685" t="s">
        <v>509</v>
      </c>
      <c r="C3685" s="412" t="s">
        <v>1803</v>
      </c>
      <c r="D3685" t="s">
        <v>15</v>
      </c>
      <c r="E3685" t="s">
        <v>35</v>
      </c>
      <c r="F3685" s="412" t="s">
        <v>1309</v>
      </c>
      <c r="G3685">
        <v>22</v>
      </c>
    </row>
    <row r="3686" spans="1:9" ht="45" x14ac:dyDescent="0.2">
      <c r="A3686" t="s">
        <v>510</v>
      </c>
      <c r="B3686" t="s">
        <v>509</v>
      </c>
      <c r="C3686" s="412" t="s">
        <v>1803</v>
      </c>
      <c r="D3686" t="s">
        <v>15</v>
      </c>
      <c r="E3686" t="s">
        <v>35</v>
      </c>
      <c r="F3686" s="412" t="s">
        <v>1170</v>
      </c>
      <c r="G3686">
        <v>478</v>
      </c>
      <c r="H3686">
        <v>131</v>
      </c>
    </row>
    <row r="3687" spans="1:9" ht="30" x14ac:dyDescent="0.2">
      <c r="A3687" t="s">
        <v>510</v>
      </c>
      <c r="B3687" t="s">
        <v>509</v>
      </c>
      <c r="C3687" s="412" t="s">
        <v>1803</v>
      </c>
      <c r="D3687" t="s">
        <v>15</v>
      </c>
      <c r="E3687" t="s">
        <v>35</v>
      </c>
      <c r="F3687" s="412" t="s">
        <v>1307</v>
      </c>
      <c r="G3687">
        <v>30</v>
      </c>
    </row>
    <row r="3688" spans="1:9" ht="30" x14ac:dyDescent="0.2">
      <c r="A3688" t="s">
        <v>510</v>
      </c>
      <c r="B3688" t="s">
        <v>509</v>
      </c>
      <c r="C3688" s="412" t="s">
        <v>1803</v>
      </c>
      <c r="D3688" t="s">
        <v>15</v>
      </c>
      <c r="E3688" t="s">
        <v>35</v>
      </c>
      <c r="F3688" s="412" t="s">
        <v>1306</v>
      </c>
      <c r="G3688">
        <v>108</v>
      </c>
    </row>
    <row r="3689" spans="1:9" ht="45" x14ac:dyDescent="0.2">
      <c r="A3689" t="s">
        <v>510</v>
      </c>
      <c r="B3689" t="s">
        <v>509</v>
      </c>
      <c r="C3689" s="412" t="s">
        <v>1803</v>
      </c>
      <c r="D3689" t="s">
        <v>15</v>
      </c>
      <c r="E3689" t="s">
        <v>35</v>
      </c>
      <c r="F3689" s="412" t="s">
        <v>1300</v>
      </c>
      <c r="G3689">
        <v>386</v>
      </c>
      <c r="I3689">
        <v>7500</v>
      </c>
    </row>
    <row r="3690" spans="1:9" ht="45" x14ac:dyDescent="0.2">
      <c r="A3690" t="s">
        <v>510</v>
      </c>
      <c r="B3690" t="s">
        <v>509</v>
      </c>
      <c r="C3690" s="412" t="s">
        <v>1803</v>
      </c>
      <c r="D3690" t="s">
        <v>15</v>
      </c>
      <c r="E3690" t="s">
        <v>35</v>
      </c>
      <c r="F3690" s="412" t="s">
        <v>1299</v>
      </c>
      <c r="G3690">
        <v>6</v>
      </c>
    </row>
    <row r="3691" spans="1:9" ht="30" x14ac:dyDescent="0.2">
      <c r="A3691" t="s">
        <v>510</v>
      </c>
      <c r="B3691" t="s">
        <v>509</v>
      </c>
      <c r="C3691" s="412" t="s">
        <v>1803</v>
      </c>
      <c r="D3691" t="s">
        <v>15</v>
      </c>
      <c r="E3691" t="s">
        <v>35</v>
      </c>
      <c r="F3691" s="412" t="s">
        <v>1171</v>
      </c>
      <c r="G3691">
        <v>35</v>
      </c>
    </row>
    <row r="3692" spans="1:9" ht="30" x14ac:dyDescent="0.2">
      <c r="A3692" t="s">
        <v>510</v>
      </c>
      <c r="B3692" t="s">
        <v>509</v>
      </c>
      <c r="C3692" s="412" t="s">
        <v>1803</v>
      </c>
      <c r="D3692" t="s">
        <v>15</v>
      </c>
      <c r="E3692" t="s">
        <v>35</v>
      </c>
      <c r="F3692" s="412" t="s">
        <v>1297</v>
      </c>
      <c r="G3692">
        <v>81076</v>
      </c>
      <c r="H3692">
        <v>8514</v>
      </c>
      <c r="I3692">
        <v>34578</v>
      </c>
    </row>
    <row r="3693" spans="1:9" ht="30" x14ac:dyDescent="0.2">
      <c r="A3693" t="s">
        <v>510</v>
      </c>
      <c r="B3693" t="s">
        <v>509</v>
      </c>
      <c r="C3693" s="412" t="s">
        <v>1803</v>
      </c>
      <c r="D3693" t="s">
        <v>15</v>
      </c>
      <c r="E3693" t="s">
        <v>35</v>
      </c>
      <c r="F3693" s="412" t="s">
        <v>1296</v>
      </c>
      <c r="G3693">
        <v>59</v>
      </c>
      <c r="H3693">
        <v>3</v>
      </c>
    </row>
    <row r="3694" spans="1:9" ht="60" x14ac:dyDescent="0.2">
      <c r="A3694" t="s">
        <v>510</v>
      </c>
      <c r="B3694" t="s">
        <v>509</v>
      </c>
      <c r="C3694" s="412" t="s">
        <v>1803</v>
      </c>
      <c r="D3694" t="s">
        <v>15</v>
      </c>
      <c r="E3694" t="s">
        <v>35</v>
      </c>
      <c r="F3694" s="412" t="s">
        <v>1295</v>
      </c>
      <c r="G3694">
        <v>405</v>
      </c>
      <c r="H3694">
        <v>143</v>
      </c>
      <c r="I3694">
        <v>451</v>
      </c>
    </row>
    <row r="3695" spans="1:9" ht="30" x14ac:dyDescent="0.2">
      <c r="A3695" t="s">
        <v>510</v>
      </c>
      <c r="B3695" t="s">
        <v>509</v>
      </c>
      <c r="C3695" s="412" t="s">
        <v>1803</v>
      </c>
      <c r="D3695" t="s">
        <v>15</v>
      </c>
      <c r="E3695" t="s">
        <v>35</v>
      </c>
      <c r="F3695" s="412" t="s">
        <v>1294</v>
      </c>
      <c r="G3695">
        <v>9906</v>
      </c>
      <c r="H3695">
        <v>154</v>
      </c>
      <c r="I3695">
        <v>11068</v>
      </c>
    </row>
    <row r="3696" spans="1:9" ht="30" x14ac:dyDescent="0.2">
      <c r="A3696" t="s">
        <v>225</v>
      </c>
      <c r="B3696" t="s">
        <v>1379</v>
      </c>
      <c r="C3696" s="412" t="s">
        <v>1804</v>
      </c>
      <c r="D3696" t="s">
        <v>13</v>
      </c>
      <c r="E3696" t="s">
        <v>67</v>
      </c>
      <c r="F3696" s="412" t="s">
        <v>1305</v>
      </c>
      <c r="G3696">
        <v>2</v>
      </c>
    </row>
    <row r="3697" spans="1:9" ht="30" x14ac:dyDescent="0.2">
      <c r="A3697" t="s">
        <v>225</v>
      </c>
      <c r="B3697" t="s">
        <v>1379</v>
      </c>
      <c r="C3697" s="412" t="s">
        <v>1804</v>
      </c>
      <c r="D3697" t="s">
        <v>13</v>
      </c>
      <c r="E3697" t="s">
        <v>67</v>
      </c>
      <c r="F3697" s="412" t="s">
        <v>1308</v>
      </c>
      <c r="G3697">
        <v>1</v>
      </c>
    </row>
    <row r="3698" spans="1:9" ht="45" x14ac:dyDescent="0.2">
      <c r="A3698" t="s">
        <v>225</v>
      </c>
      <c r="B3698" t="s">
        <v>1379</v>
      </c>
      <c r="C3698" s="412" t="s">
        <v>1804</v>
      </c>
      <c r="D3698" t="s">
        <v>13</v>
      </c>
      <c r="E3698" t="s">
        <v>67</v>
      </c>
      <c r="F3698" s="412" t="s">
        <v>1303</v>
      </c>
      <c r="G3698">
        <v>1</v>
      </c>
    </row>
    <row r="3699" spans="1:9" ht="30" x14ac:dyDescent="0.2">
      <c r="A3699" t="s">
        <v>225</v>
      </c>
      <c r="B3699" t="s">
        <v>1379</v>
      </c>
      <c r="C3699" s="412" t="s">
        <v>1804</v>
      </c>
      <c r="D3699" t="s">
        <v>13</v>
      </c>
      <c r="E3699" t="s">
        <v>67</v>
      </c>
      <c r="F3699" s="412" t="s">
        <v>1169</v>
      </c>
      <c r="G3699">
        <v>1</v>
      </c>
    </row>
    <row r="3700" spans="1:9" ht="45" x14ac:dyDescent="0.2">
      <c r="A3700" t="s">
        <v>225</v>
      </c>
      <c r="B3700" t="s">
        <v>1379</v>
      </c>
      <c r="C3700" s="412" t="s">
        <v>1804</v>
      </c>
      <c r="D3700" t="s">
        <v>13</v>
      </c>
      <c r="E3700" t="s">
        <v>67</v>
      </c>
      <c r="F3700" s="412" t="s">
        <v>1170</v>
      </c>
      <c r="G3700">
        <v>9</v>
      </c>
    </row>
    <row r="3701" spans="1:9" ht="30" x14ac:dyDescent="0.2">
      <c r="A3701" t="s">
        <v>225</v>
      </c>
      <c r="B3701" t="s">
        <v>1379</v>
      </c>
      <c r="C3701" s="412" t="s">
        <v>1804</v>
      </c>
      <c r="D3701" t="s">
        <v>13</v>
      </c>
      <c r="E3701" t="s">
        <v>67</v>
      </c>
      <c r="F3701" s="412" t="s">
        <v>1307</v>
      </c>
      <c r="G3701">
        <v>2</v>
      </c>
    </row>
    <row r="3702" spans="1:9" ht="30" x14ac:dyDescent="0.2">
      <c r="A3702" t="s">
        <v>225</v>
      </c>
      <c r="B3702" t="s">
        <v>1379</v>
      </c>
      <c r="C3702" s="412" t="s">
        <v>1804</v>
      </c>
      <c r="D3702" t="s">
        <v>13</v>
      </c>
      <c r="E3702" t="s">
        <v>67</v>
      </c>
      <c r="F3702" s="412" t="s">
        <v>1306</v>
      </c>
      <c r="G3702">
        <v>1769</v>
      </c>
    </row>
    <row r="3703" spans="1:9" ht="45" x14ac:dyDescent="0.2">
      <c r="A3703" t="s">
        <v>225</v>
      </c>
      <c r="B3703" t="s">
        <v>1379</v>
      </c>
      <c r="C3703" s="412" t="s">
        <v>1804</v>
      </c>
      <c r="D3703" t="s">
        <v>13</v>
      </c>
      <c r="E3703" t="s">
        <v>67</v>
      </c>
      <c r="F3703" s="412" t="s">
        <v>1300</v>
      </c>
      <c r="G3703">
        <v>6</v>
      </c>
    </row>
    <row r="3704" spans="1:9" ht="45" x14ac:dyDescent="0.2">
      <c r="A3704" t="s">
        <v>225</v>
      </c>
      <c r="B3704" t="s">
        <v>1379</v>
      </c>
      <c r="C3704" s="412" t="s">
        <v>1804</v>
      </c>
      <c r="D3704" t="s">
        <v>13</v>
      </c>
      <c r="E3704" t="s">
        <v>67</v>
      </c>
      <c r="F3704" s="412" t="s">
        <v>1299</v>
      </c>
      <c r="G3704">
        <v>1</v>
      </c>
    </row>
    <row r="3705" spans="1:9" ht="30" x14ac:dyDescent="0.2">
      <c r="A3705" t="s">
        <v>225</v>
      </c>
      <c r="B3705" t="s">
        <v>1379</v>
      </c>
      <c r="C3705" s="412" t="s">
        <v>1804</v>
      </c>
      <c r="D3705" t="s">
        <v>13</v>
      </c>
      <c r="E3705" t="s">
        <v>67</v>
      </c>
      <c r="F3705" s="412" t="s">
        <v>1171</v>
      </c>
      <c r="G3705">
        <v>1</v>
      </c>
    </row>
    <row r="3706" spans="1:9" ht="30" x14ac:dyDescent="0.2">
      <c r="A3706" t="s">
        <v>225</v>
      </c>
      <c r="B3706" t="s">
        <v>1379</v>
      </c>
      <c r="C3706" s="412" t="s">
        <v>1804</v>
      </c>
      <c r="D3706" t="s">
        <v>13</v>
      </c>
      <c r="E3706" t="s">
        <v>67</v>
      </c>
      <c r="F3706" s="412" t="s">
        <v>1297</v>
      </c>
      <c r="G3706">
        <v>2564</v>
      </c>
      <c r="H3706">
        <v>42</v>
      </c>
      <c r="I3706">
        <v>111</v>
      </c>
    </row>
    <row r="3707" spans="1:9" ht="30" x14ac:dyDescent="0.2">
      <c r="A3707" t="s">
        <v>225</v>
      </c>
      <c r="B3707" t="s">
        <v>1379</v>
      </c>
      <c r="C3707" s="412" t="s">
        <v>1804</v>
      </c>
      <c r="D3707" t="s">
        <v>13</v>
      </c>
      <c r="E3707" t="s">
        <v>67</v>
      </c>
      <c r="F3707" s="412" t="s">
        <v>1296</v>
      </c>
      <c r="G3707">
        <v>3</v>
      </c>
    </row>
    <row r="3708" spans="1:9" ht="60" x14ac:dyDescent="0.2">
      <c r="A3708" t="s">
        <v>225</v>
      </c>
      <c r="B3708" t="s">
        <v>1379</v>
      </c>
      <c r="C3708" s="412" t="s">
        <v>1804</v>
      </c>
      <c r="D3708" t="s">
        <v>13</v>
      </c>
      <c r="E3708" t="s">
        <v>67</v>
      </c>
      <c r="F3708" s="412" t="s">
        <v>1295</v>
      </c>
      <c r="G3708">
        <v>14</v>
      </c>
    </row>
    <row r="3709" spans="1:9" ht="30" x14ac:dyDescent="0.2">
      <c r="A3709" t="s">
        <v>225</v>
      </c>
      <c r="B3709" t="s">
        <v>1379</v>
      </c>
      <c r="C3709" s="412" t="s">
        <v>1804</v>
      </c>
      <c r="D3709" t="s">
        <v>13</v>
      </c>
      <c r="E3709" t="s">
        <v>67</v>
      </c>
      <c r="F3709" s="412" t="s">
        <v>1294</v>
      </c>
      <c r="G3709">
        <v>1007</v>
      </c>
      <c r="H3709">
        <v>20</v>
      </c>
      <c r="I3709">
        <v>116</v>
      </c>
    </row>
    <row r="3710" spans="1:9" ht="45" x14ac:dyDescent="0.2">
      <c r="A3710" t="s">
        <v>308</v>
      </c>
      <c r="B3710" t="s">
        <v>307</v>
      </c>
      <c r="C3710" s="412" t="s">
        <v>1805</v>
      </c>
      <c r="D3710" t="s">
        <v>15</v>
      </c>
      <c r="E3710" t="s">
        <v>67</v>
      </c>
      <c r="F3710" s="412" t="s">
        <v>1297</v>
      </c>
      <c r="G3710">
        <v>7</v>
      </c>
      <c r="I3710">
        <v>36</v>
      </c>
    </row>
    <row r="3711" spans="1:9" ht="45" x14ac:dyDescent="0.2">
      <c r="A3711" t="s">
        <v>308</v>
      </c>
      <c r="B3711" t="s">
        <v>307</v>
      </c>
      <c r="C3711" s="412" t="s">
        <v>1805</v>
      </c>
      <c r="D3711" t="s">
        <v>15</v>
      </c>
      <c r="E3711" t="s">
        <v>67</v>
      </c>
      <c r="F3711" s="412" t="s">
        <v>1294</v>
      </c>
      <c r="I3711">
        <v>3</v>
      </c>
    </row>
    <row r="3712" spans="1:9" ht="30" x14ac:dyDescent="0.2">
      <c r="A3712" t="s">
        <v>216</v>
      </c>
      <c r="B3712" t="s">
        <v>215</v>
      </c>
      <c r="C3712" s="412" t="s">
        <v>1478</v>
      </c>
      <c r="D3712" t="s">
        <v>15</v>
      </c>
      <c r="E3712" t="s">
        <v>20</v>
      </c>
      <c r="F3712" s="412" t="s">
        <v>1305</v>
      </c>
      <c r="H3712">
        <v>1</v>
      </c>
    </row>
    <row r="3713" spans="1:9" ht="45" x14ac:dyDescent="0.2">
      <c r="A3713" t="s">
        <v>216</v>
      </c>
      <c r="B3713" t="s">
        <v>215</v>
      </c>
      <c r="C3713" s="412" t="s">
        <v>1478</v>
      </c>
      <c r="D3713" t="s">
        <v>15</v>
      </c>
      <c r="E3713" t="s">
        <v>20</v>
      </c>
      <c r="F3713" s="412" t="s">
        <v>1300</v>
      </c>
      <c r="I3713">
        <v>1</v>
      </c>
    </row>
    <row r="3714" spans="1:9" ht="30" x14ac:dyDescent="0.2">
      <c r="A3714" t="s">
        <v>216</v>
      </c>
      <c r="B3714" t="s">
        <v>215</v>
      </c>
      <c r="C3714" s="412" t="s">
        <v>1478</v>
      </c>
      <c r="D3714" t="s">
        <v>15</v>
      </c>
      <c r="E3714" t="s">
        <v>20</v>
      </c>
      <c r="F3714" s="412" t="s">
        <v>1297</v>
      </c>
      <c r="G3714">
        <v>1</v>
      </c>
      <c r="I3714">
        <v>35</v>
      </c>
    </row>
    <row r="3715" spans="1:9" ht="30" x14ac:dyDescent="0.2">
      <c r="A3715" t="s">
        <v>216</v>
      </c>
      <c r="B3715" t="s">
        <v>215</v>
      </c>
      <c r="C3715" s="412" t="s">
        <v>1478</v>
      </c>
      <c r="D3715" t="s">
        <v>15</v>
      </c>
      <c r="E3715" t="s">
        <v>20</v>
      </c>
      <c r="F3715" s="412" t="s">
        <v>1294</v>
      </c>
      <c r="I3715">
        <v>2</v>
      </c>
    </row>
    <row r="3716" spans="1:9" ht="30" x14ac:dyDescent="0.2">
      <c r="A3716" t="s">
        <v>273</v>
      </c>
      <c r="B3716" t="s">
        <v>272</v>
      </c>
      <c r="C3716" s="412" t="s">
        <v>1479</v>
      </c>
      <c r="D3716" t="s">
        <v>13</v>
      </c>
      <c r="E3716" t="s">
        <v>63</v>
      </c>
      <c r="F3716" s="412" t="s">
        <v>1305</v>
      </c>
      <c r="G3716">
        <v>2</v>
      </c>
    </row>
    <row r="3717" spans="1:9" ht="30" x14ac:dyDescent="0.2">
      <c r="A3717" t="s">
        <v>273</v>
      </c>
      <c r="B3717" t="s">
        <v>272</v>
      </c>
      <c r="C3717" s="412" t="s">
        <v>1479</v>
      </c>
      <c r="D3717" t="s">
        <v>13</v>
      </c>
      <c r="E3717" t="s">
        <v>63</v>
      </c>
      <c r="F3717" s="412" t="s">
        <v>1306</v>
      </c>
      <c r="G3717">
        <v>646</v>
      </c>
    </row>
    <row r="3718" spans="1:9" ht="30" x14ac:dyDescent="0.2">
      <c r="A3718" t="s">
        <v>273</v>
      </c>
      <c r="B3718" t="s">
        <v>272</v>
      </c>
      <c r="C3718" s="412" t="s">
        <v>1479</v>
      </c>
      <c r="D3718" t="s">
        <v>13</v>
      </c>
      <c r="E3718" t="s">
        <v>63</v>
      </c>
      <c r="F3718" s="412" t="s">
        <v>1171</v>
      </c>
      <c r="G3718">
        <v>1</v>
      </c>
    </row>
    <row r="3719" spans="1:9" ht="30" x14ac:dyDescent="0.2">
      <c r="A3719" t="s">
        <v>273</v>
      </c>
      <c r="B3719" t="s">
        <v>272</v>
      </c>
      <c r="C3719" s="412" t="s">
        <v>1479</v>
      </c>
      <c r="D3719" t="s">
        <v>13</v>
      </c>
      <c r="E3719" t="s">
        <v>63</v>
      </c>
      <c r="F3719" s="412" t="s">
        <v>1297</v>
      </c>
      <c r="G3719">
        <v>563</v>
      </c>
      <c r="H3719">
        <v>22</v>
      </c>
      <c r="I3719">
        <v>95</v>
      </c>
    </row>
    <row r="3720" spans="1:9" ht="60" x14ac:dyDescent="0.2">
      <c r="A3720" t="s">
        <v>273</v>
      </c>
      <c r="B3720" t="s">
        <v>272</v>
      </c>
      <c r="C3720" s="412" t="s">
        <v>1479</v>
      </c>
      <c r="D3720" t="s">
        <v>13</v>
      </c>
      <c r="E3720" t="s">
        <v>63</v>
      </c>
      <c r="F3720" s="412" t="s">
        <v>1295</v>
      </c>
      <c r="H3720">
        <v>1</v>
      </c>
      <c r="I3720">
        <v>1</v>
      </c>
    </row>
    <row r="3721" spans="1:9" ht="30" x14ac:dyDescent="0.2">
      <c r="A3721" t="s">
        <v>273</v>
      </c>
      <c r="B3721" t="s">
        <v>272</v>
      </c>
      <c r="C3721" s="412" t="s">
        <v>1479</v>
      </c>
      <c r="D3721" t="s">
        <v>13</v>
      </c>
      <c r="E3721" t="s">
        <v>63</v>
      </c>
      <c r="F3721" s="412" t="s">
        <v>1294</v>
      </c>
      <c r="G3721">
        <v>146</v>
      </c>
      <c r="H3721">
        <v>12</v>
      </c>
      <c r="I3721">
        <v>79</v>
      </c>
    </row>
    <row r="3722" spans="1:9" ht="30" x14ac:dyDescent="0.2">
      <c r="A3722" t="s">
        <v>560</v>
      </c>
      <c r="B3722" t="s">
        <v>559</v>
      </c>
      <c r="C3722" s="412" t="s">
        <v>1806</v>
      </c>
      <c r="D3722" t="s">
        <v>15</v>
      </c>
      <c r="E3722" t="s">
        <v>63</v>
      </c>
      <c r="F3722" s="412" t="s">
        <v>1305</v>
      </c>
      <c r="G3722">
        <v>24</v>
      </c>
      <c r="H3722">
        <v>2</v>
      </c>
    </row>
    <row r="3723" spans="1:9" ht="30" x14ac:dyDescent="0.2">
      <c r="A3723" t="s">
        <v>560</v>
      </c>
      <c r="B3723" t="s">
        <v>559</v>
      </c>
      <c r="C3723" s="412" t="s">
        <v>1806</v>
      </c>
      <c r="D3723" t="s">
        <v>15</v>
      </c>
      <c r="E3723" t="s">
        <v>63</v>
      </c>
      <c r="F3723" s="412" t="s">
        <v>1308</v>
      </c>
      <c r="G3723">
        <v>5</v>
      </c>
    </row>
    <row r="3724" spans="1:9" ht="30" x14ac:dyDescent="0.2">
      <c r="A3724" t="s">
        <v>560</v>
      </c>
      <c r="B3724" t="s">
        <v>559</v>
      </c>
      <c r="C3724" s="412" t="s">
        <v>1806</v>
      </c>
      <c r="D3724" t="s">
        <v>15</v>
      </c>
      <c r="E3724" t="s">
        <v>63</v>
      </c>
      <c r="F3724" s="412" t="s">
        <v>1304</v>
      </c>
      <c r="G3724">
        <v>12</v>
      </c>
    </row>
    <row r="3725" spans="1:9" ht="45" x14ac:dyDescent="0.2">
      <c r="A3725" t="s">
        <v>560</v>
      </c>
      <c r="B3725" t="s">
        <v>559</v>
      </c>
      <c r="C3725" s="412" t="s">
        <v>1806</v>
      </c>
      <c r="D3725" t="s">
        <v>15</v>
      </c>
      <c r="E3725" t="s">
        <v>63</v>
      </c>
      <c r="F3725" s="412" t="s">
        <v>1303</v>
      </c>
      <c r="G3725">
        <v>1</v>
      </c>
    </row>
    <row r="3726" spans="1:9" ht="30" x14ac:dyDescent="0.2">
      <c r="A3726" t="s">
        <v>560</v>
      </c>
      <c r="B3726" t="s">
        <v>559</v>
      </c>
      <c r="C3726" s="412" t="s">
        <v>1806</v>
      </c>
      <c r="D3726" t="s">
        <v>15</v>
      </c>
      <c r="E3726" t="s">
        <v>63</v>
      </c>
      <c r="F3726" s="412" t="s">
        <v>1169</v>
      </c>
      <c r="G3726">
        <v>39</v>
      </c>
      <c r="H3726">
        <v>6</v>
      </c>
    </row>
    <row r="3727" spans="1:9" ht="30" x14ac:dyDescent="0.2">
      <c r="A3727" t="s">
        <v>560</v>
      </c>
      <c r="B3727" t="s">
        <v>559</v>
      </c>
      <c r="C3727" s="412" t="s">
        <v>1806</v>
      </c>
      <c r="D3727" t="s">
        <v>15</v>
      </c>
      <c r="E3727" t="s">
        <v>63</v>
      </c>
      <c r="F3727" s="412" t="s">
        <v>1309</v>
      </c>
      <c r="G3727">
        <v>4</v>
      </c>
    </row>
    <row r="3728" spans="1:9" ht="45" x14ac:dyDescent="0.2">
      <c r="A3728" t="s">
        <v>560</v>
      </c>
      <c r="B3728" t="s">
        <v>559</v>
      </c>
      <c r="C3728" s="412" t="s">
        <v>1806</v>
      </c>
      <c r="D3728" t="s">
        <v>15</v>
      </c>
      <c r="E3728" t="s">
        <v>63</v>
      </c>
      <c r="F3728" s="412" t="s">
        <v>1170</v>
      </c>
      <c r="G3728">
        <v>27</v>
      </c>
    </row>
    <row r="3729" spans="1:9" x14ac:dyDescent="0.2">
      <c r="A3729" t="s">
        <v>560</v>
      </c>
      <c r="B3729" t="s">
        <v>559</v>
      </c>
      <c r="C3729" s="412" t="s">
        <v>1806</v>
      </c>
      <c r="D3729" t="s">
        <v>15</v>
      </c>
      <c r="E3729" t="s">
        <v>63</v>
      </c>
      <c r="F3729" s="412" t="s">
        <v>1307</v>
      </c>
      <c r="G3729">
        <v>30</v>
      </c>
    </row>
    <row r="3730" spans="1:9" x14ac:dyDescent="0.2">
      <c r="A3730" t="s">
        <v>560</v>
      </c>
      <c r="B3730" t="s">
        <v>559</v>
      </c>
      <c r="C3730" s="412" t="s">
        <v>1806</v>
      </c>
      <c r="D3730" t="s">
        <v>15</v>
      </c>
      <c r="E3730" t="s">
        <v>63</v>
      </c>
      <c r="F3730" s="412" t="s">
        <v>1306</v>
      </c>
      <c r="G3730">
        <v>21510</v>
      </c>
    </row>
    <row r="3731" spans="1:9" ht="45" x14ac:dyDescent="0.2">
      <c r="A3731" t="s">
        <v>560</v>
      </c>
      <c r="B3731" t="s">
        <v>559</v>
      </c>
      <c r="C3731" s="412" t="s">
        <v>1806</v>
      </c>
      <c r="D3731" t="s">
        <v>15</v>
      </c>
      <c r="E3731" t="s">
        <v>63</v>
      </c>
      <c r="F3731" s="412" t="s">
        <v>1300</v>
      </c>
      <c r="G3731">
        <v>26</v>
      </c>
      <c r="I3731">
        <v>12</v>
      </c>
    </row>
    <row r="3732" spans="1:9" ht="45" x14ac:dyDescent="0.2">
      <c r="A3732" t="s">
        <v>560</v>
      </c>
      <c r="B3732" t="s">
        <v>559</v>
      </c>
      <c r="C3732" s="412" t="s">
        <v>1806</v>
      </c>
      <c r="D3732" t="s">
        <v>15</v>
      </c>
      <c r="E3732" t="s">
        <v>63</v>
      </c>
      <c r="F3732" s="412" t="s">
        <v>1299</v>
      </c>
      <c r="G3732">
        <v>12</v>
      </c>
    </row>
    <row r="3733" spans="1:9" ht="30" x14ac:dyDescent="0.2">
      <c r="A3733" t="s">
        <v>560</v>
      </c>
      <c r="B3733" t="s">
        <v>559</v>
      </c>
      <c r="C3733" s="412" t="s">
        <v>1806</v>
      </c>
      <c r="D3733" t="s">
        <v>15</v>
      </c>
      <c r="E3733" t="s">
        <v>63</v>
      </c>
      <c r="F3733" s="412" t="s">
        <v>1171</v>
      </c>
      <c r="G3733">
        <v>15</v>
      </c>
    </row>
    <row r="3734" spans="1:9" ht="30" x14ac:dyDescent="0.2">
      <c r="A3734" t="s">
        <v>560</v>
      </c>
      <c r="B3734" t="s">
        <v>559</v>
      </c>
      <c r="C3734" s="412" t="s">
        <v>1806</v>
      </c>
      <c r="D3734" t="s">
        <v>15</v>
      </c>
      <c r="E3734" t="s">
        <v>63</v>
      </c>
      <c r="F3734" s="412" t="s">
        <v>1297</v>
      </c>
      <c r="G3734">
        <v>19919</v>
      </c>
      <c r="H3734">
        <v>1686</v>
      </c>
      <c r="I3734">
        <v>4628</v>
      </c>
    </row>
    <row r="3735" spans="1:9" ht="30" x14ac:dyDescent="0.2">
      <c r="A3735" t="s">
        <v>560</v>
      </c>
      <c r="B3735" t="s">
        <v>559</v>
      </c>
      <c r="C3735" s="412" t="s">
        <v>1806</v>
      </c>
      <c r="D3735" t="s">
        <v>15</v>
      </c>
      <c r="E3735" t="s">
        <v>63</v>
      </c>
      <c r="F3735" s="412" t="s">
        <v>1296</v>
      </c>
      <c r="G3735">
        <v>22</v>
      </c>
      <c r="H3735">
        <v>1</v>
      </c>
    </row>
    <row r="3736" spans="1:9" ht="60" x14ac:dyDescent="0.2">
      <c r="A3736" t="s">
        <v>560</v>
      </c>
      <c r="B3736" t="s">
        <v>559</v>
      </c>
      <c r="C3736" s="412" t="s">
        <v>1806</v>
      </c>
      <c r="D3736" t="s">
        <v>15</v>
      </c>
      <c r="E3736" t="s">
        <v>63</v>
      </c>
      <c r="F3736" s="412" t="s">
        <v>1295</v>
      </c>
      <c r="G3736">
        <v>16</v>
      </c>
      <c r="H3736">
        <v>1</v>
      </c>
      <c r="I3736">
        <v>16</v>
      </c>
    </row>
    <row r="3737" spans="1:9" x14ac:dyDescent="0.2">
      <c r="A3737" t="s">
        <v>560</v>
      </c>
      <c r="B3737" t="s">
        <v>559</v>
      </c>
      <c r="C3737" s="412" t="s">
        <v>1806</v>
      </c>
      <c r="D3737" t="s">
        <v>15</v>
      </c>
      <c r="E3737" t="s">
        <v>63</v>
      </c>
      <c r="F3737" s="412" t="s">
        <v>1294</v>
      </c>
      <c r="G3737">
        <v>7086</v>
      </c>
      <c r="H3737">
        <v>1203</v>
      </c>
      <c r="I3737">
        <v>4798</v>
      </c>
    </row>
    <row r="3738" spans="1:9" ht="30" x14ac:dyDescent="0.2">
      <c r="A3738" t="s">
        <v>881</v>
      </c>
      <c r="B3738" t="s">
        <v>880</v>
      </c>
      <c r="C3738" s="412" t="s">
        <v>1480</v>
      </c>
      <c r="D3738" t="s">
        <v>15</v>
      </c>
      <c r="E3738" t="s">
        <v>64</v>
      </c>
      <c r="F3738" s="412" t="s">
        <v>1297</v>
      </c>
      <c r="G3738">
        <v>12</v>
      </c>
      <c r="I3738">
        <v>70</v>
      </c>
    </row>
    <row r="3739" spans="1:9" ht="45" x14ac:dyDescent="0.2">
      <c r="A3739" t="s">
        <v>385</v>
      </c>
      <c r="B3739" t="s">
        <v>384</v>
      </c>
      <c r="C3739" s="412" t="s">
        <v>1807</v>
      </c>
      <c r="D3739" t="s">
        <v>13</v>
      </c>
      <c r="E3739" t="s">
        <v>67</v>
      </c>
      <c r="F3739" s="412" t="s">
        <v>1170</v>
      </c>
      <c r="G3739">
        <v>1</v>
      </c>
    </row>
    <row r="3740" spans="1:9" ht="30" x14ac:dyDescent="0.2">
      <c r="A3740" t="s">
        <v>385</v>
      </c>
      <c r="B3740" t="s">
        <v>384</v>
      </c>
      <c r="C3740" s="412" t="s">
        <v>1807</v>
      </c>
      <c r="D3740" t="s">
        <v>13</v>
      </c>
      <c r="E3740" t="s">
        <v>67</v>
      </c>
      <c r="F3740" s="412" t="s">
        <v>1306</v>
      </c>
      <c r="G3740">
        <v>98</v>
      </c>
    </row>
    <row r="3741" spans="1:9" ht="45" x14ac:dyDescent="0.2">
      <c r="A3741" t="s">
        <v>385</v>
      </c>
      <c r="B3741" t="s">
        <v>384</v>
      </c>
      <c r="C3741" s="412" t="s">
        <v>1807</v>
      </c>
      <c r="D3741" t="s">
        <v>13</v>
      </c>
      <c r="E3741" t="s">
        <v>67</v>
      </c>
      <c r="F3741" s="412" t="s">
        <v>1300</v>
      </c>
      <c r="I3741">
        <v>8</v>
      </c>
    </row>
    <row r="3742" spans="1:9" ht="30" x14ac:dyDescent="0.2">
      <c r="A3742" t="s">
        <v>385</v>
      </c>
      <c r="B3742" t="s">
        <v>384</v>
      </c>
      <c r="C3742" s="412" t="s">
        <v>1807</v>
      </c>
      <c r="D3742" t="s">
        <v>13</v>
      </c>
      <c r="E3742" t="s">
        <v>67</v>
      </c>
      <c r="F3742" s="412" t="s">
        <v>1297</v>
      </c>
      <c r="G3742">
        <v>242</v>
      </c>
      <c r="H3742">
        <v>26</v>
      </c>
      <c r="I3742">
        <v>78</v>
      </c>
    </row>
    <row r="3743" spans="1:9" ht="30" x14ac:dyDescent="0.2">
      <c r="A3743" t="s">
        <v>385</v>
      </c>
      <c r="B3743" t="s">
        <v>384</v>
      </c>
      <c r="C3743" s="412" t="s">
        <v>1807</v>
      </c>
      <c r="D3743" t="s">
        <v>13</v>
      </c>
      <c r="E3743" t="s">
        <v>67</v>
      </c>
      <c r="F3743" s="412" t="s">
        <v>1296</v>
      </c>
      <c r="G3743">
        <v>1</v>
      </c>
    </row>
    <row r="3744" spans="1:9" ht="30" x14ac:dyDescent="0.2">
      <c r="A3744" t="s">
        <v>385</v>
      </c>
      <c r="B3744" t="s">
        <v>384</v>
      </c>
      <c r="C3744" s="412" t="s">
        <v>1807</v>
      </c>
      <c r="D3744" t="s">
        <v>13</v>
      </c>
      <c r="E3744" t="s">
        <v>67</v>
      </c>
      <c r="F3744" s="412" t="s">
        <v>1294</v>
      </c>
      <c r="G3744">
        <v>69</v>
      </c>
      <c r="H3744">
        <v>1</v>
      </c>
      <c r="I3744">
        <v>1</v>
      </c>
    </row>
    <row r="3745" spans="1:9" ht="30" x14ac:dyDescent="0.2">
      <c r="A3745" t="s">
        <v>334</v>
      </c>
      <c r="B3745" t="s">
        <v>333</v>
      </c>
      <c r="C3745" s="412" t="s">
        <v>1808</v>
      </c>
      <c r="D3745" t="s">
        <v>13</v>
      </c>
      <c r="E3745" t="s">
        <v>67</v>
      </c>
      <c r="F3745" s="412" t="s">
        <v>1305</v>
      </c>
      <c r="H3745">
        <v>1</v>
      </c>
    </row>
    <row r="3746" spans="1:9" ht="30" x14ac:dyDescent="0.2">
      <c r="A3746" t="s">
        <v>334</v>
      </c>
      <c r="B3746" t="s">
        <v>333</v>
      </c>
      <c r="C3746" s="412" t="s">
        <v>1808</v>
      </c>
      <c r="D3746" t="s">
        <v>13</v>
      </c>
      <c r="E3746" t="s">
        <v>67</v>
      </c>
      <c r="F3746" s="412" t="s">
        <v>1308</v>
      </c>
      <c r="G3746">
        <v>2</v>
      </c>
    </row>
    <row r="3747" spans="1:9" ht="45" x14ac:dyDescent="0.2">
      <c r="A3747" t="s">
        <v>334</v>
      </c>
      <c r="B3747" t="s">
        <v>333</v>
      </c>
      <c r="C3747" s="412" t="s">
        <v>1808</v>
      </c>
      <c r="D3747" t="s">
        <v>13</v>
      </c>
      <c r="E3747" t="s">
        <v>67</v>
      </c>
      <c r="F3747" s="412" t="s">
        <v>1303</v>
      </c>
      <c r="G3747">
        <v>7</v>
      </c>
    </row>
    <row r="3748" spans="1:9" ht="30" x14ac:dyDescent="0.2">
      <c r="A3748" t="s">
        <v>334</v>
      </c>
      <c r="B3748" t="s">
        <v>333</v>
      </c>
      <c r="C3748" s="412" t="s">
        <v>1808</v>
      </c>
      <c r="D3748" t="s">
        <v>13</v>
      </c>
      <c r="E3748" t="s">
        <v>67</v>
      </c>
      <c r="F3748" s="412" t="s">
        <v>1169</v>
      </c>
      <c r="G3748">
        <v>2</v>
      </c>
    </row>
    <row r="3749" spans="1:9" ht="45" x14ac:dyDescent="0.2">
      <c r="A3749" t="s">
        <v>334</v>
      </c>
      <c r="B3749" t="s">
        <v>333</v>
      </c>
      <c r="C3749" s="412" t="s">
        <v>1808</v>
      </c>
      <c r="D3749" t="s">
        <v>13</v>
      </c>
      <c r="E3749" t="s">
        <v>67</v>
      </c>
      <c r="F3749" s="412" t="s">
        <v>1170</v>
      </c>
      <c r="G3749">
        <v>27</v>
      </c>
    </row>
    <row r="3750" spans="1:9" x14ac:dyDescent="0.2">
      <c r="A3750" t="s">
        <v>334</v>
      </c>
      <c r="B3750" t="s">
        <v>333</v>
      </c>
      <c r="C3750" s="412" t="s">
        <v>1808</v>
      </c>
      <c r="D3750" t="s">
        <v>13</v>
      </c>
      <c r="E3750" t="s">
        <v>67</v>
      </c>
      <c r="F3750" s="412" t="s">
        <v>1307</v>
      </c>
      <c r="G3750">
        <v>28</v>
      </c>
    </row>
    <row r="3751" spans="1:9" x14ac:dyDescent="0.2">
      <c r="A3751" t="s">
        <v>334</v>
      </c>
      <c r="B3751" t="s">
        <v>333</v>
      </c>
      <c r="C3751" s="412" t="s">
        <v>1808</v>
      </c>
      <c r="D3751" t="s">
        <v>13</v>
      </c>
      <c r="E3751" t="s">
        <v>67</v>
      </c>
      <c r="F3751" s="412" t="s">
        <v>1306</v>
      </c>
      <c r="G3751">
        <v>896</v>
      </c>
    </row>
    <row r="3752" spans="1:9" ht="45" x14ac:dyDescent="0.2">
      <c r="A3752" t="s">
        <v>334</v>
      </c>
      <c r="B3752" t="s">
        <v>333</v>
      </c>
      <c r="C3752" s="412" t="s">
        <v>1808</v>
      </c>
      <c r="D3752" t="s">
        <v>13</v>
      </c>
      <c r="E3752" t="s">
        <v>67</v>
      </c>
      <c r="F3752" s="412" t="s">
        <v>1300</v>
      </c>
      <c r="G3752">
        <v>14</v>
      </c>
    </row>
    <row r="3753" spans="1:9" ht="30" x14ac:dyDescent="0.2">
      <c r="A3753" t="s">
        <v>334</v>
      </c>
      <c r="B3753" t="s">
        <v>333</v>
      </c>
      <c r="C3753" s="412" t="s">
        <v>1808</v>
      </c>
      <c r="D3753" t="s">
        <v>13</v>
      </c>
      <c r="E3753" t="s">
        <v>67</v>
      </c>
      <c r="F3753" s="412" t="s">
        <v>1297</v>
      </c>
      <c r="G3753">
        <v>2104</v>
      </c>
      <c r="H3753">
        <v>36</v>
      </c>
      <c r="I3753">
        <v>181</v>
      </c>
    </row>
    <row r="3754" spans="1:9" ht="30" x14ac:dyDescent="0.2">
      <c r="A3754" t="s">
        <v>334</v>
      </c>
      <c r="B3754" t="s">
        <v>333</v>
      </c>
      <c r="C3754" s="412" t="s">
        <v>1808</v>
      </c>
      <c r="D3754" t="s">
        <v>13</v>
      </c>
      <c r="E3754" t="s">
        <v>67</v>
      </c>
      <c r="F3754" s="412" t="s">
        <v>1296</v>
      </c>
      <c r="G3754">
        <v>8</v>
      </c>
      <c r="H3754">
        <v>1</v>
      </c>
    </row>
    <row r="3755" spans="1:9" ht="60" x14ac:dyDescent="0.2">
      <c r="A3755" t="s">
        <v>334</v>
      </c>
      <c r="B3755" t="s">
        <v>333</v>
      </c>
      <c r="C3755" s="412" t="s">
        <v>1808</v>
      </c>
      <c r="D3755" t="s">
        <v>13</v>
      </c>
      <c r="E3755" t="s">
        <v>67</v>
      </c>
      <c r="F3755" s="412" t="s">
        <v>1295</v>
      </c>
      <c r="G3755">
        <v>16</v>
      </c>
      <c r="H3755">
        <v>2</v>
      </c>
    </row>
    <row r="3756" spans="1:9" x14ac:dyDescent="0.2">
      <c r="A3756" t="s">
        <v>334</v>
      </c>
      <c r="B3756" t="s">
        <v>333</v>
      </c>
      <c r="C3756" s="412" t="s">
        <v>1808</v>
      </c>
      <c r="D3756" t="s">
        <v>13</v>
      </c>
      <c r="E3756" t="s">
        <v>67</v>
      </c>
      <c r="F3756" s="412" t="s">
        <v>1294</v>
      </c>
      <c r="G3756">
        <v>781</v>
      </c>
      <c r="H3756">
        <v>38</v>
      </c>
      <c r="I3756">
        <v>76</v>
      </c>
    </row>
    <row r="3757" spans="1:9" x14ac:dyDescent="0.2">
      <c r="A3757" t="s">
        <v>942</v>
      </c>
      <c r="B3757" t="s">
        <v>941</v>
      </c>
      <c r="C3757" s="412" t="s">
        <v>1809</v>
      </c>
      <c r="D3757" t="s">
        <v>15</v>
      </c>
      <c r="E3757" t="s">
        <v>61</v>
      </c>
      <c r="F3757" s="412" t="s">
        <v>1294</v>
      </c>
      <c r="I3757">
        <v>1</v>
      </c>
    </row>
    <row r="3758" spans="1:9" ht="30" x14ac:dyDescent="0.2">
      <c r="A3758" t="s">
        <v>1093</v>
      </c>
      <c r="B3758" t="s">
        <v>1092</v>
      </c>
      <c r="C3758" s="412" t="s">
        <v>1810</v>
      </c>
      <c r="D3758" t="s">
        <v>13</v>
      </c>
      <c r="E3758" t="s">
        <v>66</v>
      </c>
      <c r="F3758" s="412" t="s">
        <v>1305</v>
      </c>
      <c r="G3758">
        <v>3</v>
      </c>
      <c r="H3758">
        <v>1</v>
      </c>
    </row>
    <row r="3759" spans="1:9" ht="30" x14ac:dyDescent="0.2">
      <c r="A3759" t="s">
        <v>1093</v>
      </c>
      <c r="B3759" t="s">
        <v>1092</v>
      </c>
      <c r="C3759" s="412" t="s">
        <v>1810</v>
      </c>
      <c r="D3759" t="s">
        <v>13</v>
      </c>
      <c r="E3759" t="s">
        <v>66</v>
      </c>
      <c r="F3759" s="412" t="s">
        <v>1308</v>
      </c>
      <c r="H3759">
        <v>43</v>
      </c>
    </row>
    <row r="3760" spans="1:9" ht="45" x14ac:dyDescent="0.2">
      <c r="A3760" t="s">
        <v>1093</v>
      </c>
      <c r="B3760" t="s">
        <v>1092</v>
      </c>
      <c r="C3760" s="412" t="s">
        <v>1810</v>
      </c>
      <c r="D3760" t="s">
        <v>13</v>
      </c>
      <c r="E3760" t="s">
        <v>66</v>
      </c>
      <c r="F3760" s="412" t="s">
        <v>1303</v>
      </c>
      <c r="G3760">
        <v>4</v>
      </c>
    </row>
    <row r="3761" spans="1:9" ht="30" x14ac:dyDescent="0.2">
      <c r="A3761" t="s">
        <v>1093</v>
      </c>
      <c r="B3761" t="s">
        <v>1092</v>
      </c>
      <c r="C3761" s="412" t="s">
        <v>1810</v>
      </c>
      <c r="D3761" t="s">
        <v>13</v>
      </c>
      <c r="E3761" t="s">
        <v>66</v>
      </c>
      <c r="F3761" s="412" t="s">
        <v>1169</v>
      </c>
      <c r="G3761">
        <v>2</v>
      </c>
      <c r="H3761">
        <v>2</v>
      </c>
    </row>
    <row r="3762" spans="1:9" x14ac:dyDescent="0.2">
      <c r="A3762" t="s">
        <v>1093</v>
      </c>
      <c r="B3762" t="s">
        <v>1092</v>
      </c>
      <c r="C3762" s="412" t="s">
        <v>1810</v>
      </c>
      <c r="D3762" t="s">
        <v>13</v>
      </c>
      <c r="E3762" t="s">
        <v>66</v>
      </c>
      <c r="F3762" s="412" t="s">
        <v>1306</v>
      </c>
      <c r="G3762">
        <v>1</v>
      </c>
    </row>
    <row r="3763" spans="1:9" ht="45" x14ac:dyDescent="0.2">
      <c r="A3763" t="s">
        <v>1093</v>
      </c>
      <c r="B3763" t="s">
        <v>1092</v>
      </c>
      <c r="C3763" s="412" t="s">
        <v>1810</v>
      </c>
      <c r="D3763" t="s">
        <v>13</v>
      </c>
      <c r="E3763" t="s">
        <v>66</v>
      </c>
      <c r="F3763" s="412" t="s">
        <v>1300</v>
      </c>
      <c r="G3763">
        <v>1</v>
      </c>
      <c r="I3763">
        <v>9</v>
      </c>
    </row>
    <row r="3764" spans="1:9" ht="45" x14ac:dyDescent="0.2">
      <c r="A3764" t="s">
        <v>1093</v>
      </c>
      <c r="B3764" t="s">
        <v>1092</v>
      </c>
      <c r="C3764" s="412" t="s">
        <v>1810</v>
      </c>
      <c r="D3764" t="s">
        <v>13</v>
      </c>
      <c r="E3764" t="s">
        <v>66</v>
      </c>
      <c r="F3764" s="412" t="s">
        <v>1299</v>
      </c>
      <c r="G3764">
        <v>2</v>
      </c>
    </row>
    <row r="3765" spans="1:9" ht="30" x14ac:dyDescent="0.2">
      <c r="A3765" t="s">
        <v>1093</v>
      </c>
      <c r="B3765" t="s">
        <v>1092</v>
      </c>
      <c r="C3765" s="412" t="s">
        <v>1810</v>
      </c>
      <c r="D3765" t="s">
        <v>13</v>
      </c>
      <c r="E3765" t="s">
        <v>66</v>
      </c>
      <c r="F3765" s="412" t="s">
        <v>1171</v>
      </c>
      <c r="G3765">
        <v>872</v>
      </c>
    </row>
    <row r="3766" spans="1:9" ht="30" x14ac:dyDescent="0.2">
      <c r="A3766" t="s">
        <v>1093</v>
      </c>
      <c r="B3766" t="s">
        <v>1092</v>
      </c>
      <c r="C3766" s="412" t="s">
        <v>1810</v>
      </c>
      <c r="D3766" t="s">
        <v>13</v>
      </c>
      <c r="E3766" t="s">
        <v>66</v>
      </c>
      <c r="F3766" s="412" t="s">
        <v>1297</v>
      </c>
      <c r="G3766">
        <v>927</v>
      </c>
      <c r="I3766">
        <v>380</v>
      </c>
    </row>
    <row r="3767" spans="1:9" ht="30" x14ac:dyDescent="0.2">
      <c r="A3767" t="s">
        <v>1093</v>
      </c>
      <c r="B3767" t="s">
        <v>1092</v>
      </c>
      <c r="C3767" s="412" t="s">
        <v>1810</v>
      </c>
      <c r="D3767" t="s">
        <v>13</v>
      </c>
      <c r="E3767" t="s">
        <v>66</v>
      </c>
      <c r="F3767" s="412" t="s">
        <v>1296</v>
      </c>
      <c r="G3767">
        <v>1</v>
      </c>
      <c r="H3767">
        <v>1</v>
      </c>
    </row>
    <row r="3768" spans="1:9" ht="60" x14ac:dyDescent="0.2">
      <c r="A3768" t="s">
        <v>1093</v>
      </c>
      <c r="B3768" t="s">
        <v>1092</v>
      </c>
      <c r="C3768" s="412" t="s">
        <v>1810</v>
      </c>
      <c r="D3768" t="s">
        <v>13</v>
      </c>
      <c r="E3768" t="s">
        <v>66</v>
      </c>
      <c r="F3768" s="412" t="s">
        <v>1295</v>
      </c>
      <c r="G3768">
        <v>1</v>
      </c>
      <c r="H3768">
        <v>34</v>
      </c>
      <c r="I3768">
        <v>380</v>
      </c>
    </row>
    <row r="3769" spans="1:9" x14ac:dyDescent="0.2">
      <c r="A3769" t="s">
        <v>1093</v>
      </c>
      <c r="B3769" t="s">
        <v>1092</v>
      </c>
      <c r="C3769" s="412" t="s">
        <v>1810</v>
      </c>
      <c r="D3769" t="s">
        <v>13</v>
      </c>
      <c r="E3769" t="s">
        <v>66</v>
      </c>
      <c r="F3769" s="412" t="s">
        <v>1294</v>
      </c>
      <c r="G3769">
        <v>235</v>
      </c>
      <c r="I3769">
        <v>3</v>
      </c>
    </row>
    <row r="3770" spans="1:9" ht="30" x14ac:dyDescent="0.2">
      <c r="A3770" t="s">
        <v>714</v>
      </c>
      <c r="B3770" t="s">
        <v>713</v>
      </c>
      <c r="C3770" s="412" t="s">
        <v>1811</v>
      </c>
      <c r="D3770" t="s">
        <v>13</v>
      </c>
      <c r="E3770" t="s">
        <v>63</v>
      </c>
      <c r="F3770" s="412" t="s">
        <v>1305</v>
      </c>
      <c r="G3770">
        <v>5</v>
      </c>
    </row>
    <row r="3771" spans="1:9" ht="45" x14ac:dyDescent="0.2">
      <c r="A3771" t="s">
        <v>714</v>
      </c>
      <c r="B3771" t="s">
        <v>713</v>
      </c>
      <c r="C3771" s="412" t="s">
        <v>1811</v>
      </c>
      <c r="D3771" t="s">
        <v>13</v>
      </c>
      <c r="E3771" t="s">
        <v>63</v>
      </c>
      <c r="F3771" s="412" t="s">
        <v>1303</v>
      </c>
      <c r="G3771">
        <v>3</v>
      </c>
    </row>
    <row r="3772" spans="1:9" ht="30" x14ac:dyDescent="0.2">
      <c r="A3772" t="s">
        <v>714</v>
      </c>
      <c r="B3772" t="s">
        <v>713</v>
      </c>
      <c r="C3772" s="412" t="s">
        <v>1811</v>
      </c>
      <c r="D3772" t="s">
        <v>13</v>
      </c>
      <c r="E3772" t="s">
        <v>63</v>
      </c>
      <c r="F3772" s="412" t="s">
        <v>1169</v>
      </c>
      <c r="G3772">
        <v>1</v>
      </c>
    </row>
    <row r="3773" spans="1:9" ht="45" x14ac:dyDescent="0.2">
      <c r="A3773" t="s">
        <v>714</v>
      </c>
      <c r="B3773" t="s">
        <v>713</v>
      </c>
      <c r="C3773" s="412" t="s">
        <v>1811</v>
      </c>
      <c r="D3773" t="s">
        <v>13</v>
      </c>
      <c r="E3773" t="s">
        <v>63</v>
      </c>
      <c r="F3773" s="412" t="s">
        <v>1170</v>
      </c>
      <c r="G3773">
        <v>5</v>
      </c>
    </row>
    <row r="3774" spans="1:9" ht="30" x14ac:dyDescent="0.2">
      <c r="A3774" t="s">
        <v>714</v>
      </c>
      <c r="B3774" t="s">
        <v>713</v>
      </c>
      <c r="C3774" s="412" t="s">
        <v>1811</v>
      </c>
      <c r="D3774" t="s">
        <v>13</v>
      </c>
      <c r="E3774" t="s">
        <v>63</v>
      </c>
      <c r="F3774" s="412" t="s">
        <v>1306</v>
      </c>
      <c r="G3774">
        <v>2734</v>
      </c>
    </row>
    <row r="3775" spans="1:9" ht="45" x14ac:dyDescent="0.2">
      <c r="A3775" t="s">
        <v>714</v>
      </c>
      <c r="B3775" t="s">
        <v>713</v>
      </c>
      <c r="C3775" s="412" t="s">
        <v>1811</v>
      </c>
      <c r="D3775" t="s">
        <v>13</v>
      </c>
      <c r="E3775" t="s">
        <v>63</v>
      </c>
      <c r="F3775" s="412" t="s">
        <v>1299</v>
      </c>
      <c r="G3775">
        <v>2</v>
      </c>
    </row>
    <row r="3776" spans="1:9" ht="30" x14ac:dyDescent="0.2">
      <c r="A3776" t="s">
        <v>714</v>
      </c>
      <c r="B3776" t="s">
        <v>713</v>
      </c>
      <c r="C3776" s="412" t="s">
        <v>1811</v>
      </c>
      <c r="D3776" t="s">
        <v>13</v>
      </c>
      <c r="E3776" t="s">
        <v>63</v>
      </c>
      <c r="F3776" s="412" t="s">
        <v>1297</v>
      </c>
      <c r="G3776">
        <v>3415</v>
      </c>
      <c r="H3776">
        <v>67</v>
      </c>
      <c r="I3776">
        <v>281</v>
      </c>
    </row>
    <row r="3777" spans="1:9" ht="30" x14ac:dyDescent="0.2">
      <c r="A3777" t="s">
        <v>714</v>
      </c>
      <c r="B3777" t="s">
        <v>713</v>
      </c>
      <c r="C3777" s="412" t="s">
        <v>1811</v>
      </c>
      <c r="D3777" t="s">
        <v>13</v>
      </c>
      <c r="E3777" t="s">
        <v>63</v>
      </c>
      <c r="F3777" s="412" t="s">
        <v>1296</v>
      </c>
      <c r="G3777">
        <v>3</v>
      </c>
      <c r="H3777">
        <v>1</v>
      </c>
    </row>
    <row r="3778" spans="1:9" ht="60" x14ac:dyDescent="0.2">
      <c r="A3778" t="s">
        <v>714</v>
      </c>
      <c r="B3778" t="s">
        <v>713</v>
      </c>
      <c r="C3778" s="412" t="s">
        <v>1811</v>
      </c>
      <c r="D3778" t="s">
        <v>13</v>
      </c>
      <c r="E3778" t="s">
        <v>63</v>
      </c>
      <c r="F3778" s="412" t="s">
        <v>1295</v>
      </c>
      <c r="G3778">
        <v>8</v>
      </c>
    </row>
    <row r="3779" spans="1:9" ht="30" x14ac:dyDescent="0.2">
      <c r="A3779" t="s">
        <v>714</v>
      </c>
      <c r="B3779" t="s">
        <v>713</v>
      </c>
      <c r="C3779" s="412" t="s">
        <v>1811</v>
      </c>
      <c r="D3779" t="s">
        <v>13</v>
      </c>
      <c r="E3779" t="s">
        <v>63</v>
      </c>
      <c r="F3779" s="412" t="s">
        <v>1294</v>
      </c>
      <c r="G3779">
        <v>646</v>
      </c>
      <c r="H3779">
        <v>41</v>
      </c>
      <c r="I3779">
        <v>118</v>
      </c>
    </row>
    <row r="3780" spans="1:9" ht="30" x14ac:dyDescent="0.2">
      <c r="A3780" t="s">
        <v>819</v>
      </c>
      <c r="B3780" t="s">
        <v>818</v>
      </c>
      <c r="C3780" s="412" t="s">
        <v>1812</v>
      </c>
      <c r="D3780" t="s">
        <v>15</v>
      </c>
      <c r="E3780" t="s">
        <v>66</v>
      </c>
      <c r="F3780" s="412" t="s">
        <v>1305</v>
      </c>
      <c r="G3780">
        <v>15</v>
      </c>
      <c r="H3780">
        <v>2</v>
      </c>
    </row>
    <row r="3781" spans="1:9" ht="30" x14ac:dyDescent="0.2">
      <c r="A3781" t="s">
        <v>819</v>
      </c>
      <c r="B3781" t="s">
        <v>818</v>
      </c>
      <c r="C3781" s="412" t="s">
        <v>1812</v>
      </c>
      <c r="D3781" t="s">
        <v>15</v>
      </c>
      <c r="E3781" t="s">
        <v>66</v>
      </c>
      <c r="F3781" s="412" t="s">
        <v>1308</v>
      </c>
      <c r="G3781">
        <v>88</v>
      </c>
      <c r="H3781">
        <v>243</v>
      </c>
    </row>
    <row r="3782" spans="1:9" ht="30" x14ac:dyDescent="0.2">
      <c r="A3782" t="s">
        <v>819</v>
      </c>
      <c r="B3782" t="s">
        <v>818</v>
      </c>
      <c r="C3782" s="412" t="s">
        <v>1812</v>
      </c>
      <c r="D3782" t="s">
        <v>15</v>
      </c>
      <c r="E3782" t="s">
        <v>66</v>
      </c>
      <c r="F3782" s="412" t="s">
        <v>1304</v>
      </c>
      <c r="G3782">
        <v>4</v>
      </c>
    </row>
    <row r="3783" spans="1:9" ht="45" x14ac:dyDescent="0.2">
      <c r="A3783" t="s">
        <v>819</v>
      </c>
      <c r="B3783" t="s">
        <v>818</v>
      </c>
      <c r="C3783" s="412" t="s">
        <v>1812</v>
      </c>
      <c r="D3783" t="s">
        <v>15</v>
      </c>
      <c r="E3783" t="s">
        <v>66</v>
      </c>
      <c r="F3783" s="412" t="s">
        <v>1303</v>
      </c>
      <c r="G3783">
        <v>14</v>
      </c>
    </row>
    <row r="3784" spans="1:9" ht="30" x14ac:dyDescent="0.2">
      <c r="A3784" t="s">
        <v>819</v>
      </c>
      <c r="B3784" t="s">
        <v>818</v>
      </c>
      <c r="C3784" s="412" t="s">
        <v>1812</v>
      </c>
      <c r="D3784" t="s">
        <v>15</v>
      </c>
      <c r="E3784" t="s">
        <v>66</v>
      </c>
      <c r="F3784" s="412" t="s">
        <v>1169</v>
      </c>
      <c r="G3784">
        <v>20</v>
      </c>
    </row>
    <row r="3785" spans="1:9" ht="30" x14ac:dyDescent="0.2">
      <c r="A3785" t="s">
        <v>819</v>
      </c>
      <c r="B3785" t="s">
        <v>818</v>
      </c>
      <c r="C3785" s="412" t="s">
        <v>1812</v>
      </c>
      <c r="D3785" t="s">
        <v>15</v>
      </c>
      <c r="E3785" t="s">
        <v>66</v>
      </c>
      <c r="F3785" s="412" t="s">
        <v>1309</v>
      </c>
      <c r="G3785">
        <v>17</v>
      </c>
    </row>
    <row r="3786" spans="1:9" ht="45" x14ac:dyDescent="0.2">
      <c r="A3786" t="s">
        <v>819</v>
      </c>
      <c r="B3786" t="s">
        <v>818</v>
      </c>
      <c r="C3786" s="412" t="s">
        <v>1812</v>
      </c>
      <c r="D3786" t="s">
        <v>15</v>
      </c>
      <c r="E3786" t="s">
        <v>66</v>
      </c>
      <c r="F3786" s="412" t="s">
        <v>1170</v>
      </c>
      <c r="G3786">
        <v>17</v>
      </c>
    </row>
    <row r="3787" spans="1:9" ht="30" x14ac:dyDescent="0.2">
      <c r="A3787" t="s">
        <v>819</v>
      </c>
      <c r="B3787" t="s">
        <v>818</v>
      </c>
      <c r="C3787" s="412" t="s">
        <v>1812</v>
      </c>
      <c r="D3787" t="s">
        <v>15</v>
      </c>
      <c r="E3787" t="s">
        <v>66</v>
      </c>
      <c r="F3787" s="412" t="s">
        <v>1307</v>
      </c>
      <c r="G3787">
        <v>3</v>
      </c>
    </row>
    <row r="3788" spans="1:9" ht="30" x14ac:dyDescent="0.2">
      <c r="A3788" t="s">
        <v>819</v>
      </c>
      <c r="B3788" t="s">
        <v>818</v>
      </c>
      <c r="C3788" s="412" t="s">
        <v>1812</v>
      </c>
      <c r="D3788" t="s">
        <v>15</v>
      </c>
      <c r="E3788" t="s">
        <v>66</v>
      </c>
      <c r="F3788" s="412" t="s">
        <v>1306</v>
      </c>
      <c r="G3788">
        <v>1</v>
      </c>
    </row>
    <row r="3789" spans="1:9" ht="45" x14ac:dyDescent="0.2">
      <c r="A3789" t="s">
        <v>819</v>
      </c>
      <c r="B3789" t="s">
        <v>818</v>
      </c>
      <c r="C3789" s="412" t="s">
        <v>1812</v>
      </c>
      <c r="D3789" t="s">
        <v>15</v>
      </c>
      <c r="E3789" t="s">
        <v>66</v>
      </c>
      <c r="F3789" s="412" t="s">
        <v>1300</v>
      </c>
      <c r="G3789">
        <v>1</v>
      </c>
      <c r="I3789">
        <v>12</v>
      </c>
    </row>
    <row r="3790" spans="1:9" ht="45" x14ac:dyDescent="0.2">
      <c r="A3790" t="s">
        <v>819</v>
      </c>
      <c r="B3790" t="s">
        <v>818</v>
      </c>
      <c r="C3790" s="412" t="s">
        <v>1812</v>
      </c>
      <c r="D3790" t="s">
        <v>15</v>
      </c>
      <c r="E3790" t="s">
        <v>66</v>
      </c>
      <c r="F3790" s="412" t="s">
        <v>1299</v>
      </c>
      <c r="G3790">
        <v>15</v>
      </c>
    </row>
    <row r="3791" spans="1:9" ht="30" x14ac:dyDescent="0.2">
      <c r="A3791" t="s">
        <v>819</v>
      </c>
      <c r="B3791" t="s">
        <v>818</v>
      </c>
      <c r="C3791" s="412" t="s">
        <v>1812</v>
      </c>
      <c r="D3791" t="s">
        <v>15</v>
      </c>
      <c r="E3791" t="s">
        <v>66</v>
      </c>
      <c r="F3791" s="412" t="s">
        <v>1171</v>
      </c>
      <c r="G3791">
        <v>3785</v>
      </c>
    </row>
    <row r="3792" spans="1:9" ht="30" x14ac:dyDescent="0.2">
      <c r="A3792" t="s">
        <v>819</v>
      </c>
      <c r="B3792" t="s">
        <v>818</v>
      </c>
      <c r="C3792" s="412" t="s">
        <v>1812</v>
      </c>
      <c r="D3792" t="s">
        <v>15</v>
      </c>
      <c r="E3792" t="s">
        <v>66</v>
      </c>
      <c r="F3792" s="412" t="s">
        <v>1297</v>
      </c>
      <c r="G3792">
        <v>7983</v>
      </c>
      <c r="H3792">
        <v>7</v>
      </c>
      <c r="I3792">
        <v>1160</v>
      </c>
    </row>
    <row r="3793" spans="1:9" ht="30" x14ac:dyDescent="0.2">
      <c r="A3793" t="s">
        <v>819</v>
      </c>
      <c r="B3793" t="s">
        <v>818</v>
      </c>
      <c r="C3793" s="412" t="s">
        <v>1812</v>
      </c>
      <c r="D3793" t="s">
        <v>15</v>
      </c>
      <c r="E3793" t="s">
        <v>66</v>
      </c>
      <c r="F3793" s="412" t="s">
        <v>1296</v>
      </c>
      <c r="G3793">
        <v>31</v>
      </c>
      <c r="H3793">
        <v>4</v>
      </c>
    </row>
    <row r="3794" spans="1:9" ht="60" x14ac:dyDescent="0.2">
      <c r="A3794" t="s">
        <v>819</v>
      </c>
      <c r="B3794" t="s">
        <v>818</v>
      </c>
      <c r="C3794" s="412" t="s">
        <v>1812</v>
      </c>
      <c r="D3794" t="s">
        <v>15</v>
      </c>
      <c r="E3794" t="s">
        <v>66</v>
      </c>
      <c r="F3794" s="412" t="s">
        <v>1295</v>
      </c>
      <c r="G3794">
        <v>17</v>
      </c>
      <c r="H3794">
        <v>184</v>
      </c>
      <c r="I3794">
        <v>907</v>
      </c>
    </row>
    <row r="3795" spans="1:9" ht="30" x14ac:dyDescent="0.2">
      <c r="A3795" t="s">
        <v>819</v>
      </c>
      <c r="B3795" t="s">
        <v>818</v>
      </c>
      <c r="C3795" s="412" t="s">
        <v>1812</v>
      </c>
      <c r="D3795" t="s">
        <v>15</v>
      </c>
      <c r="E3795" t="s">
        <v>66</v>
      </c>
      <c r="F3795" s="412" t="s">
        <v>1294</v>
      </c>
      <c r="G3795">
        <v>1766</v>
      </c>
      <c r="H3795">
        <v>4</v>
      </c>
      <c r="I3795">
        <v>56</v>
      </c>
    </row>
    <row r="3796" spans="1:9" ht="30" x14ac:dyDescent="0.2">
      <c r="A3796" t="s">
        <v>245</v>
      </c>
      <c r="B3796" t="s">
        <v>244</v>
      </c>
      <c r="C3796" s="412" t="s">
        <v>1813</v>
      </c>
      <c r="D3796" t="s">
        <v>15</v>
      </c>
      <c r="E3796" t="s">
        <v>64</v>
      </c>
      <c r="F3796" s="412" t="s">
        <v>1305</v>
      </c>
      <c r="G3796">
        <v>10</v>
      </c>
    </row>
    <row r="3797" spans="1:9" ht="30" x14ac:dyDescent="0.2">
      <c r="A3797" t="s">
        <v>245</v>
      </c>
      <c r="B3797" t="s">
        <v>244</v>
      </c>
      <c r="C3797" s="412" t="s">
        <v>1813</v>
      </c>
      <c r="D3797" t="s">
        <v>15</v>
      </c>
      <c r="E3797" t="s">
        <v>64</v>
      </c>
      <c r="F3797" s="412" t="s">
        <v>1308</v>
      </c>
      <c r="G3797">
        <v>10</v>
      </c>
      <c r="H3797">
        <v>10</v>
      </c>
    </row>
    <row r="3798" spans="1:9" ht="30" x14ac:dyDescent="0.2">
      <c r="A3798" t="s">
        <v>245</v>
      </c>
      <c r="B3798" t="s">
        <v>244</v>
      </c>
      <c r="C3798" s="412" t="s">
        <v>1813</v>
      </c>
      <c r="D3798" t="s">
        <v>15</v>
      </c>
      <c r="E3798" t="s">
        <v>64</v>
      </c>
      <c r="F3798" s="412" t="s">
        <v>1304</v>
      </c>
      <c r="G3798">
        <v>28</v>
      </c>
      <c r="H3798">
        <v>3</v>
      </c>
    </row>
    <row r="3799" spans="1:9" ht="45" x14ac:dyDescent="0.2">
      <c r="A3799" t="s">
        <v>245</v>
      </c>
      <c r="B3799" t="s">
        <v>244</v>
      </c>
      <c r="C3799" s="412" t="s">
        <v>1813</v>
      </c>
      <c r="D3799" t="s">
        <v>15</v>
      </c>
      <c r="E3799" t="s">
        <v>64</v>
      </c>
      <c r="F3799" s="412" t="s">
        <v>1303</v>
      </c>
      <c r="G3799">
        <v>58</v>
      </c>
    </row>
    <row r="3800" spans="1:9" ht="30" x14ac:dyDescent="0.2">
      <c r="A3800" t="s">
        <v>245</v>
      </c>
      <c r="B3800" t="s">
        <v>244</v>
      </c>
      <c r="C3800" s="412" t="s">
        <v>1813</v>
      </c>
      <c r="D3800" t="s">
        <v>15</v>
      </c>
      <c r="E3800" t="s">
        <v>64</v>
      </c>
      <c r="F3800" s="412" t="s">
        <v>1169</v>
      </c>
      <c r="G3800">
        <v>7</v>
      </c>
    </row>
    <row r="3801" spans="1:9" ht="30" x14ac:dyDescent="0.2">
      <c r="A3801" t="s">
        <v>245</v>
      </c>
      <c r="B3801" t="s">
        <v>244</v>
      </c>
      <c r="C3801" s="412" t="s">
        <v>1813</v>
      </c>
      <c r="D3801" t="s">
        <v>15</v>
      </c>
      <c r="E3801" t="s">
        <v>64</v>
      </c>
      <c r="F3801" s="412" t="s">
        <v>1309</v>
      </c>
      <c r="G3801">
        <v>3</v>
      </c>
    </row>
    <row r="3802" spans="1:9" ht="45" x14ac:dyDescent="0.2">
      <c r="A3802" t="s">
        <v>245</v>
      </c>
      <c r="B3802" t="s">
        <v>244</v>
      </c>
      <c r="C3802" s="412" t="s">
        <v>1813</v>
      </c>
      <c r="D3802" t="s">
        <v>15</v>
      </c>
      <c r="E3802" t="s">
        <v>64</v>
      </c>
      <c r="F3802" s="412" t="s">
        <v>1170</v>
      </c>
      <c r="G3802">
        <v>9621</v>
      </c>
      <c r="H3802">
        <v>432</v>
      </c>
    </row>
    <row r="3803" spans="1:9" ht="30" x14ac:dyDescent="0.2">
      <c r="A3803" t="s">
        <v>245</v>
      </c>
      <c r="B3803" t="s">
        <v>244</v>
      </c>
      <c r="C3803" s="412" t="s">
        <v>1813</v>
      </c>
      <c r="D3803" t="s">
        <v>15</v>
      </c>
      <c r="E3803" t="s">
        <v>64</v>
      </c>
      <c r="F3803" s="412" t="s">
        <v>1306</v>
      </c>
      <c r="G3803">
        <v>3</v>
      </c>
    </row>
    <row r="3804" spans="1:9" ht="45" x14ac:dyDescent="0.2">
      <c r="A3804" t="s">
        <v>245</v>
      </c>
      <c r="B3804" t="s">
        <v>244</v>
      </c>
      <c r="C3804" s="412" t="s">
        <v>1813</v>
      </c>
      <c r="D3804" t="s">
        <v>15</v>
      </c>
      <c r="E3804" t="s">
        <v>64</v>
      </c>
      <c r="F3804" s="412" t="s">
        <v>1300</v>
      </c>
      <c r="G3804">
        <v>44</v>
      </c>
      <c r="I3804">
        <v>13</v>
      </c>
    </row>
    <row r="3805" spans="1:9" ht="45" x14ac:dyDescent="0.2">
      <c r="A3805" t="s">
        <v>245</v>
      </c>
      <c r="B3805" t="s">
        <v>244</v>
      </c>
      <c r="C3805" s="412" t="s">
        <v>1813</v>
      </c>
      <c r="D3805" t="s">
        <v>15</v>
      </c>
      <c r="E3805" t="s">
        <v>64</v>
      </c>
      <c r="F3805" s="412" t="s">
        <v>1299</v>
      </c>
      <c r="G3805">
        <v>8</v>
      </c>
    </row>
    <row r="3806" spans="1:9" ht="30" x14ac:dyDescent="0.2">
      <c r="A3806" t="s">
        <v>245</v>
      </c>
      <c r="B3806" t="s">
        <v>244</v>
      </c>
      <c r="C3806" s="412" t="s">
        <v>1813</v>
      </c>
      <c r="D3806" t="s">
        <v>15</v>
      </c>
      <c r="E3806" t="s">
        <v>64</v>
      </c>
      <c r="F3806" s="412" t="s">
        <v>1171</v>
      </c>
      <c r="G3806">
        <v>66</v>
      </c>
    </row>
    <row r="3807" spans="1:9" ht="30" x14ac:dyDescent="0.2">
      <c r="A3807" t="s">
        <v>245</v>
      </c>
      <c r="B3807" t="s">
        <v>244</v>
      </c>
      <c r="C3807" s="412" t="s">
        <v>1813</v>
      </c>
      <c r="D3807" t="s">
        <v>15</v>
      </c>
      <c r="E3807" t="s">
        <v>64</v>
      </c>
      <c r="F3807" s="412" t="s">
        <v>1297</v>
      </c>
      <c r="G3807">
        <v>5947</v>
      </c>
      <c r="H3807">
        <v>205</v>
      </c>
      <c r="I3807">
        <v>1424</v>
      </c>
    </row>
    <row r="3808" spans="1:9" ht="30" x14ac:dyDescent="0.2">
      <c r="A3808" t="s">
        <v>245</v>
      </c>
      <c r="B3808" t="s">
        <v>244</v>
      </c>
      <c r="C3808" s="412" t="s">
        <v>1813</v>
      </c>
      <c r="D3808" t="s">
        <v>15</v>
      </c>
      <c r="E3808" t="s">
        <v>64</v>
      </c>
      <c r="F3808" s="412" t="s">
        <v>1296</v>
      </c>
      <c r="G3808">
        <v>79</v>
      </c>
      <c r="H3808">
        <v>1</v>
      </c>
    </row>
    <row r="3809" spans="1:9" ht="60" x14ac:dyDescent="0.2">
      <c r="A3809" t="s">
        <v>245</v>
      </c>
      <c r="B3809" t="s">
        <v>244</v>
      </c>
      <c r="C3809" s="412" t="s">
        <v>1813</v>
      </c>
      <c r="D3809" t="s">
        <v>15</v>
      </c>
      <c r="E3809" t="s">
        <v>64</v>
      </c>
      <c r="F3809" s="412" t="s">
        <v>1295</v>
      </c>
      <c r="G3809">
        <v>951</v>
      </c>
      <c r="H3809">
        <v>12</v>
      </c>
      <c r="I3809">
        <v>1123</v>
      </c>
    </row>
    <row r="3810" spans="1:9" ht="30" x14ac:dyDescent="0.2">
      <c r="A3810" t="s">
        <v>245</v>
      </c>
      <c r="B3810" t="s">
        <v>244</v>
      </c>
      <c r="C3810" s="412" t="s">
        <v>1813</v>
      </c>
      <c r="D3810" t="s">
        <v>15</v>
      </c>
      <c r="E3810" t="s">
        <v>64</v>
      </c>
      <c r="F3810" s="412" t="s">
        <v>1294</v>
      </c>
      <c r="G3810">
        <v>232</v>
      </c>
      <c r="H3810">
        <v>1</v>
      </c>
      <c r="I3810">
        <v>45</v>
      </c>
    </row>
    <row r="3811" spans="1:9" ht="30" x14ac:dyDescent="0.2">
      <c r="A3811" t="s">
        <v>710</v>
      </c>
      <c r="B3811" t="s">
        <v>709</v>
      </c>
      <c r="C3811" s="412" t="s">
        <v>1814</v>
      </c>
      <c r="D3811" t="s">
        <v>15</v>
      </c>
      <c r="E3811" t="s">
        <v>183</v>
      </c>
      <c r="F3811" s="412" t="s">
        <v>1305</v>
      </c>
      <c r="G3811">
        <v>34</v>
      </c>
      <c r="H3811">
        <v>28</v>
      </c>
    </row>
    <row r="3812" spans="1:9" ht="30" x14ac:dyDescent="0.2">
      <c r="A3812" t="s">
        <v>710</v>
      </c>
      <c r="B3812" t="s">
        <v>709</v>
      </c>
      <c r="C3812" s="412" t="s">
        <v>1814</v>
      </c>
      <c r="D3812" t="s">
        <v>15</v>
      </c>
      <c r="E3812" t="s">
        <v>183</v>
      </c>
      <c r="F3812" s="412" t="s">
        <v>1308</v>
      </c>
      <c r="G3812">
        <v>4</v>
      </c>
      <c r="H3812">
        <v>1</v>
      </c>
    </row>
    <row r="3813" spans="1:9" ht="30" x14ac:dyDescent="0.2">
      <c r="A3813" t="s">
        <v>710</v>
      </c>
      <c r="B3813" t="s">
        <v>709</v>
      </c>
      <c r="C3813" s="412" t="s">
        <v>1814</v>
      </c>
      <c r="D3813" t="s">
        <v>15</v>
      </c>
      <c r="E3813" t="s">
        <v>183</v>
      </c>
      <c r="F3813" s="412" t="s">
        <v>1304</v>
      </c>
      <c r="G3813">
        <v>1</v>
      </c>
    </row>
    <row r="3814" spans="1:9" ht="45" x14ac:dyDescent="0.2">
      <c r="A3814" t="s">
        <v>710</v>
      </c>
      <c r="B3814" t="s">
        <v>709</v>
      </c>
      <c r="C3814" s="412" t="s">
        <v>1814</v>
      </c>
      <c r="D3814" t="s">
        <v>15</v>
      </c>
      <c r="E3814" t="s">
        <v>183</v>
      </c>
      <c r="F3814" s="412" t="s">
        <v>1303</v>
      </c>
      <c r="G3814">
        <v>11</v>
      </c>
    </row>
    <row r="3815" spans="1:9" ht="30" x14ac:dyDescent="0.2">
      <c r="A3815" t="s">
        <v>710</v>
      </c>
      <c r="B3815" t="s">
        <v>709</v>
      </c>
      <c r="C3815" s="412" t="s">
        <v>1814</v>
      </c>
      <c r="D3815" t="s">
        <v>15</v>
      </c>
      <c r="E3815" t="s">
        <v>183</v>
      </c>
      <c r="F3815" s="412" t="s">
        <v>1169</v>
      </c>
      <c r="G3815">
        <v>61</v>
      </c>
      <c r="H3815">
        <v>1</v>
      </c>
    </row>
    <row r="3816" spans="1:9" ht="45" x14ac:dyDescent="0.2">
      <c r="A3816" t="s">
        <v>710</v>
      </c>
      <c r="B3816" t="s">
        <v>709</v>
      </c>
      <c r="C3816" s="412" t="s">
        <v>1814</v>
      </c>
      <c r="D3816" t="s">
        <v>15</v>
      </c>
      <c r="E3816" t="s">
        <v>183</v>
      </c>
      <c r="F3816" s="412" t="s">
        <v>1170</v>
      </c>
      <c r="G3816">
        <v>8</v>
      </c>
    </row>
    <row r="3817" spans="1:9" ht="30" x14ac:dyDescent="0.2">
      <c r="A3817" t="s">
        <v>710</v>
      </c>
      <c r="B3817" t="s">
        <v>709</v>
      </c>
      <c r="C3817" s="412" t="s">
        <v>1814</v>
      </c>
      <c r="D3817" t="s">
        <v>15</v>
      </c>
      <c r="E3817" t="s">
        <v>183</v>
      </c>
      <c r="F3817" s="412" t="s">
        <v>1306</v>
      </c>
      <c r="G3817">
        <v>3</v>
      </c>
    </row>
    <row r="3818" spans="1:9" ht="45" x14ac:dyDescent="0.2">
      <c r="A3818" t="s">
        <v>710</v>
      </c>
      <c r="B3818" t="s">
        <v>709</v>
      </c>
      <c r="C3818" s="412" t="s">
        <v>1814</v>
      </c>
      <c r="D3818" t="s">
        <v>15</v>
      </c>
      <c r="E3818" t="s">
        <v>183</v>
      </c>
      <c r="F3818" s="412" t="s">
        <v>1300</v>
      </c>
      <c r="G3818">
        <v>183</v>
      </c>
      <c r="I3818">
        <v>1082</v>
      </c>
    </row>
    <row r="3819" spans="1:9" ht="45" x14ac:dyDescent="0.2">
      <c r="A3819" t="s">
        <v>710</v>
      </c>
      <c r="B3819" t="s">
        <v>709</v>
      </c>
      <c r="C3819" s="412" t="s">
        <v>1814</v>
      </c>
      <c r="D3819" t="s">
        <v>15</v>
      </c>
      <c r="E3819" t="s">
        <v>183</v>
      </c>
      <c r="F3819" s="412" t="s">
        <v>1299</v>
      </c>
      <c r="G3819">
        <v>41</v>
      </c>
    </row>
    <row r="3820" spans="1:9" ht="30" x14ac:dyDescent="0.2">
      <c r="A3820" t="s">
        <v>710</v>
      </c>
      <c r="B3820" t="s">
        <v>709</v>
      </c>
      <c r="C3820" s="412" t="s">
        <v>1814</v>
      </c>
      <c r="D3820" t="s">
        <v>15</v>
      </c>
      <c r="E3820" t="s">
        <v>183</v>
      </c>
      <c r="F3820" s="412" t="s">
        <v>1171</v>
      </c>
      <c r="G3820">
        <v>9</v>
      </c>
    </row>
    <row r="3821" spans="1:9" ht="30" x14ac:dyDescent="0.2">
      <c r="A3821" t="s">
        <v>710</v>
      </c>
      <c r="B3821" t="s">
        <v>709</v>
      </c>
      <c r="C3821" s="412" t="s">
        <v>1814</v>
      </c>
      <c r="D3821" t="s">
        <v>15</v>
      </c>
      <c r="E3821" t="s">
        <v>183</v>
      </c>
      <c r="F3821" s="412" t="s">
        <v>1297</v>
      </c>
      <c r="G3821">
        <v>8078</v>
      </c>
      <c r="H3821">
        <v>4</v>
      </c>
      <c r="I3821">
        <v>156</v>
      </c>
    </row>
    <row r="3822" spans="1:9" ht="30" x14ac:dyDescent="0.2">
      <c r="A3822" t="s">
        <v>710</v>
      </c>
      <c r="B3822" t="s">
        <v>709</v>
      </c>
      <c r="C3822" s="412" t="s">
        <v>1814</v>
      </c>
      <c r="D3822" t="s">
        <v>15</v>
      </c>
      <c r="E3822" t="s">
        <v>183</v>
      </c>
      <c r="F3822" s="412" t="s">
        <v>1296</v>
      </c>
      <c r="G3822">
        <v>20</v>
      </c>
      <c r="H3822">
        <v>269</v>
      </c>
    </row>
    <row r="3823" spans="1:9" ht="60" x14ac:dyDescent="0.2">
      <c r="A3823" t="s">
        <v>710</v>
      </c>
      <c r="B3823" t="s">
        <v>709</v>
      </c>
      <c r="C3823" s="412" t="s">
        <v>1814</v>
      </c>
      <c r="D3823" t="s">
        <v>15</v>
      </c>
      <c r="E3823" t="s">
        <v>183</v>
      </c>
      <c r="F3823" s="412" t="s">
        <v>1295</v>
      </c>
      <c r="G3823">
        <v>6</v>
      </c>
      <c r="H3823">
        <v>340</v>
      </c>
      <c r="I3823">
        <v>1933</v>
      </c>
    </row>
    <row r="3824" spans="1:9" ht="30" x14ac:dyDescent="0.2">
      <c r="A3824" t="s">
        <v>710</v>
      </c>
      <c r="B3824" t="s">
        <v>709</v>
      </c>
      <c r="C3824" s="412" t="s">
        <v>1814</v>
      </c>
      <c r="D3824" t="s">
        <v>15</v>
      </c>
      <c r="E3824" t="s">
        <v>183</v>
      </c>
      <c r="F3824" s="412" t="s">
        <v>1294</v>
      </c>
      <c r="G3824">
        <v>9476</v>
      </c>
      <c r="H3824">
        <v>72</v>
      </c>
      <c r="I3824">
        <v>36</v>
      </c>
    </row>
    <row r="3825" spans="1:9" ht="30" x14ac:dyDescent="0.2">
      <c r="A3825" t="s">
        <v>863</v>
      </c>
      <c r="B3825" t="s">
        <v>862</v>
      </c>
      <c r="C3825" s="412" t="s">
        <v>1815</v>
      </c>
      <c r="D3825" t="s">
        <v>15</v>
      </c>
      <c r="E3825" t="s">
        <v>17</v>
      </c>
      <c r="F3825" s="412" t="s">
        <v>1305</v>
      </c>
      <c r="G3825">
        <v>34</v>
      </c>
      <c r="H3825">
        <v>64</v>
      </c>
    </row>
    <row r="3826" spans="1:9" ht="30" x14ac:dyDescent="0.2">
      <c r="A3826" t="s">
        <v>863</v>
      </c>
      <c r="B3826" t="s">
        <v>862</v>
      </c>
      <c r="C3826" s="412" t="s">
        <v>1815</v>
      </c>
      <c r="D3826" t="s">
        <v>15</v>
      </c>
      <c r="E3826" t="s">
        <v>17</v>
      </c>
      <c r="F3826" s="412" t="s">
        <v>1308</v>
      </c>
      <c r="G3826">
        <v>1</v>
      </c>
    </row>
    <row r="3827" spans="1:9" ht="45" x14ac:dyDescent="0.2">
      <c r="A3827" t="s">
        <v>863</v>
      </c>
      <c r="B3827" t="s">
        <v>862</v>
      </c>
      <c r="C3827" s="412" t="s">
        <v>1815</v>
      </c>
      <c r="D3827" t="s">
        <v>15</v>
      </c>
      <c r="E3827" t="s">
        <v>17</v>
      </c>
      <c r="F3827" s="412" t="s">
        <v>1303</v>
      </c>
      <c r="G3827">
        <v>6</v>
      </c>
    </row>
    <row r="3828" spans="1:9" ht="30" x14ac:dyDescent="0.2">
      <c r="A3828" t="s">
        <v>863</v>
      </c>
      <c r="B3828" t="s">
        <v>862</v>
      </c>
      <c r="C3828" s="412" t="s">
        <v>1815</v>
      </c>
      <c r="D3828" t="s">
        <v>15</v>
      </c>
      <c r="E3828" t="s">
        <v>17</v>
      </c>
      <c r="F3828" s="412" t="s">
        <v>1169</v>
      </c>
      <c r="G3828">
        <v>22</v>
      </c>
    </row>
    <row r="3829" spans="1:9" ht="45" x14ac:dyDescent="0.2">
      <c r="A3829" t="s">
        <v>863</v>
      </c>
      <c r="B3829" t="s">
        <v>862</v>
      </c>
      <c r="C3829" s="412" t="s">
        <v>1815</v>
      </c>
      <c r="D3829" t="s">
        <v>15</v>
      </c>
      <c r="E3829" t="s">
        <v>17</v>
      </c>
      <c r="F3829" s="412" t="s">
        <v>1170</v>
      </c>
      <c r="G3829">
        <v>3</v>
      </c>
    </row>
    <row r="3830" spans="1:9" ht="30" x14ac:dyDescent="0.2">
      <c r="A3830" t="s">
        <v>863</v>
      </c>
      <c r="B3830" t="s">
        <v>862</v>
      </c>
      <c r="C3830" s="412" t="s">
        <v>1815</v>
      </c>
      <c r="D3830" t="s">
        <v>15</v>
      </c>
      <c r="E3830" t="s">
        <v>17</v>
      </c>
      <c r="F3830" s="412" t="s">
        <v>1306</v>
      </c>
      <c r="G3830">
        <v>2</v>
      </c>
    </row>
    <row r="3831" spans="1:9" ht="45" x14ac:dyDescent="0.2">
      <c r="A3831" t="s">
        <v>863</v>
      </c>
      <c r="B3831" t="s">
        <v>862</v>
      </c>
      <c r="C3831" s="412" t="s">
        <v>1815</v>
      </c>
      <c r="D3831" t="s">
        <v>15</v>
      </c>
      <c r="E3831" t="s">
        <v>17</v>
      </c>
      <c r="F3831" s="412" t="s">
        <v>1300</v>
      </c>
      <c r="G3831">
        <v>357</v>
      </c>
      <c r="I3831">
        <v>701</v>
      </c>
    </row>
    <row r="3832" spans="1:9" ht="45" x14ac:dyDescent="0.2">
      <c r="A3832" t="s">
        <v>863</v>
      </c>
      <c r="B3832" t="s">
        <v>862</v>
      </c>
      <c r="C3832" s="412" t="s">
        <v>1815</v>
      </c>
      <c r="D3832" t="s">
        <v>15</v>
      </c>
      <c r="E3832" t="s">
        <v>17</v>
      </c>
      <c r="F3832" s="412" t="s">
        <v>1299</v>
      </c>
      <c r="G3832">
        <v>1176</v>
      </c>
    </row>
    <row r="3833" spans="1:9" ht="30" x14ac:dyDescent="0.2">
      <c r="A3833" t="s">
        <v>863</v>
      </c>
      <c r="B3833" t="s">
        <v>862</v>
      </c>
      <c r="C3833" s="412" t="s">
        <v>1815</v>
      </c>
      <c r="D3833" t="s">
        <v>15</v>
      </c>
      <c r="E3833" t="s">
        <v>17</v>
      </c>
      <c r="F3833" s="412" t="s">
        <v>1171</v>
      </c>
      <c r="G3833">
        <v>2</v>
      </c>
    </row>
    <row r="3834" spans="1:9" ht="30" x14ac:dyDescent="0.2">
      <c r="A3834" t="s">
        <v>863</v>
      </c>
      <c r="B3834" t="s">
        <v>862</v>
      </c>
      <c r="C3834" s="412" t="s">
        <v>1815</v>
      </c>
      <c r="D3834" t="s">
        <v>15</v>
      </c>
      <c r="E3834" t="s">
        <v>17</v>
      </c>
      <c r="F3834" s="412" t="s">
        <v>1297</v>
      </c>
      <c r="G3834">
        <v>21</v>
      </c>
      <c r="I3834">
        <v>492</v>
      </c>
    </row>
    <row r="3835" spans="1:9" ht="30" x14ac:dyDescent="0.2">
      <c r="A3835" t="s">
        <v>863</v>
      </c>
      <c r="B3835" t="s">
        <v>862</v>
      </c>
      <c r="C3835" s="412" t="s">
        <v>1815</v>
      </c>
      <c r="D3835" t="s">
        <v>15</v>
      </c>
      <c r="E3835" t="s">
        <v>17</v>
      </c>
      <c r="F3835" s="412" t="s">
        <v>1296</v>
      </c>
      <c r="G3835">
        <v>9</v>
      </c>
    </row>
    <row r="3836" spans="1:9" ht="60" x14ac:dyDescent="0.2">
      <c r="A3836" t="s">
        <v>863</v>
      </c>
      <c r="B3836" t="s">
        <v>862</v>
      </c>
      <c r="C3836" s="412" t="s">
        <v>1815</v>
      </c>
      <c r="D3836" t="s">
        <v>15</v>
      </c>
      <c r="E3836" t="s">
        <v>17</v>
      </c>
      <c r="F3836" s="412" t="s">
        <v>1295</v>
      </c>
      <c r="G3836">
        <v>2</v>
      </c>
      <c r="H3836">
        <v>2</v>
      </c>
      <c r="I3836">
        <v>20</v>
      </c>
    </row>
    <row r="3837" spans="1:9" ht="30" x14ac:dyDescent="0.2">
      <c r="A3837" t="s">
        <v>863</v>
      </c>
      <c r="B3837" t="s">
        <v>862</v>
      </c>
      <c r="C3837" s="412" t="s">
        <v>1815</v>
      </c>
      <c r="D3837" t="s">
        <v>15</v>
      </c>
      <c r="E3837" t="s">
        <v>17</v>
      </c>
      <c r="F3837" s="412" t="s">
        <v>1294</v>
      </c>
      <c r="G3837">
        <v>2189</v>
      </c>
      <c r="H3837">
        <v>162</v>
      </c>
      <c r="I3837">
        <v>43</v>
      </c>
    </row>
    <row r="3838" spans="1:9" ht="30" x14ac:dyDescent="0.2">
      <c r="A3838" t="s">
        <v>994</v>
      </c>
      <c r="B3838" t="s">
        <v>993</v>
      </c>
      <c r="C3838" s="412" t="s">
        <v>995</v>
      </c>
      <c r="D3838" t="s">
        <v>15</v>
      </c>
      <c r="E3838" t="s">
        <v>65</v>
      </c>
      <c r="F3838" s="412" t="s">
        <v>1297</v>
      </c>
      <c r="G3838">
        <v>2</v>
      </c>
    </row>
    <row r="3839" spans="1:9" ht="30" x14ac:dyDescent="0.2">
      <c r="A3839" t="s">
        <v>640</v>
      </c>
      <c r="B3839" t="s">
        <v>639</v>
      </c>
      <c r="C3839" s="412" t="s">
        <v>1816</v>
      </c>
      <c r="D3839" t="s">
        <v>15</v>
      </c>
      <c r="E3839" t="s">
        <v>61</v>
      </c>
      <c r="F3839" s="412" t="s">
        <v>1305</v>
      </c>
      <c r="G3839">
        <v>3</v>
      </c>
      <c r="H3839">
        <v>1</v>
      </c>
    </row>
    <row r="3840" spans="1:9" ht="30" x14ac:dyDescent="0.2">
      <c r="A3840" t="s">
        <v>640</v>
      </c>
      <c r="B3840" t="s">
        <v>639</v>
      </c>
      <c r="C3840" s="412" t="s">
        <v>1816</v>
      </c>
      <c r="D3840" t="s">
        <v>15</v>
      </c>
      <c r="E3840" t="s">
        <v>61</v>
      </c>
      <c r="F3840" s="412" t="s">
        <v>1308</v>
      </c>
      <c r="G3840">
        <v>4</v>
      </c>
    </row>
    <row r="3841" spans="1:9" ht="30" x14ac:dyDescent="0.2">
      <c r="A3841" t="s">
        <v>640</v>
      </c>
      <c r="B3841" t="s">
        <v>639</v>
      </c>
      <c r="C3841" s="412" t="s">
        <v>1816</v>
      </c>
      <c r="D3841" t="s">
        <v>15</v>
      </c>
      <c r="E3841" t="s">
        <v>61</v>
      </c>
      <c r="F3841" s="412" t="s">
        <v>1304</v>
      </c>
      <c r="G3841">
        <v>3</v>
      </c>
    </row>
    <row r="3842" spans="1:9" ht="45" x14ac:dyDescent="0.2">
      <c r="A3842" t="s">
        <v>640</v>
      </c>
      <c r="B3842" t="s">
        <v>639</v>
      </c>
      <c r="C3842" s="412" t="s">
        <v>1816</v>
      </c>
      <c r="D3842" t="s">
        <v>15</v>
      </c>
      <c r="E3842" t="s">
        <v>61</v>
      </c>
      <c r="F3842" s="412" t="s">
        <v>1303</v>
      </c>
      <c r="G3842">
        <v>3366</v>
      </c>
    </row>
    <row r="3843" spans="1:9" ht="30" x14ac:dyDescent="0.2">
      <c r="A3843" t="s">
        <v>640</v>
      </c>
      <c r="B3843" t="s">
        <v>639</v>
      </c>
      <c r="C3843" s="412" t="s">
        <v>1816</v>
      </c>
      <c r="D3843" t="s">
        <v>15</v>
      </c>
      <c r="E3843" t="s">
        <v>61</v>
      </c>
      <c r="F3843" s="412" t="s">
        <v>1169</v>
      </c>
      <c r="G3843">
        <v>3</v>
      </c>
      <c r="H3843">
        <v>1</v>
      </c>
    </row>
    <row r="3844" spans="1:9" ht="30" x14ac:dyDescent="0.2">
      <c r="A3844" t="s">
        <v>640</v>
      </c>
      <c r="B3844" t="s">
        <v>639</v>
      </c>
      <c r="C3844" s="412" t="s">
        <v>1816</v>
      </c>
      <c r="D3844" t="s">
        <v>15</v>
      </c>
      <c r="E3844" t="s">
        <v>61</v>
      </c>
      <c r="F3844" s="412" t="s">
        <v>1309</v>
      </c>
      <c r="G3844">
        <v>3</v>
      </c>
    </row>
    <row r="3845" spans="1:9" ht="45" x14ac:dyDescent="0.2">
      <c r="A3845" t="s">
        <v>640</v>
      </c>
      <c r="B3845" t="s">
        <v>639</v>
      </c>
      <c r="C3845" s="412" t="s">
        <v>1816</v>
      </c>
      <c r="D3845" t="s">
        <v>15</v>
      </c>
      <c r="E3845" t="s">
        <v>61</v>
      </c>
      <c r="F3845" s="412" t="s">
        <v>1170</v>
      </c>
      <c r="G3845">
        <v>17</v>
      </c>
      <c r="H3845">
        <v>1</v>
      </c>
    </row>
    <row r="3846" spans="1:9" ht="30" x14ac:dyDescent="0.2">
      <c r="A3846" t="s">
        <v>640</v>
      </c>
      <c r="B3846" t="s">
        <v>639</v>
      </c>
      <c r="C3846" s="412" t="s">
        <v>1816</v>
      </c>
      <c r="D3846" t="s">
        <v>15</v>
      </c>
      <c r="E3846" t="s">
        <v>61</v>
      </c>
      <c r="F3846" s="412" t="s">
        <v>1307</v>
      </c>
      <c r="G3846">
        <v>1</v>
      </c>
    </row>
    <row r="3847" spans="1:9" ht="30" x14ac:dyDescent="0.2">
      <c r="A3847" t="s">
        <v>640</v>
      </c>
      <c r="B3847" t="s">
        <v>639</v>
      </c>
      <c r="C3847" s="412" t="s">
        <v>1816</v>
      </c>
      <c r="D3847" t="s">
        <v>15</v>
      </c>
      <c r="E3847" t="s">
        <v>61</v>
      </c>
      <c r="F3847" s="412" t="s">
        <v>1306</v>
      </c>
      <c r="G3847">
        <v>1</v>
      </c>
    </row>
    <row r="3848" spans="1:9" ht="45" x14ac:dyDescent="0.2">
      <c r="A3848" t="s">
        <v>640</v>
      </c>
      <c r="B3848" t="s">
        <v>639</v>
      </c>
      <c r="C3848" s="412" t="s">
        <v>1816</v>
      </c>
      <c r="D3848" t="s">
        <v>15</v>
      </c>
      <c r="E3848" t="s">
        <v>61</v>
      </c>
      <c r="F3848" s="412" t="s">
        <v>1300</v>
      </c>
      <c r="G3848">
        <v>606</v>
      </c>
      <c r="I3848">
        <v>533</v>
      </c>
    </row>
    <row r="3849" spans="1:9" ht="45" x14ac:dyDescent="0.2">
      <c r="A3849" t="s">
        <v>640</v>
      </c>
      <c r="B3849" t="s">
        <v>639</v>
      </c>
      <c r="C3849" s="412" t="s">
        <v>1816</v>
      </c>
      <c r="D3849" t="s">
        <v>15</v>
      </c>
      <c r="E3849" t="s">
        <v>61</v>
      </c>
      <c r="F3849" s="412" t="s">
        <v>1299</v>
      </c>
      <c r="G3849">
        <v>3</v>
      </c>
    </row>
    <row r="3850" spans="1:9" ht="30" x14ac:dyDescent="0.2">
      <c r="A3850" t="s">
        <v>640</v>
      </c>
      <c r="B3850" t="s">
        <v>639</v>
      </c>
      <c r="C3850" s="412" t="s">
        <v>1816</v>
      </c>
      <c r="D3850" t="s">
        <v>15</v>
      </c>
      <c r="E3850" t="s">
        <v>61</v>
      </c>
      <c r="F3850" s="412" t="s">
        <v>1297</v>
      </c>
      <c r="G3850">
        <v>89</v>
      </c>
      <c r="H3850">
        <v>4</v>
      </c>
      <c r="I3850">
        <v>5</v>
      </c>
    </row>
    <row r="3851" spans="1:9" ht="30" x14ac:dyDescent="0.2">
      <c r="A3851" t="s">
        <v>640</v>
      </c>
      <c r="B3851" t="s">
        <v>639</v>
      </c>
      <c r="C3851" s="412" t="s">
        <v>1816</v>
      </c>
      <c r="D3851" t="s">
        <v>15</v>
      </c>
      <c r="E3851" t="s">
        <v>61</v>
      </c>
      <c r="F3851" s="412" t="s">
        <v>1296</v>
      </c>
      <c r="G3851">
        <v>4954</v>
      </c>
      <c r="H3851">
        <v>289</v>
      </c>
    </row>
    <row r="3852" spans="1:9" ht="60" x14ac:dyDescent="0.2">
      <c r="A3852" t="s">
        <v>640</v>
      </c>
      <c r="B3852" t="s">
        <v>639</v>
      </c>
      <c r="C3852" s="412" t="s">
        <v>1816</v>
      </c>
      <c r="D3852" t="s">
        <v>15</v>
      </c>
      <c r="E3852" t="s">
        <v>61</v>
      </c>
      <c r="F3852" s="412" t="s">
        <v>1295</v>
      </c>
      <c r="G3852">
        <v>3664</v>
      </c>
      <c r="H3852">
        <v>266</v>
      </c>
      <c r="I3852">
        <v>1184</v>
      </c>
    </row>
    <row r="3853" spans="1:9" ht="30" x14ac:dyDescent="0.2">
      <c r="A3853" t="s">
        <v>640</v>
      </c>
      <c r="B3853" t="s">
        <v>639</v>
      </c>
      <c r="C3853" s="412" t="s">
        <v>1816</v>
      </c>
      <c r="D3853" t="s">
        <v>15</v>
      </c>
      <c r="E3853" t="s">
        <v>61</v>
      </c>
      <c r="F3853" s="412" t="s">
        <v>1294</v>
      </c>
      <c r="G3853">
        <v>961</v>
      </c>
      <c r="H3853">
        <v>2</v>
      </c>
      <c r="I3853">
        <v>679</v>
      </c>
    </row>
    <row r="3854" spans="1:9" ht="45" x14ac:dyDescent="0.2">
      <c r="A3854" t="s">
        <v>548</v>
      </c>
      <c r="B3854" t="s">
        <v>547</v>
      </c>
      <c r="C3854" s="412" t="s">
        <v>1484</v>
      </c>
      <c r="D3854" t="s">
        <v>13</v>
      </c>
      <c r="E3854" t="s">
        <v>67</v>
      </c>
      <c r="F3854" s="412" t="s">
        <v>1303</v>
      </c>
      <c r="G3854">
        <v>2</v>
      </c>
    </row>
    <row r="3855" spans="1:9" ht="45" x14ac:dyDescent="0.2">
      <c r="A3855" t="s">
        <v>548</v>
      </c>
      <c r="B3855" t="s">
        <v>547</v>
      </c>
      <c r="C3855" s="412" t="s">
        <v>1484</v>
      </c>
      <c r="D3855" t="s">
        <v>13</v>
      </c>
      <c r="E3855" t="s">
        <v>67</v>
      </c>
      <c r="F3855" s="412" t="s">
        <v>1170</v>
      </c>
      <c r="G3855">
        <v>2</v>
      </c>
    </row>
    <row r="3856" spans="1:9" ht="30" x14ac:dyDescent="0.2">
      <c r="A3856" t="s">
        <v>548</v>
      </c>
      <c r="B3856" t="s">
        <v>547</v>
      </c>
      <c r="C3856" s="412" t="s">
        <v>1484</v>
      </c>
      <c r="D3856" t="s">
        <v>13</v>
      </c>
      <c r="E3856" t="s">
        <v>67</v>
      </c>
      <c r="F3856" s="412" t="s">
        <v>1307</v>
      </c>
      <c r="G3856">
        <v>1</v>
      </c>
    </row>
    <row r="3857" spans="1:9" ht="30" x14ac:dyDescent="0.2">
      <c r="A3857" t="s">
        <v>548</v>
      </c>
      <c r="B3857" t="s">
        <v>547</v>
      </c>
      <c r="C3857" s="412" t="s">
        <v>1484</v>
      </c>
      <c r="D3857" t="s">
        <v>13</v>
      </c>
      <c r="E3857" t="s">
        <v>67</v>
      </c>
      <c r="F3857" s="412" t="s">
        <v>1306</v>
      </c>
      <c r="G3857">
        <v>229</v>
      </c>
    </row>
    <row r="3858" spans="1:9" ht="45" x14ac:dyDescent="0.2">
      <c r="A3858" t="s">
        <v>548</v>
      </c>
      <c r="B3858" t="s">
        <v>547</v>
      </c>
      <c r="C3858" s="412" t="s">
        <v>1484</v>
      </c>
      <c r="D3858" t="s">
        <v>13</v>
      </c>
      <c r="E3858" t="s">
        <v>67</v>
      </c>
      <c r="F3858" s="412" t="s">
        <v>1300</v>
      </c>
      <c r="G3858">
        <v>3</v>
      </c>
    </row>
    <row r="3859" spans="1:9" ht="30" x14ac:dyDescent="0.2">
      <c r="A3859" t="s">
        <v>548</v>
      </c>
      <c r="B3859" t="s">
        <v>547</v>
      </c>
      <c r="C3859" s="412" t="s">
        <v>1484</v>
      </c>
      <c r="D3859" t="s">
        <v>13</v>
      </c>
      <c r="E3859" t="s">
        <v>67</v>
      </c>
      <c r="F3859" s="412" t="s">
        <v>1297</v>
      </c>
      <c r="G3859">
        <v>480</v>
      </c>
      <c r="H3859">
        <v>10</v>
      </c>
      <c r="I3859">
        <v>133</v>
      </c>
    </row>
    <row r="3860" spans="1:9" ht="30" x14ac:dyDescent="0.2">
      <c r="A3860" t="s">
        <v>548</v>
      </c>
      <c r="B3860" t="s">
        <v>547</v>
      </c>
      <c r="C3860" s="412" t="s">
        <v>1484</v>
      </c>
      <c r="D3860" t="s">
        <v>13</v>
      </c>
      <c r="E3860" t="s">
        <v>67</v>
      </c>
      <c r="F3860" s="412" t="s">
        <v>1296</v>
      </c>
      <c r="G3860">
        <v>1</v>
      </c>
    </row>
    <row r="3861" spans="1:9" ht="30" x14ac:dyDescent="0.2">
      <c r="A3861" t="s">
        <v>548</v>
      </c>
      <c r="B3861" t="s">
        <v>547</v>
      </c>
      <c r="C3861" s="412" t="s">
        <v>1484</v>
      </c>
      <c r="D3861" t="s">
        <v>13</v>
      </c>
      <c r="E3861" t="s">
        <v>67</v>
      </c>
      <c r="F3861" s="412" t="s">
        <v>1294</v>
      </c>
      <c r="G3861">
        <v>77</v>
      </c>
      <c r="H3861">
        <v>25</v>
      </c>
      <c r="I3861">
        <v>44</v>
      </c>
    </row>
    <row r="3862" spans="1:9" ht="30" x14ac:dyDescent="0.2">
      <c r="A3862" t="s">
        <v>590</v>
      </c>
      <c r="B3862" t="s">
        <v>589</v>
      </c>
      <c r="C3862" s="412" t="s">
        <v>1817</v>
      </c>
      <c r="D3862" t="s">
        <v>13</v>
      </c>
      <c r="E3862" t="s">
        <v>66</v>
      </c>
      <c r="F3862" s="412" t="s">
        <v>1308</v>
      </c>
      <c r="G3862">
        <v>9</v>
      </c>
      <c r="H3862">
        <v>36</v>
      </c>
    </row>
    <row r="3863" spans="1:9" ht="45" x14ac:dyDescent="0.2">
      <c r="A3863" t="s">
        <v>590</v>
      </c>
      <c r="B3863" t="s">
        <v>589</v>
      </c>
      <c r="C3863" s="412" t="s">
        <v>1817</v>
      </c>
      <c r="D3863" t="s">
        <v>13</v>
      </c>
      <c r="E3863" t="s">
        <v>66</v>
      </c>
      <c r="F3863" s="412" t="s">
        <v>1303</v>
      </c>
      <c r="G3863">
        <v>11</v>
      </c>
    </row>
    <row r="3864" spans="1:9" ht="30" x14ac:dyDescent="0.2">
      <c r="A3864" t="s">
        <v>590</v>
      </c>
      <c r="B3864" t="s">
        <v>589</v>
      </c>
      <c r="C3864" s="412" t="s">
        <v>1817</v>
      </c>
      <c r="D3864" t="s">
        <v>13</v>
      </c>
      <c r="E3864" t="s">
        <v>66</v>
      </c>
      <c r="F3864" s="412" t="s">
        <v>1169</v>
      </c>
      <c r="G3864">
        <v>3</v>
      </c>
    </row>
    <row r="3865" spans="1:9" ht="45" x14ac:dyDescent="0.2">
      <c r="A3865" t="s">
        <v>590</v>
      </c>
      <c r="B3865" t="s">
        <v>589</v>
      </c>
      <c r="C3865" s="412" t="s">
        <v>1817</v>
      </c>
      <c r="D3865" t="s">
        <v>13</v>
      </c>
      <c r="E3865" t="s">
        <v>66</v>
      </c>
      <c r="F3865" s="412" t="s">
        <v>1170</v>
      </c>
      <c r="G3865">
        <v>2</v>
      </c>
    </row>
    <row r="3866" spans="1:9" ht="45" x14ac:dyDescent="0.2">
      <c r="A3866" t="s">
        <v>590</v>
      </c>
      <c r="B3866" t="s">
        <v>589</v>
      </c>
      <c r="C3866" s="412" t="s">
        <v>1817</v>
      </c>
      <c r="D3866" t="s">
        <v>13</v>
      </c>
      <c r="E3866" t="s">
        <v>66</v>
      </c>
      <c r="F3866" s="412" t="s">
        <v>1300</v>
      </c>
      <c r="G3866">
        <v>5</v>
      </c>
      <c r="I3866">
        <v>14</v>
      </c>
    </row>
    <row r="3867" spans="1:9" ht="45" x14ac:dyDescent="0.2">
      <c r="A3867" t="s">
        <v>590</v>
      </c>
      <c r="B3867" t="s">
        <v>589</v>
      </c>
      <c r="C3867" s="412" t="s">
        <v>1817</v>
      </c>
      <c r="D3867" t="s">
        <v>13</v>
      </c>
      <c r="E3867" t="s">
        <v>66</v>
      </c>
      <c r="F3867" s="412" t="s">
        <v>1299</v>
      </c>
      <c r="G3867">
        <v>2</v>
      </c>
    </row>
    <row r="3868" spans="1:9" ht="30" x14ac:dyDescent="0.2">
      <c r="A3868" t="s">
        <v>590</v>
      </c>
      <c r="B3868" t="s">
        <v>589</v>
      </c>
      <c r="C3868" s="412" t="s">
        <v>1817</v>
      </c>
      <c r="D3868" t="s">
        <v>13</v>
      </c>
      <c r="E3868" t="s">
        <v>66</v>
      </c>
      <c r="F3868" s="412" t="s">
        <v>1171</v>
      </c>
      <c r="G3868">
        <v>708</v>
      </c>
    </row>
    <row r="3869" spans="1:9" ht="30" x14ac:dyDescent="0.2">
      <c r="A3869" t="s">
        <v>590</v>
      </c>
      <c r="B3869" t="s">
        <v>589</v>
      </c>
      <c r="C3869" s="412" t="s">
        <v>1817</v>
      </c>
      <c r="D3869" t="s">
        <v>13</v>
      </c>
      <c r="E3869" t="s">
        <v>66</v>
      </c>
      <c r="F3869" s="412" t="s">
        <v>1297</v>
      </c>
      <c r="G3869">
        <v>1328</v>
      </c>
      <c r="H3869">
        <v>2</v>
      </c>
      <c r="I3869">
        <v>505</v>
      </c>
    </row>
    <row r="3870" spans="1:9" ht="30" x14ac:dyDescent="0.2">
      <c r="A3870" t="s">
        <v>590</v>
      </c>
      <c r="B3870" t="s">
        <v>589</v>
      </c>
      <c r="C3870" s="412" t="s">
        <v>1817</v>
      </c>
      <c r="D3870" t="s">
        <v>13</v>
      </c>
      <c r="E3870" t="s">
        <v>66</v>
      </c>
      <c r="F3870" s="412" t="s">
        <v>1296</v>
      </c>
      <c r="G3870">
        <v>5</v>
      </c>
      <c r="H3870">
        <v>1</v>
      </c>
    </row>
    <row r="3871" spans="1:9" ht="60" x14ac:dyDescent="0.2">
      <c r="A3871" t="s">
        <v>590</v>
      </c>
      <c r="B3871" t="s">
        <v>589</v>
      </c>
      <c r="C3871" s="412" t="s">
        <v>1817</v>
      </c>
      <c r="D3871" t="s">
        <v>13</v>
      </c>
      <c r="E3871" t="s">
        <v>66</v>
      </c>
      <c r="F3871" s="412" t="s">
        <v>1295</v>
      </c>
      <c r="G3871">
        <v>5</v>
      </c>
      <c r="H3871">
        <v>73</v>
      </c>
      <c r="I3871">
        <v>464</v>
      </c>
    </row>
    <row r="3872" spans="1:9" x14ac:dyDescent="0.2">
      <c r="A3872" t="s">
        <v>590</v>
      </c>
      <c r="B3872" t="s">
        <v>589</v>
      </c>
      <c r="C3872" s="412" t="s">
        <v>1817</v>
      </c>
      <c r="D3872" t="s">
        <v>13</v>
      </c>
      <c r="E3872" t="s">
        <v>66</v>
      </c>
      <c r="F3872" s="412" t="s">
        <v>1294</v>
      </c>
      <c r="G3872">
        <v>570</v>
      </c>
      <c r="H3872">
        <v>1</v>
      </c>
      <c r="I3872">
        <v>21</v>
      </c>
    </row>
    <row r="3873" spans="1:9" ht="30" x14ac:dyDescent="0.2">
      <c r="A3873" t="s">
        <v>493</v>
      </c>
      <c r="B3873" t="s">
        <v>492</v>
      </c>
      <c r="C3873" s="412" t="s">
        <v>1818</v>
      </c>
      <c r="D3873" t="s">
        <v>15</v>
      </c>
      <c r="E3873" t="s">
        <v>19</v>
      </c>
      <c r="F3873" s="412" t="s">
        <v>1305</v>
      </c>
      <c r="H3873">
        <v>2</v>
      </c>
    </row>
    <row r="3874" spans="1:9" ht="30" x14ac:dyDescent="0.2">
      <c r="A3874" t="s">
        <v>493</v>
      </c>
      <c r="B3874" t="s">
        <v>492</v>
      </c>
      <c r="C3874" s="412" t="s">
        <v>1818</v>
      </c>
      <c r="D3874" t="s">
        <v>15</v>
      </c>
      <c r="E3874" t="s">
        <v>19</v>
      </c>
      <c r="F3874" s="412" t="s">
        <v>1304</v>
      </c>
      <c r="G3874">
        <v>2</v>
      </c>
    </row>
    <row r="3875" spans="1:9" ht="45" x14ac:dyDescent="0.2">
      <c r="A3875" t="s">
        <v>493</v>
      </c>
      <c r="B3875" t="s">
        <v>492</v>
      </c>
      <c r="C3875" s="412" t="s">
        <v>1818</v>
      </c>
      <c r="D3875" t="s">
        <v>15</v>
      </c>
      <c r="E3875" t="s">
        <v>19</v>
      </c>
      <c r="F3875" s="412" t="s">
        <v>1303</v>
      </c>
      <c r="G3875">
        <v>8</v>
      </c>
    </row>
    <row r="3876" spans="1:9" ht="30" x14ac:dyDescent="0.2">
      <c r="A3876" t="s">
        <v>493</v>
      </c>
      <c r="B3876" t="s">
        <v>492</v>
      </c>
      <c r="C3876" s="412" t="s">
        <v>1818</v>
      </c>
      <c r="D3876" t="s">
        <v>15</v>
      </c>
      <c r="E3876" t="s">
        <v>19</v>
      </c>
      <c r="F3876" s="412" t="s">
        <v>1169</v>
      </c>
      <c r="G3876">
        <v>1</v>
      </c>
    </row>
    <row r="3877" spans="1:9" ht="45" x14ac:dyDescent="0.2">
      <c r="A3877" t="s">
        <v>493</v>
      </c>
      <c r="B3877" t="s">
        <v>492</v>
      </c>
      <c r="C3877" s="412" t="s">
        <v>1818</v>
      </c>
      <c r="D3877" t="s">
        <v>15</v>
      </c>
      <c r="E3877" t="s">
        <v>19</v>
      </c>
      <c r="F3877" s="412" t="s">
        <v>1170</v>
      </c>
      <c r="G3877">
        <v>3066</v>
      </c>
      <c r="H3877">
        <v>100</v>
      </c>
    </row>
    <row r="3878" spans="1:9" x14ac:dyDescent="0.2">
      <c r="A3878" t="s">
        <v>493</v>
      </c>
      <c r="B3878" t="s">
        <v>492</v>
      </c>
      <c r="C3878" s="412" t="s">
        <v>1818</v>
      </c>
      <c r="D3878" t="s">
        <v>15</v>
      </c>
      <c r="E3878" t="s">
        <v>19</v>
      </c>
      <c r="F3878" s="412" t="s">
        <v>1307</v>
      </c>
      <c r="G3878">
        <v>1</v>
      </c>
    </row>
    <row r="3879" spans="1:9" x14ac:dyDescent="0.2">
      <c r="A3879" t="s">
        <v>493</v>
      </c>
      <c r="B3879" t="s">
        <v>492</v>
      </c>
      <c r="C3879" s="412" t="s">
        <v>1818</v>
      </c>
      <c r="D3879" t="s">
        <v>15</v>
      </c>
      <c r="E3879" t="s">
        <v>19</v>
      </c>
      <c r="F3879" s="412" t="s">
        <v>1306</v>
      </c>
      <c r="G3879">
        <v>3</v>
      </c>
    </row>
    <row r="3880" spans="1:9" ht="45" x14ac:dyDescent="0.2">
      <c r="A3880" t="s">
        <v>493</v>
      </c>
      <c r="B3880" t="s">
        <v>492</v>
      </c>
      <c r="C3880" s="412" t="s">
        <v>1818</v>
      </c>
      <c r="D3880" t="s">
        <v>15</v>
      </c>
      <c r="E3880" t="s">
        <v>19</v>
      </c>
      <c r="F3880" s="412" t="s">
        <v>1300</v>
      </c>
      <c r="G3880">
        <v>652</v>
      </c>
      <c r="I3880">
        <v>388</v>
      </c>
    </row>
    <row r="3881" spans="1:9" ht="45" x14ac:dyDescent="0.2">
      <c r="A3881" t="s">
        <v>493</v>
      </c>
      <c r="B3881" t="s">
        <v>492</v>
      </c>
      <c r="C3881" s="412" t="s">
        <v>1818</v>
      </c>
      <c r="D3881" t="s">
        <v>15</v>
      </c>
      <c r="E3881" t="s">
        <v>19</v>
      </c>
      <c r="F3881" s="412" t="s">
        <v>1299</v>
      </c>
      <c r="G3881">
        <v>1</v>
      </c>
    </row>
    <row r="3882" spans="1:9" ht="30" x14ac:dyDescent="0.2">
      <c r="A3882" t="s">
        <v>493</v>
      </c>
      <c r="B3882" t="s">
        <v>492</v>
      </c>
      <c r="C3882" s="412" t="s">
        <v>1818</v>
      </c>
      <c r="D3882" t="s">
        <v>15</v>
      </c>
      <c r="E3882" t="s">
        <v>19</v>
      </c>
      <c r="F3882" s="412" t="s">
        <v>1171</v>
      </c>
      <c r="G3882">
        <v>2</v>
      </c>
    </row>
    <row r="3883" spans="1:9" ht="30" x14ac:dyDescent="0.2">
      <c r="A3883" t="s">
        <v>493</v>
      </c>
      <c r="B3883" t="s">
        <v>492</v>
      </c>
      <c r="C3883" s="412" t="s">
        <v>1818</v>
      </c>
      <c r="D3883" t="s">
        <v>15</v>
      </c>
      <c r="E3883" t="s">
        <v>19</v>
      </c>
      <c r="F3883" s="412" t="s">
        <v>1297</v>
      </c>
      <c r="G3883">
        <v>3684</v>
      </c>
      <c r="H3883">
        <v>181</v>
      </c>
      <c r="I3883">
        <v>1330</v>
      </c>
    </row>
    <row r="3884" spans="1:9" ht="30" x14ac:dyDescent="0.2">
      <c r="A3884" t="s">
        <v>493</v>
      </c>
      <c r="B3884" t="s">
        <v>492</v>
      </c>
      <c r="C3884" s="412" t="s">
        <v>1818</v>
      </c>
      <c r="D3884" t="s">
        <v>15</v>
      </c>
      <c r="E3884" t="s">
        <v>19</v>
      </c>
      <c r="F3884" s="412" t="s">
        <v>1296</v>
      </c>
      <c r="G3884">
        <v>10</v>
      </c>
    </row>
    <row r="3885" spans="1:9" ht="60" x14ac:dyDescent="0.2">
      <c r="A3885" t="s">
        <v>493</v>
      </c>
      <c r="B3885" t="s">
        <v>492</v>
      </c>
      <c r="C3885" s="412" t="s">
        <v>1818</v>
      </c>
      <c r="D3885" t="s">
        <v>15</v>
      </c>
      <c r="E3885" t="s">
        <v>19</v>
      </c>
      <c r="F3885" s="412" t="s">
        <v>1295</v>
      </c>
      <c r="G3885">
        <v>1497</v>
      </c>
      <c r="H3885">
        <v>154</v>
      </c>
      <c r="I3885">
        <v>2</v>
      </c>
    </row>
    <row r="3886" spans="1:9" x14ac:dyDescent="0.2">
      <c r="A3886" t="s">
        <v>493</v>
      </c>
      <c r="B3886" t="s">
        <v>492</v>
      </c>
      <c r="C3886" s="412" t="s">
        <v>1818</v>
      </c>
      <c r="D3886" t="s">
        <v>15</v>
      </c>
      <c r="E3886" t="s">
        <v>19</v>
      </c>
      <c r="F3886" s="412" t="s">
        <v>1294</v>
      </c>
      <c r="G3886">
        <v>17</v>
      </c>
      <c r="I3886">
        <v>3</v>
      </c>
    </row>
    <row r="3887" spans="1:9" ht="30" x14ac:dyDescent="0.2">
      <c r="A3887" t="s">
        <v>379</v>
      </c>
      <c r="B3887" t="s">
        <v>378</v>
      </c>
      <c r="C3887" s="412" t="s">
        <v>1819</v>
      </c>
      <c r="D3887" t="s">
        <v>13</v>
      </c>
      <c r="E3887" t="s">
        <v>67</v>
      </c>
      <c r="F3887" s="412" t="s">
        <v>1305</v>
      </c>
      <c r="G3887">
        <v>1</v>
      </c>
    </row>
    <row r="3888" spans="1:9" ht="30" x14ac:dyDescent="0.2">
      <c r="A3888" t="s">
        <v>379</v>
      </c>
      <c r="B3888" t="s">
        <v>378</v>
      </c>
      <c r="C3888" s="412" t="s">
        <v>1819</v>
      </c>
      <c r="D3888" t="s">
        <v>13</v>
      </c>
      <c r="E3888" t="s">
        <v>67</v>
      </c>
      <c r="F3888" s="412" t="s">
        <v>1169</v>
      </c>
      <c r="G3888">
        <v>1</v>
      </c>
    </row>
    <row r="3889" spans="1:9" ht="30" x14ac:dyDescent="0.2">
      <c r="A3889" t="s">
        <v>379</v>
      </c>
      <c r="B3889" t="s">
        <v>378</v>
      </c>
      <c r="C3889" s="412" t="s">
        <v>1819</v>
      </c>
      <c r="D3889" t="s">
        <v>13</v>
      </c>
      <c r="E3889" t="s">
        <v>67</v>
      </c>
      <c r="F3889" s="412" t="s">
        <v>1306</v>
      </c>
      <c r="G3889">
        <v>302</v>
      </c>
    </row>
    <row r="3890" spans="1:9" ht="45" x14ac:dyDescent="0.2">
      <c r="A3890" t="s">
        <v>379</v>
      </c>
      <c r="B3890" t="s">
        <v>378</v>
      </c>
      <c r="C3890" s="412" t="s">
        <v>1819</v>
      </c>
      <c r="D3890" t="s">
        <v>13</v>
      </c>
      <c r="E3890" t="s">
        <v>67</v>
      </c>
      <c r="F3890" s="412" t="s">
        <v>1300</v>
      </c>
      <c r="I3890">
        <v>1</v>
      </c>
    </row>
    <row r="3891" spans="1:9" ht="30" x14ac:dyDescent="0.2">
      <c r="A3891" t="s">
        <v>379</v>
      </c>
      <c r="B3891" t="s">
        <v>378</v>
      </c>
      <c r="C3891" s="412" t="s">
        <v>1819</v>
      </c>
      <c r="D3891" t="s">
        <v>13</v>
      </c>
      <c r="E3891" t="s">
        <v>67</v>
      </c>
      <c r="F3891" s="412" t="s">
        <v>1297</v>
      </c>
      <c r="G3891">
        <v>445</v>
      </c>
      <c r="H3891">
        <v>20</v>
      </c>
      <c r="I3891">
        <v>95</v>
      </c>
    </row>
    <row r="3892" spans="1:9" ht="60" x14ac:dyDescent="0.2">
      <c r="A3892" t="s">
        <v>379</v>
      </c>
      <c r="B3892" t="s">
        <v>378</v>
      </c>
      <c r="C3892" s="412" t="s">
        <v>1819</v>
      </c>
      <c r="D3892" t="s">
        <v>13</v>
      </c>
      <c r="E3892" t="s">
        <v>67</v>
      </c>
      <c r="F3892" s="412" t="s">
        <v>1295</v>
      </c>
      <c r="I3892">
        <v>1</v>
      </c>
    </row>
    <row r="3893" spans="1:9" ht="30" x14ac:dyDescent="0.2">
      <c r="A3893" t="s">
        <v>379</v>
      </c>
      <c r="B3893" t="s">
        <v>378</v>
      </c>
      <c r="C3893" s="412" t="s">
        <v>1819</v>
      </c>
      <c r="D3893" t="s">
        <v>13</v>
      </c>
      <c r="E3893" t="s">
        <v>67</v>
      </c>
      <c r="F3893" s="412" t="s">
        <v>1294</v>
      </c>
      <c r="G3893">
        <v>248</v>
      </c>
      <c r="H3893">
        <v>25</v>
      </c>
      <c r="I3893">
        <v>52</v>
      </c>
    </row>
    <row r="3894" spans="1:9" ht="30" x14ac:dyDescent="0.2">
      <c r="A3894" t="s">
        <v>767</v>
      </c>
      <c r="B3894" t="s">
        <v>766</v>
      </c>
      <c r="C3894" s="412" t="s">
        <v>1820</v>
      </c>
      <c r="D3894" t="s">
        <v>15</v>
      </c>
      <c r="E3894" t="s">
        <v>17</v>
      </c>
      <c r="F3894" s="412" t="s">
        <v>1305</v>
      </c>
      <c r="G3894">
        <v>53</v>
      </c>
      <c r="H3894">
        <v>17</v>
      </c>
    </row>
    <row r="3895" spans="1:9" ht="30" x14ac:dyDescent="0.2">
      <c r="A3895" t="s">
        <v>767</v>
      </c>
      <c r="B3895" t="s">
        <v>766</v>
      </c>
      <c r="C3895" s="412" t="s">
        <v>1820</v>
      </c>
      <c r="D3895" t="s">
        <v>15</v>
      </c>
      <c r="E3895" t="s">
        <v>17</v>
      </c>
      <c r="F3895" s="412" t="s">
        <v>1308</v>
      </c>
      <c r="H3895">
        <v>1</v>
      </c>
    </row>
    <row r="3896" spans="1:9" ht="30" x14ac:dyDescent="0.2">
      <c r="A3896" t="s">
        <v>767</v>
      </c>
      <c r="B3896" t="s">
        <v>766</v>
      </c>
      <c r="C3896" s="412" t="s">
        <v>1820</v>
      </c>
      <c r="D3896" t="s">
        <v>15</v>
      </c>
      <c r="E3896" t="s">
        <v>17</v>
      </c>
      <c r="F3896" s="412" t="s">
        <v>1304</v>
      </c>
      <c r="G3896">
        <v>1</v>
      </c>
    </row>
    <row r="3897" spans="1:9" ht="45" x14ac:dyDescent="0.2">
      <c r="A3897" t="s">
        <v>767</v>
      </c>
      <c r="B3897" t="s">
        <v>766</v>
      </c>
      <c r="C3897" s="412" t="s">
        <v>1820</v>
      </c>
      <c r="D3897" t="s">
        <v>15</v>
      </c>
      <c r="E3897" t="s">
        <v>17</v>
      </c>
      <c r="F3897" s="412" t="s">
        <v>1303</v>
      </c>
      <c r="G3897">
        <v>6</v>
      </c>
    </row>
    <row r="3898" spans="1:9" ht="30" x14ac:dyDescent="0.2">
      <c r="A3898" t="s">
        <v>767</v>
      </c>
      <c r="B3898" t="s">
        <v>766</v>
      </c>
      <c r="C3898" s="412" t="s">
        <v>1820</v>
      </c>
      <c r="D3898" t="s">
        <v>15</v>
      </c>
      <c r="E3898" t="s">
        <v>17</v>
      </c>
      <c r="F3898" s="412" t="s">
        <v>1169</v>
      </c>
      <c r="G3898">
        <v>29</v>
      </c>
    </row>
    <row r="3899" spans="1:9" ht="45" x14ac:dyDescent="0.2">
      <c r="A3899" t="s">
        <v>767</v>
      </c>
      <c r="B3899" t="s">
        <v>766</v>
      </c>
      <c r="C3899" s="412" t="s">
        <v>1820</v>
      </c>
      <c r="D3899" t="s">
        <v>15</v>
      </c>
      <c r="E3899" t="s">
        <v>17</v>
      </c>
      <c r="F3899" s="412" t="s">
        <v>1170</v>
      </c>
      <c r="G3899">
        <v>7</v>
      </c>
    </row>
    <row r="3900" spans="1:9" x14ac:dyDescent="0.2">
      <c r="A3900" t="s">
        <v>767</v>
      </c>
      <c r="B3900" t="s">
        <v>766</v>
      </c>
      <c r="C3900" s="412" t="s">
        <v>1820</v>
      </c>
      <c r="D3900" t="s">
        <v>15</v>
      </c>
      <c r="E3900" t="s">
        <v>17</v>
      </c>
      <c r="F3900" s="412" t="s">
        <v>1306</v>
      </c>
      <c r="G3900">
        <v>2</v>
      </c>
    </row>
    <row r="3901" spans="1:9" ht="45" x14ac:dyDescent="0.2">
      <c r="A3901" t="s">
        <v>767</v>
      </c>
      <c r="B3901" t="s">
        <v>766</v>
      </c>
      <c r="C3901" s="412" t="s">
        <v>1820</v>
      </c>
      <c r="D3901" t="s">
        <v>15</v>
      </c>
      <c r="E3901" t="s">
        <v>17</v>
      </c>
      <c r="F3901" s="412" t="s">
        <v>1300</v>
      </c>
      <c r="G3901">
        <v>178</v>
      </c>
      <c r="I3901">
        <v>212</v>
      </c>
    </row>
    <row r="3902" spans="1:9" ht="45" x14ac:dyDescent="0.2">
      <c r="A3902" t="s">
        <v>767</v>
      </c>
      <c r="B3902" t="s">
        <v>766</v>
      </c>
      <c r="C3902" s="412" t="s">
        <v>1820</v>
      </c>
      <c r="D3902" t="s">
        <v>15</v>
      </c>
      <c r="E3902" t="s">
        <v>17</v>
      </c>
      <c r="F3902" s="412" t="s">
        <v>1299</v>
      </c>
      <c r="G3902">
        <v>567</v>
      </c>
    </row>
    <row r="3903" spans="1:9" ht="30" x14ac:dyDescent="0.2">
      <c r="A3903" t="s">
        <v>767</v>
      </c>
      <c r="B3903" t="s">
        <v>766</v>
      </c>
      <c r="C3903" s="412" t="s">
        <v>1820</v>
      </c>
      <c r="D3903" t="s">
        <v>15</v>
      </c>
      <c r="E3903" t="s">
        <v>17</v>
      </c>
      <c r="F3903" s="412" t="s">
        <v>1171</v>
      </c>
      <c r="G3903">
        <v>2</v>
      </c>
    </row>
    <row r="3904" spans="1:9" ht="30" x14ac:dyDescent="0.2">
      <c r="A3904" t="s">
        <v>767</v>
      </c>
      <c r="B3904" t="s">
        <v>766</v>
      </c>
      <c r="C3904" s="412" t="s">
        <v>1820</v>
      </c>
      <c r="D3904" t="s">
        <v>15</v>
      </c>
      <c r="E3904" t="s">
        <v>17</v>
      </c>
      <c r="F3904" s="412" t="s">
        <v>1297</v>
      </c>
      <c r="G3904">
        <v>44</v>
      </c>
      <c r="H3904">
        <v>1</v>
      </c>
      <c r="I3904">
        <v>405</v>
      </c>
    </row>
    <row r="3905" spans="1:9" ht="30" x14ac:dyDescent="0.2">
      <c r="A3905" t="s">
        <v>767</v>
      </c>
      <c r="B3905" t="s">
        <v>766</v>
      </c>
      <c r="C3905" s="412" t="s">
        <v>1820</v>
      </c>
      <c r="D3905" t="s">
        <v>15</v>
      </c>
      <c r="E3905" t="s">
        <v>17</v>
      </c>
      <c r="F3905" s="412" t="s">
        <v>1296</v>
      </c>
      <c r="G3905">
        <v>3</v>
      </c>
      <c r="H3905">
        <v>1</v>
      </c>
    </row>
    <row r="3906" spans="1:9" ht="60" x14ac:dyDescent="0.2">
      <c r="A3906" t="s">
        <v>767</v>
      </c>
      <c r="B3906" t="s">
        <v>766</v>
      </c>
      <c r="C3906" s="412" t="s">
        <v>1820</v>
      </c>
      <c r="D3906" t="s">
        <v>15</v>
      </c>
      <c r="E3906" t="s">
        <v>17</v>
      </c>
      <c r="F3906" s="412" t="s">
        <v>1295</v>
      </c>
      <c r="G3906">
        <v>3</v>
      </c>
      <c r="H3906">
        <v>2</v>
      </c>
      <c r="I3906">
        <v>21</v>
      </c>
    </row>
    <row r="3907" spans="1:9" x14ac:dyDescent="0.2">
      <c r="A3907" t="s">
        <v>767</v>
      </c>
      <c r="B3907" t="s">
        <v>766</v>
      </c>
      <c r="C3907" s="412" t="s">
        <v>1820</v>
      </c>
      <c r="D3907" t="s">
        <v>15</v>
      </c>
      <c r="E3907" t="s">
        <v>17</v>
      </c>
      <c r="F3907" s="412" t="s">
        <v>1294</v>
      </c>
      <c r="G3907">
        <v>1128</v>
      </c>
      <c r="H3907">
        <v>19</v>
      </c>
      <c r="I3907">
        <v>127</v>
      </c>
    </row>
    <row r="3908" spans="1:9" ht="30" x14ac:dyDescent="0.2">
      <c r="A3908" t="s">
        <v>889</v>
      </c>
      <c r="B3908" t="s">
        <v>888</v>
      </c>
      <c r="C3908" s="412" t="s">
        <v>1821</v>
      </c>
      <c r="D3908" t="s">
        <v>15</v>
      </c>
      <c r="E3908" t="s">
        <v>65</v>
      </c>
      <c r="F3908" s="412" t="s">
        <v>1309</v>
      </c>
      <c r="G3908">
        <v>4</v>
      </c>
    </row>
    <row r="3909" spans="1:9" ht="30" x14ac:dyDescent="0.2">
      <c r="A3909" t="s">
        <v>889</v>
      </c>
      <c r="B3909" t="s">
        <v>888</v>
      </c>
      <c r="C3909" s="412" t="s">
        <v>1821</v>
      </c>
      <c r="D3909" t="s">
        <v>15</v>
      </c>
      <c r="E3909" t="s">
        <v>65</v>
      </c>
      <c r="F3909" s="412" t="s">
        <v>1297</v>
      </c>
      <c r="G3909">
        <v>7</v>
      </c>
    </row>
    <row r="3910" spans="1:9" ht="30" x14ac:dyDescent="0.2">
      <c r="A3910" t="s">
        <v>889</v>
      </c>
      <c r="B3910" t="s">
        <v>888</v>
      </c>
      <c r="C3910" s="412" t="s">
        <v>1821</v>
      </c>
      <c r="D3910" t="s">
        <v>15</v>
      </c>
      <c r="E3910" t="s">
        <v>65</v>
      </c>
      <c r="F3910" s="412" t="s">
        <v>1294</v>
      </c>
      <c r="I3910">
        <v>4</v>
      </c>
    </row>
    <row r="3911" spans="1:9" ht="45" x14ac:dyDescent="0.2">
      <c r="A3911" t="s">
        <v>908</v>
      </c>
      <c r="B3911" t="s">
        <v>1377</v>
      </c>
      <c r="C3911" s="412" t="s">
        <v>1822</v>
      </c>
      <c r="D3911" t="s">
        <v>15</v>
      </c>
      <c r="E3911" t="s">
        <v>18</v>
      </c>
      <c r="F3911" s="412" t="s">
        <v>1303</v>
      </c>
      <c r="G3911">
        <v>2</v>
      </c>
    </row>
    <row r="3912" spans="1:9" ht="45" x14ac:dyDescent="0.2">
      <c r="A3912" t="s">
        <v>908</v>
      </c>
      <c r="B3912" t="s">
        <v>1377</v>
      </c>
      <c r="C3912" s="412" t="s">
        <v>1822</v>
      </c>
      <c r="D3912" t="s">
        <v>15</v>
      </c>
      <c r="E3912" t="s">
        <v>18</v>
      </c>
      <c r="F3912" s="412" t="s">
        <v>1300</v>
      </c>
      <c r="G3912">
        <v>4</v>
      </c>
      <c r="I3912">
        <v>1</v>
      </c>
    </row>
    <row r="3913" spans="1:9" ht="60" x14ac:dyDescent="0.2">
      <c r="A3913" t="s">
        <v>908</v>
      </c>
      <c r="B3913" t="s">
        <v>1377</v>
      </c>
      <c r="C3913" s="412" t="s">
        <v>1822</v>
      </c>
      <c r="D3913" t="s">
        <v>15</v>
      </c>
      <c r="E3913" t="s">
        <v>18</v>
      </c>
      <c r="F3913" s="412" t="s">
        <v>1295</v>
      </c>
      <c r="I3913">
        <v>1</v>
      </c>
    </row>
    <row r="3914" spans="1:9" ht="45" x14ac:dyDescent="0.2">
      <c r="A3914" t="s">
        <v>908</v>
      </c>
      <c r="B3914" t="s">
        <v>1377</v>
      </c>
      <c r="C3914" s="412" t="s">
        <v>1822</v>
      </c>
      <c r="D3914" t="s">
        <v>15</v>
      </c>
      <c r="E3914" t="s">
        <v>18</v>
      </c>
      <c r="F3914" s="412" t="s">
        <v>1294</v>
      </c>
      <c r="I3914">
        <v>1</v>
      </c>
    </row>
    <row r="3915" spans="1:9" ht="30" x14ac:dyDescent="0.2">
      <c r="A3915" t="s">
        <v>491</v>
      </c>
      <c r="B3915" t="s">
        <v>490</v>
      </c>
      <c r="C3915" s="412" t="s">
        <v>1823</v>
      </c>
      <c r="D3915" t="s">
        <v>13</v>
      </c>
      <c r="E3915" t="s">
        <v>67</v>
      </c>
      <c r="F3915" s="412" t="s">
        <v>1305</v>
      </c>
      <c r="G3915">
        <v>3</v>
      </c>
    </row>
    <row r="3916" spans="1:9" ht="45" x14ac:dyDescent="0.2">
      <c r="A3916" t="s">
        <v>491</v>
      </c>
      <c r="B3916" t="s">
        <v>490</v>
      </c>
      <c r="C3916" s="412" t="s">
        <v>1823</v>
      </c>
      <c r="D3916" t="s">
        <v>13</v>
      </c>
      <c r="E3916" t="s">
        <v>67</v>
      </c>
      <c r="F3916" s="412" t="s">
        <v>1303</v>
      </c>
      <c r="G3916">
        <v>2</v>
      </c>
    </row>
    <row r="3917" spans="1:9" ht="30" x14ac:dyDescent="0.2">
      <c r="A3917" t="s">
        <v>491</v>
      </c>
      <c r="B3917" t="s">
        <v>490</v>
      </c>
      <c r="C3917" s="412" t="s">
        <v>1823</v>
      </c>
      <c r="D3917" t="s">
        <v>13</v>
      </c>
      <c r="E3917" t="s">
        <v>67</v>
      </c>
      <c r="F3917" s="412" t="s">
        <v>1169</v>
      </c>
      <c r="G3917">
        <v>2</v>
      </c>
    </row>
    <row r="3918" spans="1:9" ht="30" x14ac:dyDescent="0.2">
      <c r="A3918" t="s">
        <v>491</v>
      </c>
      <c r="B3918" t="s">
        <v>490</v>
      </c>
      <c r="C3918" s="412" t="s">
        <v>1823</v>
      </c>
      <c r="D3918" t="s">
        <v>13</v>
      </c>
      <c r="E3918" t="s">
        <v>67</v>
      </c>
      <c r="F3918" s="412" t="s">
        <v>1306</v>
      </c>
      <c r="G3918">
        <v>330</v>
      </c>
    </row>
    <row r="3919" spans="1:9" ht="45" x14ac:dyDescent="0.2">
      <c r="A3919" t="s">
        <v>491</v>
      </c>
      <c r="B3919" t="s">
        <v>490</v>
      </c>
      <c r="C3919" s="412" t="s">
        <v>1823</v>
      </c>
      <c r="D3919" t="s">
        <v>13</v>
      </c>
      <c r="E3919" t="s">
        <v>67</v>
      </c>
      <c r="F3919" s="412" t="s">
        <v>1300</v>
      </c>
      <c r="G3919">
        <v>1</v>
      </c>
    </row>
    <row r="3920" spans="1:9" ht="30" x14ac:dyDescent="0.2">
      <c r="A3920" t="s">
        <v>491</v>
      </c>
      <c r="B3920" t="s">
        <v>490</v>
      </c>
      <c r="C3920" s="412" t="s">
        <v>1823</v>
      </c>
      <c r="D3920" t="s">
        <v>13</v>
      </c>
      <c r="E3920" t="s">
        <v>67</v>
      </c>
      <c r="F3920" s="412" t="s">
        <v>1297</v>
      </c>
      <c r="G3920">
        <v>1107</v>
      </c>
      <c r="H3920">
        <v>48</v>
      </c>
      <c r="I3920">
        <v>291</v>
      </c>
    </row>
    <row r="3921" spans="1:9" ht="30" x14ac:dyDescent="0.2">
      <c r="A3921" t="s">
        <v>491</v>
      </c>
      <c r="B3921" t="s">
        <v>490</v>
      </c>
      <c r="C3921" s="412" t="s">
        <v>1823</v>
      </c>
      <c r="D3921" t="s">
        <v>13</v>
      </c>
      <c r="E3921" t="s">
        <v>67</v>
      </c>
      <c r="F3921" s="412" t="s">
        <v>1294</v>
      </c>
      <c r="G3921">
        <v>438</v>
      </c>
      <c r="H3921">
        <v>27</v>
      </c>
      <c r="I3921">
        <v>133</v>
      </c>
    </row>
    <row r="3922" spans="1:9" ht="30" x14ac:dyDescent="0.2">
      <c r="A3922" t="s">
        <v>647</v>
      </c>
      <c r="B3922" t="s">
        <v>646</v>
      </c>
      <c r="C3922" s="412" t="s">
        <v>1485</v>
      </c>
      <c r="D3922" t="s">
        <v>15</v>
      </c>
      <c r="E3922" t="s">
        <v>20</v>
      </c>
      <c r="F3922" s="412" t="s">
        <v>1305</v>
      </c>
      <c r="G3922">
        <v>5</v>
      </c>
    </row>
    <row r="3923" spans="1:9" ht="30" x14ac:dyDescent="0.2">
      <c r="A3923" t="s">
        <v>647</v>
      </c>
      <c r="B3923" t="s">
        <v>646</v>
      </c>
      <c r="C3923" s="412" t="s">
        <v>1485</v>
      </c>
      <c r="D3923" t="s">
        <v>15</v>
      </c>
      <c r="E3923" t="s">
        <v>20</v>
      </c>
      <c r="F3923" s="412" t="s">
        <v>1169</v>
      </c>
      <c r="G3923">
        <v>9</v>
      </c>
    </row>
    <row r="3924" spans="1:9" ht="30" x14ac:dyDescent="0.2">
      <c r="A3924" t="s">
        <v>647</v>
      </c>
      <c r="B3924" t="s">
        <v>646</v>
      </c>
      <c r="C3924" s="412" t="s">
        <v>1485</v>
      </c>
      <c r="D3924" t="s">
        <v>15</v>
      </c>
      <c r="E3924" t="s">
        <v>20</v>
      </c>
      <c r="F3924" s="412" t="s">
        <v>1297</v>
      </c>
      <c r="G3924">
        <v>1</v>
      </c>
    </row>
    <row r="3925" spans="1:9" ht="30" x14ac:dyDescent="0.2">
      <c r="A3925" t="s">
        <v>647</v>
      </c>
      <c r="B3925" t="s">
        <v>646</v>
      </c>
      <c r="C3925" s="412" t="s">
        <v>1485</v>
      </c>
      <c r="D3925" t="s">
        <v>15</v>
      </c>
      <c r="E3925" t="s">
        <v>20</v>
      </c>
      <c r="F3925" s="412" t="s">
        <v>1294</v>
      </c>
      <c r="G3925">
        <v>10</v>
      </c>
      <c r="H3925">
        <v>1</v>
      </c>
      <c r="I3925">
        <v>11</v>
      </c>
    </row>
    <row r="3926" spans="1:9" ht="45" x14ac:dyDescent="0.2">
      <c r="A3926" t="s">
        <v>497</v>
      </c>
      <c r="B3926" t="s">
        <v>496</v>
      </c>
      <c r="C3926" s="412" t="s">
        <v>1824</v>
      </c>
      <c r="D3926" t="s">
        <v>13</v>
      </c>
      <c r="E3926" t="s">
        <v>35</v>
      </c>
      <c r="F3926" s="412" t="s">
        <v>1305</v>
      </c>
      <c r="G3926">
        <v>408</v>
      </c>
    </row>
    <row r="3927" spans="1:9" ht="45" x14ac:dyDescent="0.2">
      <c r="A3927" t="s">
        <v>497</v>
      </c>
      <c r="B3927" t="s">
        <v>496</v>
      </c>
      <c r="C3927" s="412" t="s">
        <v>1824</v>
      </c>
      <c r="D3927" t="s">
        <v>13</v>
      </c>
      <c r="E3927" t="s">
        <v>35</v>
      </c>
      <c r="F3927" s="412" t="s">
        <v>1308</v>
      </c>
      <c r="G3927">
        <v>1</v>
      </c>
      <c r="H3927">
        <v>2</v>
      </c>
    </row>
    <row r="3928" spans="1:9" ht="45" x14ac:dyDescent="0.2">
      <c r="A3928" t="s">
        <v>497</v>
      </c>
      <c r="B3928" t="s">
        <v>496</v>
      </c>
      <c r="C3928" s="412" t="s">
        <v>1824</v>
      </c>
      <c r="D3928" t="s">
        <v>13</v>
      </c>
      <c r="E3928" t="s">
        <v>35</v>
      </c>
      <c r="F3928" s="412" t="s">
        <v>1304</v>
      </c>
      <c r="G3928">
        <v>1728</v>
      </c>
      <c r="H3928">
        <v>61</v>
      </c>
    </row>
    <row r="3929" spans="1:9" ht="45" x14ac:dyDescent="0.2">
      <c r="A3929" t="s">
        <v>497</v>
      </c>
      <c r="B3929" t="s">
        <v>496</v>
      </c>
      <c r="C3929" s="412" t="s">
        <v>1824</v>
      </c>
      <c r="D3929" t="s">
        <v>13</v>
      </c>
      <c r="E3929" t="s">
        <v>35</v>
      </c>
      <c r="F3929" s="412" t="s">
        <v>1303</v>
      </c>
      <c r="G3929">
        <v>5</v>
      </c>
    </row>
    <row r="3930" spans="1:9" ht="45" x14ac:dyDescent="0.2">
      <c r="A3930" t="s">
        <v>497</v>
      </c>
      <c r="B3930" t="s">
        <v>496</v>
      </c>
      <c r="C3930" s="412" t="s">
        <v>1824</v>
      </c>
      <c r="D3930" t="s">
        <v>13</v>
      </c>
      <c r="E3930" t="s">
        <v>35</v>
      </c>
      <c r="F3930" s="412" t="s">
        <v>1169</v>
      </c>
      <c r="G3930">
        <v>3</v>
      </c>
    </row>
    <row r="3931" spans="1:9" ht="45" x14ac:dyDescent="0.2">
      <c r="A3931" t="s">
        <v>497</v>
      </c>
      <c r="B3931" t="s">
        <v>496</v>
      </c>
      <c r="C3931" s="412" t="s">
        <v>1824</v>
      </c>
      <c r="D3931" t="s">
        <v>13</v>
      </c>
      <c r="E3931" t="s">
        <v>35</v>
      </c>
      <c r="F3931" s="412" t="s">
        <v>1170</v>
      </c>
      <c r="G3931">
        <v>60</v>
      </c>
    </row>
    <row r="3932" spans="1:9" ht="45" x14ac:dyDescent="0.2">
      <c r="A3932" t="s">
        <v>497</v>
      </c>
      <c r="B3932" t="s">
        <v>496</v>
      </c>
      <c r="C3932" s="412" t="s">
        <v>1824</v>
      </c>
      <c r="D3932" t="s">
        <v>13</v>
      </c>
      <c r="E3932" t="s">
        <v>35</v>
      </c>
      <c r="F3932" s="412" t="s">
        <v>1306</v>
      </c>
      <c r="G3932">
        <v>2</v>
      </c>
    </row>
    <row r="3933" spans="1:9" ht="45" x14ac:dyDescent="0.2">
      <c r="A3933" t="s">
        <v>497</v>
      </c>
      <c r="B3933" t="s">
        <v>496</v>
      </c>
      <c r="C3933" s="412" t="s">
        <v>1824</v>
      </c>
      <c r="D3933" t="s">
        <v>13</v>
      </c>
      <c r="E3933" t="s">
        <v>35</v>
      </c>
      <c r="F3933" s="412" t="s">
        <v>1300</v>
      </c>
      <c r="I3933">
        <v>108</v>
      </c>
    </row>
    <row r="3934" spans="1:9" ht="45" x14ac:dyDescent="0.2">
      <c r="A3934" t="s">
        <v>497</v>
      </c>
      <c r="B3934" t="s">
        <v>496</v>
      </c>
      <c r="C3934" s="412" t="s">
        <v>1824</v>
      </c>
      <c r="D3934" t="s">
        <v>13</v>
      </c>
      <c r="E3934" t="s">
        <v>35</v>
      </c>
      <c r="F3934" s="412" t="s">
        <v>1171</v>
      </c>
      <c r="G3934">
        <v>3</v>
      </c>
    </row>
    <row r="3935" spans="1:9" ht="45" x14ac:dyDescent="0.2">
      <c r="A3935" t="s">
        <v>497</v>
      </c>
      <c r="B3935" t="s">
        <v>496</v>
      </c>
      <c r="C3935" s="412" t="s">
        <v>1824</v>
      </c>
      <c r="D3935" t="s">
        <v>13</v>
      </c>
      <c r="E3935" t="s">
        <v>35</v>
      </c>
      <c r="F3935" s="412" t="s">
        <v>1297</v>
      </c>
      <c r="G3935">
        <v>2698</v>
      </c>
      <c r="H3935">
        <v>88</v>
      </c>
      <c r="I3935">
        <v>867</v>
      </c>
    </row>
    <row r="3936" spans="1:9" ht="60" x14ac:dyDescent="0.2">
      <c r="A3936" t="s">
        <v>497</v>
      </c>
      <c r="B3936" t="s">
        <v>496</v>
      </c>
      <c r="C3936" s="412" t="s">
        <v>1824</v>
      </c>
      <c r="D3936" t="s">
        <v>13</v>
      </c>
      <c r="E3936" t="s">
        <v>35</v>
      </c>
      <c r="F3936" s="412" t="s">
        <v>1295</v>
      </c>
      <c r="G3936">
        <v>18</v>
      </c>
      <c r="I3936">
        <v>6</v>
      </c>
    </row>
    <row r="3937" spans="1:9" ht="45" x14ac:dyDescent="0.2">
      <c r="A3937" t="s">
        <v>497</v>
      </c>
      <c r="B3937" t="s">
        <v>496</v>
      </c>
      <c r="C3937" s="412" t="s">
        <v>1824</v>
      </c>
      <c r="D3937" t="s">
        <v>13</v>
      </c>
      <c r="E3937" t="s">
        <v>35</v>
      </c>
      <c r="F3937" s="412" t="s">
        <v>1294</v>
      </c>
      <c r="G3937">
        <v>271</v>
      </c>
      <c r="H3937">
        <v>1</v>
      </c>
      <c r="I3937">
        <v>128</v>
      </c>
    </row>
    <row r="3938" spans="1:9" ht="30" x14ac:dyDescent="0.2">
      <c r="A3938" t="s">
        <v>588</v>
      </c>
      <c r="B3938" t="s">
        <v>587</v>
      </c>
      <c r="C3938" s="412" t="s">
        <v>1825</v>
      </c>
      <c r="D3938" t="s">
        <v>15</v>
      </c>
      <c r="E3938" t="s">
        <v>18</v>
      </c>
      <c r="F3938" s="412" t="s">
        <v>1305</v>
      </c>
      <c r="G3938">
        <v>2</v>
      </c>
    </row>
    <row r="3939" spans="1:9" ht="30" x14ac:dyDescent="0.2">
      <c r="A3939" t="s">
        <v>588</v>
      </c>
      <c r="B3939" t="s">
        <v>587</v>
      </c>
      <c r="C3939" s="412" t="s">
        <v>1825</v>
      </c>
      <c r="D3939" t="s">
        <v>15</v>
      </c>
      <c r="E3939" t="s">
        <v>18</v>
      </c>
      <c r="F3939" s="412" t="s">
        <v>1308</v>
      </c>
      <c r="G3939">
        <v>4</v>
      </c>
      <c r="H3939">
        <v>1</v>
      </c>
    </row>
    <row r="3940" spans="1:9" ht="30" x14ac:dyDescent="0.2">
      <c r="A3940" t="s">
        <v>588</v>
      </c>
      <c r="B3940" t="s">
        <v>587</v>
      </c>
      <c r="C3940" s="412" t="s">
        <v>1825</v>
      </c>
      <c r="D3940" t="s">
        <v>15</v>
      </c>
      <c r="E3940" t="s">
        <v>18</v>
      </c>
      <c r="F3940" s="412" t="s">
        <v>1304</v>
      </c>
      <c r="G3940">
        <v>10</v>
      </c>
    </row>
    <row r="3941" spans="1:9" ht="45" x14ac:dyDescent="0.2">
      <c r="A3941" t="s">
        <v>588</v>
      </c>
      <c r="B3941" t="s">
        <v>587</v>
      </c>
      <c r="C3941" s="412" t="s">
        <v>1825</v>
      </c>
      <c r="D3941" t="s">
        <v>15</v>
      </c>
      <c r="E3941" t="s">
        <v>18</v>
      </c>
      <c r="F3941" s="412" t="s">
        <v>1303</v>
      </c>
      <c r="G3941">
        <v>4929</v>
      </c>
    </row>
    <row r="3942" spans="1:9" ht="30" x14ac:dyDescent="0.2">
      <c r="A3942" t="s">
        <v>588</v>
      </c>
      <c r="B3942" t="s">
        <v>587</v>
      </c>
      <c r="C3942" s="412" t="s">
        <v>1825</v>
      </c>
      <c r="D3942" t="s">
        <v>15</v>
      </c>
      <c r="E3942" t="s">
        <v>18</v>
      </c>
      <c r="F3942" s="412" t="s">
        <v>1169</v>
      </c>
      <c r="G3942">
        <v>6</v>
      </c>
      <c r="H3942">
        <v>1</v>
      </c>
    </row>
    <row r="3943" spans="1:9" ht="30" x14ac:dyDescent="0.2">
      <c r="A3943" t="s">
        <v>588</v>
      </c>
      <c r="B3943" t="s">
        <v>587</v>
      </c>
      <c r="C3943" s="412" t="s">
        <v>1825</v>
      </c>
      <c r="D3943" t="s">
        <v>15</v>
      </c>
      <c r="E3943" t="s">
        <v>18</v>
      </c>
      <c r="F3943" s="412" t="s">
        <v>1309</v>
      </c>
      <c r="G3943">
        <v>5</v>
      </c>
    </row>
    <row r="3944" spans="1:9" ht="45" x14ac:dyDescent="0.2">
      <c r="A3944" t="s">
        <v>588</v>
      </c>
      <c r="B3944" t="s">
        <v>587</v>
      </c>
      <c r="C3944" s="412" t="s">
        <v>1825</v>
      </c>
      <c r="D3944" t="s">
        <v>15</v>
      </c>
      <c r="E3944" t="s">
        <v>18</v>
      </c>
      <c r="F3944" s="412" t="s">
        <v>1170</v>
      </c>
      <c r="G3944">
        <v>15</v>
      </c>
    </row>
    <row r="3945" spans="1:9" ht="30" x14ac:dyDescent="0.2">
      <c r="A3945" t="s">
        <v>588</v>
      </c>
      <c r="B3945" t="s">
        <v>587</v>
      </c>
      <c r="C3945" s="412" t="s">
        <v>1825</v>
      </c>
      <c r="D3945" t="s">
        <v>15</v>
      </c>
      <c r="E3945" t="s">
        <v>18</v>
      </c>
      <c r="F3945" s="412" t="s">
        <v>1307</v>
      </c>
      <c r="G3945">
        <v>2</v>
      </c>
    </row>
    <row r="3946" spans="1:9" ht="30" x14ac:dyDescent="0.2">
      <c r="A3946" t="s">
        <v>588</v>
      </c>
      <c r="B3946" t="s">
        <v>587</v>
      </c>
      <c r="C3946" s="412" t="s">
        <v>1825</v>
      </c>
      <c r="D3946" t="s">
        <v>15</v>
      </c>
      <c r="E3946" t="s">
        <v>18</v>
      </c>
      <c r="F3946" s="412" t="s">
        <v>1306</v>
      </c>
      <c r="G3946">
        <v>1</v>
      </c>
    </row>
    <row r="3947" spans="1:9" ht="45" x14ac:dyDescent="0.2">
      <c r="A3947" t="s">
        <v>588</v>
      </c>
      <c r="B3947" t="s">
        <v>587</v>
      </c>
      <c r="C3947" s="412" t="s">
        <v>1825</v>
      </c>
      <c r="D3947" t="s">
        <v>15</v>
      </c>
      <c r="E3947" t="s">
        <v>18</v>
      </c>
      <c r="F3947" s="412" t="s">
        <v>1300</v>
      </c>
      <c r="G3947">
        <v>257</v>
      </c>
      <c r="I3947">
        <v>281</v>
      </c>
    </row>
    <row r="3948" spans="1:9" ht="45" x14ac:dyDescent="0.2">
      <c r="A3948" t="s">
        <v>588</v>
      </c>
      <c r="B3948" t="s">
        <v>587</v>
      </c>
      <c r="C3948" s="412" t="s">
        <v>1825</v>
      </c>
      <c r="D3948" t="s">
        <v>15</v>
      </c>
      <c r="E3948" t="s">
        <v>18</v>
      </c>
      <c r="F3948" s="412" t="s">
        <v>1299</v>
      </c>
      <c r="G3948">
        <v>5</v>
      </c>
    </row>
    <row r="3949" spans="1:9" ht="30" x14ac:dyDescent="0.2">
      <c r="A3949" t="s">
        <v>588</v>
      </c>
      <c r="B3949" t="s">
        <v>587</v>
      </c>
      <c r="C3949" s="412" t="s">
        <v>1825</v>
      </c>
      <c r="D3949" t="s">
        <v>15</v>
      </c>
      <c r="E3949" t="s">
        <v>18</v>
      </c>
      <c r="F3949" s="412" t="s">
        <v>1171</v>
      </c>
      <c r="G3949">
        <v>1</v>
      </c>
    </row>
    <row r="3950" spans="1:9" ht="30" x14ac:dyDescent="0.2">
      <c r="A3950" t="s">
        <v>588</v>
      </c>
      <c r="B3950" t="s">
        <v>587</v>
      </c>
      <c r="C3950" s="412" t="s">
        <v>1825</v>
      </c>
      <c r="D3950" t="s">
        <v>15</v>
      </c>
      <c r="E3950" t="s">
        <v>18</v>
      </c>
      <c r="F3950" s="412" t="s">
        <v>1297</v>
      </c>
      <c r="G3950">
        <v>158</v>
      </c>
      <c r="H3950">
        <v>5</v>
      </c>
      <c r="I3950">
        <v>15</v>
      </c>
    </row>
    <row r="3951" spans="1:9" ht="30" x14ac:dyDescent="0.2">
      <c r="A3951" t="s">
        <v>588</v>
      </c>
      <c r="B3951" t="s">
        <v>587</v>
      </c>
      <c r="C3951" s="412" t="s">
        <v>1825</v>
      </c>
      <c r="D3951" t="s">
        <v>15</v>
      </c>
      <c r="E3951" t="s">
        <v>18</v>
      </c>
      <c r="F3951" s="412" t="s">
        <v>1296</v>
      </c>
      <c r="G3951">
        <v>8775</v>
      </c>
      <c r="H3951">
        <v>278</v>
      </c>
    </row>
    <row r="3952" spans="1:9" ht="60" x14ac:dyDescent="0.2">
      <c r="A3952" t="s">
        <v>588</v>
      </c>
      <c r="B3952" t="s">
        <v>587</v>
      </c>
      <c r="C3952" s="412" t="s">
        <v>1825</v>
      </c>
      <c r="D3952" t="s">
        <v>15</v>
      </c>
      <c r="E3952" t="s">
        <v>18</v>
      </c>
      <c r="F3952" s="412" t="s">
        <v>1295</v>
      </c>
      <c r="G3952">
        <v>1950</v>
      </c>
      <c r="H3952">
        <v>109</v>
      </c>
      <c r="I3952">
        <v>1060</v>
      </c>
    </row>
    <row r="3953" spans="1:9" ht="30" x14ac:dyDescent="0.2">
      <c r="A3953" t="s">
        <v>588</v>
      </c>
      <c r="B3953" t="s">
        <v>587</v>
      </c>
      <c r="C3953" s="412" t="s">
        <v>1825</v>
      </c>
      <c r="D3953" t="s">
        <v>15</v>
      </c>
      <c r="E3953" t="s">
        <v>18</v>
      </c>
      <c r="F3953" s="412" t="s">
        <v>1294</v>
      </c>
      <c r="G3953">
        <v>1610</v>
      </c>
      <c r="H3953">
        <v>97</v>
      </c>
      <c r="I3953">
        <v>683</v>
      </c>
    </row>
    <row r="3954" spans="1:9" ht="30" x14ac:dyDescent="0.2">
      <c r="A3954" t="s">
        <v>787</v>
      </c>
      <c r="B3954" t="s">
        <v>786</v>
      </c>
      <c r="C3954" s="412" t="s">
        <v>1826</v>
      </c>
      <c r="D3954" t="s">
        <v>15</v>
      </c>
      <c r="E3954" t="s">
        <v>20</v>
      </c>
      <c r="F3954" s="412" t="s">
        <v>1305</v>
      </c>
      <c r="G3954">
        <v>11</v>
      </c>
      <c r="H3954">
        <v>2</v>
      </c>
    </row>
    <row r="3955" spans="1:9" ht="30" x14ac:dyDescent="0.2">
      <c r="A3955" t="s">
        <v>787</v>
      </c>
      <c r="B3955" t="s">
        <v>786</v>
      </c>
      <c r="C3955" s="412" t="s">
        <v>1826</v>
      </c>
      <c r="D3955" t="s">
        <v>15</v>
      </c>
      <c r="E3955" t="s">
        <v>20</v>
      </c>
      <c r="F3955" s="412" t="s">
        <v>1308</v>
      </c>
      <c r="G3955">
        <v>1</v>
      </c>
    </row>
    <row r="3956" spans="1:9" ht="30" x14ac:dyDescent="0.2">
      <c r="A3956" t="s">
        <v>787</v>
      </c>
      <c r="B3956" t="s">
        <v>786</v>
      </c>
      <c r="C3956" s="412" t="s">
        <v>1826</v>
      </c>
      <c r="D3956" t="s">
        <v>15</v>
      </c>
      <c r="E3956" t="s">
        <v>20</v>
      </c>
      <c r="F3956" s="412" t="s">
        <v>1169</v>
      </c>
      <c r="G3956">
        <v>7</v>
      </c>
    </row>
    <row r="3957" spans="1:9" ht="45" x14ac:dyDescent="0.2">
      <c r="A3957" t="s">
        <v>787</v>
      </c>
      <c r="B3957" t="s">
        <v>786</v>
      </c>
      <c r="C3957" s="412" t="s">
        <v>1826</v>
      </c>
      <c r="D3957" t="s">
        <v>15</v>
      </c>
      <c r="E3957" t="s">
        <v>20</v>
      </c>
      <c r="F3957" s="412" t="s">
        <v>1300</v>
      </c>
      <c r="G3957">
        <v>2</v>
      </c>
      <c r="I3957">
        <v>130</v>
      </c>
    </row>
    <row r="3958" spans="1:9" ht="30" x14ac:dyDescent="0.2">
      <c r="A3958" t="s">
        <v>787</v>
      </c>
      <c r="B3958" t="s">
        <v>786</v>
      </c>
      <c r="C3958" s="412" t="s">
        <v>1826</v>
      </c>
      <c r="D3958" t="s">
        <v>15</v>
      </c>
      <c r="E3958" t="s">
        <v>20</v>
      </c>
      <c r="F3958" s="412" t="s">
        <v>1297</v>
      </c>
      <c r="G3958">
        <v>11</v>
      </c>
      <c r="H3958">
        <v>1</v>
      </c>
      <c r="I3958">
        <v>66</v>
      </c>
    </row>
    <row r="3959" spans="1:9" ht="30" x14ac:dyDescent="0.2">
      <c r="A3959" t="s">
        <v>787</v>
      </c>
      <c r="B3959" t="s">
        <v>786</v>
      </c>
      <c r="C3959" s="412" t="s">
        <v>1826</v>
      </c>
      <c r="D3959" t="s">
        <v>15</v>
      </c>
      <c r="E3959" t="s">
        <v>20</v>
      </c>
      <c r="F3959" s="412" t="s">
        <v>1296</v>
      </c>
      <c r="H3959">
        <v>1</v>
      </c>
    </row>
    <row r="3960" spans="1:9" ht="60" x14ac:dyDescent="0.2">
      <c r="A3960" t="s">
        <v>787</v>
      </c>
      <c r="B3960" t="s">
        <v>786</v>
      </c>
      <c r="C3960" s="412" t="s">
        <v>1826</v>
      </c>
      <c r="D3960" t="s">
        <v>15</v>
      </c>
      <c r="E3960" t="s">
        <v>20</v>
      </c>
      <c r="F3960" s="412" t="s">
        <v>1295</v>
      </c>
      <c r="G3960">
        <v>3</v>
      </c>
      <c r="H3960">
        <v>4</v>
      </c>
      <c r="I3960">
        <v>31</v>
      </c>
    </row>
    <row r="3961" spans="1:9" x14ac:dyDescent="0.2">
      <c r="A3961" t="s">
        <v>787</v>
      </c>
      <c r="B3961" t="s">
        <v>786</v>
      </c>
      <c r="C3961" s="412" t="s">
        <v>1826</v>
      </c>
      <c r="D3961" t="s">
        <v>15</v>
      </c>
      <c r="E3961" t="s">
        <v>20</v>
      </c>
      <c r="F3961" s="412" t="s">
        <v>1294</v>
      </c>
      <c r="G3961">
        <v>73</v>
      </c>
      <c r="H3961">
        <v>4</v>
      </c>
      <c r="I3961">
        <v>86</v>
      </c>
    </row>
    <row r="3962" spans="1:9" ht="30" x14ac:dyDescent="0.2">
      <c r="A3962" t="s">
        <v>903</v>
      </c>
      <c r="B3962" t="s">
        <v>902</v>
      </c>
      <c r="C3962" s="412" t="s">
        <v>1827</v>
      </c>
      <c r="D3962" t="s">
        <v>15</v>
      </c>
      <c r="E3962" t="s">
        <v>20</v>
      </c>
      <c r="F3962" s="412" t="s">
        <v>1305</v>
      </c>
      <c r="G3962">
        <v>4826</v>
      </c>
      <c r="H3962">
        <v>190</v>
      </c>
    </row>
    <row r="3963" spans="1:9" ht="30" x14ac:dyDescent="0.2">
      <c r="A3963" t="s">
        <v>903</v>
      </c>
      <c r="B3963" t="s">
        <v>902</v>
      </c>
      <c r="C3963" s="412" t="s">
        <v>1827</v>
      </c>
      <c r="D3963" t="s">
        <v>15</v>
      </c>
      <c r="E3963" t="s">
        <v>20</v>
      </c>
      <c r="F3963" s="412" t="s">
        <v>1308</v>
      </c>
      <c r="G3963">
        <v>4</v>
      </c>
    </row>
    <row r="3964" spans="1:9" ht="30" x14ac:dyDescent="0.2">
      <c r="A3964" t="s">
        <v>903</v>
      </c>
      <c r="B3964" t="s">
        <v>902</v>
      </c>
      <c r="C3964" s="412" t="s">
        <v>1827</v>
      </c>
      <c r="D3964" t="s">
        <v>15</v>
      </c>
      <c r="E3964" t="s">
        <v>20</v>
      </c>
      <c r="F3964" s="412" t="s">
        <v>1304</v>
      </c>
      <c r="G3964">
        <v>6</v>
      </c>
      <c r="H3964">
        <v>2</v>
      </c>
    </row>
    <row r="3965" spans="1:9" ht="45" x14ac:dyDescent="0.2">
      <c r="A3965" t="s">
        <v>903</v>
      </c>
      <c r="B3965" t="s">
        <v>902</v>
      </c>
      <c r="C3965" s="412" t="s">
        <v>1827</v>
      </c>
      <c r="D3965" t="s">
        <v>15</v>
      </c>
      <c r="E3965" t="s">
        <v>20</v>
      </c>
      <c r="F3965" s="412" t="s">
        <v>1303</v>
      </c>
      <c r="G3965">
        <v>11</v>
      </c>
    </row>
    <row r="3966" spans="1:9" ht="30" x14ac:dyDescent="0.2">
      <c r="A3966" t="s">
        <v>903</v>
      </c>
      <c r="B3966" t="s">
        <v>902</v>
      </c>
      <c r="C3966" s="412" t="s">
        <v>1827</v>
      </c>
      <c r="D3966" t="s">
        <v>15</v>
      </c>
      <c r="E3966" t="s">
        <v>20</v>
      </c>
      <c r="F3966" s="412" t="s">
        <v>1169</v>
      </c>
      <c r="G3966">
        <v>6360</v>
      </c>
      <c r="H3966">
        <v>288</v>
      </c>
    </row>
    <row r="3967" spans="1:9" ht="30" x14ac:dyDescent="0.2">
      <c r="A3967" t="s">
        <v>903</v>
      </c>
      <c r="B3967" t="s">
        <v>902</v>
      </c>
      <c r="C3967" s="412" t="s">
        <v>1827</v>
      </c>
      <c r="D3967" t="s">
        <v>15</v>
      </c>
      <c r="E3967" t="s">
        <v>20</v>
      </c>
      <c r="F3967" s="412" t="s">
        <v>1309</v>
      </c>
      <c r="G3967">
        <v>1</v>
      </c>
    </row>
    <row r="3968" spans="1:9" ht="45" x14ac:dyDescent="0.2">
      <c r="A3968" t="s">
        <v>903</v>
      </c>
      <c r="B3968" t="s">
        <v>902</v>
      </c>
      <c r="C3968" s="412" t="s">
        <v>1827</v>
      </c>
      <c r="D3968" t="s">
        <v>15</v>
      </c>
      <c r="E3968" t="s">
        <v>20</v>
      </c>
      <c r="F3968" s="412" t="s">
        <v>1170</v>
      </c>
      <c r="G3968">
        <v>16</v>
      </c>
      <c r="H3968">
        <v>1</v>
      </c>
    </row>
    <row r="3969" spans="1:9" ht="30" x14ac:dyDescent="0.2">
      <c r="A3969" t="s">
        <v>903</v>
      </c>
      <c r="B3969" t="s">
        <v>902</v>
      </c>
      <c r="C3969" s="412" t="s">
        <v>1827</v>
      </c>
      <c r="D3969" t="s">
        <v>15</v>
      </c>
      <c r="E3969" t="s">
        <v>20</v>
      </c>
      <c r="F3969" s="412" t="s">
        <v>1307</v>
      </c>
      <c r="G3969">
        <v>9</v>
      </c>
    </row>
    <row r="3970" spans="1:9" ht="30" x14ac:dyDescent="0.2">
      <c r="A3970" t="s">
        <v>903</v>
      </c>
      <c r="B3970" t="s">
        <v>902</v>
      </c>
      <c r="C3970" s="412" t="s">
        <v>1827</v>
      </c>
      <c r="D3970" t="s">
        <v>15</v>
      </c>
      <c r="E3970" t="s">
        <v>20</v>
      </c>
      <c r="F3970" s="412" t="s">
        <v>1306</v>
      </c>
      <c r="G3970">
        <v>28</v>
      </c>
    </row>
    <row r="3971" spans="1:9" ht="45" x14ac:dyDescent="0.2">
      <c r="A3971" t="s">
        <v>903</v>
      </c>
      <c r="B3971" t="s">
        <v>902</v>
      </c>
      <c r="C3971" s="412" t="s">
        <v>1827</v>
      </c>
      <c r="D3971" t="s">
        <v>15</v>
      </c>
      <c r="E3971" t="s">
        <v>20</v>
      </c>
      <c r="F3971" s="412" t="s">
        <v>1300</v>
      </c>
      <c r="G3971">
        <v>82</v>
      </c>
      <c r="I3971">
        <v>216</v>
      </c>
    </row>
    <row r="3972" spans="1:9" ht="45" x14ac:dyDescent="0.2">
      <c r="A3972" t="s">
        <v>903</v>
      </c>
      <c r="B3972" t="s">
        <v>902</v>
      </c>
      <c r="C3972" s="412" t="s">
        <v>1827</v>
      </c>
      <c r="D3972" t="s">
        <v>15</v>
      </c>
      <c r="E3972" t="s">
        <v>20</v>
      </c>
      <c r="F3972" s="412" t="s">
        <v>1299</v>
      </c>
      <c r="G3972">
        <v>132</v>
      </c>
    </row>
    <row r="3973" spans="1:9" ht="30" x14ac:dyDescent="0.2">
      <c r="A3973" t="s">
        <v>903</v>
      </c>
      <c r="B3973" t="s">
        <v>902</v>
      </c>
      <c r="C3973" s="412" t="s">
        <v>1827</v>
      </c>
      <c r="D3973" t="s">
        <v>15</v>
      </c>
      <c r="E3973" t="s">
        <v>20</v>
      </c>
      <c r="F3973" s="412" t="s">
        <v>1171</v>
      </c>
      <c r="G3973">
        <v>7</v>
      </c>
    </row>
    <row r="3974" spans="1:9" ht="30" x14ac:dyDescent="0.2">
      <c r="A3974" t="s">
        <v>903</v>
      </c>
      <c r="B3974" t="s">
        <v>902</v>
      </c>
      <c r="C3974" s="412" t="s">
        <v>1827</v>
      </c>
      <c r="D3974" t="s">
        <v>15</v>
      </c>
      <c r="E3974" t="s">
        <v>20</v>
      </c>
      <c r="F3974" s="412" t="s">
        <v>1297</v>
      </c>
      <c r="G3974">
        <v>115</v>
      </c>
      <c r="H3974">
        <v>2</v>
      </c>
      <c r="I3974">
        <v>40</v>
      </c>
    </row>
    <row r="3975" spans="1:9" ht="30" x14ac:dyDescent="0.2">
      <c r="A3975" t="s">
        <v>903</v>
      </c>
      <c r="B3975" t="s">
        <v>902</v>
      </c>
      <c r="C3975" s="412" t="s">
        <v>1827</v>
      </c>
      <c r="D3975" t="s">
        <v>15</v>
      </c>
      <c r="E3975" t="s">
        <v>20</v>
      </c>
      <c r="F3975" s="412" t="s">
        <v>1296</v>
      </c>
      <c r="G3975">
        <v>6</v>
      </c>
      <c r="H3975">
        <v>4</v>
      </c>
    </row>
    <row r="3976" spans="1:9" ht="60" x14ac:dyDescent="0.2">
      <c r="A3976" t="s">
        <v>903</v>
      </c>
      <c r="B3976" t="s">
        <v>902</v>
      </c>
      <c r="C3976" s="412" t="s">
        <v>1827</v>
      </c>
      <c r="D3976" t="s">
        <v>15</v>
      </c>
      <c r="E3976" t="s">
        <v>20</v>
      </c>
      <c r="F3976" s="412" t="s">
        <v>1295</v>
      </c>
      <c r="G3976">
        <v>11</v>
      </c>
      <c r="H3976">
        <v>5</v>
      </c>
      <c r="I3976">
        <v>21</v>
      </c>
    </row>
    <row r="3977" spans="1:9" ht="30" x14ac:dyDescent="0.2">
      <c r="A3977" t="s">
        <v>903</v>
      </c>
      <c r="B3977" t="s">
        <v>902</v>
      </c>
      <c r="C3977" s="412" t="s">
        <v>1827</v>
      </c>
      <c r="D3977" t="s">
        <v>15</v>
      </c>
      <c r="E3977" t="s">
        <v>20</v>
      </c>
      <c r="F3977" s="412" t="s">
        <v>1294</v>
      </c>
      <c r="G3977">
        <v>6162</v>
      </c>
      <c r="H3977">
        <v>9</v>
      </c>
      <c r="I3977">
        <v>928</v>
      </c>
    </row>
    <row r="3978" spans="1:9" ht="30" x14ac:dyDescent="0.2">
      <c r="A3978" t="s">
        <v>1058</v>
      </c>
      <c r="B3978" t="s">
        <v>1057</v>
      </c>
      <c r="C3978" s="412" t="s">
        <v>1486</v>
      </c>
      <c r="D3978" t="s">
        <v>15</v>
      </c>
      <c r="E3978" t="s">
        <v>18</v>
      </c>
      <c r="F3978" s="412" t="s">
        <v>1297</v>
      </c>
      <c r="G3978">
        <v>1</v>
      </c>
      <c r="I3978">
        <v>1</v>
      </c>
    </row>
    <row r="3979" spans="1:9" ht="30" x14ac:dyDescent="0.2">
      <c r="A3979" t="s">
        <v>1058</v>
      </c>
      <c r="B3979" t="s">
        <v>1057</v>
      </c>
      <c r="C3979" s="412" t="s">
        <v>1486</v>
      </c>
      <c r="D3979" t="s">
        <v>15</v>
      </c>
      <c r="E3979" t="s">
        <v>18</v>
      </c>
      <c r="F3979" s="412" t="s">
        <v>1294</v>
      </c>
      <c r="I3979">
        <v>1</v>
      </c>
    </row>
    <row r="3980" spans="1:9" ht="30" x14ac:dyDescent="0.2">
      <c r="A3980" t="s">
        <v>614</v>
      </c>
      <c r="B3980" t="s">
        <v>613</v>
      </c>
      <c r="C3980" s="412" t="s">
        <v>1828</v>
      </c>
      <c r="D3980" t="s">
        <v>15</v>
      </c>
      <c r="E3980" t="s">
        <v>19</v>
      </c>
      <c r="F3980" s="412" t="s">
        <v>1305</v>
      </c>
      <c r="G3980">
        <v>4</v>
      </c>
    </row>
    <row r="3981" spans="1:9" ht="30" x14ac:dyDescent="0.2">
      <c r="A3981" t="s">
        <v>614</v>
      </c>
      <c r="B3981" t="s">
        <v>613</v>
      </c>
      <c r="C3981" s="412" t="s">
        <v>1828</v>
      </c>
      <c r="D3981" t="s">
        <v>15</v>
      </c>
      <c r="E3981" t="s">
        <v>19</v>
      </c>
      <c r="F3981" s="412" t="s">
        <v>1308</v>
      </c>
      <c r="G3981">
        <v>2</v>
      </c>
    </row>
    <row r="3982" spans="1:9" ht="30" x14ac:dyDescent="0.2">
      <c r="A3982" t="s">
        <v>614</v>
      </c>
      <c r="B3982" t="s">
        <v>613</v>
      </c>
      <c r="C3982" s="412" t="s">
        <v>1828</v>
      </c>
      <c r="D3982" t="s">
        <v>15</v>
      </c>
      <c r="E3982" t="s">
        <v>19</v>
      </c>
      <c r="F3982" s="412" t="s">
        <v>1304</v>
      </c>
      <c r="G3982">
        <v>4</v>
      </c>
    </row>
    <row r="3983" spans="1:9" ht="45" x14ac:dyDescent="0.2">
      <c r="A3983" t="s">
        <v>614</v>
      </c>
      <c r="B3983" t="s">
        <v>613</v>
      </c>
      <c r="C3983" s="412" t="s">
        <v>1828</v>
      </c>
      <c r="D3983" t="s">
        <v>15</v>
      </c>
      <c r="E3983" t="s">
        <v>19</v>
      </c>
      <c r="F3983" s="412" t="s">
        <v>1303</v>
      </c>
      <c r="G3983">
        <v>12</v>
      </c>
    </row>
    <row r="3984" spans="1:9" ht="30" x14ac:dyDescent="0.2">
      <c r="A3984" t="s">
        <v>614</v>
      </c>
      <c r="B3984" t="s">
        <v>613</v>
      </c>
      <c r="C3984" s="412" t="s">
        <v>1828</v>
      </c>
      <c r="D3984" t="s">
        <v>15</v>
      </c>
      <c r="E3984" t="s">
        <v>19</v>
      </c>
      <c r="F3984" s="412" t="s">
        <v>1309</v>
      </c>
      <c r="G3984">
        <v>1</v>
      </c>
    </row>
    <row r="3985" spans="1:9" ht="45" x14ac:dyDescent="0.2">
      <c r="A3985" t="s">
        <v>614</v>
      </c>
      <c r="B3985" t="s">
        <v>613</v>
      </c>
      <c r="C3985" s="412" t="s">
        <v>1828</v>
      </c>
      <c r="D3985" t="s">
        <v>15</v>
      </c>
      <c r="E3985" t="s">
        <v>19</v>
      </c>
      <c r="F3985" s="412" t="s">
        <v>1170</v>
      </c>
      <c r="G3985">
        <v>2840</v>
      </c>
      <c r="H3985">
        <v>128</v>
      </c>
    </row>
    <row r="3986" spans="1:9" ht="45" x14ac:dyDescent="0.2">
      <c r="A3986" t="s">
        <v>614</v>
      </c>
      <c r="B3986" t="s">
        <v>613</v>
      </c>
      <c r="C3986" s="412" t="s">
        <v>1828</v>
      </c>
      <c r="D3986" t="s">
        <v>15</v>
      </c>
      <c r="E3986" t="s">
        <v>19</v>
      </c>
      <c r="F3986" s="412" t="s">
        <v>1300</v>
      </c>
      <c r="G3986">
        <v>606</v>
      </c>
      <c r="I3986">
        <v>465</v>
      </c>
    </row>
    <row r="3987" spans="1:9" ht="45" x14ac:dyDescent="0.2">
      <c r="A3987" t="s">
        <v>614</v>
      </c>
      <c r="B3987" t="s">
        <v>613</v>
      </c>
      <c r="C3987" s="412" t="s">
        <v>1828</v>
      </c>
      <c r="D3987" t="s">
        <v>15</v>
      </c>
      <c r="E3987" t="s">
        <v>19</v>
      </c>
      <c r="F3987" s="412" t="s">
        <v>1299</v>
      </c>
      <c r="G3987">
        <v>4</v>
      </c>
    </row>
    <row r="3988" spans="1:9" ht="30" x14ac:dyDescent="0.2">
      <c r="A3988" t="s">
        <v>614</v>
      </c>
      <c r="B3988" t="s">
        <v>613</v>
      </c>
      <c r="C3988" s="412" t="s">
        <v>1828</v>
      </c>
      <c r="D3988" t="s">
        <v>15</v>
      </c>
      <c r="E3988" t="s">
        <v>19</v>
      </c>
      <c r="F3988" s="412" t="s">
        <v>1297</v>
      </c>
      <c r="G3988">
        <v>3052</v>
      </c>
      <c r="H3988">
        <v>193</v>
      </c>
      <c r="I3988">
        <v>1139</v>
      </c>
    </row>
    <row r="3989" spans="1:9" ht="30" x14ac:dyDescent="0.2">
      <c r="A3989" t="s">
        <v>614</v>
      </c>
      <c r="B3989" t="s">
        <v>613</v>
      </c>
      <c r="C3989" s="412" t="s">
        <v>1828</v>
      </c>
      <c r="D3989" t="s">
        <v>15</v>
      </c>
      <c r="E3989" t="s">
        <v>19</v>
      </c>
      <c r="F3989" s="412" t="s">
        <v>1296</v>
      </c>
      <c r="G3989">
        <v>14</v>
      </c>
    </row>
    <row r="3990" spans="1:9" ht="60" x14ac:dyDescent="0.2">
      <c r="A3990" t="s">
        <v>614</v>
      </c>
      <c r="B3990" t="s">
        <v>613</v>
      </c>
      <c r="C3990" s="412" t="s">
        <v>1828</v>
      </c>
      <c r="D3990" t="s">
        <v>15</v>
      </c>
      <c r="E3990" t="s">
        <v>19</v>
      </c>
      <c r="F3990" s="412" t="s">
        <v>1295</v>
      </c>
      <c r="G3990">
        <v>1118</v>
      </c>
      <c r="H3990">
        <v>75</v>
      </c>
      <c r="I3990">
        <v>12</v>
      </c>
    </row>
    <row r="3991" spans="1:9" x14ac:dyDescent="0.2">
      <c r="A3991" t="s">
        <v>614</v>
      </c>
      <c r="B3991" t="s">
        <v>613</v>
      </c>
      <c r="C3991" s="412" t="s">
        <v>1828</v>
      </c>
      <c r="D3991" t="s">
        <v>15</v>
      </c>
      <c r="E3991" t="s">
        <v>19</v>
      </c>
      <c r="F3991" s="412" t="s">
        <v>1294</v>
      </c>
      <c r="G3991">
        <v>10</v>
      </c>
      <c r="H3991">
        <v>3</v>
      </c>
      <c r="I3991">
        <v>2</v>
      </c>
    </row>
    <row r="3992" spans="1:9" ht="30" x14ac:dyDescent="0.2">
      <c r="A3992" t="s">
        <v>887</v>
      </c>
      <c r="B3992" t="s">
        <v>886</v>
      </c>
      <c r="C3992" s="412" t="s">
        <v>1487</v>
      </c>
      <c r="D3992" t="s">
        <v>13</v>
      </c>
      <c r="E3992" t="s">
        <v>67</v>
      </c>
      <c r="F3992" s="412" t="s">
        <v>1305</v>
      </c>
      <c r="G3992">
        <v>3</v>
      </c>
    </row>
    <row r="3993" spans="1:9" ht="30" x14ac:dyDescent="0.2">
      <c r="A3993" t="s">
        <v>887</v>
      </c>
      <c r="B3993" t="s">
        <v>886</v>
      </c>
      <c r="C3993" s="412" t="s">
        <v>1487</v>
      </c>
      <c r="D3993" t="s">
        <v>13</v>
      </c>
      <c r="E3993" t="s">
        <v>67</v>
      </c>
      <c r="F3993" s="412" t="s">
        <v>1308</v>
      </c>
      <c r="G3993">
        <v>1</v>
      </c>
    </row>
    <row r="3994" spans="1:9" ht="30" x14ac:dyDescent="0.2">
      <c r="A3994" t="s">
        <v>887</v>
      </c>
      <c r="B3994" t="s">
        <v>886</v>
      </c>
      <c r="C3994" s="412" t="s">
        <v>1487</v>
      </c>
      <c r="D3994" t="s">
        <v>13</v>
      </c>
      <c r="E3994" t="s">
        <v>67</v>
      </c>
      <c r="F3994" s="412" t="s">
        <v>1169</v>
      </c>
      <c r="G3994">
        <v>15</v>
      </c>
    </row>
    <row r="3995" spans="1:9" x14ac:dyDescent="0.2">
      <c r="A3995" t="s">
        <v>887</v>
      </c>
      <c r="B3995" t="s">
        <v>886</v>
      </c>
      <c r="C3995" s="412" t="s">
        <v>1487</v>
      </c>
      <c r="D3995" t="s">
        <v>13</v>
      </c>
      <c r="E3995" t="s">
        <v>67</v>
      </c>
      <c r="F3995" s="412" t="s">
        <v>1306</v>
      </c>
      <c r="G3995">
        <v>608</v>
      </c>
    </row>
    <row r="3996" spans="1:9" ht="45" x14ac:dyDescent="0.2">
      <c r="A3996" t="s">
        <v>887</v>
      </c>
      <c r="B3996" t="s">
        <v>886</v>
      </c>
      <c r="C3996" s="412" t="s">
        <v>1487</v>
      </c>
      <c r="D3996" t="s">
        <v>13</v>
      </c>
      <c r="E3996" t="s">
        <v>67</v>
      </c>
      <c r="F3996" s="412" t="s">
        <v>1300</v>
      </c>
      <c r="I3996">
        <v>3</v>
      </c>
    </row>
    <row r="3997" spans="1:9" ht="45" x14ac:dyDescent="0.2">
      <c r="A3997" t="s">
        <v>887</v>
      </c>
      <c r="B3997" t="s">
        <v>886</v>
      </c>
      <c r="C3997" s="412" t="s">
        <v>1487</v>
      </c>
      <c r="D3997" t="s">
        <v>13</v>
      </c>
      <c r="E3997" t="s">
        <v>67</v>
      </c>
      <c r="F3997" s="412" t="s">
        <v>1299</v>
      </c>
      <c r="G3997">
        <v>2</v>
      </c>
    </row>
    <row r="3998" spans="1:9" ht="30" x14ac:dyDescent="0.2">
      <c r="A3998" t="s">
        <v>887</v>
      </c>
      <c r="B3998" t="s">
        <v>886</v>
      </c>
      <c r="C3998" s="412" t="s">
        <v>1487</v>
      </c>
      <c r="D3998" t="s">
        <v>13</v>
      </c>
      <c r="E3998" t="s">
        <v>67</v>
      </c>
      <c r="F3998" s="412" t="s">
        <v>1297</v>
      </c>
      <c r="G3998">
        <v>909</v>
      </c>
      <c r="H3998">
        <v>21</v>
      </c>
      <c r="I3998">
        <v>299</v>
      </c>
    </row>
    <row r="3999" spans="1:9" ht="30" x14ac:dyDescent="0.2">
      <c r="A3999" t="s">
        <v>887</v>
      </c>
      <c r="B3999" t="s">
        <v>886</v>
      </c>
      <c r="C3999" s="412" t="s">
        <v>1487</v>
      </c>
      <c r="D3999" t="s">
        <v>13</v>
      </c>
      <c r="E3999" t="s">
        <v>67</v>
      </c>
      <c r="F3999" s="412" t="s">
        <v>1296</v>
      </c>
      <c r="G3999">
        <v>3</v>
      </c>
    </row>
    <row r="4000" spans="1:9" ht="60" x14ac:dyDescent="0.2">
      <c r="A4000" t="s">
        <v>887</v>
      </c>
      <c r="B4000" t="s">
        <v>886</v>
      </c>
      <c r="C4000" s="412" t="s">
        <v>1487</v>
      </c>
      <c r="D4000" t="s">
        <v>13</v>
      </c>
      <c r="E4000" t="s">
        <v>67</v>
      </c>
      <c r="F4000" s="412" t="s">
        <v>1295</v>
      </c>
      <c r="G4000">
        <v>1</v>
      </c>
      <c r="H4000">
        <v>1</v>
      </c>
    </row>
    <row r="4001" spans="1:9" x14ac:dyDescent="0.2">
      <c r="A4001" t="s">
        <v>887</v>
      </c>
      <c r="B4001" t="s">
        <v>886</v>
      </c>
      <c r="C4001" s="412" t="s">
        <v>1487</v>
      </c>
      <c r="D4001" t="s">
        <v>13</v>
      </c>
      <c r="E4001" t="s">
        <v>67</v>
      </c>
      <c r="F4001" s="412" t="s">
        <v>1294</v>
      </c>
      <c r="G4001">
        <v>614</v>
      </c>
      <c r="H4001">
        <v>37</v>
      </c>
      <c r="I4001">
        <v>210</v>
      </c>
    </row>
    <row r="4002" spans="1:9" ht="30" x14ac:dyDescent="0.2">
      <c r="A4002" t="s">
        <v>397</v>
      </c>
      <c r="B4002" t="s">
        <v>396</v>
      </c>
      <c r="C4002" s="412" t="s">
        <v>1488</v>
      </c>
      <c r="D4002" t="s">
        <v>13</v>
      </c>
      <c r="E4002" t="s">
        <v>67</v>
      </c>
      <c r="F4002" s="412" t="s">
        <v>1169</v>
      </c>
      <c r="G4002">
        <v>2</v>
      </c>
    </row>
    <row r="4003" spans="1:9" ht="45" x14ac:dyDescent="0.2">
      <c r="A4003" t="s">
        <v>397</v>
      </c>
      <c r="B4003" t="s">
        <v>396</v>
      </c>
      <c r="C4003" s="412" t="s">
        <v>1488</v>
      </c>
      <c r="D4003" t="s">
        <v>13</v>
      </c>
      <c r="E4003" t="s">
        <v>67</v>
      </c>
      <c r="F4003" s="412" t="s">
        <v>1170</v>
      </c>
      <c r="G4003">
        <v>1</v>
      </c>
    </row>
    <row r="4004" spans="1:9" ht="30" x14ac:dyDescent="0.2">
      <c r="A4004" t="s">
        <v>397</v>
      </c>
      <c r="B4004" t="s">
        <v>396</v>
      </c>
      <c r="C4004" s="412" t="s">
        <v>1488</v>
      </c>
      <c r="D4004" t="s">
        <v>13</v>
      </c>
      <c r="E4004" t="s">
        <v>67</v>
      </c>
      <c r="F4004" s="412" t="s">
        <v>1306</v>
      </c>
      <c r="G4004">
        <v>79</v>
      </c>
    </row>
    <row r="4005" spans="1:9" ht="45" x14ac:dyDescent="0.2">
      <c r="A4005" t="s">
        <v>397</v>
      </c>
      <c r="B4005" t="s">
        <v>396</v>
      </c>
      <c r="C4005" s="412" t="s">
        <v>1488</v>
      </c>
      <c r="D4005" t="s">
        <v>13</v>
      </c>
      <c r="E4005" t="s">
        <v>67</v>
      </c>
      <c r="F4005" s="412" t="s">
        <v>1300</v>
      </c>
      <c r="G4005">
        <v>1</v>
      </c>
    </row>
    <row r="4006" spans="1:9" ht="30" x14ac:dyDescent="0.2">
      <c r="A4006" t="s">
        <v>397</v>
      </c>
      <c r="B4006" t="s">
        <v>396</v>
      </c>
      <c r="C4006" s="412" t="s">
        <v>1488</v>
      </c>
      <c r="D4006" t="s">
        <v>13</v>
      </c>
      <c r="E4006" t="s">
        <v>67</v>
      </c>
      <c r="F4006" s="412" t="s">
        <v>1297</v>
      </c>
      <c r="G4006">
        <v>130</v>
      </c>
      <c r="H4006">
        <v>4</v>
      </c>
      <c r="I4006">
        <v>23</v>
      </c>
    </row>
    <row r="4007" spans="1:9" ht="30" x14ac:dyDescent="0.2">
      <c r="A4007" t="s">
        <v>397</v>
      </c>
      <c r="B4007" t="s">
        <v>396</v>
      </c>
      <c r="C4007" s="412" t="s">
        <v>1488</v>
      </c>
      <c r="D4007" t="s">
        <v>13</v>
      </c>
      <c r="E4007" t="s">
        <v>67</v>
      </c>
      <c r="F4007" s="412" t="s">
        <v>1296</v>
      </c>
      <c r="G4007">
        <v>1</v>
      </c>
    </row>
    <row r="4008" spans="1:9" ht="30" x14ac:dyDescent="0.2">
      <c r="A4008" t="s">
        <v>397</v>
      </c>
      <c r="B4008" t="s">
        <v>396</v>
      </c>
      <c r="C4008" s="412" t="s">
        <v>1488</v>
      </c>
      <c r="D4008" t="s">
        <v>13</v>
      </c>
      <c r="E4008" t="s">
        <v>67</v>
      </c>
      <c r="F4008" s="412" t="s">
        <v>1294</v>
      </c>
      <c r="G4008">
        <v>29</v>
      </c>
      <c r="H4008">
        <v>1</v>
      </c>
      <c r="I4008">
        <v>22</v>
      </c>
    </row>
    <row r="4009" spans="1:9" ht="30" x14ac:dyDescent="0.2">
      <c r="A4009" t="s">
        <v>328</v>
      </c>
      <c r="B4009" t="s">
        <v>327</v>
      </c>
      <c r="C4009" s="412" t="s">
        <v>1829</v>
      </c>
      <c r="D4009" t="s">
        <v>13</v>
      </c>
      <c r="E4009" t="s">
        <v>66</v>
      </c>
      <c r="F4009" s="412" t="s">
        <v>1305</v>
      </c>
      <c r="G4009">
        <v>2</v>
      </c>
    </row>
    <row r="4010" spans="1:9" ht="30" x14ac:dyDescent="0.2">
      <c r="A4010" t="s">
        <v>328</v>
      </c>
      <c r="B4010" t="s">
        <v>327</v>
      </c>
      <c r="C4010" s="412" t="s">
        <v>1829</v>
      </c>
      <c r="D4010" t="s">
        <v>13</v>
      </c>
      <c r="E4010" t="s">
        <v>66</v>
      </c>
      <c r="F4010" s="412" t="s">
        <v>1308</v>
      </c>
      <c r="G4010">
        <v>3</v>
      </c>
      <c r="H4010">
        <v>30</v>
      </c>
    </row>
    <row r="4011" spans="1:9" ht="30" x14ac:dyDescent="0.2">
      <c r="A4011" t="s">
        <v>328</v>
      </c>
      <c r="B4011" t="s">
        <v>327</v>
      </c>
      <c r="C4011" s="412" t="s">
        <v>1829</v>
      </c>
      <c r="D4011" t="s">
        <v>13</v>
      </c>
      <c r="E4011" t="s">
        <v>66</v>
      </c>
      <c r="F4011" s="412" t="s">
        <v>1304</v>
      </c>
      <c r="G4011">
        <v>1</v>
      </c>
    </row>
    <row r="4012" spans="1:9" ht="45" x14ac:dyDescent="0.2">
      <c r="A4012" t="s">
        <v>328</v>
      </c>
      <c r="B4012" t="s">
        <v>327</v>
      </c>
      <c r="C4012" s="412" t="s">
        <v>1829</v>
      </c>
      <c r="D4012" t="s">
        <v>13</v>
      </c>
      <c r="E4012" t="s">
        <v>66</v>
      </c>
      <c r="F4012" s="412" t="s">
        <v>1303</v>
      </c>
      <c r="G4012">
        <v>1</v>
      </c>
    </row>
    <row r="4013" spans="1:9" ht="30" x14ac:dyDescent="0.2">
      <c r="A4013" t="s">
        <v>328</v>
      </c>
      <c r="B4013" t="s">
        <v>327</v>
      </c>
      <c r="C4013" s="412" t="s">
        <v>1829</v>
      </c>
      <c r="D4013" t="s">
        <v>13</v>
      </c>
      <c r="E4013" t="s">
        <v>66</v>
      </c>
      <c r="F4013" s="412" t="s">
        <v>1309</v>
      </c>
      <c r="G4013">
        <v>2</v>
      </c>
    </row>
    <row r="4014" spans="1:9" ht="45" x14ac:dyDescent="0.2">
      <c r="A4014" t="s">
        <v>328</v>
      </c>
      <c r="B4014" t="s">
        <v>327</v>
      </c>
      <c r="C4014" s="412" t="s">
        <v>1829</v>
      </c>
      <c r="D4014" t="s">
        <v>13</v>
      </c>
      <c r="E4014" t="s">
        <v>66</v>
      </c>
      <c r="F4014" s="412" t="s">
        <v>1170</v>
      </c>
      <c r="G4014">
        <v>14</v>
      </c>
      <c r="H4014">
        <v>3</v>
      </c>
    </row>
    <row r="4015" spans="1:9" ht="45" x14ac:dyDescent="0.2">
      <c r="A4015" t="s">
        <v>328</v>
      </c>
      <c r="B4015" t="s">
        <v>327</v>
      </c>
      <c r="C4015" s="412" t="s">
        <v>1829</v>
      </c>
      <c r="D4015" t="s">
        <v>13</v>
      </c>
      <c r="E4015" t="s">
        <v>66</v>
      </c>
      <c r="F4015" s="412" t="s">
        <v>1300</v>
      </c>
      <c r="G4015">
        <v>5</v>
      </c>
    </row>
    <row r="4016" spans="1:9" ht="45" x14ac:dyDescent="0.2">
      <c r="A4016" t="s">
        <v>328</v>
      </c>
      <c r="B4016" t="s">
        <v>327</v>
      </c>
      <c r="C4016" s="412" t="s">
        <v>1829</v>
      </c>
      <c r="D4016" t="s">
        <v>13</v>
      </c>
      <c r="E4016" t="s">
        <v>66</v>
      </c>
      <c r="F4016" s="412" t="s">
        <v>1299</v>
      </c>
      <c r="G4016">
        <v>2</v>
      </c>
    </row>
    <row r="4017" spans="1:9" ht="30" x14ac:dyDescent="0.2">
      <c r="A4017" t="s">
        <v>328</v>
      </c>
      <c r="B4017" t="s">
        <v>327</v>
      </c>
      <c r="C4017" s="412" t="s">
        <v>1829</v>
      </c>
      <c r="D4017" t="s">
        <v>13</v>
      </c>
      <c r="E4017" t="s">
        <v>66</v>
      </c>
      <c r="F4017" s="412" t="s">
        <v>1171</v>
      </c>
      <c r="G4017">
        <v>101</v>
      </c>
    </row>
    <row r="4018" spans="1:9" ht="30" x14ac:dyDescent="0.2">
      <c r="A4018" t="s">
        <v>328</v>
      </c>
      <c r="B4018" t="s">
        <v>327</v>
      </c>
      <c r="C4018" s="412" t="s">
        <v>1829</v>
      </c>
      <c r="D4018" t="s">
        <v>13</v>
      </c>
      <c r="E4018" t="s">
        <v>66</v>
      </c>
      <c r="F4018" s="412" t="s">
        <v>1297</v>
      </c>
      <c r="G4018">
        <v>1927</v>
      </c>
      <c r="H4018">
        <v>3</v>
      </c>
      <c r="I4018">
        <v>222</v>
      </c>
    </row>
    <row r="4019" spans="1:9" ht="30" x14ac:dyDescent="0.2">
      <c r="A4019" t="s">
        <v>328</v>
      </c>
      <c r="B4019" t="s">
        <v>327</v>
      </c>
      <c r="C4019" s="412" t="s">
        <v>1829</v>
      </c>
      <c r="D4019" t="s">
        <v>13</v>
      </c>
      <c r="E4019" t="s">
        <v>66</v>
      </c>
      <c r="F4019" s="412" t="s">
        <v>1296</v>
      </c>
      <c r="G4019">
        <v>6</v>
      </c>
    </row>
    <row r="4020" spans="1:9" ht="60" x14ac:dyDescent="0.2">
      <c r="A4020" t="s">
        <v>328</v>
      </c>
      <c r="B4020" t="s">
        <v>327</v>
      </c>
      <c r="C4020" s="412" t="s">
        <v>1829</v>
      </c>
      <c r="D4020" t="s">
        <v>13</v>
      </c>
      <c r="E4020" t="s">
        <v>66</v>
      </c>
      <c r="F4020" s="412" t="s">
        <v>1295</v>
      </c>
      <c r="G4020">
        <v>10</v>
      </c>
      <c r="H4020">
        <v>43</v>
      </c>
      <c r="I4020">
        <v>218</v>
      </c>
    </row>
    <row r="4021" spans="1:9" x14ac:dyDescent="0.2">
      <c r="A4021" t="s">
        <v>328</v>
      </c>
      <c r="B4021" t="s">
        <v>327</v>
      </c>
      <c r="C4021" s="412" t="s">
        <v>1829</v>
      </c>
      <c r="D4021" t="s">
        <v>13</v>
      </c>
      <c r="E4021" t="s">
        <v>66</v>
      </c>
      <c r="F4021" s="412" t="s">
        <v>1294</v>
      </c>
      <c r="G4021">
        <v>229</v>
      </c>
      <c r="I4021">
        <v>2</v>
      </c>
    </row>
    <row r="4022" spans="1:9" ht="45" x14ac:dyDescent="0.2">
      <c r="A4022" t="s">
        <v>189</v>
      </c>
      <c r="B4022" t="s">
        <v>188</v>
      </c>
      <c r="C4022" s="412" t="s">
        <v>1489</v>
      </c>
      <c r="D4022" t="s">
        <v>15</v>
      </c>
      <c r="E4022" t="s">
        <v>18</v>
      </c>
      <c r="F4022" s="412" t="s">
        <v>1303</v>
      </c>
      <c r="G4022">
        <v>6</v>
      </c>
    </row>
    <row r="4023" spans="1:9" ht="45" x14ac:dyDescent="0.2">
      <c r="A4023" t="s">
        <v>189</v>
      </c>
      <c r="B4023" t="s">
        <v>188</v>
      </c>
      <c r="C4023" s="412" t="s">
        <v>1489</v>
      </c>
      <c r="D4023" t="s">
        <v>15</v>
      </c>
      <c r="E4023" t="s">
        <v>18</v>
      </c>
      <c r="F4023" s="412" t="s">
        <v>1300</v>
      </c>
      <c r="I4023">
        <v>9</v>
      </c>
    </row>
    <row r="4024" spans="1:9" ht="45" x14ac:dyDescent="0.2">
      <c r="A4024" t="s">
        <v>189</v>
      </c>
      <c r="B4024" t="s">
        <v>188</v>
      </c>
      <c r="C4024" s="412" t="s">
        <v>1489</v>
      </c>
      <c r="D4024" t="s">
        <v>15</v>
      </c>
      <c r="E4024" t="s">
        <v>18</v>
      </c>
      <c r="F4024" s="412" t="s">
        <v>1296</v>
      </c>
      <c r="G4024">
        <v>3</v>
      </c>
    </row>
    <row r="4025" spans="1:9" ht="60" x14ac:dyDescent="0.2">
      <c r="A4025" t="s">
        <v>189</v>
      </c>
      <c r="B4025" t="s">
        <v>188</v>
      </c>
      <c r="C4025" s="412" t="s">
        <v>1489</v>
      </c>
      <c r="D4025" t="s">
        <v>15</v>
      </c>
      <c r="E4025" t="s">
        <v>18</v>
      </c>
      <c r="F4025" s="412" t="s">
        <v>1295</v>
      </c>
      <c r="G4025">
        <v>5</v>
      </c>
      <c r="H4025">
        <v>2</v>
      </c>
      <c r="I4025">
        <v>73</v>
      </c>
    </row>
    <row r="4026" spans="1:9" ht="45" x14ac:dyDescent="0.2">
      <c r="A4026" t="s">
        <v>189</v>
      </c>
      <c r="B4026" t="s">
        <v>188</v>
      </c>
      <c r="C4026" s="412" t="s">
        <v>1489</v>
      </c>
      <c r="D4026" t="s">
        <v>15</v>
      </c>
      <c r="E4026" t="s">
        <v>18</v>
      </c>
      <c r="F4026" s="412" t="s">
        <v>1294</v>
      </c>
      <c r="G4026">
        <v>2</v>
      </c>
      <c r="I4026">
        <v>37</v>
      </c>
    </row>
    <row r="4027" spans="1:9" ht="30" x14ac:dyDescent="0.2">
      <c r="A4027" t="s">
        <v>220</v>
      </c>
      <c r="B4027" t="s">
        <v>219</v>
      </c>
      <c r="C4027" s="412" t="s">
        <v>1830</v>
      </c>
      <c r="D4027" t="s">
        <v>160</v>
      </c>
      <c r="E4027" t="s">
        <v>20</v>
      </c>
      <c r="F4027" s="412" t="s">
        <v>1305</v>
      </c>
      <c r="G4027">
        <v>30761</v>
      </c>
      <c r="H4027">
        <v>5382</v>
      </c>
    </row>
    <row r="4028" spans="1:9" ht="30" x14ac:dyDescent="0.2">
      <c r="A4028" t="s">
        <v>220</v>
      </c>
      <c r="B4028" t="s">
        <v>219</v>
      </c>
      <c r="C4028" s="412" t="s">
        <v>1830</v>
      </c>
      <c r="D4028" t="s">
        <v>160</v>
      </c>
      <c r="E4028" t="s">
        <v>20</v>
      </c>
      <c r="F4028" s="412" t="s">
        <v>1308</v>
      </c>
      <c r="G4028">
        <v>41</v>
      </c>
      <c r="H4028">
        <v>418</v>
      </c>
    </row>
    <row r="4029" spans="1:9" ht="30" x14ac:dyDescent="0.2">
      <c r="A4029" t="s">
        <v>220</v>
      </c>
      <c r="B4029" t="s">
        <v>219</v>
      </c>
      <c r="C4029" s="412" t="s">
        <v>1830</v>
      </c>
      <c r="D4029" t="s">
        <v>160</v>
      </c>
      <c r="E4029" t="s">
        <v>20</v>
      </c>
      <c r="F4029" s="412" t="s">
        <v>1304</v>
      </c>
      <c r="G4029">
        <v>12</v>
      </c>
      <c r="H4029">
        <v>1</v>
      </c>
    </row>
    <row r="4030" spans="1:9" ht="45" x14ac:dyDescent="0.2">
      <c r="A4030" t="s">
        <v>220</v>
      </c>
      <c r="B4030" t="s">
        <v>219</v>
      </c>
      <c r="C4030" s="412" t="s">
        <v>1830</v>
      </c>
      <c r="D4030" t="s">
        <v>160</v>
      </c>
      <c r="E4030" t="s">
        <v>20</v>
      </c>
      <c r="F4030" s="412" t="s">
        <v>1303</v>
      </c>
      <c r="G4030">
        <v>44</v>
      </c>
    </row>
    <row r="4031" spans="1:9" ht="30" x14ac:dyDescent="0.2">
      <c r="A4031" t="s">
        <v>220</v>
      </c>
      <c r="B4031" t="s">
        <v>219</v>
      </c>
      <c r="C4031" s="412" t="s">
        <v>1830</v>
      </c>
      <c r="D4031" t="s">
        <v>160</v>
      </c>
      <c r="E4031" t="s">
        <v>20</v>
      </c>
      <c r="F4031" s="412" t="s">
        <v>1169</v>
      </c>
      <c r="G4031">
        <v>72930</v>
      </c>
      <c r="H4031">
        <v>16225</v>
      </c>
    </row>
    <row r="4032" spans="1:9" ht="30" x14ac:dyDescent="0.2">
      <c r="A4032" t="s">
        <v>220</v>
      </c>
      <c r="B4032" t="s">
        <v>219</v>
      </c>
      <c r="C4032" s="412" t="s">
        <v>1830</v>
      </c>
      <c r="D4032" t="s">
        <v>160</v>
      </c>
      <c r="E4032" t="s">
        <v>20</v>
      </c>
      <c r="F4032" s="412" t="s">
        <v>1309</v>
      </c>
      <c r="G4032">
        <v>13</v>
      </c>
    </row>
    <row r="4033" spans="1:9" ht="45" x14ac:dyDescent="0.2">
      <c r="A4033" t="s">
        <v>220</v>
      </c>
      <c r="B4033" t="s">
        <v>219</v>
      </c>
      <c r="C4033" s="412" t="s">
        <v>1830</v>
      </c>
      <c r="D4033" t="s">
        <v>160</v>
      </c>
      <c r="E4033" t="s">
        <v>20</v>
      </c>
      <c r="F4033" s="412" t="s">
        <v>1170</v>
      </c>
      <c r="G4033">
        <v>51</v>
      </c>
      <c r="H4033">
        <v>4</v>
      </c>
    </row>
    <row r="4034" spans="1:9" x14ac:dyDescent="0.2">
      <c r="A4034" t="s">
        <v>220</v>
      </c>
      <c r="B4034" t="s">
        <v>219</v>
      </c>
      <c r="C4034" s="412" t="s">
        <v>1830</v>
      </c>
      <c r="D4034" t="s">
        <v>160</v>
      </c>
      <c r="E4034" t="s">
        <v>20</v>
      </c>
      <c r="F4034" s="412" t="s">
        <v>1307</v>
      </c>
      <c r="G4034">
        <v>118</v>
      </c>
    </row>
    <row r="4035" spans="1:9" x14ac:dyDescent="0.2">
      <c r="A4035" t="s">
        <v>220</v>
      </c>
      <c r="B4035" t="s">
        <v>219</v>
      </c>
      <c r="C4035" s="412" t="s">
        <v>1830</v>
      </c>
      <c r="D4035" t="s">
        <v>160</v>
      </c>
      <c r="E4035" t="s">
        <v>20</v>
      </c>
      <c r="F4035" s="412" t="s">
        <v>1306</v>
      </c>
      <c r="G4035">
        <v>2453</v>
      </c>
    </row>
    <row r="4036" spans="1:9" ht="45" x14ac:dyDescent="0.2">
      <c r="A4036" t="s">
        <v>220</v>
      </c>
      <c r="B4036" t="s">
        <v>219</v>
      </c>
      <c r="C4036" s="412" t="s">
        <v>1830</v>
      </c>
      <c r="D4036" t="s">
        <v>160</v>
      </c>
      <c r="E4036" t="s">
        <v>20</v>
      </c>
      <c r="F4036" s="412" t="s">
        <v>1300</v>
      </c>
      <c r="G4036">
        <v>262</v>
      </c>
      <c r="I4036">
        <v>37</v>
      </c>
    </row>
    <row r="4037" spans="1:9" ht="45" x14ac:dyDescent="0.2">
      <c r="A4037" t="s">
        <v>220</v>
      </c>
      <c r="B4037" t="s">
        <v>219</v>
      </c>
      <c r="C4037" s="412" t="s">
        <v>1830</v>
      </c>
      <c r="D4037" t="s">
        <v>160</v>
      </c>
      <c r="E4037" t="s">
        <v>20</v>
      </c>
      <c r="F4037" s="412" t="s">
        <v>1299</v>
      </c>
      <c r="G4037">
        <v>728</v>
      </c>
    </row>
    <row r="4038" spans="1:9" ht="30" x14ac:dyDescent="0.2">
      <c r="A4038" t="s">
        <v>220</v>
      </c>
      <c r="B4038" t="s">
        <v>219</v>
      </c>
      <c r="C4038" s="412" t="s">
        <v>1830</v>
      </c>
      <c r="D4038" t="s">
        <v>160</v>
      </c>
      <c r="E4038" t="s">
        <v>20</v>
      </c>
      <c r="F4038" s="412" t="s">
        <v>1171</v>
      </c>
      <c r="G4038">
        <v>333</v>
      </c>
    </row>
    <row r="4039" spans="1:9" ht="30" x14ac:dyDescent="0.2">
      <c r="A4039" t="s">
        <v>220</v>
      </c>
      <c r="B4039" t="s">
        <v>219</v>
      </c>
      <c r="C4039" s="412" t="s">
        <v>1830</v>
      </c>
      <c r="D4039" t="s">
        <v>160</v>
      </c>
      <c r="E4039" t="s">
        <v>20</v>
      </c>
      <c r="F4039" s="412" t="s">
        <v>1297</v>
      </c>
      <c r="G4039">
        <v>10944</v>
      </c>
      <c r="H4039">
        <v>1876</v>
      </c>
      <c r="I4039">
        <v>76</v>
      </c>
    </row>
    <row r="4040" spans="1:9" ht="30" x14ac:dyDescent="0.2">
      <c r="A4040" t="s">
        <v>220</v>
      </c>
      <c r="B4040" t="s">
        <v>219</v>
      </c>
      <c r="C4040" s="412" t="s">
        <v>1830</v>
      </c>
      <c r="D4040" t="s">
        <v>160</v>
      </c>
      <c r="E4040" t="s">
        <v>20</v>
      </c>
      <c r="F4040" s="412" t="s">
        <v>1296</v>
      </c>
      <c r="G4040">
        <v>91</v>
      </c>
      <c r="H4040">
        <v>591</v>
      </c>
    </row>
    <row r="4041" spans="1:9" ht="60" x14ac:dyDescent="0.2">
      <c r="A4041" t="s">
        <v>220</v>
      </c>
      <c r="B4041" t="s">
        <v>219</v>
      </c>
      <c r="C4041" s="412" t="s">
        <v>1830</v>
      </c>
      <c r="D4041" t="s">
        <v>160</v>
      </c>
      <c r="E4041" t="s">
        <v>20</v>
      </c>
      <c r="F4041" s="412" t="s">
        <v>1295</v>
      </c>
      <c r="G4041">
        <v>72</v>
      </c>
      <c r="H4041">
        <v>1629</v>
      </c>
      <c r="I4041">
        <v>33</v>
      </c>
    </row>
    <row r="4042" spans="1:9" x14ac:dyDescent="0.2">
      <c r="A4042" t="s">
        <v>220</v>
      </c>
      <c r="B4042" t="s">
        <v>219</v>
      </c>
      <c r="C4042" s="412" t="s">
        <v>1830</v>
      </c>
      <c r="D4042" t="s">
        <v>160</v>
      </c>
      <c r="E4042" t="s">
        <v>20</v>
      </c>
      <c r="F4042" s="412" t="s">
        <v>1294</v>
      </c>
      <c r="G4042">
        <v>58871</v>
      </c>
      <c r="H4042">
        <v>2502</v>
      </c>
      <c r="I4042">
        <v>441</v>
      </c>
    </row>
    <row r="4043" spans="1:9" ht="30" x14ac:dyDescent="0.2">
      <c r="A4043" t="s">
        <v>558</v>
      </c>
      <c r="B4043" t="s">
        <v>557</v>
      </c>
      <c r="C4043" s="412" t="s">
        <v>1831</v>
      </c>
      <c r="D4043" t="s">
        <v>15</v>
      </c>
      <c r="E4043" t="s">
        <v>18</v>
      </c>
      <c r="F4043" s="412" t="s">
        <v>1305</v>
      </c>
      <c r="G4043">
        <v>4</v>
      </c>
    </row>
    <row r="4044" spans="1:9" ht="30" x14ac:dyDescent="0.2">
      <c r="A4044" t="s">
        <v>558</v>
      </c>
      <c r="B4044" t="s">
        <v>557</v>
      </c>
      <c r="C4044" s="412" t="s">
        <v>1831</v>
      </c>
      <c r="D4044" t="s">
        <v>15</v>
      </c>
      <c r="E4044" t="s">
        <v>18</v>
      </c>
      <c r="F4044" s="412" t="s">
        <v>1308</v>
      </c>
      <c r="G4044">
        <v>8</v>
      </c>
    </row>
    <row r="4045" spans="1:9" ht="30" x14ac:dyDescent="0.2">
      <c r="A4045" t="s">
        <v>558</v>
      </c>
      <c r="B4045" t="s">
        <v>557</v>
      </c>
      <c r="C4045" s="412" t="s">
        <v>1831</v>
      </c>
      <c r="D4045" t="s">
        <v>15</v>
      </c>
      <c r="E4045" t="s">
        <v>18</v>
      </c>
      <c r="F4045" s="412" t="s">
        <v>1304</v>
      </c>
      <c r="G4045">
        <v>3</v>
      </c>
    </row>
    <row r="4046" spans="1:9" ht="45" x14ac:dyDescent="0.2">
      <c r="A4046" t="s">
        <v>558</v>
      </c>
      <c r="B4046" t="s">
        <v>557</v>
      </c>
      <c r="C4046" s="412" t="s">
        <v>1831</v>
      </c>
      <c r="D4046" t="s">
        <v>15</v>
      </c>
      <c r="E4046" t="s">
        <v>18</v>
      </c>
      <c r="F4046" s="412" t="s">
        <v>1303</v>
      </c>
      <c r="G4046">
        <v>7544</v>
      </c>
    </row>
    <row r="4047" spans="1:9" ht="30" x14ac:dyDescent="0.2">
      <c r="A4047" t="s">
        <v>558</v>
      </c>
      <c r="B4047" t="s">
        <v>557</v>
      </c>
      <c r="C4047" s="412" t="s">
        <v>1831</v>
      </c>
      <c r="D4047" t="s">
        <v>15</v>
      </c>
      <c r="E4047" t="s">
        <v>18</v>
      </c>
      <c r="F4047" s="412" t="s">
        <v>1169</v>
      </c>
      <c r="G4047">
        <v>7</v>
      </c>
    </row>
    <row r="4048" spans="1:9" ht="30" x14ac:dyDescent="0.2">
      <c r="A4048" t="s">
        <v>558</v>
      </c>
      <c r="B4048" t="s">
        <v>557</v>
      </c>
      <c r="C4048" s="412" t="s">
        <v>1831</v>
      </c>
      <c r="D4048" t="s">
        <v>15</v>
      </c>
      <c r="E4048" t="s">
        <v>18</v>
      </c>
      <c r="F4048" s="412" t="s">
        <v>1309</v>
      </c>
      <c r="G4048">
        <v>2</v>
      </c>
    </row>
    <row r="4049" spans="1:9" ht="45" x14ac:dyDescent="0.2">
      <c r="A4049" t="s">
        <v>558</v>
      </c>
      <c r="B4049" t="s">
        <v>557</v>
      </c>
      <c r="C4049" s="412" t="s">
        <v>1831</v>
      </c>
      <c r="D4049" t="s">
        <v>15</v>
      </c>
      <c r="E4049" t="s">
        <v>18</v>
      </c>
      <c r="F4049" s="412" t="s">
        <v>1170</v>
      </c>
      <c r="G4049">
        <v>60</v>
      </c>
      <c r="H4049">
        <v>1</v>
      </c>
    </row>
    <row r="4050" spans="1:9" ht="30" x14ac:dyDescent="0.2">
      <c r="A4050" t="s">
        <v>558</v>
      </c>
      <c r="B4050" t="s">
        <v>557</v>
      </c>
      <c r="C4050" s="412" t="s">
        <v>1831</v>
      </c>
      <c r="D4050" t="s">
        <v>15</v>
      </c>
      <c r="E4050" t="s">
        <v>18</v>
      </c>
      <c r="F4050" s="412" t="s">
        <v>1307</v>
      </c>
      <c r="G4050">
        <v>3</v>
      </c>
    </row>
    <row r="4051" spans="1:9" ht="30" x14ac:dyDescent="0.2">
      <c r="A4051" t="s">
        <v>558</v>
      </c>
      <c r="B4051" t="s">
        <v>557</v>
      </c>
      <c r="C4051" s="412" t="s">
        <v>1831</v>
      </c>
      <c r="D4051" t="s">
        <v>15</v>
      </c>
      <c r="E4051" t="s">
        <v>18</v>
      </c>
      <c r="F4051" s="412" t="s">
        <v>1306</v>
      </c>
      <c r="G4051">
        <v>1</v>
      </c>
    </row>
    <row r="4052" spans="1:9" ht="45" x14ac:dyDescent="0.2">
      <c r="A4052" t="s">
        <v>558</v>
      </c>
      <c r="B4052" t="s">
        <v>557</v>
      </c>
      <c r="C4052" s="412" t="s">
        <v>1831</v>
      </c>
      <c r="D4052" t="s">
        <v>15</v>
      </c>
      <c r="E4052" t="s">
        <v>18</v>
      </c>
      <c r="F4052" s="412" t="s">
        <v>1300</v>
      </c>
      <c r="G4052">
        <v>447</v>
      </c>
      <c r="I4052">
        <v>477</v>
      </c>
    </row>
    <row r="4053" spans="1:9" ht="45" x14ac:dyDescent="0.2">
      <c r="A4053" t="s">
        <v>558</v>
      </c>
      <c r="B4053" t="s">
        <v>557</v>
      </c>
      <c r="C4053" s="412" t="s">
        <v>1831</v>
      </c>
      <c r="D4053" t="s">
        <v>15</v>
      </c>
      <c r="E4053" t="s">
        <v>18</v>
      </c>
      <c r="F4053" s="412" t="s">
        <v>1299</v>
      </c>
      <c r="G4053">
        <v>9</v>
      </c>
    </row>
    <row r="4054" spans="1:9" ht="30" x14ac:dyDescent="0.2">
      <c r="A4054" t="s">
        <v>558</v>
      </c>
      <c r="B4054" t="s">
        <v>557</v>
      </c>
      <c r="C4054" s="412" t="s">
        <v>1831</v>
      </c>
      <c r="D4054" t="s">
        <v>15</v>
      </c>
      <c r="E4054" t="s">
        <v>18</v>
      </c>
      <c r="F4054" s="412" t="s">
        <v>1171</v>
      </c>
      <c r="G4054">
        <v>1</v>
      </c>
    </row>
    <row r="4055" spans="1:9" ht="30" x14ac:dyDescent="0.2">
      <c r="A4055" t="s">
        <v>558</v>
      </c>
      <c r="B4055" t="s">
        <v>557</v>
      </c>
      <c r="C4055" s="412" t="s">
        <v>1831</v>
      </c>
      <c r="D4055" t="s">
        <v>15</v>
      </c>
      <c r="E4055" t="s">
        <v>18</v>
      </c>
      <c r="F4055" s="412" t="s">
        <v>1297</v>
      </c>
      <c r="G4055">
        <v>182</v>
      </c>
      <c r="H4055">
        <v>2</v>
      </c>
      <c r="I4055">
        <v>22</v>
      </c>
    </row>
    <row r="4056" spans="1:9" ht="30" x14ac:dyDescent="0.2">
      <c r="A4056" t="s">
        <v>558</v>
      </c>
      <c r="B4056" t="s">
        <v>557</v>
      </c>
      <c r="C4056" s="412" t="s">
        <v>1831</v>
      </c>
      <c r="D4056" t="s">
        <v>15</v>
      </c>
      <c r="E4056" t="s">
        <v>18</v>
      </c>
      <c r="F4056" s="412" t="s">
        <v>1296</v>
      </c>
      <c r="G4056">
        <v>7462</v>
      </c>
      <c r="H4056">
        <v>246</v>
      </c>
    </row>
    <row r="4057" spans="1:9" ht="60" x14ac:dyDescent="0.2">
      <c r="A4057" t="s">
        <v>558</v>
      </c>
      <c r="B4057" t="s">
        <v>557</v>
      </c>
      <c r="C4057" s="412" t="s">
        <v>1831</v>
      </c>
      <c r="D4057" t="s">
        <v>15</v>
      </c>
      <c r="E4057" t="s">
        <v>18</v>
      </c>
      <c r="F4057" s="412" t="s">
        <v>1295</v>
      </c>
      <c r="G4057">
        <v>2556</v>
      </c>
      <c r="H4057">
        <v>223</v>
      </c>
      <c r="I4057">
        <v>1922</v>
      </c>
    </row>
    <row r="4058" spans="1:9" ht="30" x14ac:dyDescent="0.2">
      <c r="A4058" t="s">
        <v>558</v>
      </c>
      <c r="B4058" t="s">
        <v>557</v>
      </c>
      <c r="C4058" s="412" t="s">
        <v>1831</v>
      </c>
      <c r="D4058" t="s">
        <v>15</v>
      </c>
      <c r="E4058" t="s">
        <v>18</v>
      </c>
      <c r="F4058" s="412" t="s">
        <v>1294</v>
      </c>
      <c r="G4058">
        <v>1100</v>
      </c>
      <c r="H4058">
        <v>78</v>
      </c>
      <c r="I4058">
        <v>709</v>
      </c>
    </row>
    <row r="4059" spans="1:9" ht="45" x14ac:dyDescent="0.2">
      <c r="A4059" t="s">
        <v>580</v>
      </c>
      <c r="B4059" t="s">
        <v>579</v>
      </c>
      <c r="C4059" s="412" t="s">
        <v>1832</v>
      </c>
      <c r="D4059" t="s">
        <v>15</v>
      </c>
      <c r="E4059" t="s">
        <v>66</v>
      </c>
      <c r="F4059" s="412" t="s">
        <v>1305</v>
      </c>
      <c r="G4059">
        <v>48</v>
      </c>
      <c r="H4059">
        <v>3</v>
      </c>
    </row>
    <row r="4060" spans="1:9" ht="45" x14ac:dyDescent="0.2">
      <c r="A4060" t="s">
        <v>580</v>
      </c>
      <c r="B4060" t="s">
        <v>579</v>
      </c>
      <c r="C4060" s="412" t="s">
        <v>1832</v>
      </c>
      <c r="D4060" t="s">
        <v>15</v>
      </c>
      <c r="E4060" t="s">
        <v>66</v>
      </c>
      <c r="F4060" s="412" t="s">
        <v>1308</v>
      </c>
      <c r="G4060">
        <v>43</v>
      </c>
      <c r="H4060">
        <v>484</v>
      </c>
    </row>
    <row r="4061" spans="1:9" ht="45" x14ac:dyDescent="0.2">
      <c r="A4061" t="s">
        <v>580</v>
      </c>
      <c r="B4061" t="s">
        <v>579</v>
      </c>
      <c r="C4061" s="412" t="s">
        <v>1832</v>
      </c>
      <c r="D4061" t="s">
        <v>15</v>
      </c>
      <c r="E4061" t="s">
        <v>66</v>
      </c>
      <c r="F4061" s="412" t="s">
        <v>1304</v>
      </c>
      <c r="G4061">
        <v>3</v>
      </c>
    </row>
    <row r="4062" spans="1:9" ht="45" x14ac:dyDescent="0.2">
      <c r="A4062" t="s">
        <v>580</v>
      </c>
      <c r="B4062" t="s">
        <v>579</v>
      </c>
      <c r="C4062" s="412" t="s">
        <v>1832</v>
      </c>
      <c r="D4062" t="s">
        <v>15</v>
      </c>
      <c r="E4062" t="s">
        <v>66</v>
      </c>
      <c r="F4062" s="412" t="s">
        <v>1303</v>
      </c>
      <c r="G4062">
        <v>28</v>
      </c>
    </row>
    <row r="4063" spans="1:9" ht="45" x14ac:dyDescent="0.2">
      <c r="A4063" t="s">
        <v>580</v>
      </c>
      <c r="B4063" t="s">
        <v>579</v>
      </c>
      <c r="C4063" s="412" t="s">
        <v>1832</v>
      </c>
      <c r="D4063" t="s">
        <v>15</v>
      </c>
      <c r="E4063" t="s">
        <v>66</v>
      </c>
      <c r="F4063" s="412" t="s">
        <v>1169</v>
      </c>
      <c r="G4063">
        <v>28</v>
      </c>
      <c r="H4063">
        <v>5</v>
      </c>
    </row>
    <row r="4064" spans="1:9" ht="45" x14ac:dyDescent="0.2">
      <c r="A4064" t="s">
        <v>580</v>
      </c>
      <c r="B4064" t="s">
        <v>579</v>
      </c>
      <c r="C4064" s="412" t="s">
        <v>1832</v>
      </c>
      <c r="D4064" t="s">
        <v>15</v>
      </c>
      <c r="E4064" t="s">
        <v>66</v>
      </c>
      <c r="F4064" s="412" t="s">
        <v>1309</v>
      </c>
      <c r="G4064">
        <v>10</v>
      </c>
    </row>
    <row r="4065" spans="1:9" ht="45" x14ac:dyDescent="0.2">
      <c r="A4065" t="s">
        <v>580</v>
      </c>
      <c r="B4065" t="s">
        <v>579</v>
      </c>
      <c r="C4065" s="412" t="s">
        <v>1832</v>
      </c>
      <c r="D4065" t="s">
        <v>15</v>
      </c>
      <c r="E4065" t="s">
        <v>66</v>
      </c>
      <c r="F4065" s="412" t="s">
        <v>1170</v>
      </c>
      <c r="G4065">
        <v>22</v>
      </c>
    </row>
    <row r="4066" spans="1:9" ht="45" x14ac:dyDescent="0.2">
      <c r="A4066" t="s">
        <v>580</v>
      </c>
      <c r="B4066" t="s">
        <v>579</v>
      </c>
      <c r="C4066" s="412" t="s">
        <v>1832</v>
      </c>
      <c r="D4066" t="s">
        <v>15</v>
      </c>
      <c r="E4066" t="s">
        <v>66</v>
      </c>
      <c r="F4066" s="412" t="s">
        <v>1307</v>
      </c>
      <c r="G4066">
        <v>1</v>
      </c>
    </row>
    <row r="4067" spans="1:9" ht="45" x14ac:dyDescent="0.2">
      <c r="A4067" t="s">
        <v>580</v>
      </c>
      <c r="B4067" t="s">
        <v>579</v>
      </c>
      <c r="C4067" s="412" t="s">
        <v>1832</v>
      </c>
      <c r="D4067" t="s">
        <v>15</v>
      </c>
      <c r="E4067" t="s">
        <v>66</v>
      </c>
      <c r="F4067" s="412" t="s">
        <v>1306</v>
      </c>
      <c r="G4067">
        <v>23</v>
      </c>
    </row>
    <row r="4068" spans="1:9" ht="45" x14ac:dyDescent="0.2">
      <c r="A4068" t="s">
        <v>580</v>
      </c>
      <c r="B4068" t="s">
        <v>579</v>
      </c>
      <c r="C4068" s="412" t="s">
        <v>1832</v>
      </c>
      <c r="D4068" t="s">
        <v>15</v>
      </c>
      <c r="E4068" t="s">
        <v>66</v>
      </c>
      <c r="F4068" s="412" t="s">
        <v>1300</v>
      </c>
      <c r="G4068">
        <v>16</v>
      </c>
      <c r="I4068">
        <v>24</v>
      </c>
    </row>
    <row r="4069" spans="1:9" ht="45" x14ac:dyDescent="0.2">
      <c r="A4069" t="s">
        <v>580</v>
      </c>
      <c r="B4069" t="s">
        <v>579</v>
      </c>
      <c r="C4069" s="412" t="s">
        <v>1832</v>
      </c>
      <c r="D4069" t="s">
        <v>15</v>
      </c>
      <c r="E4069" t="s">
        <v>66</v>
      </c>
      <c r="F4069" s="412" t="s">
        <v>1299</v>
      </c>
      <c r="G4069">
        <v>41</v>
      </c>
    </row>
    <row r="4070" spans="1:9" ht="45" x14ac:dyDescent="0.2">
      <c r="A4070" t="s">
        <v>580</v>
      </c>
      <c r="B4070" t="s">
        <v>579</v>
      </c>
      <c r="C4070" s="412" t="s">
        <v>1832</v>
      </c>
      <c r="D4070" t="s">
        <v>15</v>
      </c>
      <c r="E4070" t="s">
        <v>66</v>
      </c>
      <c r="F4070" s="412" t="s">
        <v>1171</v>
      </c>
      <c r="G4070">
        <v>9161</v>
      </c>
    </row>
    <row r="4071" spans="1:9" ht="45" x14ac:dyDescent="0.2">
      <c r="A4071" t="s">
        <v>580</v>
      </c>
      <c r="B4071" t="s">
        <v>579</v>
      </c>
      <c r="C4071" s="412" t="s">
        <v>1832</v>
      </c>
      <c r="D4071" t="s">
        <v>15</v>
      </c>
      <c r="E4071" t="s">
        <v>66</v>
      </c>
      <c r="F4071" s="412" t="s">
        <v>1297</v>
      </c>
      <c r="G4071">
        <v>13548</v>
      </c>
      <c r="H4071">
        <v>2</v>
      </c>
      <c r="I4071">
        <v>2954</v>
      </c>
    </row>
    <row r="4072" spans="1:9" ht="45" x14ac:dyDescent="0.2">
      <c r="A4072" t="s">
        <v>580</v>
      </c>
      <c r="B4072" t="s">
        <v>579</v>
      </c>
      <c r="C4072" s="412" t="s">
        <v>1832</v>
      </c>
      <c r="D4072" t="s">
        <v>15</v>
      </c>
      <c r="E4072" t="s">
        <v>66</v>
      </c>
      <c r="F4072" s="412" t="s">
        <v>1296</v>
      </c>
      <c r="G4072">
        <v>26</v>
      </c>
      <c r="H4072">
        <v>3</v>
      </c>
    </row>
    <row r="4073" spans="1:9" ht="60" x14ac:dyDescent="0.2">
      <c r="A4073" t="s">
        <v>580</v>
      </c>
      <c r="B4073" t="s">
        <v>579</v>
      </c>
      <c r="C4073" s="412" t="s">
        <v>1832</v>
      </c>
      <c r="D4073" t="s">
        <v>15</v>
      </c>
      <c r="E4073" t="s">
        <v>66</v>
      </c>
      <c r="F4073" s="412" t="s">
        <v>1295</v>
      </c>
      <c r="G4073">
        <v>36</v>
      </c>
      <c r="H4073">
        <v>587</v>
      </c>
      <c r="I4073">
        <v>1900</v>
      </c>
    </row>
    <row r="4074" spans="1:9" ht="45" x14ac:dyDescent="0.2">
      <c r="A4074" t="s">
        <v>580</v>
      </c>
      <c r="B4074" t="s">
        <v>579</v>
      </c>
      <c r="C4074" s="412" t="s">
        <v>1832</v>
      </c>
      <c r="D4074" t="s">
        <v>15</v>
      </c>
      <c r="E4074" t="s">
        <v>66</v>
      </c>
      <c r="F4074" s="412" t="s">
        <v>1294</v>
      </c>
      <c r="G4074">
        <v>1419</v>
      </c>
      <c r="H4074">
        <v>13</v>
      </c>
      <c r="I4074">
        <v>16</v>
      </c>
    </row>
    <row r="4075" spans="1:9" ht="45" x14ac:dyDescent="0.2">
      <c r="A4075" t="s">
        <v>759</v>
      </c>
      <c r="B4075" t="s">
        <v>758</v>
      </c>
      <c r="C4075" s="412" t="s">
        <v>1833</v>
      </c>
      <c r="D4075" t="s">
        <v>15</v>
      </c>
      <c r="E4075" t="s">
        <v>20</v>
      </c>
      <c r="F4075" s="412" t="s">
        <v>1305</v>
      </c>
      <c r="G4075">
        <v>478</v>
      </c>
      <c r="H4075">
        <v>15</v>
      </c>
    </row>
    <row r="4076" spans="1:9" ht="45" x14ac:dyDescent="0.2">
      <c r="A4076" t="s">
        <v>759</v>
      </c>
      <c r="B4076" t="s">
        <v>758</v>
      </c>
      <c r="C4076" s="412" t="s">
        <v>1833</v>
      </c>
      <c r="D4076" t="s">
        <v>15</v>
      </c>
      <c r="E4076" t="s">
        <v>20</v>
      </c>
      <c r="F4076" s="412" t="s">
        <v>1304</v>
      </c>
      <c r="G4076">
        <v>1</v>
      </c>
    </row>
    <row r="4077" spans="1:9" ht="45" x14ac:dyDescent="0.2">
      <c r="A4077" t="s">
        <v>759</v>
      </c>
      <c r="B4077" t="s">
        <v>758</v>
      </c>
      <c r="C4077" s="412" t="s">
        <v>1833</v>
      </c>
      <c r="D4077" t="s">
        <v>15</v>
      </c>
      <c r="E4077" t="s">
        <v>20</v>
      </c>
      <c r="F4077" s="412" t="s">
        <v>1303</v>
      </c>
      <c r="G4077">
        <v>1</v>
      </c>
    </row>
    <row r="4078" spans="1:9" ht="45" x14ac:dyDescent="0.2">
      <c r="A4078" t="s">
        <v>759</v>
      </c>
      <c r="B4078" t="s">
        <v>758</v>
      </c>
      <c r="C4078" s="412" t="s">
        <v>1833</v>
      </c>
      <c r="D4078" t="s">
        <v>15</v>
      </c>
      <c r="E4078" t="s">
        <v>20</v>
      </c>
      <c r="F4078" s="412" t="s">
        <v>1169</v>
      </c>
      <c r="G4078">
        <v>555</v>
      </c>
      <c r="H4078">
        <v>21</v>
      </c>
    </row>
    <row r="4079" spans="1:9" ht="45" x14ac:dyDescent="0.2">
      <c r="A4079" t="s">
        <v>759</v>
      </c>
      <c r="B4079" t="s">
        <v>758</v>
      </c>
      <c r="C4079" s="412" t="s">
        <v>1833</v>
      </c>
      <c r="D4079" t="s">
        <v>15</v>
      </c>
      <c r="E4079" t="s">
        <v>20</v>
      </c>
      <c r="F4079" s="412" t="s">
        <v>1309</v>
      </c>
      <c r="G4079">
        <v>1</v>
      </c>
    </row>
    <row r="4080" spans="1:9" ht="45" x14ac:dyDescent="0.2">
      <c r="A4080" t="s">
        <v>759</v>
      </c>
      <c r="B4080" t="s">
        <v>758</v>
      </c>
      <c r="C4080" s="412" t="s">
        <v>1833</v>
      </c>
      <c r="D4080" t="s">
        <v>15</v>
      </c>
      <c r="E4080" t="s">
        <v>20</v>
      </c>
      <c r="F4080" s="412" t="s">
        <v>1170</v>
      </c>
      <c r="G4080">
        <v>2</v>
      </c>
    </row>
    <row r="4081" spans="1:9" ht="45" x14ac:dyDescent="0.2">
      <c r="A4081" t="s">
        <v>759</v>
      </c>
      <c r="B4081" t="s">
        <v>758</v>
      </c>
      <c r="C4081" s="412" t="s">
        <v>1833</v>
      </c>
      <c r="D4081" t="s">
        <v>15</v>
      </c>
      <c r="E4081" t="s">
        <v>20</v>
      </c>
      <c r="F4081" s="412" t="s">
        <v>1306</v>
      </c>
      <c r="G4081">
        <v>6</v>
      </c>
    </row>
    <row r="4082" spans="1:9" ht="45" x14ac:dyDescent="0.2">
      <c r="A4082" t="s">
        <v>759</v>
      </c>
      <c r="B4082" t="s">
        <v>758</v>
      </c>
      <c r="C4082" s="412" t="s">
        <v>1833</v>
      </c>
      <c r="D4082" t="s">
        <v>15</v>
      </c>
      <c r="E4082" t="s">
        <v>20</v>
      </c>
      <c r="F4082" s="412" t="s">
        <v>1300</v>
      </c>
      <c r="G4082">
        <v>16</v>
      </c>
      <c r="I4082">
        <v>80</v>
      </c>
    </row>
    <row r="4083" spans="1:9" ht="45" x14ac:dyDescent="0.2">
      <c r="A4083" t="s">
        <v>759</v>
      </c>
      <c r="B4083" t="s">
        <v>758</v>
      </c>
      <c r="C4083" s="412" t="s">
        <v>1833</v>
      </c>
      <c r="D4083" t="s">
        <v>15</v>
      </c>
      <c r="E4083" t="s">
        <v>20</v>
      </c>
      <c r="F4083" s="412" t="s">
        <v>1299</v>
      </c>
      <c r="G4083">
        <v>27</v>
      </c>
    </row>
    <row r="4084" spans="1:9" ht="45" x14ac:dyDescent="0.2">
      <c r="A4084" t="s">
        <v>759</v>
      </c>
      <c r="B4084" t="s">
        <v>758</v>
      </c>
      <c r="C4084" s="412" t="s">
        <v>1833</v>
      </c>
      <c r="D4084" t="s">
        <v>15</v>
      </c>
      <c r="E4084" t="s">
        <v>20</v>
      </c>
      <c r="F4084" s="412" t="s">
        <v>1297</v>
      </c>
      <c r="G4084">
        <v>31</v>
      </c>
      <c r="I4084">
        <v>28</v>
      </c>
    </row>
    <row r="4085" spans="1:9" ht="45" x14ac:dyDescent="0.2">
      <c r="A4085" t="s">
        <v>759</v>
      </c>
      <c r="B4085" t="s">
        <v>758</v>
      </c>
      <c r="C4085" s="412" t="s">
        <v>1833</v>
      </c>
      <c r="D4085" t="s">
        <v>15</v>
      </c>
      <c r="E4085" t="s">
        <v>20</v>
      </c>
      <c r="F4085" s="412" t="s">
        <v>1296</v>
      </c>
      <c r="G4085">
        <v>1</v>
      </c>
    </row>
    <row r="4086" spans="1:9" ht="60" x14ac:dyDescent="0.2">
      <c r="A4086" t="s">
        <v>759</v>
      </c>
      <c r="B4086" t="s">
        <v>758</v>
      </c>
      <c r="C4086" s="412" t="s">
        <v>1833</v>
      </c>
      <c r="D4086" t="s">
        <v>15</v>
      </c>
      <c r="E4086" t="s">
        <v>20</v>
      </c>
      <c r="F4086" s="412" t="s">
        <v>1295</v>
      </c>
      <c r="G4086">
        <v>3</v>
      </c>
      <c r="H4086">
        <v>1</v>
      </c>
      <c r="I4086">
        <v>2</v>
      </c>
    </row>
    <row r="4087" spans="1:9" ht="45" x14ac:dyDescent="0.2">
      <c r="A4087" t="s">
        <v>759</v>
      </c>
      <c r="B4087" t="s">
        <v>758</v>
      </c>
      <c r="C4087" s="412" t="s">
        <v>1833</v>
      </c>
      <c r="D4087" t="s">
        <v>15</v>
      </c>
      <c r="E4087" t="s">
        <v>20</v>
      </c>
      <c r="F4087" s="412" t="s">
        <v>1294</v>
      </c>
      <c r="G4087">
        <v>1698</v>
      </c>
      <c r="H4087">
        <v>1</v>
      </c>
      <c r="I4087">
        <v>143</v>
      </c>
    </row>
    <row r="4088" spans="1:9" ht="45" x14ac:dyDescent="0.2">
      <c r="A4088" t="s">
        <v>1017</v>
      </c>
      <c r="B4088" t="s">
        <v>1016</v>
      </c>
      <c r="C4088" s="412" t="s">
        <v>1834</v>
      </c>
      <c r="D4088" t="s">
        <v>15</v>
      </c>
      <c r="E4088" t="s">
        <v>65</v>
      </c>
      <c r="F4088" s="412" t="s">
        <v>1305</v>
      </c>
      <c r="G4088">
        <v>2</v>
      </c>
    </row>
    <row r="4089" spans="1:9" ht="45" x14ac:dyDescent="0.2">
      <c r="A4089" t="s">
        <v>1017</v>
      </c>
      <c r="B4089" t="s">
        <v>1016</v>
      </c>
      <c r="C4089" s="412" t="s">
        <v>1834</v>
      </c>
      <c r="D4089" t="s">
        <v>15</v>
      </c>
      <c r="E4089" t="s">
        <v>65</v>
      </c>
      <c r="F4089" s="412" t="s">
        <v>1308</v>
      </c>
      <c r="G4089">
        <v>149</v>
      </c>
      <c r="H4089">
        <v>11</v>
      </c>
    </row>
    <row r="4090" spans="1:9" ht="45" x14ac:dyDescent="0.2">
      <c r="A4090" t="s">
        <v>1017</v>
      </c>
      <c r="B4090" t="s">
        <v>1016</v>
      </c>
      <c r="C4090" s="412" t="s">
        <v>1834</v>
      </c>
      <c r="D4090" t="s">
        <v>15</v>
      </c>
      <c r="E4090" t="s">
        <v>65</v>
      </c>
      <c r="F4090" s="412" t="s">
        <v>1303</v>
      </c>
      <c r="G4090">
        <v>3</v>
      </c>
    </row>
    <row r="4091" spans="1:9" ht="45" x14ac:dyDescent="0.2">
      <c r="A4091" t="s">
        <v>1017</v>
      </c>
      <c r="B4091" t="s">
        <v>1016</v>
      </c>
      <c r="C4091" s="412" t="s">
        <v>1834</v>
      </c>
      <c r="D4091" t="s">
        <v>15</v>
      </c>
      <c r="E4091" t="s">
        <v>65</v>
      </c>
      <c r="F4091" s="412" t="s">
        <v>1169</v>
      </c>
      <c r="G4091">
        <v>1</v>
      </c>
    </row>
    <row r="4092" spans="1:9" ht="45" x14ac:dyDescent="0.2">
      <c r="A4092" t="s">
        <v>1017</v>
      </c>
      <c r="B4092" t="s">
        <v>1016</v>
      </c>
      <c r="C4092" s="412" t="s">
        <v>1834</v>
      </c>
      <c r="D4092" t="s">
        <v>15</v>
      </c>
      <c r="E4092" t="s">
        <v>65</v>
      </c>
      <c r="F4092" s="412" t="s">
        <v>1309</v>
      </c>
      <c r="G4092">
        <v>67</v>
      </c>
    </row>
    <row r="4093" spans="1:9" ht="45" x14ac:dyDescent="0.2">
      <c r="A4093" t="s">
        <v>1017</v>
      </c>
      <c r="B4093" t="s">
        <v>1016</v>
      </c>
      <c r="C4093" s="412" t="s">
        <v>1834</v>
      </c>
      <c r="D4093" t="s">
        <v>15</v>
      </c>
      <c r="E4093" t="s">
        <v>65</v>
      </c>
      <c r="F4093" s="412" t="s">
        <v>1170</v>
      </c>
      <c r="G4093">
        <v>2</v>
      </c>
    </row>
    <row r="4094" spans="1:9" ht="45" x14ac:dyDescent="0.2">
      <c r="A4094" t="s">
        <v>1017</v>
      </c>
      <c r="B4094" t="s">
        <v>1016</v>
      </c>
      <c r="C4094" s="412" t="s">
        <v>1834</v>
      </c>
      <c r="D4094" t="s">
        <v>15</v>
      </c>
      <c r="E4094" t="s">
        <v>65</v>
      </c>
      <c r="F4094" s="412" t="s">
        <v>1306</v>
      </c>
      <c r="G4094">
        <v>1</v>
      </c>
    </row>
    <row r="4095" spans="1:9" ht="45" x14ac:dyDescent="0.2">
      <c r="A4095" t="s">
        <v>1017</v>
      </c>
      <c r="B4095" t="s">
        <v>1016</v>
      </c>
      <c r="C4095" s="412" t="s">
        <v>1834</v>
      </c>
      <c r="D4095" t="s">
        <v>15</v>
      </c>
      <c r="E4095" t="s">
        <v>65</v>
      </c>
      <c r="F4095" s="412" t="s">
        <v>1300</v>
      </c>
      <c r="I4095">
        <v>2</v>
      </c>
    </row>
    <row r="4096" spans="1:9" ht="45" x14ac:dyDescent="0.2">
      <c r="A4096" t="s">
        <v>1017</v>
      </c>
      <c r="B4096" t="s">
        <v>1016</v>
      </c>
      <c r="C4096" s="412" t="s">
        <v>1834</v>
      </c>
      <c r="D4096" t="s">
        <v>15</v>
      </c>
      <c r="E4096" t="s">
        <v>65</v>
      </c>
      <c r="F4096" s="412" t="s">
        <v>1171</v>
      </c>
      <c r="G4096">
        <v>19</v>
      </c>
    </row>
    <row r="4097" spans="1:9" ht="45" x14ac:dyDescent="0.2">
      <c r="A4097" t="s">
        <v>1017</v>
      </c>
      <c r="B4097" t="s">
        <v>1016</v>
      </c>
      <c r="C4097" s="412" t="s">
        <v>1834</v>
      </c>
      <c r="D4097" t="s">
        <v>15</v>
      </c>
      <c r="E4097" t="s">
        <v>65</v>
      </c>
      <c r="F4097" s="412" t="s">
        <v>1297</v>
      </c>
      <c r="G4097">
        <v>555</v>
      </c>
      <c r="H4097">
        <v>30</v>
      </c>
      <c r="I4097">
        <v>16</v>
      </c>
    </row>
    <row r="4098" spans="1:9" ht="45" x14ac:dyDescent="0.2">
      <c r="A4098" t="s">
        <v>1017</v>
      </c>
      <c r="B4098" t="s">
        <v>1016</v>
      </c>
      <c r="C4098" s="412" t="s">
        <v>1834</v>
      </c>
      <c r="D4098" t="s">
        <v>15</v>
      </c>
      <c r="E4098" t="s">
        <v>65</v>
      </c>
      <c r="F4098" s="412" t="s">
        <v>1296</v>
      </c>
      <c r="G4098">
        <v>1</v>
      </c>
      <c r="H4098">
        <v>1</v>
      </c>
    </row>
    <row r="4099" spans="1:9" ht="60" x14ac:dyDescent="0.2">
      <c r="A4099" t="s">
        <v>1017</v>
      </c>
      <c r="B4099" t="s">
        <v>1016</v>
      </c>
      <c r="C4099" s="412" t="s">
        <v>1834</v>
      </c>
      <c r="D4099" t="s">
        <v>15</v>
      </c>
      <c r="E4099" t="s">
        <v>65</v>
      </c>
      <c r="F4099" s="412" t="s">
        <v>1295</v>
      </c>
      <c r="G4099">
        <v>2</v>
      </c>
      <c r="I4099">
        <v>197</v>
      </c>
    </row>
    <row r="4100" spans="1:9" ht="45" x14ac:dyDescent="0.2">
      <c r="A4100" t="s">
        <v>1017</v>
      </c>
      <c r="B4100" t="s">
        <v>1016</v>
      </c>
      <c r="C4100" s="412" t="s">
        <v>1834</v>
      </c>
      <c r="D4100" t="s">
        <v>15</v>
      </c>
      <c r="E4100" t="s">
        <v>65</v>
      </c>
      <c r="F4100" s="412" t="s">
        <v>1294</v>
      </c>
      <c r="G4100">
        <v>7</v>
      </c>
      <c r="I4100">
        <v>76</v>
      </c>
    </row>
    <row r="4101" spans="1:9" ht="30" x14ac:dyDescent="0.2">
      <c r="A4101" t="s">
        <v>187</v>
      </c>
      <c r="B4101" t="s">
        <v>186</v>
      </c>
      <c r="C4101" s="412" t="s">
        <v>1835</v>
      </c>
      <c r="D4101" t="s">
        <v>15</v>
      </c>
      <c r="E4101" t="s">
        <v>17</v>
      </c>
      <c r="F4101" s="412" t="s">
        <v>1305</v>
      </c>
      <c r="G4101">
        <v>297</v>
      </c>
      <c r="H4101">
        <v>39</v>
      </c>
    </row>
    <row r="4102" spans="1:9" ht="30" x14ac:dyDescent="0.2">
      <c r="A4102" t="s">
        <v>187</v>
      </c>
      <c r="B4102" t="s">
        <v>186</v>
      </c>
      <c r="C4102" s="412" t="s">
        <v>1835</v>
      </c>
      <c r="D4102" t="s">
        <v>15</v>
      </c>
      <c r="E4102" t="s">
        <v>17</v>
      </c>
      <c r="F4102" s="412" t="s">
        <v>1308</v>
      </c>
      <c r="G4102">
        <v>2</v>
      </c>
    </row>
    <row r="4103" spans="1:9" ht="30" x14ac:dyDescent="0.2">
      <c r="A4103" t="s">
        <v>187</v>
      </c>
      <c r="B4103" t="s">
        <v>186</v>
      </c>
      <c r="C4103" s="412" t="s">
        <v>1835</v>
      </c>
      <c r="D4103" t="s">
        <v>15</v>
      </c>
      <c r="E4103" t="s">
        <v>17</v>
      </c>
      <c r="F4103" s="412" t="s">
        <v>1304</v>
      </c>
      <c r="G4103">
        <v>2</v>
      </c>
    </row>
    <row r="4104" spans="1:9" ht="45" x14ac:dyDescent="0.2">
      <c r="A4104" t="s">
        <v>187</v>
      </c>
      <c r="B4104" t="s">
        <v>186</v>
      </c>
      <c r="C4104" s="412" t="s">
        <v>1835</v>
      </c>
      <c r="D4104" t="s">
        <v>15</v>
      </c>
      <c r="E4104" t="s">
        <v>17</v>
      </c>
      <c r="F4104" s="412" t="s">
        <v>1303</v>
      </c>
      <c r="G4104">
        <v>11</v>
      </c>
    </row>
    <row r="4105" spans="1:9" ht="30" x14ac:dyDescent="0.2">
      <c r="A4105" t="s">
        <v>187</v>
      </c>
      <c r="B4105" t="s">
        <v>186</v>
      </c>
      <c r="C4105" s="412" t="s">
        <v>1835</v>
      </c>
      <c r="D4105" t="s">
        <v>15</v>
      </c>
      <c r="E4105" t="s">
        <v>17</v>
      </c>
      <c r="F4105" s="412" t="s">
        <v>1169</v>
      </c>
      <c r="G4105">
        <v>133</v>
      </c>
      <c r="H4105">
        <v>10</v>
      </c>
    </row>
    <row r="4106" spans="1:9" ht="45" x14ac:dyDescent="0.2">
      <c r="A4106" t="s">
        <v>187</v>
      </c>
      <c r="B4106" t="s">
        <v>186</v>
      </c>
      <c r="C4106" s="412" t="s">
        <v>1835</v>
      </c>
      <c r="D4106" t="s">
        <v>15</v>
      </c>
      <c r="E4106" t="s">
        <v>17</v>
      </c>
      <c r="F4106" s="412" t="s">
        <v>1170</v>
      </c>
      <c r="G4106">
        <v>4</v>
      </c>
    </row>
    <row r="4107" spans="1:9" ht="30" x14ac:dyDescent="0.2">
      <c r="A4107" t="s">
        <v>187</v>
      </c>
      <c r="B4107" t="s">
        <v>186</v>
      </c>
      <c r="C4107" s="412" t="s">
        <v>1835</v>
      </c>
      <c r="D4107" t="s">
        <v>15</v>
      </c>
      <c r="E4107" t="s">
        <v>17</v>
      </c>
      <c r="F4107" s="412" t="s">
        <v>1306</v>
      </c>
      <c r="G4107">
        <v>8</v>
      </c>
    </row>
    <row r="4108" spans="1:9" ht="45" x14ac:dyDescent="0.2">
      <c r="A4108" t="s">
        <v>187</v>
      </c>
      <c r="B4108" t="s">
        <v>186</v>
      </c>
      <c r="C4108" s="412" t="s">
        <v>1835</v>
      </c>
      <c r="D4108" t="s">
        <v>15</v>
      </c>
      <c r="E4108" t="s">
        <v>17</v>
      </c>
      <c r="F4108" s="412" t="s">
        <v>1300</v>
      </c>
      <c r="G4108">
        <v>923</v>
      </c>
      <c r="I4108">
        <v>398</v>
      </c>
    </row>
    <row r="4109" spans="1:9" ht="45" x14ac:dyDescent="0.2">
      <c r="A4109" t="s">
        <v>187</v>
      </c>
      <c r="B4109" t="s">
        <v>186</v>
      </c>
      <c r="C4109" s="412" t="s">
        <v>1835</v>
      </c>
      <c r="D4109" t="s">
        <v>15</v>
      </c>
      <c r="E4109" t="s">
        <v>17</v>
      </c>
      <c r="F4109" s="412" t="s">
        <v>1299</v>
      </c>
      <c r="G4109">
        <v>1893</v>
      </c>
    </row>
    <row r="4110" spans="1:9" ht="30" x14ac:dyDescent="0.2">
      <c r="A4110" t="s">
        <v>187</v>
      </c>
      <c r="B4110" t="s">
        <v>186</v>
      </c>
      <c r="C4110" s="412" t="s">
        <v>1835</v>
      </c>
      <c r="D4110" t="s">
        <v>15</v>
      </c>
      <c r="E4110" t="s">
        <v>17</v>
      </c>
      <c r="F4110" s="412" t="s">
        <v>1171</v>
      </c>
      <c r="G4110">
        <v>6</v>
      </c>
    </row>
    <row r="4111" spans="1:9" ht="30" x14ac:dyDescent="0.2">
      <c r="A4111" t="s">
        <v>187</v>
      </c>
      <c r="B4111" t="s">
        <v>186</v>
      </c>
      <c r="C4111" s="412" t="s">
        <v>1835</v>
      </c>
      <c r="D4111" t="s">
        <v>15</v>
      </c>
      <c r="E4111" t="s">
        <v>17</v>
      </c>
      <c r="F4111" s="412" t="s">
        <v>1297</v>
      </c>
      <c r="G4111">
        <v>43</v>
      </c>
      <c r="I4111">
        <v>277</v>
      </c>
    </row>
    <row r="4112" spans="1:9" ht="30" x14ac:dyDescent="0.2">
      <c r="A4112" t="s">
        <v>187</v>
      </c>
      <c r="B4112" t="s">
        <v>186</v>
      </c>
      <c r="C4112" s="412" t="s">
        <v>1835</v>
      </c>
      <c r="D4112" t="s">
        <v>15</v>
      </c>
      <c r="E4112" t="s">
        <v>17</v>
      </c>
      <c r="F4112" s="412" t="s">
        <v>1296</v>
      </c>
      <c r="G4112">
        <v>8</v>
      </c>
      <c r="H4112">
        <v>1</v>
      </c>
    </row>
    <row r="4113" spans="1:9" ht="60" x14ac:dyDescent="0.2">
      <c r="A4113" t="s">
        <v>187</v>
      </c>
      <c r="B4113" t="s">
        <v>186</v>
      </c>
      <c r="C4113" s="412" t="s">
        <v>1835</v>
      </c>
      <c r="D4113" t="s">
        <v>15</v>
      </c>
      <c r="E4113" t="s">
        <v>17</v>
      </c>
      <c r="F4113" s="412" t="s">
        <v>1295</v>
      </c>
      <c r="G4113">
        <v>6</v>
      </c>
      <c r="H4113">
        <v>2</v>
      </c>
      <c r="I4113">
        <v>8</v>
      </c>
    </row>
    <row r="4114" spans="1:9" ht="30" x14ac:dyDescent="0.2">
      <c r="A4114" t="s">
        <v>187</v>
      </c>
      <c r="B4114" t="s">
        <v>186</v>
      </c>
      <c r="C4114" s="412" t="s">
        <v>1835</v>
      </c>
      <c r="D4114" t="s">
        <v>15</v>
      </c>
      <c r="E4114" t="s">
        <v>17</v>
      </c>
      <c r="F4114" s="412" t="s">
        <v>1294</v>
      </c>
      <c r="G4114">
        <v>3188</v>
      </c>
      <c r="H4114">
        <v>70</v>
      </c>
      <c r="I4114">
        <v>81</v>
      </c>
    </row>
    <row r="4115" spans="1:9" ht="30" x14ac:dyDescent="0.2">
      <c r="A4115" t="s">
        <v>914</v>
      </c>
      <c r="B4115" t="s">
        <v>913</v>
      </c>
      <c r="C4115" s="412" t="s">
        <v>1490</v>
      </c>
      <c r="D4115" t="s">
        <v>15</v>
      </c>
      <c r="E4115" t="s">
        <v>65</v>
      </c>
      <c r="F4115" s="412" t="s">
        <v>1297</v>
      </c>
      <c r="G4115">
        <v>1</v>
      </c>
    </row>
    <row r="4116" spans="1:9" ht="60" x14ac:dyDescent="0.2">
      <c r="A4116" t="s">
        <v>914</v>
      </c>
      <c r="B4116" t="s">
        <v>913</v>
      </c>
      <c r="C4116" s="412" t="s">
        <v>1490</v>
      </c>
      <c r="D4116" t="s">
        <v>15</v>
      </c>
      <c r="E4116" t="s">
        <v>65</v>
      </c>
      <c r="F4116" s="412" t="s">
        <v>1295</v>
      </c>
      <c r="I4116">
        <v>2</v>
      </c>
    </row>
    <row r="4117" spans="1:9" ht="30" x14ac:dyDescent="0.2">
      <c r="A4117" t="s">
        <v>914</v>
      </c>
      <c r="B4117" t="s">
        <v>913</v>
      </c>
      <c r="C4117" s="412" t="s">
        <v>1490</v>
      </c>
      <c r="D4117" t="s">
        <v>15</v>
      </c>
      <c r="E4117" t="s">
        <v>65</v>
      </c>
      <c r="F4117" s="412" t="s">
        <v>1294</v>
      </c>
      <c r="I4117">
        <v>5</v>
      </c>
    </row>
    <row r="4118" spans="1:9" ht="30" x14ac:dyDescent="0.2">
      <c r="A4118" t="s">
        <v>645</v>
      </c>
      <c r="B4118" t="s">
        <v>644</v>
      </c>
      <c r="C4118" s="412" t="s">
        <v>1836</v>
      </c>
      <c r="D4118" t="s">
        <v>15</v>
      </c>
      <c r="E4118" t="s">
        <v>63</v>
      </c>
      <c r="F4118" s="412" t="s">
        <v>1306</v>
      </c>
      <c r="G4118">
        <v>314</v>
      </c>
    </row>
    <row r="4119" spans="1:9" ht="30" x14ac:dyDescent="0.2">
      <c r="A4119" t="s">
        <v>645</v>
      </c>
      <c r="B4119" t="s">
        <v>644</v>
      </c>
      <c r="C4119" s="412" t="s">
        <v>1836</v>
      </c>
      <c r="D4119" t="s">
        <v>15</v>
      </c>
      <c r="E4119" t="s">
        <v>63</v>
      </c>
      <c r="F4119" s="412" t="s">
        <v>1297</v>
      </c>
      <c r="G4119">
        <v>225</v>
      </c>
      <c r="H4119">
        <v>7</v>
      </c>
      <c r="I4119">
        <v>33</v>
      </c>
    </row>
    <row r="4120" spans="1:9" ht="30" x14ac:dyDescent="0.2">
      <c r="A4120" t="s">
        <v>645</v>
      </c>
      <c r="B4120" t="s">
        <v>644</v>
      </c>
      <c r="C4120" s="412" t="s">
        <v>1836</v>
      </c>
      <c r="D4120" t="s">
        <v>15</v>
      </c>
      <c r="E4120" t="s">
        <v>63</v>
      </c>
      <c r="F4120" s="412" t="s">
        <v>1294</v>
      </c>
      <c r="G4120">
        <v>59</v>
      </c>
      <c r="H4120">
        <v>9</v>
      </c>
      <c r="I4120">
        <v>50</v>
      </c>
    </row>
    <row r="4121" spans="1:9" ht="30" x14ac:dyDescent="0.2">
      <c r="A4121" t="s">
        <v>638</v>
      </c>
      <c r="B4121" t="s">
        <v>637</v>
      </c>
      <c r="C4121" s="412" t="s">
        <v>1837</v>
      </c>
      <c r="D4121" t="s">
        <v>15</v>
      </c>
      <c r="E4121" t="s">
        <v>63</v>
      </c>
      <c r="F4121" s="412" t="s">
        <v>1306</v>
      </c>
      <c r="G4121">
        <v>82</v>
      </c>
    </row>
    <row r="4122" spans="1:9" ht="30" x14ac:dyDescent="0.2">
      <c r="A4122" t="s">
        <v>638</v>
      </c>
      <c r="B4122" t="s">
        <v>637</v>
      </c>
      <c r="C4122" s="412" t="s">
        <v>1837</v>
      </c>
      <c r="D4122" t="s">
        <v>15</v>
      </c>
      <c r="E4122" t="s">
        <v>63</v>
      </c>
      <c r="F4122" s="412" t="s">
        <v>1297</v>
      </c>
      <c r="G4122">
        <v>81</v>
      </c>
      <c r="H4122">
        <v>3</v>
      </c>
      <c r="I4122">
        <v>97</v>
      </c>
    </row>
    <row r="4123" spans="1:9" ht="30" x14ac:dyDescent="0.2">
      <c r="A4123" t="s">
        <v>638</v>
      </c>
      <c r="B4123" t="s">
        <v>637</v>
      </c>
      <c r="C4123" s="412" t="s">
        <v>1837</v>
      </c>
      <c r="D4123" t="s">
        <v>15</v>
      </c>
      <c r="E4123" t="s">
        <v>63</v>
      </c>
      <c r="F4123" s="412" t="s">
        <v>1296</v>
      </c>
      <c r="G4123">
        <v>1</v>
      </c>
    </row>
    <row r="4124" spans="1:9" ht="60" x14ac:dyDescent="0.2">
      <c r="A4124" t="s">
        <v>638</v>
      </c>
      <c r="B4124" t="s">
        <v>637</v>
      </c>
      <c r="C4124" s="412" t="s">
        <v>1837</v>
      </c>
      <c r="D4124" t="s">
        <v>15</v>
      </c>
      <c r="E4124" t="s">
        <v>63</v>
      </c>
      <c r="F4124" s="412" t="s">
        <v>1295</v>
      </c>
      <c r="I4124">
        <v>1</v>
      </c>
    </row>
    <row r="4125" spans="1:9" ht="30" x14ac:dyDescent="0.2">
      <c r="A4125" t="s">
        <v>638</v>
      </c>
      <c r="B4125" t="s">
        <v>637</v>
      </c>
      <c r="C4125" s="412" t="s">
        <v>1837</v>
      </c>
      <c r="D4125" t="s">
        <v>15</v>
      </c>
      <c r="E4125" t="s">
        <v>63</v>
      </c>
      <c r="F4125" s="412" t="s">
        <v>1294</v>
      </c>
      <c r="G4125">
        <v>29</v>
      </c>
      <c r="H4125">
        <v>2</v>
      </c>
      <c r="I4125">
        <v>214</v>
      </c>
    </row>
    <row r="4126" spans="1:9" ht="30" x14ac:dyDescent="0.2">
      <c r="A4126" t="s">
        <v>616</v>
      </c>
      <c r="B4126" t="s">
        <v>615</v>
      </c>
      <c r="C4126" s="412" t="s">
        <v>1491</v>
      </c>
      <c r="D4126" t="s">
        <v>15</v>
      </c>
      <c r="E4126" t="s">
        <v>17</v>
      </c>
      <c r="F4126" s="412" t="s">
        <v>1305</v>
      </c>
      <c r="G4126">
        <v>90</v>
      </c>
      <c r="H4126">
        <v>6</v>
      </c>
    </row>
    <row r="4127" spans="1:9" ht="30" x14ac:dyDescent="0.2">
      <c r="A4127" t="s">
        <v>616</v>
      </c>
      <c r="B4127" t="s">
        <v>615</v>
      </c>
      <c r="C4127" s="412" t="s">
        <v>1491</v>
      </c>
      <c r="D4127" t="s">
        <v>15</v>
      </c>
      <c r="E4127" t="s">
        <v>17</v>
      </c>
      <c r="F4127" s="412" t="s">
        <v>1308</v>
      </c>
      <c r="G4127">
        <v>1</v>
      </c>
    </row>
    <row r="4128" spans="1:9" ht="45" x14ac:dyDescent="0.2">
      <c r="A4128" t="s">
        <v>616</v>
      </c>
      <c r="B4128" t="s">
        <v>615</v>
      </c>
      <c r="C4128" s="412" t="s">
        <v>1491</v>
      </c>
      <c r="D4128" t="s">
        <v>15</v>
      </c>
      <c r="E4128" t="s">
        <v>17</v>
      </c>
      <c r="F4128" s="412" t="s">
        <v>1303</v>
      </c>
      <c r="G4128">
        <v>3</v>
      </c>
    </row>
    <row r="4129" spans="1:9" ht="30" x14ac:dyDescent="0.2">
      <c r="A4129" t="s">
        <v>616</v>
      </c>
      <c r="B4129" t="s">
        <v>615</v>
      </c>
      <c r="C4129" s="412" t="s">
        <v>1491</v>
      </c>
      <c r="D4129" t="s">
        <v>15</v>
      </c>
      <c r="E4129" t="s">
        <v>17</v>
      </c>
      <c r="F4129" s="412" t="s">
        <v>1169</v>
      </c>
      <c r="G4129">
        <v>45</v>
      </c>
      <c r="H4129">
        <v>7</v>
      </c>
    </row>
    <row r="4130" spans="1:9" ht="45" x14ac:dyDescent="0.2">
      <c r="A4130" t="s">
        <v>616</v>
      </c>
      <c r="B4130" t="s">
        <v>615</v>
      </c>
      <c r="C4130" s="412" t="s">
        <v>1491</v>
      </c>
      <c r="D4130" t="s">
        <v>15</v>
      </c>
      <c r="E4130" t="s">
        <v>17</v>
      </c>
      <c r="F4130" s="412" t="s">
        <v>1170</v>
      </c>
      <c r="G4130">
        <v>1</v>
      </c>
    </row>
    <row r="4131" spans="1:9" ht="45" x14ac:dyDescent="0.2">
      <c r="A4131" t="s">
        <v>616</v>
      </c>
      <c r="B4131" t="s">
        <v>615</v>
      </c>
      <c r="C4131" s="412" t="s">
        <v>1491</v>
      </c>
      <c r="D4131" t="s">
        <v>15</v>
      </c>
      <c r="E4131" t="s">
        <v>17</v>
      </c>
      <c r="F4131" s="412" t="s">
        <v>1300</v>
      </c>
      <c r="G4131">
        <v>48</v>
      </c>
      <c r="I4131">
        <v>30</v>
      </c>
    </row>
    <row r="4132" spans="1:9" ht="45" x14ac:dyDescent="0.2">
      <c r="A4132" t="s">
        <v>616</v>
      </c>
      <c r="B4132" t="s">
        <v>615</v>
      </c>
      <c r="C4132" s="412" t="s">
        <v>1491</v>
      </c>
      <c r="D4132" t="s">
        <v>15</v>
      </c>
      <c r="E4132" t="s">
        <v>17</v>
      </c>
      <c r="F4132" s="412" t="s">
        <v>1299</v>
      </c>
      <c r="G4132">
        <v>68</v>
      </c>
    </row>
    <row r="4133" spans="1:9" ht="30" x14ac:dyDescent="0.2">
      <c r="A4133" t="s">
        <v>616</v>
      </c>
      <c r="B4133" t="s">
        <v>615</v>
      </c>
      <c r="C4133" s="412" t="s">
        <v>1491</v>
      </c>
      <c r="D4133" t="s">
        <v>15</v>
      </c>
      <c r="E4133" t="s">
        <v>17</v>
      </c>
      <c r="F4133" s="412" t="s">
        <v>1171</v>
      </c>
      <c r="G4133">
        <v>3</v>
      </c>
    </row>
    <row r="4134" spans="1:9" ht="30" x14ac:dyDescent="0.2">
      <c r="A4134" t="s">
        <v>616</v>
      </c>
      <c r="B4134" t="s">
        <v>615</v>
      </c>
      <c r="C4134" s="412" t="s">
        <v>1491</v>
      </c>
      <c r="D4134" t="s">
        <v>15</v>
      </c>
      <c r="E4134" t="s">
        <v>17</v>
      </c>
      <c r="F4134" s="412" t="s">
        <v>1297</v>
      </c>
      <c r="G4134">
        <v>15</v>
      </c>
      <c r="I4134">
        <v>10</v>
      </c>
    </row>
    <row r="4135" spans="1:9" ht="30" x14ac:dyDescent="0.2">
      <c r="A4135" t="s">
        <v>616</v>
      </c>
      <c r="B4135" t="s">
        <v>615</v>
      </c>
      <c r="C4135" s="412" t="s">
        <v>1491</v>
      </c>
      <c r="D4135" t="s">
        <v>15</v>
      </c>
      <c r="E4135" t="s">
        <v>17</v>
      </c>
      <c r="F4135" s="412" t="s">
        <v>1296</v>
      </c>
      <c r="G4135">
        <v>2</v>
      </c>
    </row>
    <row r="4136" spans="1:9" ht="60" x14ac:dyDescent="0.2">
      <c r="A4136" t="s">
        <v>616</v>
      </c>
      <c r="B4136" t="s">
        <v>615</v>
      </c>
      <c r="C4136" s="412" t="s">
        <v>1491</v>
      </c>
      <c r="D4136" t="s">
        <v>15</v>
      </c>
      <c r="E4136" t="s">
        <v>17</v>
      </c>
      <c r="F4136" s="412" t="s">
        <v>1295</v>
      </c>
      <c r="G4136">
        <v>1</v>
      </c>
      <c r="I4136">
        <v>4</v>
      </c>
    </row>
    <row r="4137" spans="1:9" ht="30" x14ac:dyDescent="0.2">
      <c r="A4137" t="s">
        <v>616</v>
      </c>
      <c r="B4137" t="s">
        <v>615</v>
      </c>
      <c r="C4137" s="412" t="s">
        <v>1491</v>
      </c>
      <c r="D4137" t="s">
        <v>15</v>
      </c>
      <c r="E4137" t="s">
        <v>17</v>
      </c>
      <c r="F4137" s="412" t="s">
        <v>1294</v>
      </c>
      <c r="G4137">
        <v>437</v>
      </c>
      <c r="H4137">
        <v>4</v>
      </c>
      <c r="I4137">
        <v>14</v>
      </c>
    </row>
    <row r="4138" spans="1:9" ht="30" x14ac:dyDescent="0.2">
      <c r="A4138" t="s">
        <v>393</v>
      </c>
      <c r="B4138" t="s">
        <v>392</v>
      </c>
      <c r="C4138" s="412" t="s">
        <v>1838</v>
      </c>
      <c r="D4138" t="s">
        <v>13</v>
      </c>
      <c r="E4138" t="s">
        <v>66</v>
      </c>
      <c r="F4138" s="412" t="s">
        <v>1305</v>
      </c>
      <c r="G4138">
        <v>55</v>
      </c>
      <c r="H4138">
        <v>1</v>
      </c>
    </row>
    <row r="4139" spans="1:9" ht="30" x14ac:dyDescent="0.2">
      <c r="A4139" t="s">
        <v>393</v>
      </c>
      <c r="B4139" t="s">
        <v>392</v>
      </c>
      <c r="C4139" s="412" t="s">
        <v>1838</v>
      </c>
      <c r="D4139" t="s">
        <v>13</v>
      </c>
      <c r="E4139" t="s">
        <v>66</v>
      </c>
      <c r="F4139" s="412" t="s">
        <v>1308</v>
      </c>
      <c r="G4139">
        <v>4</v>
      </c>
      <c r="H4139">
        <v>28</v>
      </c>
    </row>
    <row r="4140" spans="1:9" ht="30" x14ac:dyDescent="0.2">
      <c r="A4140" t="s">
        <v>393</v>
      </c>
      <c r="B4140" t="s">
        <v>392</v>
      </c>
      <c r="C4140" s="412" t="s">
        <v>1838</v>
      </c>
      <c r="D4140" t="s">
        <v>13</v>
      </c>
      <c r="E4140" t="s">
        <v>66</v>
      </c>
      <c r="F4140" s="412" t="s">
        <v>1304</v>
      </c>
      <c r="G4140">
        <v>5</v>
      </c>
    </row>
    <row r="4141" spans="1:9" ht="45" x14ac:dyDescent="0.2">
      <c r="A4141" t="s">
        <v>393</v>
      </c>
      <c r="B4141" t="s">
        <v>392</v>
      </c>
      <c r="C4141" s="412" t="s">
        <v>1838</v>
      </c>
      <c r="D4141" t="s">
        <v>13</v>
      </c>
      <c r="E4141" t="s">
        <v>66</v>
      </c>
      <c r="F4141" s="412" t="s">
        <v>1303</v>
      </c>
      <c r="G4141">
        <v>6</v>
      </c>
    </row>
    <row r="4142" spans="1:9" ht="30" x14ac:dyDescent="0.2">
      <c r="A4142" t="s">
        <v>393</v>
      </c>
      <c r="B4142" t="s">
        <v>392</v>
      </c>
      <c r="C4142" s="412" t="s">
        <v>1838</v>
      </c>
      <c r="D4142" t="s">
        <v>13</v>
      </c>
      <c r="E4142" t="s">
        <v>66</v>
      </c>
      <c r="F4142" s="412" t="s">
        <v>1169</v>
      </c>
      <c r="G4142">
        <v>59</v>
      </c>
      <c r="H4142">
        <v>7</v>
      </c>
    </row>
    <row r="4143" spans="1:9" ht="30" x14ac:dyDescent="0.2">
      <c r="A4143" t="s">
        <v>393</v>
      </c>
      <c r="B4143" t="s">
        <v>392</v>
      </c>
      <c r="C4143" s="412" t="s">
        <v>1838</v>
      </c>
      <c r="D4143" t="s">
        <v>13</v>
      </c>
      <c r="E4143" t="s">
        <v>66</v>
      </c>
      <c r="F4143" s="412" t="s">
        <v>1309</v>
      </c>
      <c r="G4143">
        <v>2</v>
      </c>
    </row>
    <row r="4144" spans="1:9" ht="45" x14ac:dyDescent="0.2">
      <c r="A4144" t="s">
        <v>393</v>
      </c>
      <c r="B4144" t="s">
        <v>392</v>
      </c>
      <c r="C4144" s="412" t="s">
        <v>1838</v>
      </c>
      <c r="D4144" t="s">
        <v>13</v>
      </c>
      <c r="E4144" t="s">
        <v>66</v>
      </c>
      <c r="F4144" s="412" t="s">
        <v>1170</v>
      </c>
      <c r="G4144">
        <v>6</v>
      </c>
    </row>
    <row r="4145" spans="1:9" ht="30" x14ac:dyDescent="0.2">
      <c r="A4145" t="s">
        <v>393</v>
      </c>
      <c r="B4145" t="s">
        <v>392</v>
      </c>
      <c r="C4145" s="412" t="s">
        <v>1838</v>
      </c>
      <c r="D4145" t="s">
        <v>13</v>
      </c>
      <c r="E4145" t="s">
        <v>66</v>
      </c>
      <c r="F4145" s="412" t="s">
        <v>1307</v>
      </c>
      <c r="G4145">
        <v>1</v>
      </c>
    </row>
    <row r="4146" spans="1:9" ht="30" x14ac:dyDescent="0.2">
      <c r="A4146" t="s">
        <v>393</v>
      </c>
      <c r="B4146" t="s">
        <v>392</v>
      </c>
      <c r="C4146" s="412" t="s">
        <v>1838</v>
      </c>
      <c r="D4146" t="s">
        <v>13</v>
      </c>
      <c r="E4146" t="s">
        <v>66</v>
      </c>
      <c r="F4146" s="412" t="s">
        <v>1306</v>
      </c>
      <c r="G4146">
        <v>18</v>
      </c>
    </row>
    <row r="4147" spans="1:9" ht="45" x14ac:dyDescent="0.2">
      <c r="A4147" t="s">
        <v>393</v>
      </c>
      <c r="B4147" t="s">
        <v>392</v>
      </c>
      <c r="C4147" s="412" t="s">
        <v>1838</v>
      </c>
      <c r="D4147" t="s">
        <v>13</v>
      </c>
      <c r="E4147" t="s">
        <v>66</v>
      </c>
      <c r="F4147" s="412" t="s">
        <v>1300</v>
      </c>
      <c r="G4147">
        <v>1</v>
      </c>
      <c r="I4147">
        <v>12</v>
      </c>
    </row>
    <row r="4148" spans="1:9" ht="45" x14ac:dyDescent="0.2">
      <c r="A4148" t="s">
        <v>393</v>
      </c>
      <c r="B4148" t="s">
        <v>392</v>
      </c>
      <c r="C4148" s="412" t="s">
        <v>1838</v>
      </c>
      <c r="D4148" t="s">
        <v>13</v>
      </c>
      <c r="E4148" t="s">
        <v>66</v>
      </c>
      <c r="F4148" s="412" t="s">
        <v>1299</v>
      </c>
      <c r="G4148">
        <v>15</v>
      </c>
    </row>
    <row r="4149" spans="1:9" ht="30" x14ac:dyDescent="0.2">
      <c r="A4149" t="s">
        <v>393</v>
      </c>
      <c r="B4149" t="s">
        <v>392</v>
      </c>
      <c r="C4149" s="412" t="s">
        <v>1838</v>
      </c>
      <c r="D4149" t="s">
        <v>13</v>
      </c>
      <c r="E4149" t="s">
        <v>66</v>
      </c>
      <c r="F4149" s="412" t="s">
        <v>1171</v>
      </c>
      <c r="G4149">
        <v>75</v>
      </c>
    </row>
    <row r="4150" spans="1:9" ht="30" x14ac:dyDescent="0.2">
      <c r="A4150" t="s">
        <v>393</v>
      </c>
      <c r="B4150" t="s">
        <v>392</v>
      </c>
      <c r="C4150" s="412" t="s">
        <v>1838</v>
      </c>
      <c r="D4150" t="s">
        <v>13</v>
      </c>
      <c r="E4150" t="s">
        <v>66</v>
      </c>
      <c r="F4150" s="412" t="s">
        <v>1297</v>
      </c>
      <c r="G4150">
        <v>2627</v>
      </c>
      <c r="H4150">
        <v>10</v>
      </c>
      <c r="I4150">
        <v>445</v>
      </c>
    </row>
    <row r="4151" spans="1:9" ht="30" x14ac:dyDescent="0.2">
      <c r="A4151" t="s">
        <v>393</v>
      </c>
      <c r="B4151" t="s">
        <v>392</v>
      </c>
      <c r="C4151" s="412" t="s">
        <v>1838</v>
      </c>
      <c r="D4151" t="s">
        <v>13</v>
      </c>
      <c r="E4151" t="s">
        <v>66</v>
      </c>
      <c r="F4151" s="412" t="s">
        <v>1296</v>
      </c>
      <c r="G4151">
        <v>25</v>
      </c>
    </row>
    <row r="4152" spans="1:9" ht="60" x14ac:dyDescent="0.2">
      <c r="A4152" t="s">
        <v>393</v>
      </c>
      <c r="B4152" t="s">
        <v>392</v>
      </c>
      <c r="C4152" s="412" t="s">
        <v>1838</v>
      </c>
      <c r="D4152" t="s">
        <v>13</v>
      </c>
      <c r="E4152" t="s">
        <v>66</v>
      </c>
      <c r="F4152" s="412" t="s">
        <v>1295</v>
      </c>
      <c r="G4152">
        <v>6</v>
      </c>
      <c r="H4152">
        <v>54</v>
      </c>
      <c r="I4152">
        <v>142</v>
      </c>
    </row>
    <row r="4153" spans="1:9" ht="30" x14ac:dyDescent="0.2">
      <c r="A4153" t="s">
        <v>393</v>
      </c>
      <c r="B4153" t="s">
        <v>392</v>
      </c>
      <c r="C4153" s="412" t="s">
        <v>1838</v>
      </c>
      <c r="D4153" t="s">
        <v>13</v>
      </c>
      <c r="E4153" t="s">
        <v>66</v>
      </c>
      <c r="F4153" s="412" t="s">
        <v>1294</v>
      </c>
      <c r="G4153">
        <v>2006</v>
      </c>
      <c r="H4153">
        <v>2</v>
      </c>
      <c r="I4153">
        <v>43</v>
      </c>
    </row>
    <row r="4154" spans="1:9" ht="30" x14ac:dyDescent="0.2">
      <c r="A4154" t="s">
        <v>389</v>
      </c>
      <c r="B4154" t="s">
        <v>388</v>
      </c>
      <c r="C4154" s="412" t="s">
        <v>1839</v>
      </c>
      <c r="D4154" t="s">
        <v>13</v>
      </c>
      <c r="E4154" t="s">
        <v>66</v>
      </c>
      <c r="F4154" s="412" t="s">
        <v>1305</v>
      </c>
      <c r="G4154">
        <v>4</v>
      </c>
    </row>
    <row r="4155" spans="1:9" ht="30" x14ac:dyDescent="0.2">
      <c r="A4155" t="s">
        <v>389</v>
      </c>
      <c r="B4155" t="s">
        <v>388</v>
      </c>
      <c r="C4155" s="412" t="s">
        <v>1839</v>
      </c>
      <c r="D4155" t="s">
        <v>13</v>
      </c>
      <c r="E4155" t="s">
        <v>66</v>
      </c>
      <c r="F4155" s="412" t="s">
        <v>1308</v>
      </c>
      <c r="G4155">
        <v>44</v>
      </c>
      <c r="H4155">
        <v>78</v>
      </c>
    </row>
    <row r="4156" spans="1:9" ht="30" x14ac:dyDescent="0.2">
      <c r="A4156" t="s">
        <v>389</v>
      </c>
      <c r="B4156" t="s">
        <v>388</v>
      </c>
      <c r="C4156" s="412" t="s">
        <v>1839</v>
      </c>
      <c r="D4156" t="s">
        <v>13</v>
      </c>
      <c r="E4156" t="s">
        <v>66</v>
      </c>
      <c r="F4156" s="412" t="s">
        <v>1304</v>
      </c>
      <c r="G4156">
        <v>11</v>
      </c>
      <c r="H4156">
        <v>2</v>
      </c>
    </row>
    <row r="4157" spans="1:9" ht="45" x14ac:dyDescent="0.2">
      <c r="A4157" t="s">
        <v>389</v>
      </c>
      <c r="B4157" t="s">
        <v>388</v>
      </c>
      <c r="C4157" s="412" t="s">
        <v>1839</v>
      </c>
      <c r="D4157" t="s">
        <v>13</v>
      </c>
      <c r="E4157" t="s">
        <v>66</v>
      </c>
      <c r="F4157" s="412" t="s">
        <v>1303</v>
      </c>
      <c r="G4157">
        <v>15</v>
      </c>
    </row>
    <row r="4158" spans="1:9" ht="30" x14ac:dyDescent="0.2">
      <c r="A4158" t="s">
        <v>389</v>
      </c>
      <c r="B4158" t="s">
        <v>388</v>
      </c>
      <c r="C4158" s="412" t="s">
        <v>1839</v>
      </c>
      <c r="D4158" t="s">
        <v>13</v>
      </c>
      <c r="E4158" t="s">
        <v>66</v>
      </c>
      <c r="F4158" s="412" t="s">
        <v>1169</v>
      </c>
      <c r="G4158">
        <v>2</v>
      </c>
    </row>
    <row r="4159" spans="1:9" ht="30" x14ac:dyDescent="0.2">
      <c r="A4159" t="s">
        <v>389</v>
      </c>
      <c r="B4159" t="s">
        <v>388</v>
      </c>
      <c r="C4159" s="412" t="s">
        <v>1839</v>
      </c>
      <c r="D4159" t="s">
        <v>13</v>
      </c>
      <c r="E4159" t="s">
        <v>66</v>
      </c>
      <c r="F4159" s="412" t="s">
        <v>1309</v>
      </c>
      <c r="G4159">
        <v>11</v>
      </c>
    </row>
    <row r="4160" spans="1:9" ht="45" x14ac:dyDescent="0.2">
      <c r="A4160" t="s">
        <v>389</v>
      </c>
      <c r="B4160" t="s">
        <v>388</v>
      </c>
      <c r="C4160" s="412" t="s">
        <v>1839</v>
      </c>
      <c r="D4160" t="s">
        <v>13</v>
      </c>
      <c r="E4160" t="s">
        <v>66</v>
      </c>
      <c r="F4160" s="412" t="s">
        <v>1170</v>
      </c>
      <c r="G4160">
        <v>4</v>
      </c>
    </row>
    <row r="4161" spans="1:9" ht="45" x14ac:dyDescent="0.2">
      <c r="A4161" t="s">
        <v>389</v>
      </c>
      <c r="B4161" t="s">
        <v>388</v>
      </c>
      <c r="C4161" s="412" t="s">
        <v>1839</v>
      </c>
      <c r="D4161" t="s">
        <v>13</v>
      </c>
      <c r="E4161" t="s">
        <v>66</v>
      </c>
      <c r="F4161" s="412" t="s">
        <v>1300</v>
      </c>
      <c r="G4161">
        <v>2</v>
      </c>
    </row>
    <row r="4162" spans="1:9" ht="30" x14ac:dyDescent="0.2">
      <c r="A4162" t="s">
        <v>389</v>
      </c>
      <c r="B4162" t="s">
        <v>388</v>
      </c>
      <c r="C4162" s="412" t="s">
        <v>1839</v>
      </c>
      <c r="D4162" t="s">
        <v>13</v>
      </c>
      <c r="E4162" t="s">
        <v>66</v>
      </c>
      <c r="F4162" s="412" t="s">
        <v>1171</v>
      </c>
      <c r="G4162">
        <v>272</v>
      </c>
    </row>
    <row r="4163" spans="1:9" ht="30" x14ac:dyDescent="0.2">
      <c r="A4163" t="s">
        <v>389</v>
      </c>
      <c r="B4163" t="s">
        <v>388</v>
      </c>
      <c r="C4163" s="412" t="s">
        <v>1839</v>
      </c>
      <c r="D4163" t="s">
        <v>13</v>
      </c>
      <c r="E4163" t="s">
        <v>66</v>
      </c>
      <c r="F4163" s="412" t="s">
        <v>1297</v>
      </c>
      <c r="G4163">
        <v>3928</v>
      </c>
      <c r="H4163">
        <v>9</v>
      </c>
      <c r="I4163">
        <v>395</v>
      </c>
    </row>
    <row r="4164" spans="1:9" ht="30" x14ac:dyDescent="0.2">
      <c r="A4164" t="s">
        <v>389</v>
      </c>
      <c r="B4164" t="s">
        <v>388</v>
      </c>
      <c r="C4164" s="412" t="s">
        <v>1839</v>
      </c>
      <c r="D4164" t="s">
        <v>13</v>
      </c>
      <c r="E4164" t="s">
        <v>66</v>
      </c>
      <c r="F4164" s="412" t="s">
        <v>1296</v>
      </c>
      <c r="G4164">
        <v>7</v>
      </c>
      <c r="H4164">
        <v>1</v>
      </c>
    </row>
    <row r="4165" spans="1:9" ht="60" x14ac:dyDescent="0.2">
      <c r="A4165" t="s">
        <v>389</v>
      </c>
      <c r="B4165" t="s">
        <v>388</v>
      </c>
      <c r="C4165" s="412" t="s">
        <v>1839</v>
      </c>
      <c r="D4165" t="s">
        <v>13</v>
      </c>
      <c r="E4165" t="s">
        <v>66</v>
      </c>
      <c r="F4165" s="412" t="s">
        <v>1295</v>
      </c>
      <c r="G4165">
        <v>14</v>
      </c>
      <c r="H4165">
        <v>42</v>
      </c>
      <c r="I4165">
        <v>198</v>
      </c>
    </row>
    <row r="4166" spans="1:9" ht="30" x14ac:dyDescent="0.2">
      <c r="A4166" t="s">
        <v>389</v>
      </c>
      <c r="B4166" t="s">
        <v>388</v>
      </c>
      <c r="C4166" s="412" t="s">
        <v>1839</v>
      </c>
      <c r="D4166" t="s">
        <v>13</v>
      </c>
      <c r="E4166" t="s">
        <v>66</v>
      </c>
      <c r="F4166" s="412" t="s">
        <v>1294</v>
      </c>
      <c r="G4166">
        <v>525</v>
      </c>
      <c r="I4166">
        <v>20</v>
      </c>
    </row>
    <row r="4167" spans="1:9" ht="30" x14ac:dyDescent="0.2">
      <c r="A4167" t="s">
        <v>425</v>
      </c>
      <c r="B4167" t="s">
        <v>424</v>
      </c>
      <c r="C4167" s="412" t="s">
        <v>1840</v>
      </c>
      <c r="D4167" t="s">
        <v>15</v>
      </c>
      <c r="E4167" t="s">
        <v>17</v>
      </c>
      <c r="F4167" s="412" t="s">
        <v>1305</v>
      </c>
      <c r="G4167">
        <v>1185</v>
      </c>
      <c r="H4167">
        <v>782</v>
      </c>
    </row>
    <row r="4168" spans="1:9" ht="30" x14ac:dyDescent="0.2">
      <c r="A4168" t="s">
        <v>425</v>
      </c>
      <c r="B4168" t="s">
        <v>424</v>
      </c>
      <c r="C4168" s="412" t="s">
        <v>1840</v>
      </c>
      <c r="D4168" t="s">
        <v>15</v>
      </c>
      <c r="E4168" t="s">
        <v>17</v>
      </c>
      <c r="F4168" s="412" t="s">
        <v>1308</v>
      </c>
      <c r="G4168">
        <v>11</v>
      </c>
      <c r="H4168">
        <v>3</v>
      </c>
    </row>
    <row r="4169" spans="1:9" ht="30" x14ac:dyDescent="0.2">
      <c r="A4169" t="s">
        <v>425</v>
      </c>
      <c r="B4169" t="s">
        <v>424</v>
      </c>
      <c r="C4169" s="412" t="s">
        <v>1840</v>
      </c>
      <c r="D4169" t="s">
        <v>15</v>
      </c>
      <c r="E4169" t="s">
        <v>17</v>
      </c>
      <c r="F4169" s="412" t="s">
        <v>1304</v>
      </c>
      <c r="G4169">
        <v>1</v>
      </c>
    </row>
    <row r="4170" spans="1:9" ht="45" x14ac:dyDescent="0.2">
      <c r="A4170" t="s">
        <v>425</v>
      </c>
      <c r="B4170" t="s">
        <v>424</v>
      </c>
      <c r="C4170" s="412" t="s">
        <v>1840</v>
      </c>
      <c r="D4170" t="s">
        <v>15</v>
      </c>
      <c r="E4170" t="s">
        <v>17</v>
      </c>
      <c r="F4170" s="412" t="s">
        <v>1303</v>
      </c>
      <c r="G4170">
        <v>31</v>
      </c>
    </row>
    <row r="4171" spans="1:9" ht="30" x14ac:dyDescent="0.2">
      <c r="A4171" t="s">
        <v>425</v>
      </c>
      <c r="B4171" t="s">
        <v>424</v>
      </c>
      <c r="C4171" s="412" t="s">
        <v>1840</v>
      </c>
      <c r="D4171" t="s">
        <v>15</v>
      </c>
      <c r="E4171" t="s">
        <v>17</v>
      </c>
      <c r="F4171" s="412" t="s">
        <v>1169</v>
      </c>
      <c r="G4171">
        <v>250</v>
      </c>
      <c r="H4171">
        <v>16</v>
      </c>
    </row>
    <row r="4172" spans="1:9" ht="30" x14ac:dyDescent="0.2">
      <c r="A4172" t="s">
        <v>425</v>
      </c>
      <c r="B4172" t="s">
        <v>424</v>
      </c>
      <c r="C4172" s="412" t="s">
        <v>1840</v>
      </c>
      <c r="D4172" t="s">
        <v>15</v>
      </c>
      <c r="E4172" t="s">
        <v>17</v>
      </c>
      <c r="F4172" s="412" t="s">
        <v>1309</v>
      </c>
      <c r="G4172">
        <v>4</v>
      </c>
    </row>
    <row r="4173" spans="1:9" ht="45" x14ac:dyDescent="0.2">
      <c r="A4173" t="s">
        <v>425</v>
      </c>
      <c r="B4173" t="s">
        <v>424</v>
      </c>
      <c r="C4173" s="412" t="s">
        <v>1840</v>
      </c>
      <c r="D4173" t="s">
        <v>15</v>
      </c>
      <c r="E4173" t="s">
        <v>17</v>
      </c>
      <c r="F4173" s="412" t="s">
        <v>1170</v>
      </c>
      <c r="G4173">
        <v>17</v>
      </c>
      <c r="H4173">
        <v>4</v>
      </c>
    </row>
    <row r="4174" spans="1:9" ht="30" x14ac:dyDescent="0.2">
      <c r="A4174" t="s">
        <v>425</v>
      </c>
      <c r="B4174" t="s">
        <v>424</v>
      </c>
      <c r="C4174" s="412" t="s">
        <v>1840</v>
      </c>
      <c r="D4174" t="s">
        <v>15</v>
      </c>
      <c r="E4174" t="s">
        <v>17</v>
      </c>
      <c r="F4174" s="412" t="s">
        <v>1307</v>
      </c>
      <c r="G4174">
        <v>5</v>
      </c>
    </row>
    <row r="4175" spans="1:9" ht="30" x14ac:dyDescent="0.2">
      <c r="A4175" t="s">
        <v>425</v>
      </c>
      <c r="B4175" t="s">
        <v>424</v>
      </c>
      <c r="C4175" s="412" t="s">
        <v>1840</v>
      </c>
      <c r="D4175" t="s">
        <v>15</v>
      </c>
      <c r="E4175" t="s">
        <v>17</v>
      </c>
      <c r="F4175" s="412" t="s">
        <v>1306</v>
      </c>
      <c r="G4175">
        <v>14</v>
      </c>
    </row>
    <row r="4176" spans="1:9" ht="45" x14ac:dyDescent="0.2">
      <c r="A4176" t="s">
        <v>425</v>
      </c>
      <c r="B4176" t="s">
        <v>424</v>
      </c>
      <c r="C4176" s="412" t="s">
        <v>1840</v>
      </c>
      <c r="D4176" t="s">
        <v>15</v>
      </c>
      <c r="E4176" t="s">
        <v>17</v>
      </c>
      <c r="F4176" s="412" t="s">
        <v>1300</v>
      </c>
      <c r="G4176">
        <v>9026</v>
      </c>
      <c r="I4176">
        <v>38731</v>
      </c>
    </row>
    <row r="4177" spans="1:9" ht="45" x14ac:dyDescent="0.2">
      <c r="A4177" t="s">
        <v>425</v>
      </c>
      <c r="B4177" t="s">
        <v>424</v>
      </c>
      <c r="C4177" s="412" t="s">
        <v>1840</v>
      </c>
      <c r="D4177" t="s">
        <v>15</v>
      </c>
      <c r="E4177" t="s">
        <v>17</v>
      </c>
      <c r="F4177" s="412" t="s">
        <v>1299</v>
      </c>
      <c r="G4177">
        <v>64361</v>
      </c>
    </row>
    <row r="4178" spans="1:9" ht="30" x14ac:dyDescent="0.2">
      <c r="A4178" t="s">
        <v>425</v>
      </c>
      <c r="B4178" t="s">
        <v>424</v>
      </c>
      <c r="C4178" s="412" t="s">
        <v>1840</v>
      </c>
      <c r="D4178" t="s">
        <v>15</v>
      </c>
      <c r="E4178" t="s">
        <v>17</v>
      </c>
      <c r="F4178" s="412" t="s">
        <v>1171</v>
      </c>
      <c r="G4178">
        <v>7</v>
      </c>
    </row>
    <row r="4179" spans="1:9" ht="30" x14ac:dyDescent="0.2">
      <c r="A4179" t="s">
        <v>425</v>
      </c>
      <c r="B4179" t="s">
        <v>424</v>
      </c>
      <c r="C4179" s="412" t="s">
        <v>1840</v>
      </c>
      <c r="D4179" t="s">
        <v>15</v>
      </c>
      <c r="E4179" t="s">
        <v>17</v>
      </c>
      <c r="F4179" s="412" t="s">
        <v>1297</v>
      </c>
      <c r="G4179">
        <v>304</v>
      </c>
      <c r="H4179">
        <v>4</v>
      </c>
      <c r="I4179">
        <v>24385</v>
      </c>
    </row>
    <row r="4180" spans="1:9" ht="30" x14ac:dyDescent="0.2">
      <c r="A4180" t="s">
        <v>425</v>
      </c>
      <c r="B4180" t="s">
        <v>424</v>
      </c>
      <c r="C4180" s="412" t="s">
        <v>1840</v>
      </c>
      <c r="D4180" t="s">
        <v>15</v>
      </c>
      <c r="E4180" t="s">
        <v>17</v>
      </c>
      <c r="F4180" s="412" t="s">
        <v>1296</v>
      </c>
      <c r="G4180">
        <v>27</v>
      </c>
      <c r="H4180">
        <v>7</v>
      </c>
    </row>
    <row r="4181" spans="1:9" ht="60" x14ac:dyDescent="0.2">
      <c r="A4181" t="s">
        <v>425</v>
      </c>
      <c r="B4181" t="s">
        <v>424</v>
      </c>
      <c r="C4181" s="412" t="s">
        <v>1840</v>
      </c>
      <c r="D4181" t="s">
        <v>15</v>
      </c>
      <c r="E4181" t="s">
        <v>17</v>
      </c>
      <c r="F4181" s="412" t="s">
        <v>1295</v>
      </c>
      <c r="G4181">
        <v>11</v>
      </c>
      <c r="H4181">
        <v>2</v>
      </c>
      <c r="I4181">
        <v>52</v>
      </c>
    </row>
    <row r="4182" spans="1:9" ht="30" x14ac:dyDescent="0.2">
      <c r="A4182" t="s">
        <v>425</v>
      </c>
      <c r="B4182" t="s">
        <v>424</v>
      </c>
      <c r="C4182" s="412" t="s">
        <v>1840</v>
      </c>
      <c r="D4182" t="s">
        <v>15</v>
      </c>
      <c r="E4182" t="s">
        <v>17</v>
      </c>
      <c r="F4182" s="412" t="s">
        <v>1294</v>
      </c>
      <c r="G4182">
        <v>37077</v>
      </c>
      <c r="H4182">
        <v>1887</v>
      </c>
      <c r="I4182">
        <v>1823</v>
      </c>
    </row>
    <row r="4183" spans="1:9" ht="30" x14ac:dyDescent="0.2">
      <c r="A4183" t="s">
        <v>596</v>
      </c>
      <c r="B4183" t="s">
        <v>595</v>
      </c>
      <c r="C4183" s="412" t="s">
        <v>1841</v>
      </c>
      <c r="D4183" t="s">
        <v>15</v>
      </c>
      <c r="E4183" t="s">
        <v>18</v>
      </c>
      <c r="F4183" s="412" t="s">
        <v>1305</v>
      </c>
      <c r="G4183">
        <v>7</v>
      </c>
      <c r="H4183">
        <v>2</v>
      </c>
    </row>
    <row r="4184" spans="1:9" ht="30" x14ac:dyDescent="0.2">
      <c r="A4184" t="s">
        <v>596</v>
      </c>
      <c r="B4184" t="s">
        <v>595</v>
      </c>
      <c r="C4184" s="412" t="s">
        <v>1841</v>
      </c>
      <c r="D4184" t="s">
        <v>15</v>
      </c>
      <c r="E4184" t="s">
        <v>18</v>
      </c>
      <c r="F4184" s="412" t="s">
        <v>1308</v>
      </c>
      <c r="G4184">
        <v>12</v>
      </c>
    </row>
    <row r="4185" spans="1:9" ht="30" x14ac:dyDescent="0.2">
      <c r="A4185" t="s">
        <v>596</v>
      </c>
      <c r="B4185" t="s">
        <v>595</v>
      </c>
      <c r="C4185" s="412" t="s">
        <v>1841</v>
      </c>
      <c r="D4185" t="s">
        <v>15</v>
      </c>
      <c r="E4185" t="s">
        <v>18</v>
      </c>
      <c r="F4185" s="412" t="s">
        <v>1304</v>
      </c>
      <c r="G4185">
        <v>13</v>
      </c>
      <c r="H4185">
        <v>1</v>
      </c>
    </row>
    <row r="4186" spans="1:9" ht="45" x14ac:dyDescent="0.2">
      <c r="A4186" t="s">
        <v>596</v>
      </c>
      <c r="B4186" t="s">
        <v>595</v>
      </c>
      <c r="C4186" s="412" t="s">
        <v>1841</v>
      </c>
      <c r="D4186" t="s">
        <v>15</v>
      </c>
      <c r="E4186" t="s">
        <v>18</v>
      </c>
      <c r="F4186" s="412" t="s">
        <v>1303</v>
      </c>
      <c r="G4186">
        <v>4716</v>
      </c>
    </row>
    <row r="4187" spans="1:9" ht="30" x14ac:dyDescent="0.2">
      <c r="A4187" t="s">
        <v>596</v>
      </c>
      <c r="B4187" t="s">
        <v>595</v>
      </c>
      <c r="C4187" s="412" t="s">
        <v>1841</v>
      </c>
      <c r="D4187" t="s">
        <v>15</v>
      </c>
      <c r="E4187" t="s">
        <v>18</v>
      </c>
      <c r="F4187" s="412" t="s">
        <v>1169</v>
      </c>
      <c r="G4187">
        <v>5</v>
      </c>
    </row>
    <row r="4188" spans="1:9" ht="30" x14ac:dyDescent="0.2">
      <c r="A4188" t="s">
        <v>596</v>
      </c>
      <c r="B4188" t="s">
        <v>595</v>
      </c>
      <c r="C4188" s="412" t="s">
        <v>1841</v>
      </c>
      <c r="D4188" t="s">
        <v>15</v>
      </c>
      <c r="E4188" t="s">
        <v>18</v>
      </c>
      <c r="F4188" s="412" t="s">
        <v>1309</v>
      </c>
      <c r="G4188">
        <v>5</v>
      </c>
    </row>
    <row r="4189" spans="1:9" ht="45" x14ac:dyDescent="0.2">
      <c r="A4189" t="s">
        <v>596</v>
      </c>
      <c r="B4189" t="s">
        <v>595</v>
      </c>
      <c r="C4189" s="412" t="s">
        <v>1841</v>
      </c>
      <c r="D4189" t="s">
        <v>15</v>
      </c>
      <c r="E4189" t="s">
        <v>18</v>
      </c>
      <c r="F4189" s="412" t="s">
        <v>1170</v>
      </c>
      <c r="G4189">
        <v>16</v>
      </c>
      <c r="H4189">
        <v>3</v>
      </c>
    </row>
    <row r="4190" spans="1:9" ht="30" x14ac:dyDescent="0.2">
      <c r="A4190" t="s">
        <v>596</v>
      </c>
      <c r="B4190" t="s">
        <v>595</v>
      </c>
      <c r="C4190" s="412" t="s">
        <v>1841</v>
      </c>
      <c r="D4190" t="s">
        <v>15</v>
      </c>
      <c r="E4190" t="s">
        <v>18</v>
      </c>
      <c r="F4190" s="412" t="s">
        <v>1307</v>
      </c>
      <c r="G4190">
        <v>2</v>
      </c>
    </row>
    <row r="4191" spans="1:9" ht="45" x14ac:dyDescent="0.2">
      <c r="A4191" t="s">
        <v>596</v>
      </c>
      <c r="B4191" t="s">
        <v>595</v>
      </c>
      <c r="C4191" s="412" t="s">
        <v>1841</v>
      </c>
      <c r="D4191" t="s">
        <v>15</v>
      </c>
      <c r="E4191" t="s">
        <v>18</v>
      </c>
      <c r="F4191" s="412" t="s">
        <v>1300</v>
      </c>
      <c r="G4191">
        <v>213</v>
      </c>
      <c r="I4191">
        <v>149</v>
      </c>
    </row>
    <row r="4192" spans="1:9" ht="45" x14ac:dyDescent="0.2">
      <c r="A4192" t="s">
        <v>596</v>
      </c>
      <c r="B4192" t="s">
        <v>595</v>
      </c>
      <c r="C4192" s="412" t="s">
        <v>1841</v>
      </c>
      <c r="D4192" t="s">
        <v>15</v>
      </c>
      <c r="E4192" t="s">
        <v>18</v>
      </c>
      <c r="F4192" s="412" t="s">
        <v>1299</v>
      </c>
      <c r="G4192">
        <v>6</v>
      </c>
    </row>
    <row r="4193" spans="1:9" ht="30" x14ac:dyDescent="0.2">
      <c r="A4193" t="s">
        <v>596</v>
      </c>
      <c r="B4193" t="s">
        <v>595</v>
      </c>
      <c r="C4193" s="412" t="s">
        <v>1841</v>
      </c>
      <c r="D4193" t="s">
        <v>15</v>
      </c>
      <c r="E4193" t="s">
        <v>18</v>
      </c>
      <c r="F4193" s="412" t="s">
        <v>1171</v>
      </c>
      <c r="G4193">
        <v>6</v>
      </c>
    </row>
    <row r="4194" spans="1:9" ht="30" x14ac:dyDescent="0.2">
      <c r="A4194" t="s">
        <v>596</v>
      </c>
      <c r="B4194" t="s">
        <v>595</v>
      </c>
      <c r="C4194" s="412" t="s">
        <v>1841</v>
      </c>
      <c r="D4194" t="s">
        <v>15</v>
      </c>
      <c r="E4194" t="s">
        <v>18</v>
      </c>
      <c r="F4194" s="412" t="s">
        <v>1297</v>
      </c>
      <c r="G4194">
        <v>120</v>
      </c>
      <c r="I4194">
        <v>19</v>
      </c>
    </row>
    <row r="4195" spans="1:9" ht="30" x14ac:dyDescent="0.2">
      <c r="A4195" t="s">
        <v>596</v>
      </c>
      <c r="B4195" t="s">
        <v>595</v>
      </c>
      <c r="C4195" s="412" t="s">
        <v>1841</v>
      </c>
      <c r="D4195" t="s">
        <v>15</v>
      </c>
      <c r="E4195" t="s">
        <v>18</v>
      </c>
      <c r="F4195" s="412" t="s">
        <v>1296</v>
      </c>
      <c r="G4195">
        <v>2846</v>
      </c>
      <c r="H4195">
        <v>141</v>
      </c>
    </row>
    <row r="4196" spans="1:9" ht="60" x14ac:dyDescent="0.2">
      <c r="A4196" t="s">
        <v>596</v>
      </c>
      <c r="B4196" t="s">
        <v>595</v>
      </c>
      <c r="C4196" s="412" t="s">
        <v>1841</v>
      </c>
      <c r="D4196" t="s">
        <v>15</v>
      </c>
      <c r="E4196" t="s">
        <v>18</v>
      </c>
      <c r="F4196" s="412" t="s">
        <v>1295</v>
      </c>
      <c r="G4196">
        <v>2148</v>
      </c>
      <c r="H4196">
        <v>121</v>
      </c>
      <c r="I4196">
        <v>809</v>
      </c>
    </row>
    <row r="4197" spans="1:9" ht="30" x14ac:dyDescent="0.2">
      <c r="A4197" t="s">
        <v>596</v>
      </c>
      <c r="B4197" t="s">
        <v>595</v>
      </c>
      <c r="C4197" s="412" t="s">
        <v>1841</v>
      </c>
      <c r="D4197" t="s">
        <v>15</v>
      </c>
      <c r="E4197" t="s">
        <v>18</v>
      </c>
      <c r="F4197" s="412" t="s">
        <v>1294</v>
      </c>
      <c r="G4197">
        <v>1757</v>
      </c>
      <c r="H4197">
        <v>115</v>
      </c>
      <c r="I4197">
        <v>1309</v>
      </c>
    </row>
    <row r="4198" spans="1:9" ht="45" x14ac:dyDescent="0.2">
      <c r="A4198" t="s">
        <v>729</v>
      </c>
      <c r="B4198" t="s">
        <v>728</v>
      </c>
      <c r="C4198" s="412" t="s">
        <v>1842</v>
      </c>
      <c r="D4198" t="s">
        <v>13</v>
      </c>
      <c r="E4198" t="s">
        <v>183</v>
      </c>
      <c r="F4198" s="412" t="s">
        <v>1303</v>
      </c>
      <c r="G4198">
        <v>17</v>
      </c>
    </row>
    <row r="4199" spans="1:9" ht="45" x14ac:dyDescent="0.2">
      <c r="A4199" t="s">
        <v>729</v>
      </c>
      <c r="B4199" t="s">
        <v>728</v>
      </c>
      <c r="C4199" s="412" t="s">
        <v>1842</v>
      </c>
      <c r="D4199" t="s">
        <v>13</v>
      </c>
      <c r="E4199" t="s">
        <v>183</v>
      </c>
      <c r="F4199" s="412" t="s">
        <v>1300</v>
      </c>
      <c r="G4199">
        <v>1</v>
      </c>
      <c r="I4199">
        <v>39</v>
      </c>
    </row>
    <row r="4200" spans="1:9" ht="30" x14ac:dyDescent="0.2">
      <c r="A4200" t="s">
        <v>729</v>
      </c>
      <c r="B4200" t="s">
        <v>728</v>
      </c>
      <c r="C4200" s="412" t="s">
        <v>1842</v>
      </c>
      <c r="D4200" t="s">
        <v>13</v>
      </c>
      <c r="E4200" t="s">
        <v>183</v>
      </c>
      <c r="F4200" s="412" t="s">
        <v>1171</v>
      </c>
      <c r="G4200">
        <v>1</v>
      </c>
    </row>
    <row r="4201" spans="1:9" ht="30" x14ac:dyDescent="0.2">
      <c r="A4201" t="s">
        <v>729</v>
      </c>
      <c r="B4201" t="s">
        <v>728</v>
      </c>
      <c r="C4201" s="412" t="s">
        <v>1842</v>
      </c>
      <c r="D4201" t="s">
        <v>13</v>
      </c>
      <c r="E4201" t="s">
        <v>183</v>
      </c>
      <c r="F4201" s="412" t="s">
        <v>1297</v>
      </c>
      <c r="G4201">
        <v>681</v>
      </c>
      <c r="H4201">
        <v>1</v>
      </c>
    </row>
    <row r="4202" spans="1:9" ht="30" x14ac:dyDescent="0.2">
      <c r="A4202" t="s">
        <v>729</v>
      </c>
      <c r="B4202" t="s">
        <v>728</v>
      </c>
      <c r="C4202" s="412" t="s">
        <v>1842</v>
      </c>
      <c r="D4202" t="s">
        <v>13</v>
      </c>
      <c r="E4202" t="s">
        <v>183</v>
      </c>
      <c r="F4202" s="412" t="s">
        <v>1296</v>
      </c>
      <c r="G4202">
        <v>13</v>
      </c>
      <c r="H4202">
        <v>15</v>
      </c>
    </row>
    <row r="4203" spans="1:9" ht="60" x14ac:dyDescent="0.2">
      <c r="A4203" t="s">
        <v>729</v>
      </c>
      <c r="B4203" t="s">
        <v>728</v>
      </c>
      <c r="C4203" s="412" t="s">
        <v>1842</v>
      </c>
      <c r="D4203" t="s">
        <v>13</v>
      </c>
      <c r="E4203" t="s">
        <v>183</v>
      </c>
      <c r="F4203" s="412" t="s">
        <v>1295</v>
      </c>
      <c r="G4203">
        <v>14</v>
      </c>
      <c r="H4203">
        <v>42</v>
      </c>
      <c r="I4203">
        <v>240</v>
      </c>
    </row>
    <row r="4204" spans="1:9" ht="30" x14ac:dyDescent="0.2">
      <c r="A4204" t="s">
        <v>729</v>
      </c>
      <c r="B4204" t="s">
        <v>728</v>
      </c>
      <c r="C4204" s="412" t="s">
        <v>1842</v>
      </c>
      <c r="D4204" t="s">
        <v>13</v>
      </c>
      <c r="E4204" t="s">
        <v>183</v>
      </c>
      <c r="F4204" s="412" t="s">
        <v>1294</v>
      </c>
      <c r="G4204">
        <v>256</v>
      </c>
      <c r="H4204">
        <v>3</v>
      </c>
      <c r="I4204">
        <v>4</v>
      </c>
    </row>
    <row r="4205" spans="1:9" ht="45" x14ac:dyDescent="0.2">
      <c r="A4205" t="s">
        <v>944</v>
      </c>
      <c r="B4205" t="s">
        <v>943</v>
      </c>
      <c r="C4205" s="412" t="s">
        <v>1843</v>
      </c>
      <c r="D4205" t="s">
        <v>15</v>
      </c>
      <c r="E4205" t="s">
        <v>66</v>
      </c>
      <c r="F4205" s="412" t="s">
        <v>1297</v>
      </c>
      <c r="G4205">
        <v>6</v>
      </c>
      <c r="I4205">
        <v>29</v>
      </c>
    </row>
    <row r="4206" spans="1:9" ht="30" x14ac:dyDescent="0.2">
      <c r="A4206" t="s">
        <v>628</v>
      </c>
      <c r="B4206" t="s">
        <v>627</v>
      </c>
      <c r="C4206" s="412" t="s">
        <v>1844</v>
      </c>
      <c r="D4206" t="s">
        <v>15</v>
      </c>
      <c r="E4206" t="s">
        <v>18</v>
      </c>
      <c r="F4206" s="412" t="s">
        <v>1305</v>
      </c>
      <c r="G4206">
        <v>6</v>
      </c>
    </row>
    <row r="4207" spans="1:9" ht="30" x14ac:dyDescent="0.2">
      <c r="A4207" t="s">
        <v>628</v>
      </c>
      <c r="B4207" t="s">
        <v>627</v>
      </c>
      <c r="C4207" s="412" t="s">
        <v>1844</v>
      </c>
      <c r="D4207" t="s">
        <v>15</v>
      </c>
      <c r="E4207" t="s">
        <v>18</v>
      </c>
      <c r="F4207" s="412" t="s">
        <v>1308</v>
      </c>
      <c r="G4207">
        <v>7</v>
      </c>
    </row>
    <row r="4208" spans="1:9" ht="30" x14ac:dyDescent="0.2">
      <c r="A4208" t="s">
        <v>628</v>
      </c>
      <c r="B4208" t="s">
        <v>627</v>
      </c>
      <c r="C4208" s="412" t="s">
        <v>1844</v>
      </c>
      <c r="D4208" t="s">
        <v>15</v>
      </c>
      <c r="E4208" t="s">
        <v>18</v>
      </c>
      <c r="F4208" s="412" t="s">
        <v>1304</v>
      </c>
      <c r="G4208">
        <v>5</v>
      </c>
    </row>
    <row r="4209" spans="1:9" ht="45" x14ac:dyDescent="0.2">
      <c r="A4209" t="s">
        <v>628</v>
      </c>
      <c r="B4209" t="s">
        <v>627</v>
      </c>
      <c r="C4209" s="412" t="s">
        <v>1844</v>
      </c>
      <c r="D4209" t="s">
        <v>15</v>
      </c>
      <c r="E4209" t="s">
        <v>18</v>
      </c>
      <c r="F4209" s="412" t="s">
        <v>1303</v>
      </c>
      <c r="G4209">
        <v>3045</v>
      </c>
    </row>
    <row r="4210" spans="1:9" ht="30" x14ac:dyDescent="0.2">
      <c r="A4210" t="s">
        <v>628</v>
      </c>
      <c r="B4210" t="s">
        <v>627</v>
      </c>
      <c r="C4210" s="412" t="s">
        <v>1844</v>
      </c>
      <c r="D4210" t="s">
        <v>15</v>
      </c>
      <c r="E4210" t="s">
        <v>18</v>
      </c>
      <c r="F4210" s="412" t="s">
        <v>1169</v>
      </c>
      <c r="G4210">
        <v>3</v>
      </c>
    </row>
    <row r="4211" spans="1:9" ht="30" x14ac:dyDescent="0.2">
      <c r="A4211" t="s">
        <v>628</v>
      </c>
      <c r="B4211" t="s">
        <v>627</v>
      </c>
      <c r="C4211" s="412" t="s">
        <v>1844</v>
      </c>
      <c r="D4211" t="s">
        <v>15</v>
      </c>
      <c r="E4211" t="s">
        <v>18</v>
      </c>
      <c r="F4211" s="412" t="s">
        <v>1309</v>
      </c>
      <c r="G4211">
        <v>4</v>
      </c>
    </row>
    <row r="4212" spans="1:9" ht="45" x14ac:dyDescent="0.2">
      <c r="A4212" t="s">
        <v>628</v>
      </c>
      <c r="B4212" t="s">
        <v>627</v>
      </c>
      <c r="C4212" s="412" t="s">
        <v>1844</v>
      </c>
      <c r="D4212" t="s">
        <v>15</v>
      </c>
      <c r="E4212" t="s">
        <v>18</v>
      </c>
      <c r="F4212" s="412" t="s">
        <v>1170</v>
      </c>
      <c r="G4212">
        <v>8</v>
      </c>
    </row>
    <row r="4213" spans="1:9" ht="45" x14ac:dyDescent="0.2">
      <c r="A4213" t="s">
        <v>628</v>
      </c>
      <c r="B4213" t="s">
        <v>627</v>
      </c>
      <c r="C4213" s="412" t="s">
        <v>1844</v>
      </c>
      <c r="D4213" t="s">
        <v>15</v>
      </c>
      <c r="E4213" t="s">
        <v>18</v>
      </c>
      <c r="F4213" s="412" t="s">
        <v>1300</v>
      </c>
      <c r="G4213">
        <v>115</v>
      </c>
      <c r="I4213">
        <v>96</v>
      </c>
    </row>
    <row r="4214" spans="1:9" ht="45" x14ac:dyDescent="0.2">
      <c r="A4214" t="s">
        <v>628</v>
      </c>
      <c r="B4214" t="s">
        <v>627</v>
      </c>
      <c r="C4214" s="412" t="s">
        <v>1844</v>
      </c>
      <c r="D4214" t="s">
        <v>15</v>
      </c>
      <c r="E4214" t="s">
        <v>18</v>
      </c>
      <c r="F4214" s="412" t="s">
        <v>1299</v>
      </c>
      <c r="G4214">
        <v>7</v>
      </c>
    </row>
    <row r="4215" spans="1:9" ht="30" x14ac:dyDescent="0.2">
      <c r="A4215" t="s">
        <v>628</v>
      </c>
      <c r="B4215" t="s">
        <v>627</v>
      </c>
      <c r="C4215" s="412" t="s">
        <v>1844</v>
      </c>
      <c r="D4215" t="s">
        <v>15</v>
      </c>
      <c r="E4215" t="s">
        <v>18</v>
      </c>
      <c r="F4215" s="412" t="s">
        <v>1171</v>
      </c>
      <c r="G4215">
        <v>41</v>
      </c>
    </row>
    <row r="4216" spans="1:9" ht="30" x14ac:dyDescent="0.2">
      <c r="A4216" t="s">
        <v>628</v>
      </c>
      <c r="B4216" t="s">
        <v>627</v>
      </c>
      <c r="C4216" s="412" t="s">
        <v>1844</v>
      </c>
      <c r="D4216" t="s">
        <v>15</v>
      </c>
      <c r="E4216" t="s">
        <v>18</v>
      </c>
      <c r="F4216" s="412" t="s">
        <v>1297</v>
      </c>
      <c r="G4216">
        <v>522</v>
      </c>
      <c r="H4216">
        <v>1</v>
      </c>
      <c r="I4216">
        <v>17</v>
      </c>
    </row>
    <row r="4217" spans="1:9" ht="30" x14ac:dyDescent="0.2">
      <c r="A4217" t="s">
        <v>628</v>
      </c>
      <c r="B4217" t="s">
        <v>627</v>
      </c>
      <c r="C4217" s="412" t="s">
        <v>1844</v>
      </c>
      <c r="D4217" t="s">
        <v>15</v>
      </c>
      <c r="E4217" t="s">
        <v>18</v>
      </c>
      <c r="F4217" s="412" t="s">
        <v>1296</v>
      </c>
      <c r="G4217">
        <v>4136</v>
      </c>
      <c r="H4217">
        <v>151</v>
      </c>
    </row>
    <row r="4218" spans="1:9" ht="60" x14ac:dyDescent="0.2">
      <c r="A4218" t="s">
        <v>628</v>
      </c>
      <c r="B4218" t="s">
        <v>627</v>
      </c>
      <c r="C4218" s="412" t="s">
        <v>1844</v>
      </c>
      <c r="D4218" t="s">
        <v>15</v>
      </c>
      <c r="E4218" t="s">
        <v>18</v>
      </c>
      <c r="F4218" s="412" t="s">
        <v>1295</v>
      </c>
      <c r="G4218">
        <v>3056</v>
      </c>
      <c r="H4218">
        <v>230</v>
      </c>
      <c r="I4218">
        <v>2066</v>
      </c>
    </row>
    <row r="4219" spans="1:9" x14ac:dyDescent="0.2">
      <c r="A4219" t="s">
        <v>628</v>
      </c>
      <c r="B4219" t="s">
        <v>627</v>
      </c>
      <c r="C4219" s="412" t="s">
        <v>1844</v>
      </c>
      <c r="D4219" t="s">
        <v>15</v>
      </c>
      <c r="E4219" t="s">
        <v>18</v>
      </c>
      <c r="F4219" s="412" t="s">
        <v>1294</v>
      </c>
      <c r="G4219">
        <v>1348</v>
      </c>
      <c r="H4219">
        <v>36</v>
      </c>
      <c r="I4219">
        <v>322</v>
      </c>
    </row>
    <row r="4220" spans="1:9" ht="30" x14ac:dyDescent="0.2">
      <c r="A4220" t="s">
        <v>199</v>
      </c>
      <c r="B4220" t="s">
        <v>198</v>
      </c>
      <c r="C4220" s="412" t="s">
        <v>1493</v>
      </c>
      <c r="D4220" t="s">
        <v>13</v>
      </c>
      <c r="E4220" t="s">
        <v>64</v>
      </c>
      <c r="F4220" s="412" t="s">
        <v>1305</v>
      </c>
      <c r="G4220">
        <v>1</v>
      </c>
    </row>
    <row r="4221" spans="1:9" ht="45" x14ac:dyDescent="0.2">
      <c r="A4221" t="s">
        <v>199</v>
      </c>
      <c r="B4221" t="s">
        <v>198</v>
      </c>
      <c r="C4221" s="412" t="s">
        <v>1493</v>
      </c>
      <c r="D4221" t="s">
        <v>13</v>
      </c>
      <c r="E4221" t="s">
        <v>64</v>
      </c>
      <c r="F4221" s="412" t="s">
        <v>1303</v>
      </c>
      <c r="G4221">
        <v>3</v>
      </c>
    </row>
    <row r="4222" spans="1:9" ht="30" x14ac:dyDescent="0.2">
      <c r="A4222" t="s">
        <v>199</v>
      </c>
      <c r="B4222" t="s">
        <v>198</v>
      </c>
      <c r="C4222" s="412" t="s">
        <v>1493</v>
      </c>
      <c r="D4222" t="s">
        <v>13</v>
      </c>
      <c r="E4222" t="s">
        <v>64</v>
      </c>
      <c r="F4222" s="412" t="s">
        <v>1169</v>
      </c>
      <c r="G4222">
        <v>4</v>
      </c>
    </row>
    <row r="4223" spans="1:9" ht="30" x14ac:dyDescent="0.2">
      <c r="A4223" t="s">
        <v>199</v>
      </c>
      <c r="B4223" t="s">
        <v>198</v>
      </c>
      <c r="C4223" s="412" t="s">
        <v>1493</v>
      </c>
      <c r="D4223" t="s">
        <v>13</v>
      </c>
      <c r="E4223" t="s">
        <v>64</v>
      </c>
      <c r="F4223" s="412" t="s">
        <v>1309</v>
      </c>
      <c r="G4223">
        <v>1</v>
      </c>
    </row>
    <row r="4224" spans="1:9" ht="45" x14ac:dyDescent="0.2">
      <c r="A4224" t="s">
        <v>199</v>
      </c>
      <c r="B4224" t="s">
        <v>198</v>
      </c>
      <c r="C4224" s="412" t="s">
        <v>1493</v>
      </c>
      <c r="D4224" t="s">
        <v>13</v>
      </c>
      <c r="E4224" t="s">
        <v>64</v>
      </c>
      <c r="F4224" s="412" t="s">
        <v>1170</v>
      </c>
      <c r="G4224">
        <v>871</v>
      </c>
      <c r="H4224">
        <v>50</v>
      </c>
    </row>
    <row r="4225" spans="1:9" ht="45" x14ac:dyDescent="0.2">
      <c r="A4225" t="s">
        <v>199</v>
      </c>
      <c r="B4225" t="s">
        <v>198</v>
      </c>
      <c r="C4225" s="412" t="s">
        <v>1493</v>
      </c>
      <c r="D4225" t="s">
        <v>13</v>
      </c>
      <c r="E4225" t="s">
        <v>64</v>
      </c>
      <c r="F4225" s="412" t="s">
        <v>1300</v>
      </c>
      <c r="G4225">
        <v>1</v>
      </c>
    </row>
    <row r="4226" spans="1:9" ht="30" x14ac:dyDescent="0.2">
      <c r="A4226" t="s">
        <v>199</v>
      </c>
      <c r="B4226" t="s">
        <v>198</v>
      </c>
      <c r="C4226" s="412" t="s">
        <v>1493</v>
      </c>
      <c r="D4226" t="s">
        <v>13</v>
      </c>
      <c r="E4226" t="s">
        <v>64</v>
      </c>
      <c r="F4226" s="412" t="s">
        <v>1297</v>
      </c>
      <c r="G4226">
        <v>190</v>
      </c>
      <c r="H4226">
        <v>22</v>
      </c>
      <c r="I4226">
        <v>246</v>
      </c>
    </row>
    <row r="4227" spans="1:9" ht="30" x14ac:dyDescent="0.2">
      <c r="A4227" t="s">
        <v>199</v>
      </c>
      <c r="B4227" t="s">
        <v>198</v>
      </c>
      <c r="C4227" s="412" t="s">
        <v>1493</v>
      </c>
      <c r="D4227" t="s">
        <v>13</v>
      </c>
      <c r="E4227" t="s">
        <v>64</v>
      </c>
      <c r="F4227" s="412" t="s">
        <v>1296</v>
      </c>
      <c r="G4227">
        <v>4</v>
      </c>
    </row>
    <row r="4228" spans="1:9" ht="60" x14ac:dyDescent="0.2">
      <c r="A4228" t="s">
        <v>199</v>
      </c>
      <c r="B4228" t="s">
        <v>198</v>
      </c>
      <c r="C4228" s="412" t="s">
        <v>1493</v>
      </c>
      <c r="D4228" t="s">
        <v>13</v>
      </c>
      <c r="E4228" t="s">
        <v>64</v>
      </c>
      <c r="F4228" s="412" t="s">
        <v>1295</v>
      </c>
      <c r="G4228">
        <v>44</v>
      </c>
      <c r="I4228">
        <v>163</v>
      </c>
    </row>
    <row r="4229" spans="1:9" ht="30" x14ac:dyDescent="0.2">
      <c r="A4229" t="s">
        <v>199</v>
      </c>
      <c r="B4229" t="s">
        <v>198</v>
      </c>
      <c r="C4229" s="412" t="s">
        <v>1493</v>
      </c>
      <c r="D4229" t="s">
        <v>13</v>
      </c>
      <c r="E4229" t="s">
        <v>64</v>
      </c>
      <c r="F4229" s="412" t="s">
        <v>1294</v>
      </c>
      <c r="I4229">
        <v>1</v>
      </c>
    </row>
    <row r="4230" spans="1:9" ht="45" x14ac:dyDescent="0.2">
      <c r="A4230" t="s">
        <v>632</v>
      </c>
      <c r="B4230" t="s">
        <v>631</v>
      </c>
      <c r="C4230" s="412" t="s">
        <v>1845</v>
      </c>
      <c r="D4230" t="s">
        <v>15</v>
      </c>
      <c r="E4230" t="s">
        <v>183</v>
      </c>
      <c r="F4230" s="412" t="s">
        <v>1300</v>
      </c>
      <c r="I4230">
        <v>32</v>
      </c>
    </row>
    <row r="4231" spans="1:9" ht="45" x14ac:dyDescent="0.2">
      <c r="A4231" t="s">
        <v>632</v>
      </c>
      <c r="B4231" t="s">
        <v>631</v>
      </c>
      <c r="C4231" s="412" t="s">
        <v>1845</v>
      </c>
      <c r="D4231" t="s">
        <v>15</v>
      </c>
      <c r="E4231" t="s">
        <v>183</v>
      </c>
      <c r="F4231" s="412" t="s">
        <v>1299</v>
      </c>
      <c r="G4231">
        <v>1</v>
      </c>
    </row>
    <row r="4232" spans="1:9" ht="30" x14ac:dyDescent="0.2">
      <c r="A4232" t="s">
        <v>632</v>
      </c>
      <c r="B4232" t="s">
        <v>631</v>
      </c>
      <c r="C4232" s="412" t="s">
        <v>1845</v>
      </c>
      <c r="D4232" t="s">
        <v>15</v>
      </c>
      <c r="E4232" t="s">
        <v>183</v>
      </c>
      <c r="F4232" s="412" t="s">
        <v>1171</v>
      </c>
      <c r="G4232">
        <v>1</v>
      </c>
    </row>
    <row r="4233" spans="1:9" ht="30" x14ac:dyDescent="0.2">
      <c r="A4233" t="s">
        <v>632</v>
      </c>
      <c r="B4233" t="s">
        <v>631</v>
      </c>
      <c r="C4233" s="412" t="s">
        <v>1845</v>
      </c>
      <c r="D4233" t="s">
        <v>15</v>
      </c>
      <c r="E4233" t="s">
        <v>183</v>
      </c>
      <c r="F4233" s="412" t="s">
        <v>1297</v>
      </c>
      <c r="G4233">
        <v>822</v>
      </c>
      <c r="I4233">
        <v>1</v>
      </c>
    </row>
    <row r="4234" spans="1:9" ht="30" x14ac:dyDescent="0.2">
      <c r="A4234" t="s">
        <v>632</v>
      </c>
      <c r="B4234" t="s">
        <v>631</v>
      </c>
      <c r="C4234" s="412" t="s">
        <v>1845</v>
      </c>
      <c r="D4234" t="s">
        <v>15</v>
      </c>
      <c r="E4234" t="s">
        <v>183</v>
      </c>
      <c r="F4234" s="412" t="s">
        <v>1296</v>
      </c>
      <c r="G4234">
        <v>1</v>
      </c>
      <c r="H4234">
        <v>27</v>
      </c>
    </row>
    <row r="4235" spans="1:9" ht="60" x14ac:dyDescent="0.2">
      <c r="A4235" t="s">
        <v>632</v>
      </c>
      <c r="B4235" t="s">
        <v>631</v>
      </c>
      <c r="C4235" s="412" t="s">
        <v>1845</v>
      </c>
      <c r="D4235" t="s">
        <v>15</v>
      </c>
      <c r="E4235" t="s">
        <v>183</v>
      </c>
      <c r="F4235" s="412" t="s">
        <v>1295</v>
      </c>
      <c r="G4235">
        <v>2</v>
      </c>
      <c r="H4235">
        <v>41</v>
      </c>
      <c r="I4235">
        <v>136</v>
      </c>
    </row>
    <row r="4236" spans="1:9" x14ac:dyDescent="0.2">
      <c r="A4236" t="s">
        <v>632</v>
      </c>
      <c r="B4236" t="s">
        <v>631</v>
      </c>
      <c r="C4236" s="412" t="s">
        <v>1845</v>
      </c>
      <c r="D4236" t="s">
        <v>15</v>
      </c>
      <c r="E4236" t="s">
        <v>183</v>
      </c>
      <c r="F4236" s="412" t="s">
        <v>1294</v>
      </c>
      <c r="G4236">
        <v>520</v>
      </c>
    </row>
    <row r="4237" spans="1:9" ht="30" x14ac:dyDescent="0.2">
      <c r="A4237" t="s">
        <v>419</v>
      </c>
      <c r="B4237" t="s">
        <v>418</v>
      </c>
      <c r="C4237" s="412" t="s">
        <v>1846</v>
      </c>
      <c r="D4237" t="s">
        <v>15</v>
      </c>
      <c r="E4237" t="s">
        <v>66</v>
      </c>
      <c r="F4237" s="412" t="s">
        <v>1305</v>
      </c>
      <c r="G4237">
        <v>19</v>
      </c>
      <c r="H4237">
        <v>3</v>
      </c>
    </row>
    <row r="4238" spans="1:9" ht="30" x14ac:dyDescent="0.2">
      <c r="A4238" t="s">
        <v>419</v>
      </c>
      <c r="B4238" t="s">
        <v>418</v>
      </c>
      <c r="C4238" s="412" t="s">
        <v>1846</v>
      </c>
      <c r="D4238" t="s">
        <v>15</v>
      </c>
      <c r="E4238" t="s">
        <v>66</v>
      </c>
      <c r="F4238" s="412" t="s">
        <v>1308</v>
      </c>
      <c r="G4238">
        <v>59</v>
      </c>
      <c r="H4238">
        <v>497</v>
      </c>
    </row>
    <row r="4239" spans="1:9" ht="30" x14ac:dyDescent="0.2">
      <c r="A4239" t="s">
        <v>419</v>
      </c>
      <c r="B4239" t="s">
        <v>418</v>
      </c>
      <c r="C4239" s="412" t="s">
        <v>1846</v>
      </c>
      <c r="D4239" t="s">
        <v>15</v>
      </c>
      <c r="E4239" t="s">
        <v>66</v>
      </c>
      <c r="F4239" s="412" t="s">
        <v>1304</v>
      </c>
      <c r="G4239">
        <v>8</v>
      </c>
    </row>
    <row r="4240" spans="1:9" ht="45" x14ac:dyDescent="0.2">
      <c r="A4240" t="s">
        <v>419</v>
      </c>
      <c r="B4240" t="s">
        <v>418</v>
      </c>
      <c r="C4240" s="412" t="s">
        <v>1846</v>
      </c>
      <c r="D4240" t="s">
        <v>15</v>
      </c>
      <c r="E4240" t="s">
        <v>66</v>
      </c>
      <c r="F4240" s="412" t="s">
        <v>1303</v>
      </c>
      <c r="G4240">
        <v>105</v>
      </c>
    </row>
    <row r="4241" spans="1:9" ht="30" x14ac:dyDescent="0.2">
      <c r="A4241" t="s">
        <v>419</v>
      </c>
      <c r="B4241" t="s">
        <v>418</v>
      </c>
      <c r="C4241" s="412" t="s">
        <v>1846</v>
      </c>
      <c r="D4241" t="s">
        <v>15</v>
      </c>
      <c r="E4241" t="s">
        <v>66</v>
      </c>
      <c r="F4241" s="412" t="s">
        <v>1169</v>
      </c>
      <c r="G4241">
        <v>20</v>
      </c>
    </row>
    <row r="4242" spans="1:9" ht="30" x14ac:dyDescent="0.2">
      <c r="A4242" t="s">
        <v>419</v>
      </c>
      <c r="B4242" t="s">
        <v>418</v>
      </c>
      <c r="C4242" s="412" t="s">
        <v>1846</v>
      </c>
      <c r="D4242" t="s">
        <v>15</v>
      </c>
      <c r="E4242" t="s">
        <v>66</v>
      </c>
      <c r="F4242" s="412" t="s">
        <v>1309</v>
      </c>
      <c r="G4242">
        <v>13</v>
      </c>
    </row>
    <row r="4243" spans="1:9" ht="45" x14ac:dyDescent="0.2">
      <c r="A4243" t="s">
        <v>419</v>
      </c>
      <c r="B4243" t="s">
        <v>418</v>
      </c>
      <c r="C4243" s="412" t="s">
        <v>1846</v>
      </c>
      <c r="D4243" t="s">
        <v>15</v>
      </c>
      <c r="E4243" t="s">
        <v>66</v>
      </c>
      <c r="F4243" s="412" t="s">
        <v>1170</v>
      </c>
      <c r="G4243">
        <v>35</v>
      </c>
      <c r="H4243">
        <v>1</v>
      </c>
    </row>
    <row r="4244" spans="1:9" x14ac:dyDescent="0.2">
      <c r="A4244" t="s">
        <v>419</v>
      </c>
      <c r="B4244" t="s">
        <v>418</v>
      </c>
      <c r="C4244" s="412" t="s">
        <v>1846</v>
      </c>
      <c r="D4244" t="s">
        <v>15</v>
      </c>
      <c r="E4244" t="s">
        <v>66</v>
      </c>
      <c r="F4244" s="412" t="s">
        <v>1307</v>
      </c>
      <c r="G4244">
        <v>3</v>
      </c>
    </row>
    <row r="4245" spans="1:9" x14ac:dyDescent="0.2">
      <c r="A4245" t="s">
        <v>419</v>
      </c>
      <c r="B4245" t="s">
        <v>418</v>
      </c>
      <c r="C4245" s="412" t="s">
        <v>1846</v>
      </c>
      <c r="D4245" t="s">
        <v>15</v>
      </c>
      <c r="E4245" t="s">
        <v>66</v>
      </c>
      <c r="F4245" s="412" t="s">
        <v>1306</v>
      </c>
      <c r="G4245">
        <v>6</v>
      </c>
    </row>
    <row r="4246" spans="1:9" ht="45" x14ac:dyDescent="0.2">
      <c r="A4246" t="s">
        <v>419</v>
      </c>
      <c r="B4246" t="s">
        <v>418</v>
      </c>
      <c r="C4246" s="412" t="s">
        <v>1846</v>
      </c>
      <c r="D4246" t="s">
        <v>15</v>
      </c>
      <c r="E4246" t="s">
        <v>66</v>
      </c>
      <c r="F4246" s="412" t="s">
        <v>1300</v>
      </c>
      <c r="G4246">
        <v>15</v>
      </c>
      <c r="I4246">
        <v>24</v>
      </c>
    </row>
    <row r="4247" spans="1:9" ht="45" x14ac:dyDescent="0.2">
      <c r="A4247" t="s">
        <v>419</v>
      </c>
      <c r="B4247" t="s">
        <v>418</v>
      </c>
      <c r="C4247" s="412" t="s">
        <v>1846</v>
      </c>
      <c r="D4247" t="s">
        <v>15</v>
      </c>
      <c r="E4247" t="s">
        <v>66</v>
      </c>
      <c r="F4247" s="412" t="s">
        <v>1299</v>
      </c>
      <c r="G4247">
        <v>21</v>
      </c>
    </row>
    <row r="4248" spans="1:9" ht="30" x14ac:dyDescent="0.2">
      <c r="A4248" t="s">
        <v>419</v>
      </c>
      <c r="B4248" t="s">
        <v>418</v>
      </c>
      <c r="C4248" s="412" t="s">
        <v>1846</v>
      </c>
      <c r="D4248" t="s">
        <v>15</v>
      </c>
      <c r="E4248" t="s">
        <v>66</v>
      </c>
      <c r="F4248" s="412" t="s">
        <v>1171</v>
      </c>
      <c r="G4248">
        <v>1388</v>
      </c>
    </row>
    <row r="4249" spans="1:9" ht="30" x14ac:dyDescent="0.2">
      <c r="A4249" t="s">
        <v>419</v>
      </c>
      <c r="B4249" t="s">
        <v>418</v>
      </c>
      <c r="C4249" s="412" t="s">
        <v>1846</v>
      </c>
      <c r="D4249" t="s">
        <v>15</v>
      </c>
      <c r="E4249" t="s">
        <v>66</v>
      </c>
      <c r="F4249" s="412" t="s">
        <v>1297</v>
      </c>
      <c r="G4249">
        <v>14822</v>
      </c>
      <c r="H4249">
        <v>6</v>
      </c>
      <c r="I4249">
        <v>2738</v>
      </c>
    </row>
    <row r="4250" spans="1:9" ht="30" x14ac:dyDescent="0.2">
      <c r="A4250" t="s">
        <v>419</v>
      </c>
      <c r="B4250" t="s">
        <v>418</v>
      </c>
      <c r="C4250" s="412" t="s">
        <v>1846</v>
      </c>
      <c r="D4250" t="s">
        <v>15</v>
      </c>
      <c r="E4250" t="s">
        <v>66</v>
      </c>
      <c r="F4250" s="412" t="s">
        <v>1296</v>
      </c>
      <c r="G4250">
        <v>242</v>
      </c>
      <c r="H4250">
        <v>15</v>
      </c>
    </row>
    <row r="4251" spans="1:9" ht="60" x14ac:dyDescent="0.2">
      <c r="A4251" t="s">
        <v>419</v>
      </c>
      <c r="B4251" t="s">
        <v>418</v>
      </c>
      <c r="C4251" s="412" t="s">
        <v>1846</v>
      </c>
      <c r="D4251" t="s">
        <v>15</v>
      </c>
      <c r="E4251" t="s">
        <v>66</v>
      </c>
      <c r="F4251" s="412" t="s">
        <v>1295</v>
      </c>
      <c r="G4251">
        <v>227</v>
      </c>
      <c r="H4251">
        <v>507</v>
      </c>
      <c r="I4251">
        <v>1606</v>
      </c>
    </row>
    <row r="4252" spans="1:9" x14ac:dyDescent="0.2">
      <c r="A4252" t="s">
        <v>419</v>
      </c>
      <c r="B4252" t="s">
        <v>418</v>
      </c>
      <c r="C4252" s="412" t="s">
        <v>1846</v>
      </c>
      <c r="D4252" t="s">
        <v>15</v>
      </c>
      <c r="E4252" t="s">
        <v>66</v>
      </c>
      <c r="F4252" s="412" t="s">
        <v>1294</v>
      </c>
      <c r="G4252">
        <v>3533</v>
      </c>
      <c r="H4252">
        <v>10</v>
      </c>
      <c r="I4252">
        <v>131</v>
      </c>
    </row>
    <row r="4253" spans="1:9" x14ac:dyDescent="0.2">
      <c r="A4253" t="s">
        <v>259</v>
      </c>
      <c r="B4253" t="s">
        <v>258</v>
      </c>
      <c r="C4253" s="412" t="s">
        <v>1494</v>
      </c>
      <c r="D4253" t="s">
        <v>13</v>
      </c>
      <c r="E4253" t="s">
        <v>67</v>
      </c>
      <c r="F4253" s="412" t="s">
        <v>1306</v>
      </c>
      <c r="G4253">
        <v>94</v>
      </c>
    </row>
    <row r="4254" spans="1:9" ht="45" x14ac:dyDescent="0.2">
      <c r="A4254" t="s">
        <v>259</v>
      </c>
      <c r="B4254" t="s">
        <v>258</v>
      </c>
      <c r="C4254" s="412" t="s">
        <v>1494</v>
      </c>
      <c r="D4254" t="s">
        <v>13</v>
      </c>
      <c r="E4254" t="s">
        <v>67</v>
      </c>
      <c r="F4254" s="412" t="s">
        <v>1300</v>
      </c>
      <c r="G4254">
        <v>1</v>
      </c>
    </row>
    <row r="4255" spans="1:9" ht="30" x14ac:dyDescent="0.2">
      <c r="A4255" t="s">
        <v>259</v>
      </c>
      <c r="B4255" t="s">
        <v>258</v>
      </c>
      <c r="C4255" s="412" t="s">
        <v>1494</v>
      </c>
      <c r="D4255" t="s">
        <v>13</v>
      </c>
      <c r="E4255" t="s">
        <v>67</v>
      </c>
      <c r="F4255" s="412" t="s">
        <v>1297</v>
      </c>
      <c r="G4255">
        <v>153</v>
      </c>
      <c r="H4255">
        <v>1</v>
      </c>
      <c r="I4255">
        <v>18</v>
      </c>
    </row>
    <row r="4256" spans="1:9" x14ac:dyDescent="0.2">
      <c r="A4256" t="s">
        <v>259</v>
      </c>
      <c r="B4256" t="s">
        <v>258</v>
      </c>
      <c r="C4256" s="412" t="s">
        <v>1494</v>
      </c>
      <c r="D4256" t="s">
        <v>13</v>
      </c>
      <c r="E4256" t="s">
        <v>67</v>
      </c>
      <c r="F4256" s="412" t="s">
        <v>1294</v>
      </c>
      <c r="G4256">
        <v>26</v>
      </c>
      <c r="I4256">
        <v>30</v>
      </c>
    </row>
    <row r="4257" spans="1:9" ht="45" x14ac:dyDescent="0.2">
      <c r="A4257" t="s">
        <v>207</v>
      </c>
      <c r="B4257" t="s">
        <v>206</v>
      </c>
      <c r="C4257" s="412" t="s">
        <v>1495</v>
      </c>
      <c r="D4257" t="s">
        <v>15</v>
      </c>
      <c r="E4257" t="s">
        <v>18</v>
      </c>
      <c r="F4257" s="412" t="s">
        <v>1294</v>
      </c>
      <c r="I4257">
        <v>1</v>
      </c>
    </row>
    <row r="4258" spans="1:9" ht="30" x14ac:dyDescent="0.2">
      <c r="A4258" t="s">
        <v>1037</v>
      </c>
      <c r="B4258" t="s">
        <v>1036</v>
      </c>
      <c r="C4258" s="412" t="s">
        <v>1847</v>
      </c>
      <c r="D4258" t="s">
        <v>15</v>
      </c>
      <c r="E4258" t="s">
        <v>65</v>
      </c>
      <c r="F4258" s="412" t="s">
        <v>1305</v>
      </c>
      <c r="G4258">
        <v>3</v>
      </c>
    </row>
    <row r="4259" spans="1:9" ht="30" x14ac:dyDescent="0.2">
      <c r="A4259" t="s">
        <v>1037</v>
      </c>
      <c r="B4259" t="s">
        <v>1036</v>
      </c>
      <c r="C4259" s="412" t="s">
        <v>1847</v>
      </c>
      <c r="D4259" t="s">
        <v>15</v>
      </c>
      <c r="E4259" t="s">
        <v>65</v>
      </c>
      <c r="F4259" s="412" t="s">
        <v>1308</v>
      </c>
      <c r="G4259">
        <v>1175</v>
      </c>
      <c r="H4259">
        <v>50</v>
      </c>
    </row>
    <row r="4260" spans="1:9" ht="30" x14ac:dyDescent="0.2">
      <c r="A4260" t="s">
        <v>1037</v>
      </c>
      <c r="B4260" t="s">
        <v>1036</v>
      </c>
      <c r="C4260" s="412" t="s">
        <v>1847</v>
      </c>
      <c r="D4260" t="s">
        <v>15</v>
      </c>
      <c r="E4260" t="s">
        <v>65</v>
      </c>
      <c r="F4260" s="412" t="s">
        <v>1304</v>
      </c>
      <c r="G4260">
        <v>6</v>
      </c>
    </row>
    <row r="4261" spans="1:9" ht="45" x14ac:dyDescent="0.2">
      <c r="A4261" t="s">
        <v>1037</v>
      </c>
      <c r="B4261" t="s">
        <v>1036</v>
      </c>
      <c r="C4261" s="412" t="s">
        <v>1847</v>
      </c>
      <c r="D4261" t="s">
        <v>15</v>
      </c>
      <c r="E4261" t="s">
        <v>65</v>
      </c>
      <c r="F4261" s="412" t="s">
        <v>1303</v>
      </c>
      <c r="G4261">
        <v>12</v>
      </c>
    </row>
    <row r="4262" spans="1:9" ht="30" x14ac:dyDescent="0.2">
      <c r="A4262" t="s">
        <v>1037</v>
      </c>
      <c r="B4262" t="s">
        <v>1036</v>
      </c>
      <c r="C4262" s="412" t="s">
        <v>1847</v>
      </c>
      <c r="D4262" t="s">
        <v>15</v>
      </c>
      <c r="E4262" t="s">
        <v>65</v>
      </c>
      <c r="F4262" s="412" t="s">
        <v>1169</v>
      </c>
      <c r="G4262">
        <v>1</v>
      </c>
    </row>
    <row r="4263" spans="1:9" ht="30" x14ac:dyDescent="0.2">
      <c r="A4263" t="s">
        <v>1037</v>
      </c>
      <c r="B4263" t="s">
        <v>1036</v>
      </c>
      <c r="C4263" s="412" t="s">
        <v>1847</v>
      </c>
      <c r="D4263" t="s">
        <v>15</v>
      </c>
      <c r="E4263" t="s">
        <v>65</v>
      </c>
      <c r="F4263" s="412" t="s">
        <v>1309</v>
      </c>
      <c r="G4263">
        <v>796</v>
      </c>
    </row>
    <row r="4264" spans="1:9" ht="45" x14ac:dyDescent="0.2">
      <c r="A4264" t="s">
        <v>1037</v>
      </c>
      <c r="B4264" t="s">
        <v>1036</v>
      </c>
      <c r="C4264" s="412" t="s">
        <v>1847</v>
      </c>
      <c r="D4264" t="s">
        <v>15</v>
      </c>
      <c r="E4264" t="s">
        <v>65</v>
      </c>
      <c r="F4264" s="412" t="s">
        <v>1170</v>
      </c>
      <c r="G4264">
        <v>22</v>
      </c>
      <c r="H4264">
        <v>1</v>
      </c>
    </row>
    <row r="4265" spans="1:9" ht="30" x14ac:dyDescent="0.2">
      <c r="A4265" t="s">
        <v>1037</v>
      </c>
      <c r="B4265" t="s">
        <v>1036</v>
      </c>
      <c r="C4265" s="412" t="s">
        <v>1847</v>
      </c>
      <c r="D4265" t="s">
        <v>15</v>
      </c>
      <c r="E4265" t="s">
        <v>65</v>
      </c>
      <c r="F4265" s="412" t="s">
        <v>1306</v>
      </c>
      <c r="G4265">
        <v>1</v>
      </c>
    </row>
    <row r="4266" spans="1:9" ht="45" x14ac:dyDescent="0.2">
      <c r="A4266" t="s">
        <v>1037</v>
      </c>
      <c r="B4266" t="s">
        <v>1036</v>
      </c>
      <c r="C4266" s="412" t="s">
        <v>1847</v>
      </c>
      <c r="D4266" t="s">
        <v>15</v>
      </c>
      <c r="E4266" t="s">
        <v>65</v>
      </c>
      <c r="F4266" s="412" t="s">
        <v>1300</v>
      </c>
      <c r="G4266">
        <v>2</v>
      </c>
      <c r="I4266">
        <v>1</v>
      </c>
    </row>
    <row r="4267" spans="1:9" ht="30" x14ac:dyDescent="0.2">
      <c r="A4267" t="s">
        <v>1037</v>
      </c>
      <c r="B4267" t="s">
        <v>1036</v>
      </c>
      <c r="C4267" s="412" t="s">
        <v>1847</v>
      </c>
      <c r="D4267" t="s">
        <v>15</v>
      </c>
      <c r="E4267" t="s">
        <v>65</v>
      </c>
      <c r="F4267" s="412" t="s">
        <v>1171</v>
      </c>
      <c r="G4267">
        <v>8</v>
      </c>
    </row>
    <row r="4268" spans="1:9" ht="30" x14ac:dyDescent="0.2">
      <c r="A4268" t="s">
        <v>1037</v>
      </c>
      <c r="B4268" t="s">
        <v>1036</v>
      </c>
      <c r="C4268" s="412" t="s">
        <v>1847</v>
      </c>
      <c r="D4268" t="s">
        <v>15</v>
      </c>
      <c r="E4268" t="s">
        <v>65</v>
      </c>
      <c r="F4268" s="412" t="s">
        <v>1297</v>
      </c>
      <c r="G4268">
        <v>2910</v>
      </c>
      <c r="H4268">
        <v>51</v>
      </c>
      <c r="I4268">
        <v>15</v>
      </c>
    </row>
    <row r="4269" spans="1:9" ht="30" x14ac:dyDescent="0.2">
      <c r="A4269" t="s">
        <v>1037</v>
      </c>
      <c r="B4269" t="s">
        <v>1036</v>
      </c>
      <c r="C4269" s="412" t="s">
        <v>1847</v>
      </c>
      <c r="D4269" t="s">
        <v>15</v>
      </c>
      <c r="E4269" t="s">
        <v>65</v>
      </c>
      <c r="F4269" s="412" t="s">
        <v>1296</v>
      </c>
      <c r="G4269">
        <v>16</v>
      </c>
    </row>
    <row r="4270" spans="1:9" ht="60" x14ac:dyDescent="0.2">
      <c r="A4270" t="s">
        <v>1037</v>
      </c>
      <c r="B4270" t="s">
        <v>1036</v>
      </c>
      <c r="C4270" s="412" t="s">
        <v>1847</v>
      </c>
      <c r="D4270" t="s">
        <v>15</v>
      </c>
      <c r="E4270" t="s">
        <v>65</v>
      </c>
      <c r="F4270" s="412" t="s">
        <v>1295</v>
      </c>
      <c r="G4270">
        <v>12</v>
      </c>
      <c r="H4270">
        <v>4</v>
      </c>
      <c r="I4270">
        <v>359</v>
      </c>
    </row>
    <row r="4271" spans="1:9" ht="30" x14ac:dyDescent="0.2">
      <c r="A4271" t="s">
        <v>1037</v>
      </c>
      <c r="B4271" t="s">
        <v>1036</v>
      </c>
      <c r="C4271" s="412" t="s">
        <v>1847</v>
      </c>
      <c r="D4271" t="s">
        <v>15</v>
      </c>
      <c r="E4271" t="s">
        <v>65</v>
      </c>
      <c r="F4271" s="412" t="s">
        <v>1294</v>
      </c>
      <c r="G4271">
        <v>24</v>
      </c>
      <c r="H4271">
        <v>2</v>
      </c>
      <c r="I4271">
        <v>291</v>
      </c>
    </row>
    <row r="4272" spans="1:9" ht="30" x14ac:dyDescent="0.2">
      <c r="A4272" t="s">
        <v>592</v>
      </c>
      <c r="B4272" t="s">
        <v>591</v>
      </c>
      <c r="C4272" s="412" t="s">
        <v>1848</v>
      </c>
      <c r="D4272" t="s">
        <v>13</v>
      </c>
      <c r="E4272" t="s">
        <v>183</v>
      </c>
      <c r="F4272" s="412" t="s">
        <v>1305</v>
      </c>
      <c r="G4272">
        <v>1</v>
      </c>
    </row>
    <row r="4273" spans="1:9" ht="30" x14ac:dyDescent="0.2">
      <c r="A4273" t="s">
        <v>592</v>
      </c>
      <c r="B4273" t="s">
        <v>591</v>
      </c>
      <c r="C4273" s="412" t="s">
        <v>1848</v>
      </c>
      <c r="D4273" t="s">
        <v>13</v>
      </c>
      <c r="E4273" t="s">
        <v>183</v>
      </c>
      <c r="F4273" s="412" t="s">
        <v>1308</v>
      </c>
      <c r="H4273">
        <v>2</v>
      </c>
    </row>
    <row r="4274" spans="1:9" ht="45" x14ac:dyDescent="0.2">
      <c r="A4274" t="s">
        <v>592</v>
      </c>
      <c r="B4274" t="s">
        <v>591</v>
      </c>
      <c r="C4274" s="412" t="s">
        <v>1848</v>
      </c>
      <c r="D4274" t="s">
        <v>13</v>
      </c>
      <c r="E4274" t="s">
        <v>183</v>
      </c>
      <c r="F4274" s="412" t="s">
        <v>1303</v>
      </c>
      <c r="G4274">
        <v>9</v>
      </c>
    </row>
    <row r="4275" spans="1:9" ht="30" x14ac:dyDescent="0.2">
      <c r="A4275" t="s">
        <v>592</v>
      </c>
      <c r="B4275" t="s">
        <v>591</v>
      </c>
      <c r="C4275" s="412" t="s">
        <v>1848</v>
      </c>
      <c r="D4275" t="s">
        <v>13</v>
      </c>
      <c r="E4275" t="s">
        <v>183</v>
      </c>
      <c r="F4275" s="412" t="s">
        <v>1169</v>
      </c>
      <c r="G4275">
        <v>6</v>
      </c>
    </row>
    <row r="4276" spans="1:9" ht="45" x14ac:dyDescent="0.2">
      <c r="A4276" t="s">
        <v>592</v>
      </c>
      <c r="B4276" t="s">
        <v>591</v>
      </c>
      <c r="C4276" s="412" t="s">
        <v>1848</v>
      </c>
      <c r="D4276" t="s">
        <v>13</v>
      </c>
      <c r="E4276" t="s">
        <v>183</v>
      </c>
      <c r="F4276" s="412" t="s">
        <v>1170</v>
      </c>
      <c r="G4276">
        <v>1</v>
      </c>
    </row>
    <row r="4277" spans="1:9" ht="45" x14ac:dyDescent="0.2">
      <c r="A4277" t="s">
        <v>592</v>
      </c>
      <c r="B4277" t="s">
        <v>591</v>
      </c>
      <c r="C4277" s="412" t="s">
        <v>1848</v>
      </c>
      <c r="D4277" t="s">
        <v>13</v>
      </c>
      <c r="E4277" t="s">
        <v>183</v>
      </c>
      <c r="F4277" s="412" t="s">
        <v>1300</v>
      </c>
      <c r="G4277">
        <v>3</v>
      </c>
      <c r="I4277">
        <v>528</v>
      </c>
    </row>
    <row r="4278" spans="1:9" ht="45" x14ac:dyDescent="0.2">
      <c r="A4278" t="s">
        <v>592</v>
      </c>
      <c r="B4278" t="s">
        <v>591</v>
      </c>
      <c r="C4278" s="412" t="s">
        <v>1848</v>
      </c>
      <c r="D4278" t="s">
        <v>13</v>
      </c>
      <c r="E4278" t="s">
        <v>183</v>
      </c>
      <c r="F4278" s="412" t="s">
        <v>1299</v>
      </c>
      <c r="G4278">
        <v>5</v>
      </c>
    </row>
    <row r="4279" spans="1:9" ht="30" x14ac:dyDescent="0.2">
      <c r="A4279" t="s">
        <v>592</v>
      </c>
      <c r="B4279" t="s">
        <v>591</v>
      </c>
      <c r="C4279" s="412" t="s">
        <v>1848</v>
      </c>
      <c r="D4279" t="s">
        <v>13</v>
      </c>
      <c r="E4279" t="s">
        <v>183</v>
      </c>
      <c r="F4279" s="412" t="s">
        <v>1171</v>
      </c>
      <c r="G4279">
        <v>1</v>
      </c>
    </row>
    <row r="4280" spans="1:9" ht="30" x14ac:dyDescent="0.2">
      <c r="A4280" t="s">
        <v>592</v>
      </c>
      <c r="B4280" t="s">
        <v>591</v>
      </c>
      <c r="C4280" s="412" t="s">
        <v>1848</v>
      </c>
      <c r="D4280" t="s">
        <v>13</v>
      </c>
      <c r="E4280" t="s">
        <v>183</v>
      </c>
      <c r="F4280" s="412" t="s">
        <v>1297</v>
      </c>
      <c r="G4280">
        <v>3773</v>
      </c>
      <c r="I4280">
        <v>20</v>
      </c>
    </row>
    <row r="4281" spans="1:9" ht="30" x14ac:dyDescent="0.2">
      <c r="A4281" t="s">
        <v>592</v>
      </c>
      <c r="B4281" t="s">
        <v>591</v>
      </c>
      <c r="C4281" s="412" t="s">
        <v>1848</v>
      </c>
      <c r="D4281" t="s">
        <v>13</v>
      </c>
      <c r="E4281" t="s">
        <v>183</v>
      </c>
      <c r="F4281" s="412" t="s">
        <v>1296</v>
      </c>
      <c r="G4281">
        <v>17</v>
      </c>
      <c r="H4281">
        <v>120</v>
      </c>
    </row>
    <row r="4282" spans="1:9" ht="60" x14ac:dyDescent="0.2">
      <c r="A4282" t="s">
        <v>592</v>
      </c>
      <c r="B4282" t="s">
        <v>591</v>
      </c>
      <c r="C4282" s="412" t="s">
        <v>1848</v>
      </c>
      <c r="D4282" t="s">
        <v>13</v>
      </c>
      <c r="E4282" t="s">
        <v>183</v>
      </c>
      <c r="F4282" s="412" t="s">
        <v>1295</v>
      </c>
      <c r="G4282">
        <v>15</v>
      </c>
      <c r="H4282">
        <v>185</v>
      </c>
      <c r="I4282">
        <v>933</v>
      </c>
    </row>
    <row r="4283" spans="1:9" x14ac:dyDescent="0.2">
      <c r="A4283" t="s">
        <v>592</v>
      </c>
      <c r="B4283" t="s">
        <v>591</v>
      </c>
      <c r="C4283" s="412" t="s">
        <v>1848</v>
      </c>
      <c r="D4283" t="s">
        <v>13</v>
      </c>
      <c r="E4283" t="s">
        <v>183</v>
      </c>
      <c r="F4283" s="412" t="s">
        <v>1294</v>
      </c>
      <c r="G4283">
        <v>2366</v>
      </c>
      <c r="I4283">
        <v>4</v>
      </c>
    </row>
    <row r="4284" spans="1:9" ht="30" x14ac:dyDescent="0.2">
      <c r="A4284" t="s">
        <v>857</v>
      </c>
      <c r="B4284" t="s">
        <v>856</v>
      </c>
      <c r="C4284" s="412" t="s">
        <v>1496</v>
      </c>
      <c r="D4284" t="s">
        <v>15</v>
      </c>
      <c r="E4284" t="s">
        <v>17</v>
      </c>
      <c r="F4284" s="412" t="s">
        <v>1305</v>
      </c>
      <c r="G4284">
        <v>2</v>
      </c>
      <c r="H4284">
        <v>4</v>
      </c>
    </row>
    <row r="4285" spans="1:9" ht="30" x14ac:dyDescent="0.2">
      <c r="A4285" t="s">
        <v>857</v>
      </c>
      <c r="B4285" t="s">
        <v>856</v>
      </c>
      <c r="C4285" s="412" t="s">
        <v>1496</v>
      </c>
      <c r="D4285" t="s">
        <v>15</v>
      </c>
      <c r="E4285" t="s">
        <v>17</v>
      </c>
      <c r="F4285" s="412" t="s">
        <v>1308</v>
      </c>
      <c r="H4285">
        <v>1</v>
      </c>
    </row>
    <row r="4286" spans="1:9" ht="30" x14ac:dyDescent="0.2">
      <c r="A4286" t="s">
        <v>857</v>
      </c>
      <c r="B4286" t="s">
        <v>856</v>
      </c>
      <c r="C4286" s="412" t="s">
        <v>1496</v>
      </c>
      <c r="D4286" t="s">
        <v>15</v>
      </c>
      <c r="E4286" t="s">
        <v>17</v>
      </c>
      <c r="F4286" s="412" t="s">
        <v>1169</v>
      </c>
      <c r="G4286">
        <v>1</v>
      </c>
    </row>
    <row r="4287" spans="1:9" ht="45" x14ac:dyDescent="0.2">
      <c r="A4287" t="s">
        <v>857</v>
      </c>
      <c r="B4287" t="s">
        <v>856</v>
      </c>
      <c r="C4287" s="412" t="s">
        <v>1496</v>
      </c>
      <c r="D4287" t="s">
        <v>15</v>
      </c>
      <c r="E4287" t="s">
        <v>17</v>
      </c>
      <c r="F4287" s="412" t="s">
        <v>1300</v>
      </c>
      <c r="G4287">
        <v>18</v>
      </c>
      <c r="I4287">
        <v>9</v>
      </c>
    </row>
    <row r="4288" spans="1:9" ht="45" x14ac:dyDescent="0.2">
      <c r="A4288" t="s">
        <v>857</v>
      </c>
      <c r="B4288" t="s">
        <v>856</v>
      </c>
      <c r="C4288" s="412" t="s">
        <v>1496</v>
      </c>
      <c r="D4288" t="s">
        <v>15</v>
      </c>
      <c r="E4288" t="s">
        <v>17</v>
      </c>
      <c r="F4288" s="412" t="s">
        <v>1299</v>
      </c>
      <c r="G4288">
        <v>29</v>
      </c>
    </row>
    <row r="4289" spans="1:9" ht="30" x14ac:dyDescent="0.2">
      <c r="A4289" t="s">
        <v>857</v>
      </c>
      <c r="B4289" t="s">
        <v>856</v>
      </c>
      <c r="C4289" s="412" t="s">
        <v>1496</v>
      </c>
      <c r="D4289" t="s">
        <v>15</v>
      </c>
      <c r="E4289" t="s">
        <v>17</v>
      </c>
      <c r="F4289" s="412" t="s">
        <v>1297</v>
      </c>
      <c r="G4289">
        <v>3</v>
      </c>
      <c r="I4289">
        <v>21</v>
      </c>
    </row>
    <row r="4290" spans="1:9" ht="60" x14ac:dyDescent="0.2">
      <c r="A4290" t="s">
        <v>857</v>
      </c>
      <c r="B4290" t="s">
        <v>856</v>
      </c>
      <c r="C4290" s="412" t="s">
        <v>1496</v>
      </c>
      <c r="D4290" t="s">
        <v>15</v>
      </c>
      <c r="E4290" t="s">
        <v>17</v>
      </c>
      <c r="F4290" s="412" t="s">
        <v>1295</v>
      </c>
      <c r="G4290">
        <v>1</v>
      </c>
    </row>
    <row r="4291" spans="1:9" x14ac:dyDescent="0.2">
      <c r="A4291" t="s">
        <v>857</v>
      </c>
      <c r="B4291" t="s">
        <v>856</v>
      </c>
      <c r="C4291" s="412" t="s">
        <v>1496</v>
      </c>
      <c r="D4291" t="s">
        <v>15</v>
      </c>
      <c r="E4291" t="s">
        <v>17</v>
      </c>
      <c r="F4291" s="412" t="s">
        <v>1294</v>
      </c>
      <c r="G4291">
        <v>87</v>
      </c>
      <c r="H4291">
        <v>4</v>
      </c>
      <c r="I4291">
        <v>2</v>
      </c>
    </row>
    <row r="4292" spans="1:9" ht="45" x14ac:dyDescent="0.2">
      <c r="A4292" t="s">
        <v>866</v>
      </c>
      <c r="B4292" t="s">
        <v>865</v>
      </c>
      <c r="C4292" s="412" t="s">
        <v>1849</v>
      </c>
      <c r="D4292" t="s">
        <v>15</v>
      </c>
      <c r="E4292" t="s">
        <v>18</v>
      </c>
      <c r="F4292" s="412" t="s">
        <v>1304</v>
      </c>
      <c r="G4292">
        <v>1</v>
      </c>
    </row>
    <row r="4293" spans="1:9" ht="45" x14ac:dyDescent="0.2">
      <c r="A4293" t="s">
        <v>866</v>
      </c>
      <c r="B4293" t="s">
        <v>865</v>
      </c>
      <c r="C4293" s="412" t="s">
        <v>1849</v>
      </c>
      <c r="D4293" t="s">
        <v>15</v>
      </c>
      <c r="E4293" t="s">
        <v>18</v>
      </c>
      <c r="F4293" s="412" t="s">
        <v>1303</v>
      </c>
      <c r="G4293">
        <v>3139</v>
      </c>
    </row>
    <row r="4294" spans="1:9" ht="45" x14ac:dyDescent="0.2">
      <c r="A4294" t="s">
        <v>866</v>
      </c>
      <c r="B4294" t="s">
        <v>865</v>
      </c>
      <c r="C4294" s="412" t="s">
        <v>1849</v>
      </c>
      <c r="D4294" t="s">
        <v>15</v>
      </c>
      <c r="E4294" t="s">
        <v>18</v>
      </c>
      <c r="F4294" s="412" t="s">
        <v>1169</v>
      </c>
      <c r="G4294">
        <v>1</v>
      </c>
    </row>
    <row r="4295" spans="1:9" ht="45" x14ac:dyDescent="0.2">
      <c r="A4295" t="s">
        <v>866</v>
      </c>
      <c r="B4295" t="s">
        <v>865</v>
      </c>
      <c r="C4295" s="412" t="s">
        <v>1849</v>
      </c>
      <c r="D4295" t="s">
        <v>15</v>
      </c>
      <c r="E4295" t="s">
        <v>18</v>
      </c>
      <c r="F4295" s="412" t="s">
        <v>1170</v>
      </c>
      <c r="G4295">
        <v>14</v>
      </c>
    </row>
    <row r="4296" spans="1:9" ht="45" x14ac:dyDescent="0.2">
      <c r="A4296" t="s">
        <v>866</v>
      </c>
      <c r="B4296" t="s">
        <v>865</v>
      </c>
      <c r="C4296" s="412" t="s">
        <v>1849</v>
      </c>
      <c r="D4296" t="s">
        <v>15</v>
      </c>
      <c r="E4296" t="s">
        <v>18</v>
      </c>
      <c r="F4296" s="412" t="s">
        <v>1300</v>
      </c>
      <c r="G4296">
        <v>92</v>
      </c>
      <c r="I4296">
        <v>92</v>
      </c>
    </row>
    <row r="4297" spans="1:9" ht="45" x14ac:dyDescent="0.2">
      <c r="A4297" t="s">
        <v>866</v>
      </c>
      <c r="B4297" t="s">
        <v>865</v>
      </c>
      <c r="C4297" s="412" t="s">
        <v>1849</v>
      </c>
      <c r="D4297" t="s">
        <v>15</v>
      </c>
      <c r="E4297" t="s">
        <v>18</v>
      </c>
      <c r="F4297" s="412" t="s">
        <v>1297</v>
      </c>
      <c r="G4297">
        <v>40</v>
      </c>
      <c r="H4297">
        <v>2</v>
      </c>
      <c r="I4297">
        <v>1</v>
      </c>
    </row>
    <row r="4298" spans="1:9" ht="45" x14ac:dyDescent="0.2">
      <c r="A4298" t="s">
        <v>866</v>
      </c>
      <c r="B4298" t="s">
        <v>865</v>
      </c>
      <c r="C4298" s="412" t="s">
        <v>1849</v>
      </c>
      <c r="D4298" t="s">
        <v>15</v>
      </c>
      <c r="E4298" t="s">
        <v>18</v>
      </c>
      <c r="F4298" s="412" t="s">
        <v>1296</v>
      </c>
      <c r="G4298">
        <v>2758</v>
      </c>
      <c r="H4298">
        <v>183</v>
      </c>
    </row>
    <row r="4299" spans="1:9" ht="60" x14ac:dyDescent="0.2">
      <c r="A4299" t="s">
        <v>866</v>
      </c>
      <c r="B4299" t="s">
        <v>865</v>
      </c>
      <c r="C4299" s="412" t="s">
        <v>1849</v>
      </c>
      <c r="D4299" t="s">
        <v>15</v>
      </c>
      <c r="E4299" t="s">
        <v>18</v>
      </c>
      <c r="F4299" s="412" t="s">
        <v>1295</v>
      </c>
      <c r="G4299">
        <v>816</v>
      </c>
      <c r="H4299">
        <v>85</v>
      </c>
      <c r="I4299">
        <v>454</v>
      </c>
    </row>
    <row r="4300" spans="1:9" ht="45" x14ac:dyDescent="0.2">
      <c r="A4300" t="s">
        <v>866</v>
      </c>
      <c r="B4300" t="s">
        <v>865</v>
      </c>
      <c r="C4300" s="412" t="s">
        <v>1849</v>
      </c>
      <c r="D4300" t="s">
        <v>15</v>
      </c>
      <c r="E4300" t="s">
        <v>18</v>
      </c>
      <c r="F4300" s="412" t="s">
        <v>1294</v>
      </c>
      <c r="G4300">
        <v>481</v>
      </c>
      <c r="H4300">
        <v>27</v>
      </c>
      <c r="I4300">
        <v>220</v>
      </c>
    </row>
    <row r="4301" spans="1:9" ht="45" x14ac:dyDescent="0.2">
      <c r="A4301" t="s">
        <v>922</v>
      </c>
      <c r="B4301" t="s">
        <v>921</v>
      </c>
      <c r="C4301" s="412" t="s">
        <v>1497</v>
      </c>
      <c r="D4301" t="s">
        <v>15</v>
      </c>
      <c r="E4301" t="s">
        <v>63</v>
      </c>
      <c r="F4301" s="412" t="s">
        <v>1306</v>
      </c>
      <c r="G4301">
        <v>1</v>
      </c>
    </row>
    <row r="4302" spans="1:9" ht="45" x14ac:dyDescent="0.2">
      <c r="A4302" t="s">
        <v>922</v>
      </c>
      <c r="B4302" t="s">
        <v>921</v>
      </c>
      <c r="C4302" s="412" t="s">
        <v>1497</v>
      </c>
      <c r="D4302" t="s">
        <v>15</v>
      </c>
      <c r="E4302" t="s">
        <v>63</v>
      </c>
      <c r="F4302" s="412" t="s">
        <v>1297</v>
      </c>
      <c r="G4302">
        <v>34</v>
      </c>
      <c r="H4302">
        <v>21</v>
      </c>
      <c r="I4302">
        <v>41</v>
      </c>
    </row>
    <row r="4303" spans="1:9" ht="45" x14ac:dyDescent="0.2">
      <c r="A4303" t="s">
        <v>922</v>
      </c>
      <c r="B4303" t="s">
        <v>921</v>
      </c>
      <c r="C4303" s="412" t="s">
        <v>1497</v>
      </c>
      <c r="D4303" t="s">
        <v>15</v>
      </c>
      <c r="E4303" t="s">
        <v>63</v>
      </c>
      <c r="F4303" s="412" t="s">
        <v>1294</v>
      </c>
      <c r="G4303">
        <v>12</v>
      </c>
      <c r="H4303">
        <v>6</v>
      </c>
      <c r="I4303">
        <v>12</v>
      </c>
    </row>
    <row r="4304" spans="1:9" ht="30" x14ac:dyDescent="0.2">
      <c r="A4304" t="s">
        <v>157</v>
      </c>
      <c r="B4304" t="s">
        <v>156</v>
      </c>
      <c r="C4304" s="412" t="s">
        <v>1850</v>
      </c>
      <c r="D4304" t="s">
        <v>15</v>
      </c>
      <c r="E4304" t="s">
        <v>18</v>
      </c>
      <c r="F4304" s="412" t="s">
        <v>1305</v>
      </c>
      <c r="G4304">
        <v>5</v>
      </c>
    </row>
    <row r="4305" spans="1:9" ht="30" x14ac:dyDescent="0.2">
      <c r="A4305" t="s">
        <v>157</v>
      </c>
      <c r="B4305" t="s">
        <v>156</v>
      </c>
      <c r="C4305" s="412" t="s">
        <v>1850</v>
      </c>
      <c r="D4305" t="s">
        <v>15</v>
      </c>
      <c r="E4305" t="s">
        <v>18</v>
      </c>
      <c r="F4305" s="412" t="s">
        <v>1308</v>
      </c>
      <c r="G4305">
        <v>7</v>
      </c>
      <c r="H4305">
        <v>2</v>
      </c>
    </row>
    <row r="4306" spans="1:9" ht="30" x14ac:dyDescent="0.2">
      <c r="A4306" t="s">
        <v>157</v>
      </c>
      <c r="B4306" t="s">
        <v>156</v>
      </c>
      <c r="C4306" s="412" t="s">
        <v>1850</v>
      </c>
      <c r="D4306" t="s">
        <v>15</v>
      </c>
      <c r="E4306" t="s">
        <v>18</v>
      </c>
      <c r="F4306" s="412" t="s">
        <v>1304</v>
      </c>
      <c r="G4306">
        <v>2</v>
      </c>
    </row>
    <row r="4307" spans="1:9" ht="45" x14ac:dyDescent="0.2">
      <c r="A4307" t="s">
        <v>157</v>
      </c>
      <c r="B4307" t="s">
        <v>156</v>
      </c>
      <c r="C4307" s="412" t="s">
        <v>1850</v>
      </c>
      <c r="D4307" t="s">
        <v>15</v>
      </c>
      <c r="E4307" t="s">
        <v>18</v>
      </c>
      <c r="F4307" s="412" t="s">
        <v>1303</v>
      </c>
      <c r="G4307">
        <v>3189</v>
      </c>
    </row>
    <row r="4308" spans="1:9" ht="30" x14ac:dyDescent="0.2">
      <c r="A4308" t="s">
        <v>157</v>
      </c>
      <c r="B4308" t="s">
        <v>156</v>
      </c>
      <c r="C4308" s="412" t="s">
        <v>1850</v>
      </c>
      <c r="D4308" t="s">
        <v>15</v>
      </c>
      <c r="E4308" t="s">
        <v>18</v>
      </c>
      <c r="F4308" s="412" t="s">
        <v>1169</v>
      </c>
      <c r="G4308">
        <v>1</v>
      </c>
      <c r="H4308">
        <v>1</v>
      </c>
    </row>
    <row r="4309" spans="1:9" ht="30" x14ac:dyDescent="0.2">
      <c r="A4309" t="s">
        <v>157</v>
      </c>
      <c r="B4309" t="s">
        <v>156</v>
      </c>
      <c r="C4309" s="412" t="s">
        <v>1850</v>
      </c>
      <c r="D4309" t="s">
        <v>15</v>
      </c>
      <c r="E4309" t="s">
        <v>18</v>
      </c>
      <c r="F4309" s="412" t="s">
        <v>1309</v>
      </c>
      <c r="G4309">
        <v>2</v>
      </c>
    </row>
    <row r="4310" spans="1:9" ht="45" x14ac:dyDescent="0.2">
      <c r="A4310" t="s">
        <v>157</v>
      </c>
      <c r="B4310" t="s">
        <v>156</v>
      </c>
      <c r="C4310" s="412" t="s">
        <v>1850</v>
      </c>
      <c r="D4310" t="s">
        <v>15</v>
      </c>
      <c r="E4310" t="s">
        <v>18</v>
      </c>
      <c r="F4310" s="412" t="s">
        <v>1170</v>
      </c>
      <c r="G4310">
        <v>5</v>
      </c>
      <c r="H4310">
        <v>1</v>
      </c>
    </row>
    <row r="4311" spans="1:9" ht="30" x14ac:dyDescent="0.2">
      <c r="A4311" t="s">
        <v>157</v>
      </c>
      <c r="B4311" t="s">
        <v>156</v>
      </c>
      <c r="C4311" s="412" t="s">
        <v>1850</v>
      </c>
      <c r="D4311" t="s">
        <v>15</v>
      </c>
      <c r="E4311" t="s">
        <v>18</v>
      </c>
      <c r="F4311" s="412" t="s">
        <v>1307</v>
      </c>
      <c r="G4311">
        <v>1</v>
      </c>
    </row>
    <row r="4312" spans="1:9" ht="30" x14ac:dyDescent="0.2">
      <c r="A4312" t="s">
        <v>157</v>
      </c>
      <c r="B4312" t="s">
        <v>156</v>
      </c>
      <c r="C4312" s="412" t="s">
        <v>1850</v>
      </c>
      <c r="D4312" t="s">
        <v>15</v>
      </c>
      <c r="E4312" t="s">
        <v>18</v>
      </c>
      <c r="F4312" s="412" t="s">
        <v>1306</v>
      </c>
      <c r="G4312">
        <v>1</v>
      </c>
    </row>
    <row r="4313" spans="1:9" ht="45" x14ac:dyDescent="0.2">
      <c r="A4313" t="s">
        <v>157</v>
      </c>
      <c r="B4313" t="s">
        <v>156</v>
      </c>
      <c r="C4313" s="412" t="s">
        <v>1850</v>
      </c>
      <c r="D4313" t="s">
        <v>15</v>
      </c>
      <c r="E4313" t="s">
        <v>18</v>
      </c>
      <c r="F4313" s="412" t="s">
        <v>1300</v>
      </c>
      <c r="G4313">
        <v>356</v>
      </c>
      <c r="I4313">
        <v>262</v>
      </c>
    </row>
    <row r="4314" spans="1:9" ht="45" x14ac:dyDescent="0.2">
      <c r="A4314" t="s">
        <v>157</v>
      </c>
      <c r="B4314" t="s">
        <v>156</v>
      </c>
      <c r="C4314" s="412" t="s">
        <v>1850</v>
      </c>
      <c r="D4314" t="s">
        <v>15</v>
      </c>
      <c r="E4314" t="s">
        <v>18</v>
      </c>
      <c r="F4314" s="412" t="s">
        <v>1299</v>
      </c>
      <c r="G4314">
        <v>5</v>
      </c>
    </row>
    <row r="4315" spans="1:9" ht="30" x14ac:dyDescent="0.2">
      <c r="A4315" t="s">
        <v>157</v>
      </c>
      <c r="B4315" t="s">
        <v>156</v>
      </c>
      <c r="C4315" s="412" t="s">
        <v>1850</v>
      </c>
      <c r="D4315" t="s">
        <v>15</v>
      </c>
      <c r="E4315" t="s">
        <v>18</v>
      </c>
      <c r="F4315" s="412" t="s">
        <v>1171</v>
      </c>
      <c r="G4315">
        <v>11</v>
      </c>
    </row>
    <row r="4316" spans="1:9" ht="30" x14ac:dyDescent="0.2">
      <c r="A4316" t="s">
        <v>157</v>
      </c>
      <c r="B4316" t="s">
        <v>156</v>
      </c>
      <c r="C4316" s="412" t="s">
        <v>1850</v>
      </c>
      <c r="D4316" t="s">
        <v>15</v>
      </c>
      <c r="E4316" t="s">
        <v>18</v>
      </c>
      <c r="F4316" s="412" t="s">
        <v>1297</v>
      </c>
      <c r="G4316">
        <v>244</v>
      </c>
      <c r="H4316">
        <v>5</v>
      </c>
      <c r="I4316">
        <v>27</v>
      </c>
    </row>
    <row r="4317" spans="1:9" ht="30" x14ac:dyDescent="0.2">
      <c r="A4317" t="s">
        <v>157</v>
      </c>
      <c r="B4317" t="s">
        <v>156</v>
      </c>
      <c r="C4317" s="412" t="s">
        <v>1850</v>
      </c>
      <c r="D4317" t="s">
        <v>15</v>
      </c>
      <c r="E4317" t="s">
        <v>18</v>
      </c>
      <c r="F4317" s="412" t="s">
        <v>1296</v>
      </c>
      <c r="G4317">
        <v>3598</v>
      </c>
      <c r="H4317">
        <v>202</v>
      </c>
    </row>
    <row r="4318" spans="1:9" ht="60" x14ac:dyDescent="0.2">
      <c r="A4318" t="s">
        <v>157</v>
      </c>
      <c r="B4318" t="s">
        <v>156</v>
      </c>
      <c r="C4318" s="412" t="s">
        <v>1850</v>
      </c>
      <c r="D4318" t="s">
        <v>15</v>
      </c>
      <c r="E4318" t="s">
        <v>18</v>
      </c>
      <c r="F4318" s="412" t="s">
        <v>1295</v>
      </c>
      <c r="G4318">
        <v>2228</v>
      </c>
      <c r="H4318">
        <v>111</v>
      </c>
      <c r="I4318">
        <v>1669</v>
      </c>
    </row>
    <row r="4319" spans="1:9" ht="30" x14ac:dyDescent="0.2">
      <c r="A4319" t="s">
        <v>157</v>
      </c>
      <c r="B4319" t="s">
        <v>156</v>
      </c>
      <c r="C4319" s="412" t="s">
        <v>1850</v>
      </c>
      <c r="D4319" t="s">
        <v>15</v>
      </c>
      <c r="E4319" t="s">
        <v>18</v>
      </c>
      <c r="F4319" s="412" t="s">
        <v>1294</v>
      </c>
      <c r="G4319">
        <v>1330</v>
      </c>
      <c r="H4319">
        <v>52</v>
      </c>
      <c r="I4319">
        <v>754</v>
      </c>
    </row>
    <row r="4320" spans="1:9" ht="45" x14ac:dyDescent="0.2">
      <c r="A4320" t="s">
        <v>522</v>
      </c>
      <c r="B4320" t="s">
        <v>521</v>
      </c>
      <c r="C4320" s="412" t="s">
        <v>1851</v>
      </c>
      <c r="D4320" t="s">
        <v>13</v>
      </c>
      <c r="E4320" t="s">
        <v>65</v>
      </c>
      <c r="F4320" s="412" t="s">
        <v>1305</v>
      </c>
      <c r="G4320">
        <v>2</v>
      </c>
    </row>
    <row r="4321" spans="1:9" ht="45" x14ac:dyDescent="0.2">
      <c r="A4321" t="s">
        <v>522</v>
      </c>
      <c r="B4321" t="s">
        <v>521</v>
      </c>
      <c r="C4321" s="412" t="s">
        <v>1851</v>
      </c>
      <c r="D4321" t="s">
        <v>13</v>
      </c>
      <c r="E4321" t="s">
        <v>65</v>
      </c>
      <c r="F4321" s="412" t="s">
        <v>1308</v>
      </c>
      <c r="G4321">
        <v>424</v>
      </c>
      <c r="H4321">
        <v>39</v>
      </c>
    </row>
    <row r="4322" spans="1:9" ht="45" x14ac:dyDescent="0.2">
      <c r="A4322" t="s">
        <v>522</v>
      </c>
      <c r="B4322" t="s">
        <v>521</v>
      </c>
      <c r="C4322" s="412" t="s">
        <v>1851</v>
      </c>
      <c r="D4322" t="s">
        <v>13</v>
      </c>
      <c r="E4322" t="s">
        <v>65</v>
      </c>
      <c r="F4322" s="412" t="s">
        <v>1303</v>
      </c>
      <c r="G4322">
        <v>9</v>
      </c>
    </row>
    <row r="4323" spans="1:9" ht="45" x14ac:dyDescent="0.2">
      <c r="A4323" t="s">
        <v>522</v>
      </c>
      <c r="B4323" t="s">
        <v>521</v>
      </c>
      <c r="C4323" s="412" t="s">
        <v>1851</v>
      </c>
      <c r="D4323" t="s">
        <v>13</v>
      </c>
      <c r="E4323" t="s">
        <v>65</v>
      </c>
      <c r="F4323" s="412" t="s">
        <v>1169</v>
      </c>
      <c r="G4323">
        <v>2</v>
      </c>
    </row>
    <row r="4324" spans="1:9" ht="45" x14ac:dyDescent="0.2">
      <c r="A4324" t="s">
        <v>522</v>
      </c>
      <c r="B4324" t="s">
        <v>521</v>
      </c>
      <c r="C4324" s="412" t="s">
        <v>1851</v>
      </c>
      <c r="D4324" t="s">
        <v>13</v>
      </c>
      <c r="E4324" t="s">
        <v>65</v>
      </c>
      <c r="F4324" s="412" t="s">
        <v>1309</v>
      </c>
      <c r="G4324">
        <v>205</v>
      </c>
    </row>
    <row r="4325" spans="1:9" ht="45" x14ac:dyDescent="0.2">
      <c r="A4325" t="s">
        <v>522</v>
      </c>
      <c r="B4325" t="s">
        <v>521</v>
      </c>
      <c r="C4325" s="412" t="s">
        <v>1851</v>
      </c>
      <c r="D4325" t="s">
        <v>13</v>
      </c>
      <c r="E4325" t="s">
        <v>65</v>
      </c>
      <c r="F4325" s="412" t="s">
        <v>1170</v>
      </c>
      <c r="G4325">
        <v>8</v>
      </c>
    </row>
    <row r="4326" spans="1:9" ht="45" x14ac:dyDescent="0.2">
      <c r="A4326" t="s">
        <v>522</v>
      </c>
      <c r="B4326" t="s">
        <v>521</v>
      </c>
      <c r="C4326" s="412" t="s">
        <v>1851</v>
      </c>
      <c r="D4326" t="s">
        <v>13</v>
      </c>
      <c r="E4326" t="s">
        <v>65</v>
      </c>
      <c r="F4326" s="412" t="s">
        <v>1306</v>
      </c>
      <c r="G4326">
        <v>7</v>
      </c>
    </row>
    <row r="4327" spans="1:9" ht="45" x14ac:dyDescent="0.2">
      <c r="A4327" t="s">
        <v>522</v>
      </c>
      <c r="B4327" t="s">
        <v>521</v>
      </c>
      <c r="C4327" s="412" t="s">
        <v>1851</v>
      </c>
      <c r="D4327" t="s">
        <v>13</v>
      </c>
      <c r="E4327" t="s">
        <v>65</v>
      </c>
      <c r="F4327" s="412" t="s">
        <v>1300</v>
      </c>
      <c r="G4327">
        <v>8</v>
      </c>
      <c r="I4327">
        <v>1</v>
      </c>
    </row>
    <row r="4328" spans="1:9" ht="45" x14ac:dyDescent="0.2">
      <c r="A4328" t="s">
        <v>522</v>
      </c>
      <c r="B4328" t="s">
        <v>521</v>
      </c>
      <c r="C4328" s="412" t="s">
        <v>1851</v>
      </c>
      <c r="D4328" t="s">
        <v>13</v>
      </c>
      <c r="E4328" t="s">
        <v>65</v>
      </c>
      <c r="F4328" s="412" t="s">
        <v>1299</v>
      </c>
      <c r="G4328">
        <v>3</v>
      </c>
    </row>
    <row r="4329" spans="1:9" ht="45" x14ac:dyDescent="0.2">
      <c r="A4329" t="s">
        <v>522</v>
      </c>
      <c r="B4329" t="s">
        <v>521</v>
      </c>
      <c r="C4329" s="412" t="s">
        <v>1851</v>
      </c>
      <c r="D4329" t="s">
        <v>13</v>
      </c>
      <c r="E4329" t="s">
        <v>65</v>
      </c>
      <c r="F4329" s="412" t="s">
        <v>1171</v>
      </c>
      <c r="G4329">
        <v>310</v>
      </c>
    </row>
    <row r="4330" spans="1:9" ht="45" x14ac:dyDescent="0.2">
      <c r="A4330" t="s">
        <v>522</v>
      </c>
      <c r="B4330" t="s">
        <v>521</v>
      </c>
      <c r="C4330" s="412" t="s">
        <v>1851</v>
      </c>
      <c r="D4330" t="s">
        <v>13</v>
      </c>
      <c r="E4330" t="s">
        <v>65</v>
      </c>
      <c r="F4330" s="412" t="s">
        <v>1297</v>
      </c>
      <c r="G4330">
        <v>2098</v>
      </c>
      <c r="H4330">
        <v>24</v>
      </c>
      <c r="I4330">
        <v>115</v>
      </c>
    </row>
    <row r="4331" spans="1:9" ht="45" x14ac:dyDescent="0.2">
      <c r="A4331" t="s">
        <v>522</v>
      </c>
      <c r="B4331" t="s">
        <v>521</v>
      </c>
      <c r="C4331" s="412" t="s">
        <v>1851</v>
      </c>
      <c r="D4331" t="s">
        <v>13</v>
      </c>
      <c r="E4331" t="s">
        <v>65</v>
      </c>
      <c r="F4331" s="412" t="s">
        <v>1296</v>
      </c>
      <c r="G4331">
        <v>7</v>
      </c>
    </row>
    <row r="4332" spans="1:9" ht="60" x14ac:dyDescent="0.2">
      <c r="A4332" t="s">
        <v>522</v>
      </c>
      <c r="B4332" t="s">
        <v>521</v>
      </c>
      <c r="C4332" s="412" t="s">
        <v>1851</v>
      </c>
      <c r="D4332" t="s">
        <v>13</v>
      </c>
      <c r="E4332" t="s">
        <v>65</v>
      </c>
      <c r="F4332" s="412" t="s">
        <v>1295</v>
      </c>
      <c r="G4332">
        <v>5</v>
      </c>
      <c r="H4332">
        <v>10</v>
      </c>
      <c r="I4332">
        <v>586</v>
      </c>
    </row>
    <row r="4333" spans="1:9" ht="45" x14ac:dyDescent="0.2">
      <c r="A4333" t="s">
        <v>522</v>
      </c>
      <c r="B4333" t="s">
        <v>521</v>
      </c>
      <c r="C4333" s="412" t="s">
        <v>1851</v>
      </c>
      <c r="D4333" t="s">
        <v>13</v>
      </c>
      <c r="E4333" t="s">
        <v>65</v>
      </c>
      <c r="F4333" s="412" t="s">
        <v>1294</v>
      </c>
      <c r="G4333">
        <v>100</v>
      </c>
      <c r="I4333">
        <v>118</v>
      </c>
    </row>
    <row r="4334" spans="1:9" ht="45" x14ac:dyDescent="0.2">
      <c r="A4334" t="s">
        <v>680</v>
      </c>
      <c r="B4334" t="s">
        <v>679</v>
      </c>
      <c r="C4334" s="412" t="s">
        <v>1852</v>
      </c>
      <c r="D4334" t="s">
        <v>15</v>
      </c>
      <c r="E4334" t="s">
        <v>17</v>
      </c>
      <c r="F4334" s="412" t="s">
        <v>1305</v>
      </c>
      <c r="G4334">
        <v>4</v>
      </c>
    </row>
    <row r="4335" spans="1:9" ht="45" x14ac:dyDescent="0.2">
      <c r="A4335" t="s">
        <v>680</v>
      </c>
      <c r="B4335" t="s">
        <v>679</v>
      </c>
      <c r="C4335" s="412" t="s">
        <v>1852</v>
      </c>
      <c r="D4335" t="s">
        <v>15</v>
      </c>
      <c r="E4335" t="s">
        <v>17</v>
      </c>
      <c r="F4335" s="412" t="s">
        <v>1169</v>
      </c>
      <c r="G4335">
        <v>4</v>
      </c>
    </row>
    <row r="4336" spans="1:9" ht="45" x14ac:dyDescent="0.2">
      <c r="A4336" t="s">
        <v>680</v>
      </c>
      <c r="B4336" t="s">
        <v>679</v>
      </c>
      <c r="C4336" s="412" t="s">
        <v>1852</v>
      </c>
      <c r="D4336" t="s">
        <v>15</v>
      </c>
      <c r="E4336" t="s">
        <v>17</v>
      </c>
      <c r="F4336" s="412" t="s">
        <v>1300</v>
      </c>
      <c r="G4336">
        <v>9</v>
      </c>
      <c r="I4336">
        <v>43</v>
      </c>
    </row>
    <row r="4337" spans="1:9" ht="45" x14ac:dyDescent="0.2">
      <c r="A4337" t="s">
        <v>680</v>
      </c>
      <c r="B4337" t="s">
        <v>679</v>
      </c>
      <c r="C4337" s="412" t="s">
        <v>1852</v>
      </c>
      <c r="D4337" t="s">
        <v>15</v>
      </c>
      <c r="E4337" t="s">
        <v>17</v>
      </c>
      <c r="F4337" s="412" t="s">
        <v>1299</v>
      </c>
      <c r="G4337">
        <v>12</v>
      </c>
    </row>
    <row r="4338" spans="1:9" ht="45" x14ac:dyDescent="0.2">
      <c r="A4338" t="s">
        <v>680</v>
      </c>
      <c r="B4338" t="s">
        <v>679</v>
      </c>
      <c r="C4338" s="412" t="s">
        <v>1852</v>
      </c>
      <c r="D4338" t="s">
        <v>15</v>
      </c>
      <c r="E4338" t="s">
        <v>17</v>
      </c>
      <c r="F4338" s="412" t="s">
        <v>1297</v>
      </c>
      <c r="G4338">
        <v>4</v>
      </c>
      <c r="I4338">
        <v>79</v>
      </c>
    </row>
    <row r="4339" spans="1:9" ht="60" x14ac:dyDescent="0.2">
      <c r="A4339" t="s">
        <v>680</v>
      </c>
      <c r="B4339" t="s">
        <v>679</v>
      </c>
      <c r="C4339" s="412" t="s">
        <v>1852</v>
      </c>
      <c r="D4339" t="s">
        <v>15</v>
      </c>
      <c r="E4339" t="s">
        <v>17</v>
      </c>
      <c r="F4339" s="412" t="s">
        <v>1295</v>
      </c>
      <c r="G4339">
        <v>1</v>
      </c>
      <c r="I4339">
        <v>14</v>
      </c>
    </row>
    <row r="4340" spans="1:9" ht="45" x14ac:dyDescent="0.2">
      <c r="A4340" t="s">
        <v>680</v>
      </c>
      <c r="B4340" t="s">
        <v>679</v>
      </c>
      <c r="C4340" s="412" t="s">
        <v>1852</v>
      </c>
      <c r="D4340" t="s">
        <v>15</v>
      </c>
      <c r="E4340" t="s">
        <v>17</v>
      </c>
      <c r="F4340" s="412" t="s">
        <v>1294</v>
      </c>
      <c r="G4340">
        <v>55</v>
      </c>
      <c r="I4340">
        <v>23</v>
      </c>
    </row>
    <row r="4341" spans="1:9" ht="30" x14ac:dyDescent="0.2">
      <c r="A4341" t="s">
        <v>997</v>
      </c>
      <c r="B4341" t="s">
        <v>996</v>
      </c>
      <c r="C4341" s="412" t="s">
        <v>1853</v>
      </c>
      <c r="D4341" t="s">
        <v>13</v>
      </c>
      <c r="E4341" t="s">
        <v>183</v>
      </c>
      <c r="F4341" s="412" t="s">
        <v>1305</v>
      </c>
      <c r="G4341">
        <v>41</v>
      </c>
      <c r="H4341">
        <v>2</v>
      </c>
    </row>
    <row r="4342" spans="1:9" ht="30" x14ac:dyDescent="0.2">
      <c r="A4342" t="s">
        <v>997</v>
      </c>
      <c r="B4342" t="s">
        <v>996</v>
      </c>
      <c r="C4342" s="412" t="s">
        <v>1853</v>
      </c>
      <c r="D4342" t="s">
        <v>13</v>
      </c>
      <c r="E4342" t="s">
        <v>183</v>
      </c>
      <c r="F4342" s="412" t="s">
        <v>1308</v>
      </c>
      <c r="G4342">
        <v>1</v>
      </c>
    </row>
    <row r="4343" spans="1:9" ht="30" x14ac:dyDescent="0.2">
      <c r="A4343" t="s">
        <v>997</v>
      </c>
      <c r="B4343" t="s">
        <v>996</v>
      </c>
      <c r="C4343" s="412" t="s">
        <v>1853</v>
      </c>
      <c r="D4343" t="s">
        <v>13</v>
      </c>
      <c r="E4343" t="s">
        <v>183</v>
      </c>
      <c r="F4343" s="412" t="s">
        <v>1304</v>
      </c>
      <c r="G4343">
        <v>1</v>
      </c>
    </row>
    <row r="4344" spans="1:9" ht="45" x14ac:dyDescent="0.2">
      <c r="A4344" t="s">
        <v>997</v>
      </c>
      <c r="B4344" t="s">
        <v>996</v>
      </c>
      <c r="C4344" s="412" t="s">
        <v>1853</v>
      </c>
      <c r="D4344" t="s">
        <v>13</v>
      </c>
      <c r="E4344" t="s">
        <v>183</v>
      </c>
      <c r="F4344" s="412" t="s">
        <v>1303</v>
      </c>
      <c r="G4344">
        <v>6</v>
      </c>
    </row>
    <row r="4345" spans="1:9" ht="30" x14ac:dyDescent="0.2">
      <c r="A4345" t="s">
        <v>997</v>
      </c>
      <c r="B4345" t="s">
        <v>996</v>
      </c>
      <c r="C4345" s="412" t="s">
        <v>1853</v>
      </c>
      <c r="D4345" t="s">
        <v>13</v>
      </c>
      <c r="E4345" t="s">
        <v>183</v>
      </c>
      <c r="F4345" s="412" t="s">
        <v>1169</v>
      </c>
      <c r="G4345">
        <v>47</v>
      </c>
      <c r="H4345">
        <v>1</v>
      </c>
    </row>
    <row r="4346" spans="1:9" ht="30" x14ac:dyDescent="0.2">
      <c r="A4346" t="s">
        <v>997</v>
      </c>
      <c r="B4346" t="s">
        <v>996</v>
      </c>
      <c r="C4346" s="412" t="s">
        <v>1853</v>
      </c>
      <c r="D4346" t="s">
        <v>13</v>
      </c>
      <c r="E4346" t="s">
        <v>183</v>
      </c>
      <c r="F4346" s="412" t="s">
        <v>1309</v>
      </c>
      <c r="G4346">
        <v>2</v>
      </c>
    </row>
    <row r="4347" spans="1:9" ht="45" x14ac:dyDescent="0.2">
      <c r="A4347" t="s">
        <v>997</v>
      </c>
      <c r="B4347" t="s">
        <v>996</v>
      </c>
      <c r="C4347" s="412" t="s">
        <v>1853</v>
      </c>
      <c r="D4347" t="s">
        <v>13</v>
      </c>
      <c r="E4347" t="s">
        <v>183</v>
      </c>
      <c r="F4347" s="412" t="s">
        <v>1170</v>
      </c>
      <c r="G4347">
        <v>5</v>
      </c>
    </row>
    <row r="4348" spans="1:9" ht="30" x14ac:dyDescent="0.2">
      <c r="A4348" t="s">
        <v>997</v>
      </c>
      <c r="B4348" t="s">
        <v>996</v>
      </c>
      <c r="C4348" s="412" t="s">
        <v>1853</v>
      </c>
      <c r="D4348" t="s">
        <v>13</v>
      </c>
      <c r="E4348" t="s">
        <v>183</v>
      </c>
      <c r="F4348" s="412" t="s">
        <v>1306</v>
      </c>
      <c r="G4348">
        <v>1</v>
      </c>
    </row>
    <row r="4349" spans="1:9" ht="45" x14ac:dyDescent="0.2">
      <c r="A4349" t="s">
        <v>997</v>
      </c>
      <c r="B4349" t="s">
        <v>996</v>
      </c>
      <c r="C4349" s="412" t="s">
        <v>1853</v>
      </c>
      <c r="D4349" t="s">
        <v>13</v>
      </c>
      <c r="E4349" t="s">
        <v>183</v>
      </c>
      <c r="F4349" s="412" t="s">
        <v>1300</v>
      </c>
      <c r="G4349">
        <v>11</v>
      </c>
      <c r="I4349">
        <v>143</v>
      </c>
    </row>
    <row r="4350" spans="1:9" ht="45" x14ac:dyDescent="0.2">
      <c r="A4350" t="s">
        <v>997</v>
      </c>
      <c r="B4350" t="s">
        <v>996</v>
      </c>
      <c r="C4350" s="412" t="s">
        <v>1853</v>
      </c>
      <c r="D4350" t="s">
        <v>13</v>
      </c>
      <c r="E4350" t="s">
        <v>183</v>
      </c>
      <c r="F4350" s="412" t="s">
        <v>1299</v>
      </c>
      <c r="G4350">
        <v>18</v>
      </c>
    </row>
    <row r="4351" spans="1:9" ht="30" x14ac:dyDescent="0.2">
      <c r="A4351" t="s">
        <v>997</v>
      </c>
      <c r="B4351" t="s">
        <v>996</v>
      </c>
      <c r="C4351" s="412" t="s">
        <v>1853</v>
      </c>
      <c r="D4351" t="s">
        <v>13</v>
      </c>
      <c r="E4351" t="s">
        <v>183</v>
      </c>
      <c r="F4351" s="412" t="s">
        <v>1297</v>
      </c>
      <c r="G4351">
        <v>1800</v>
      </c>
      <c r="I4351">
        <v>29</v>
      </c>
    </row>
    <row r="4352" spans="1:9" ht="30" x14ac:dyDescent="0.2">
      <c r="A4352" t="s">
        <v>997</v>
      </c>
      <c r="B4352" t="s">
        <v>996</v>
      </c>
      <c r="C4352" s="412" t="s">
        <v>1853</v>
      </c>
      <c r="D4352" t="s">
        <v>13</v>
      </c>
      <c r="E4352" t="s">
        <v>183</v>
      </c>
      <c r="F4352" s="412" t="s">
        <v>1296</v>
      </c>
      <c r="G4352">
        <v>11</v>
      </c>
      <c r="H4352">
        <v>36</v>
      </c>
    </row>
    <row r="4353" spans="1:9" ht="60" x14ac:dyDescent="0.2">
      <c r="A4353" t="s">
        <v>997</v>
      </c>
      <c r="B4353" t="s">
        <v>996</v>
      </c>
      <c r="C4353" s="412" t="s">
        <v>1853</v>
      </c>
      <c r="D4353" t="s">
        <v>13</v>
      </c>
      <c r="E4353" t="s">
        <v>183</v>
      </c>
      <c r="F4353" s="412" t="s">
        <v>1295</v>
      </c>
      <c r="G4353">
        <v>5</v>
      </c>
      <c r="H4353">
        <v>115</v>
      </c>
      <c r="I4353">
        <v>429</v>
      </c>
    </row>
    <row r="4354" spans="1:9" ht="30" x14ac:dyDescent="0.2">
      <c r="A4354" t="s">
        <v>997</v>
      </c>
      <c r="B4354" t="s">
        <v>996</v>
      </c>
      <c r="C4354" s="412" t="s">
        <v>1853</v>
      </c>
      <c r="D4354" t="s">
        <v>13</v>
      </c>
      <c r="E4354" t="s">
        <v>183</v>
      </c>
      <c r="F4354" s="412" t="s">
        <v>1294</v>
      </c>
      <c r="G4354">
        <v>2822</v>
      </c>
      <c r="H4354">
        <v>8</v>
      </c>
      <c r="I4354">
        <v>44</v>
      </c>
    </row>
    <row r="4355" spans="1:9" ht="30" x14ac:dyDescent="0.2">
      <c r="A4355" t="s">
        <v>1015</v>
      </c>
      <c r="B4355" t="s">
        <v>1014</v>
      </c>
      <c r="C4355" s="412" t="s">
        <v>1854</v>
      </c>
      <c r="D4355" t="s">
        <v>15</v>
      </c>
      <c r="E4355" t="s">
        <v>63</v>
      </c>
      <c r="F4355" s="412" t="s">
        <v>1305</v>
      </c>
      <c r="G4355">
        <v>7</v>
      </c>
      <c r="H4355">
        <v>1</v>
      </c>
    </row>
    <row r="4356" spans="1:9" ht="30" x14ac:dyDescent="0.2">
      <c r="A4356" t="s">
        <v>1015</v>
      </c>
      <c r="B4356" t="s">
        <v>1014</v>
      </c>
      <c r="C4356" s="412" t="s">
        <v>1854</v>
      </c>
      <c r="D4356" t="s">
        <v>15</v>
      </c>
      <c r="E4356" t="s">
        <v>63</v>
      </c>
      <c r="F4356" s="412" t="s">
        <v>1308</v>
      </c>
      <c r="G4356">
        <v>1</v>
      </c>
    </row>
    <row r="4357" spans="1:9" ht="30" x14ac:dyDescent="0.2">
      <c r="A4357" t="s">
        <v>1015</v>
      </c>
      <c r="B4357" t="s">
        <v>1014</v>
      </c>
      <c r="C4357" s="412" t="s">
        <v>1854</v>
      </c>
      <c r="D4357" t="s">
        <v>15</v>
      </c>
      <c r="E4357" t="s">
        <v>63</v>
      </c>
      <c r="F4357" s="412" t="s">
        <v>1304</v>
      </c>
      <c r="G4357">
        <v>4</v>
      </c>
    </row>
    <row r="4358" spans="1:9" ht="45" x14ac:dyDescent="0.2">
      <c r="A4358" t="s">
        <v>1015</v>
      </c>
      <c r="B4358" t="s">
        <v>1014</v>
      </c>
      <c r="C4358" s="412" t="s">
        <v>1854</v>
      </c>
      <c r="D4358" t="s">
        <v>15</v>
      </c>
      <c r="E4358" t="s">
        <v>63</v>
      </c>
      <c r="F4358" s="412" t="s">
        <v>1303</v>
      </c>
      <c r="G4358">
        <v>3</v>
      </c>
    </row>
    <row r="4359" spans="1:9" ht="30" x14ac:dyDescent="0.2">
      <c r="A4359" t="s">
        <v>1015</v>
      </c>
      <c r="B4359" t="s">
        <v>1014</v>
      </c>
      <c r="C4359" s="412" t="s">
        <v>1854</v>
      </c>
      <c r="D4359" t="s">
        <v>15</v>
      </c>
      <c r="E4359" t="s">
        <v>63</v>
      </c>
      <c r="F4359" s="412" t="s">
        <v>1169</v>
      </c>
      <c r="G4359">
        <v>22</v>
      </c>
    </row>
    <row r="4360" spans="1:9" ht="45" x14ac:dyDescent="0.2">
      <c r="A4360" t="s">
        <v>1015</v>
      </c>
      <c r="B4360" t="s">
        <v>1014</v>
      </c>
      <c r="C4360" s="412" t="s">
        <v>1854</v>
      </c>
      <c r="D4360" t="s">
        <v>15</v>
      </c>
      <c r="E4360" t="s">
        <v>63</v>
      </c>
      <c r="F4360" s="412" t="s">
        <v>1170</v>
      </c>
      <c r="G4360">
        <v>6</v>
      </c>
    </row>
    <row r="4361" spans="1:9" x14ac:dyDescent="0.2">
      <c r="A4361" t="s">
        <v>1015</v>
      </c>
      <c r="B4361" t="s">
        <v>1014</v>
      </c>
      <c r="C4361" s="412" t="s">
        <v>1854</v>
      </c>
      <c r="D4361" t="s">
        <v>15</v>
      </c>
      <c r="E4361" t="s">
        <v>63</v>
      </c>
      <c r="F4361" s="412" t="s">
        <v>1307</v>
      </c>
      <c r="G4361">
        <v>2</v>
      </c>
    </row>
    <row r="4362" spans="1:9" x14ac:dyDescent="0.2">
      <c r="A4362" t="s">
        <v>1015</v>
      </c>
      <c r="B4362" t="s">
        <v>1014</v>
      </c>
      <c r="C4362" s="412" t="s">
        <v>1854</v>
      </c>
      <c r="D4362" t="s">
        <v>15</v>
      </c>
      <c r="E4362" t="s">
        <v>63</v>
      </c>
      <c r="F4362" s="412" t="s">
        <v>1306</v>
      </c>
      <c r="G4362">
        <v>6374</v>
      </c>
    </row>
    <row r="4363" spans="1:9" ht="45" x14ac:dyDescent="0.2">
      <c r="A4363" t="s">
        <v>1015</v>
      </c>
      <c r="B4363" t="s">
        <v>1014</v>
      </c>
      <c r="C4363" s="412" t="s">
        <v>1854</v>
      </c>
      <c r="D4363" t="s">
        <v>15</v>
      </c>
      <c r="E4363" t="s">
        <v>63</v>
      </c>
      <c r="F4363" s="412" t="s">
        <v>1300</v>
      </c>
      <c r="G4363">
        <v>13</v>
      </c>
      <c r="I4363">
        <v>10</v>
      </c>
    </row>
    <row r="4364" spans="1:9" ht="45" x14ac:dyDescent="0.2">
      <c r="A4364" t="s">
        <v>1015</v>
      </c>
      <c r="B4364" t="s">
        <v>1014</v>
      </c>
      <c r="C4364" s="412" t="s">
        <v>1854</v>
      </c>
      <c r="D4364" t="s">
        <v>15</v>
      </c>
      <c r="E4364" t="s">
        <v>63</v>
      </c>
      <c r="F4364" s="412" t="s">
        <v>1299</v>
      </c>
      <c r="G4364">
        <v>1</v>
      </c>
    </row>
    <row r="4365" spans="1:9" ht="30" x14ac:dyDescent="0.2">
      <c r="A4365" t="s">
        <v>1015</v>
      </c>
      <c r="B4365" t="s">
        <v>1014</v>
      </c>
      <c r="C4365" s="412" t="s">
        <v>1854</v>
      </c>
      <c r="D4365" t="s">
        <v>15</v>
      </c>
      <c r="E4365" t="s">
        <v>63</v>
      </c>
      <c r="F4365" s="412" t="s">
        <v>1171</v>
      </c>
      <c r="G4365">
        <v>3</v>
      </c>
    </row>
    <row r="4366" spans="1:9" ht="30" x14ac:dyDescent="0.2">
      <c r="A4366" t="s">
        <v>1015</v>
      </c>
      <c r="B4366" t="s">
        <v>1014</v>
      </c>
      <c r="C4366" s="412" t="s">
        <v>1854</v>
      </c>
      <c r="D4366" t="s">
        <v>15</v>
      </c>
      <c r="E4366" t="s">
        <v>63</v>
      </c>
      <c r="F4366" s="412" t="s">
        <v>1297</v>
      </c>
      <c r="G4366">
        <v>5514</v>
      </c>
      <c r="H4366">
        <v>279</v>
      </c>
      <c r="I4366">
        <v>1790</v>
      </c>
    </row>
    <row r="4367" spans="1:9" ht="30" x14ac:dyDescent="0.2">
      <c r="A4367" t="s">
        <v>1015</v>
      </c>
      <c r="B4367" t="s">
        <v>1014</v>
      </c>
      <c r="C4367" s="412" t="s">
        <v>1854</v>
      </c>
      <c r="D4367" t="s">
        <v>15</v>
      </c>
      <c r="E4367" t="s">
        <v>63</v>
      </c>
      <c r="F4367" s="412" t="s">
        <v>1296</v>
      </c>
      <c r="G4367">
        <v>3</v>
      </c>
    </row>
    <row r="4368" spans="1:9" ht="60" x14ac:dyDescent="0.2">
      <c r="A4368" t="s">
        <v>1015</v>
      </c>
      <c r="B4368" t="s">
        <v>1014</v>
      </c>
      <c r="C4368" s="412" t="s">
        <v>1854</v>
      </c>
      <c r="D4368" t="s">
        <v>15</v>
      </c>
      <c r="E4368" t="s">
        <v>63</v>
      </c>
      <c r="F4368" s="412" t="s">
        <v>1295</v>
      </c>
      <c r="G4368">
        <v>4</v>
      </c>
      <c r="I4368">
        <v>10</v>
      </c>
    </row>
    <row r="4369" spans="1:9" x14ac:dyDescent="0.2">
      <c r="A4369" t="s">
        <v>1015</v>
      </c>
      <c r="B4369" t="s">
        <v>1014</v>
      </c>
      <c r="C4369" s="412" t="s">
        <v>1854</v>
      </c>
      <c r="D4369" t="s">
        <v>15</v>
      </c>
      <c r="E4369" t="s">
        <v>63</v>
      </c>
      <c r="F4369" s="412" t="s">
        <v>1294</v>
      </c>
      <c r="G4369">
        <v>1852</v>
      </c>
      <c r="H4369">
        <v>172</v>
      </c>
      <c r="I4369">
        <v>1783</v>
      </c>
    </row>
    <row r="4370" spans="1:9" ht="30" x14ac:dyDescent="0.2">
      <c r="A4370" t="s">
        <v>324</v>
      </c>
      <c r="B4370" t="s">
        <v>323</v>
      </c>
      <c r="C4370" s="412" t="s">
        <v>1855</v>
      </c>
      <c r="D4370" t="s">
        <v>15</v>
      </c>
      <c r="E4370" t="s">
        <v>18</v>
      </c>
      <c r="F4370" s="412" t="s">
        <v>1305</v>
      </c>
      <c r="G4370">
        <v>2</v>
      </c>
    </row>
    <row r="4371" spans="1:9" ht="30" x14ac:dyDescent="0.2">
      <c r="A4371" t="s">
        <v>324</v>
      </c>
      <c r="B4371" t="s">
        <v>323</v>
      </c>
      <c r="C4371" s="412" t="s">
        <v>1855</v>
      </c>
      <c r="D4371" t="s">
        <v>15</v>
      </c>
      <c r="E4371" t="s">
        <v>18</v>
      </c>
      <c r="F4371" s="412" t="s">
        <v>1308</v>
      </c>
      <c r="G4371">
        <v>5</v>
      </c>
    </row>
    <row r="4372" spans="1:9" ht="30" x14ac:dyDescent="0.2">
      <c r="A4372" t="s">
        <v>324</v>
      </c>
      <c r="B4372" t="s">
        <v>323</v>
      </c>
      <c r="C4372" s="412" t="s">
        <v>1855</v>
      </c>
      <c r="D4372" t="s">
        <v>15</v>
      </c>
      <c r="E4372" t="s">
        <v>18</v>
      </c>
      <c r="F4372" s="412" t="s">
        <v>1304</v>
      </c>
      <c r="G4372">
        <v>2</v>
      </c>
    </row>
    <row r="4373" spans="1:9" ht="45" x14ac:dyDescent="0.2">
      <c r="A4373" t="s">
        <v>324</v>
      </c>
      <c r="B4373" t="s">
        <v>323</v>
      </c>
      <c r="C4373" s="412" t="s">
        <v>1855</v>
      </c>
      <c r="D4373" t="s">
        <v>15</v>
      </c>
      <c r="E4373" t="s">
        <v>18</v>
      </c>
      <c r="F4373" s="412" t="s">
        <v>1303</v>
      </c>
      <c r="G4373">
        <v>3106</v>
      </c>
    </row>
    <row r="4374" spans="1:9" ht="30" x14ac:dyDescent="0.2">
      <c r="A4374" t="s">
        <v>324</v>
      </c>
      <c r="B4374" t="s">
        <v>323</v>
      </c>
      <c r="C4374" s="412" t="s">
        <v>1855</v>
      </c>
      <c r="D4374" t="s">
        <v>15</v>
      </c>
      <c r="E4374" t="s">
        <v>18</v>
      </c>
      <c r="F4374" s="412" t="s">
        <v>1169</v>
      </c>
      <c r="G4374">
        <v>4</v>
      </c>
    </row>
    <row r="4375" spans="1:9" ht="30" x14ac:dyDescent="0.2">
      <c r="A4375" t="s">
        <v>324</v>
      </c>
      <c r="B4375" t="s">
        <v>323</v>
      </c>
      <c r="C4375" s="412" t="s">
        <v>1855</v>
      </c>
      <c r="D4375" t="s">
        <v>15</v>
      </c>
      <c r="E4375" t="s">
        <v>18</v>
      </c>
      <c r="F4375" s="412" t="s">
        <v>1309</v>
      </c>
      <c r="G4375">
        <v>3</v>
      </c>
    </row>
    <row r="4376" spans="1:9" ht="45" x14ac:dyDescent="0.2">
      <c r="A4376" t="s">
        <v>324</v>
      </c>
      <c r="B4376" t="s">
        <v>323</v>
      </c>
      <c r="C4376" s="412" t="s">
        <v>1855</v>
      </c>
      <c r="D4376" t="s">
        <v>15</v>
      </c>
      <c r="E4376" t="s">
        <v>18</v>
      </c>
      <c r="F4376" s="412" t="s">
        <v>1170</v>
      </c>
      <c r="G4376">
        <v>43</v>
      </c>
      <c r="H4376">
        <v>2</v>
      </c>
    </row>
    <row r="4377" spans="1:9" ht="30" x14ac:dyDescent="0.2">
      <c r="A4377" t="s">
        <v>324</v>
      </c>
      <c r="B4377" t="s">
        <v>323</v>
      </c>
      <c r="C4377" s="412" t="s">
        <v>1855</v>
      </c>
      <c r="D4377" t="s">
        <v>15</v>
      </c>
      <c r="E4377" t="s">
        <v>18</v>
      </c>
      <c r="F4377" s="412" t="s">
        <v>1306</v>
      </c>
      <c r="G4377">
        <v>5</v>
      </c>
    </row>
    <row r="4378" spans="1:9" ht="45" x14ac:dyDescent="0.2">
      <c r="A4378" t="s">
        <v>324</v>
      </c>
      <c r="B4378" t="s">
        <v>323</v>
      </c>
      <c r="C4378" s="412" t="s">
        <v>1855</v>
      </c>
      <c r="D4378" t="s">
        <v>15</v>
      </c>
      <c r="E4378" t="s">
        <v>18</v>
      </c>
      <c r="F4378" s="412" t="s">
        <v>1300</v>
      </c>
      <c r="G4378">
        <v>261</v>
      </c>
      <c r="I4378">
        <v>116</v>
      </c>
    </row>
    <row r="4379" spans="1:9" ht="45" x14ac:dyDescent="0.2">
      <c r="A4379" t="s">
        <v>324</v>
      </c>
      <c r="B4379" t="s">
        <v>323</v>
      </c>
      <c r="C4379" s="412" t="s">
        <v>1855</v>
      </c>
      <c r="D4379" t="s">
        <v>15</v>
      </c>
      <c r="E4379" t="s">
        <v>18</v>
      </c>
      <c r="F4379" s="412" t="s">
        <v>1299</v>
      </c>
      <c r="G4379">
        <v>10</v>
      </c>
    </row>
    <row r="4380" spans="1:9" ht="30" x14ac:dyDescent="0.2">
      <c r="A4380" t="s">
        <v>324</v>
      </c>
      <c r="B4380" t="s">
        <v>323</v>
      </c>
      <c r="C4380" s="412" t="s">
        <v>1855</v>
      </c>
      <c r="D4380" t="s">
        <v>15</v>
      </c>
      <c r="E4380" t="s">
        <v>18</v>
      </c>
      <c r="F4380" s="412" t="s">
        <v>1171</v>
      </c>
      <c r="G4380">
        <v>9</v>
      </c>
    </row>
    <row r="4381" spans="1:9" ht="30" x14ac:dyDescent="0.2">
      <c r="A4381" t="s">
        <v>324</v>
      </c>
      <c r="B4381" t="s">
        <v>323</v>
      </c>
      <c r="C4381" s="412" t="s">
        <v>1855</v>
      </c>
      <c r="D4381" t="s">
        <v>15</v>
      </c>
      <c r="E4381" t="s">
        <v>18</v>
      </c>
      <c r="F4381" s="412" t="s">
        <v>1297</v>
      </c>
      <c r="G4381">
        <v>122</v>
      </c>
      <c r="H4381">
        <v>8</v>
      </c>
      <c r="I4381">
        <v>1</v>
      </c>
    </row>
    <row r="4382" spans="1:9" ht="30" x14ac:dyDescent="0.2">
      <c r="A4382" t="s">
        <v>324</v>
      </c>
      <c r="B4382" t="s">
        <v>323</v>
      </c>
      <c r="C4382" s="412" t="s">
        <v>1855</v>
      </c>
      <c r="D4382" t="s">
        <v>15</v>
      </c>
      <c r="E4382" t="s">
        <v>18</v>
      </c>
      <c r="F4382" s="412" t="s">
        <v>1296</v>
      </c>
      <c r="G4382">
        <v>1993</v>
      </c>
      <c r="H4382">
        <v>155</v>
      </c>
    </row>
    <row r="4383" spans="1:9" ht="60" x14ac:dyDescent="0.2">
      <c r="A4383" t="s">
        <v>324</v>
      </c>
      <c r="B4383" t="s">
        <v>323</v>
      </c>
      <c r="C4383" s="412" t="s">
        <v>1855</v>
      </c>
      <c r="D4383" t="s">
        <v>15</v>
      </c>
      <c r="E4383" t="s">
        <v>18</v>
      </c>
      <c r="F4383" s="412" t="s">
        <v>1295</v>
      </c>
      <c r="G4383">
        <v>997</v>
      </c>
      <c r="H4383">
        <v>50</v>
      </c>
      <c r="I4383">
        <v>874</v>
      </c>
    </row>
    <row r="4384" spans="1:9" ht="30" x14ac:dyDescent="0.2">
      <c r="A4384" t="s">
        <v>324</v>
      </c>
      <c r="B4384" t="s">
        <v>323</v>
      </c>
      <c r="C4384" s="412" t="s">
        <v>1855</v>
      </c>
      <c r="D4384" t="s">
        <v>15</v>
      </c>
      <c r="E4384" t="s">
        <v>18</v>
      </c>
      <c r="F4384" s="412" t="s">
        <v>1294</v>
      </c>
      <c r="G4384">
        <v>667</v>
      </c>
      <c r="H4384">
        <v>48</v>
      </c>
      <c r="I4384">
        <v>322</v>
      </c>
    </row>
    <row r="4385" spans="1:9" ht="30" x14ac:dyDescent="0.2">
      <c r="A4385" t="s">
        <v>576</v>
      </c>
      <c r="B4385" t="s">
        <v>575</v>
      </c>
      <c r="C4385" s="412" t="s">
        <v>1856</v>
      </c>
      <c r="D4385" t="s">
        <v>13</v>
      </c>
      <c r="E4385" t="s">
        <v>67</v>
      </c>
      <c r="F4385" s="412" t="s">
        <v>1305</v>
      </c>
      <c r="G4385">
        <v>209</v>
      </c>
      <c r="H4385">
        <v>2</v>
      </c>
    </row>
    <row r="4386" spans="1:9" ht="30" x14ac:dyDescent="0.2">
      <c r="A4386" t="s">
        <v>576</v>
      </c>
      <c r="B4386" t="s">
        <v>575</v>
      </c>
      <c r="C4386" s="412" t="s">
        <v>1856</v>
      </c>
      <c r="D4386" t="s">
        <v>13</v>
      </c>
      <c r="E4386" t="s">
        <v>67</v>
      </c>
      <c r="F4386" s="412" t="s">
        <v>1169</v>
      </c>
      <c r="G4386">
        <v>240</v>
      </c>
      <c r="H4386">
        <v>4</v>
      </c>
    </row>
    <row r="4387" spans="1:9" ht="45" x14ac:dyDescent="0.2">
      <c r="A4387" t="s">
        <v>576</v>
      </c>
      <c r="B4387" t="s">
        <v>575</v>
      </c>
      <c r="C4387" s="412" t="s">
        <v>1856</v>
      </c>
      <c r="D4387" t="s">
        <v>13</v>
      </c>
      <c r="E4387" t="s">
        <v>67</v>
      </c>
      <c r="F4387" s="412" t="s">
        <v>1170</v>
      </c>
      <c r="G4387">
        <v>4</v>
      </c>
    </row>
    <row r="4388" spans="1:9" x14ac:dyDescent="0.2">
      <c r="A4388" t="s">
        <v>576</v>
      </c>
      <c r="B4388" t="s">
        <v>575</v>
      </c>
      <c r="C4388" s="412" t="s">
        <v>1856</v>
      </c>
      <c r="D4388" t="s">
        <v>13</v>
      </c>
      <c r="E4388" t="s">
        <v>67</v>
      </c>
      <c r="F4388" s="412" t="s">
        <v>1306</v>
      </c>
      <c r="G4388">
        <v>1034</v>
      </c>
    </row>
    <row r="4389" spans="1:9" ht="45" x14ac:dyDescent="0.2">
      <c r="A4389" t="s">
        <v>576</v>
      </c>
      <c r="B4389" t="s">
        <v>575</v>
      </c>
      <c r="C4389" s="412" t="s">
        <v>1856</v>
      </c>
      <c r="D4389" t="s">
        <v>13</v>
      </c>
      <c r="E4389" t="s">
        <v>67</v>
      </c>
      <c r="F4389" s="412" t="s">
        <v>1300</v>
      </c>
      <c r="G4389">
        <v>3</v>
      </c>
      <c r="I4389">
        <v>10</v>
      </c>
    </row>
    <row r="4390" spans="1:9" ht="45" x14ac:dyDescent="0.2">
      <c r="A4390" t="s">
        <v>576</v>
      </c>
      <c r="B4390" t="s">
        <v>575</v>
      </c>
      <c r="C4390" s="412" t="s">
        <v>1856</v>
      </c>
      <c r="D4390" t="s">
        <v>13</v>
      </c>
      <c r="E4390" t="s">
        <v>67</v>
      </c>
      <c r="F4390" s="412" t="s">
        <v>1299</v>
      </c>
      <c r="G4390">
        <v>3</v>
      </c>
    </row>
    <row r="4391" spans="1:9" ht="30" x14ac:dyDescent="0.2">
      <c r="A4391" t="s">
        <v>576</v>
      </c>
      <c r="B4391" t="s">
        <v>575</v>
      </c>
      <c r="C4391" s="412" t="s">
        <v>1856</v>
      </c>
      <c r="D4391" t="s">
        <v>13</v>
      </c>
      <c r="E4391" t="s">
        <v>67</v>
      </c>
      <c r="F4391" s="412" t="s">
        <v>1171</v>
      </c>
      <c r="G4391">
        <v>8</v>
      </c>
    </row>
    <row r="4392" spans="1:9" ht="30" x14ac:dyDescent="0.2">
      <c r="A4392" t="s">
        <v>576</v>
      </c>
      <c r="B4392" t="s">
        <v>575</v>
      </c>
      <c r="C4392" s="412" t="s">
        <v>1856</v>
      </c>
      <c r="D4392" t="s">
        <v>13</v>
      </c>
      <c r="E4392" t="s">
        <v>67</v>
      </c>
      <c r="F4392" s="412" t="s">
        <v>1297</v>
      </c>
      <c r="G4392">
        <v>1995</v>
      </c>
      <c r="H4392">
        <v>40</v>
      </c>
      <c r="I4392">
        <v>269</v>
      </c>
    </row>
    <row r="4393" spans="1:9" ht="30" x14ac:dyDescent="0.2">
      <c r="A4393" t="s">
        <v>576</v>
      </c>
      <c r="B4393" t="s">
        <v>575</v>
      </c>
      <c r="C4393" s="412" t="s">
        <v>1856</v>
      </c>
      <c r="D4393" t="s">
        <v>13</v>
      </c>
      <c r="E4393" t="s">
        <v>67</v>
      </c>
      <c r="F4393" s="412" t="s">
        <v>1296</v>
      </c>
      <c r="G4393">
        <v>2</v>
      </c>
      <c r="H4393">
        <v>1</v>
      </c>
    </row>
    <row r="4394" spans="1:9" ht="60" x14ac:dyDescent="0.2">
      <c r="A4394" t="s">
        <v>576</v>
      </c>
      <c r="B4394" t="s">
        <v>575</v>
      </c>
      <c r="C4394" s="412" t="s">
        <v>1856</v>
      </c>
      <c r="D4394" t="s">
        <v>13</v>
      </c>
      <c r="E4394" t="s">
        <v>67</v>
      </c>
      <c r="F4394" s="412" t="s">
        <v>1295</v>
      </c>
      <c r="G4394">
        <v>3</v>
      </c>
      <c r="I4394">
        <v>4</v>
      </c>
    </row>
    <row r="4395" spans="1:9" x14ac:dyDescent="0.2">
      <c r="A4395" t="s">
        <v>576</v>
      </c>
      <c r="B4395" t="s">
        <v>575</v>
      </c>
      <c r="C4395" s="412" t="s">
        <v>1856</v>
      </c>
      <c r="D4395" t="s">
        <v>13</v>
      </c>
      <c r="E4395" t="s">
        <v>67</v>
      </c>
      <c r="F4395" s="412" t="s">
        <v>1294</v>
      </c>
      <c r="G4395">
        <v>2646</v>
      </c>
      <c r="H4395">
        <v>71</v>
      </c>
      <c r="I4395">
        <v>741</v>
      </c>
    </row>
    <row r="4396" spans="1:9" ht="30" x14ac:dyDescent="0.2">
      <c r="A4396" t="s">
        <v>712</v>
      </c>
      <c r="B4396" t="s">
        <v>711</v>
      </c>
      <c r="C4396" s="412" t="s">
        <v>1857</v>
      </c>
      <c r="D4396" t="s">
        <v>15</v>
      </c>
      <c r="E4396" t="s">
        <v>49</v>
      </c>
      <c r="F4396" s="412" t="s">
        <v>1305</v>
      </c>
      <c r="G4396">
        <v>9</v>
      </c>
    </row>
    <row r="4397" spans="1:9" ht="30" x14ac:dyDescent="0.2">
      <c r="A4397" t="s">
        <v>712</v>
      </c>
      <c r="B4397" t="s">
        <v>711</v>
      </c>
      <c r="C4397" s="412" t="s">
        <v>1857</v>
      </c>
      <c r="D4397" t="s">
        <v>15</v>
      </c>
      <c r="E4397" t="s">
        <v>49</v>
      </c>
      <c r="F4397" s="412" t="s">
        <v>1308</v>
      </c>
      <c r="G4397">
        <v>3</v>
      </c>
      <c r="H4397">
        <v>1</v>
      </c>
    </row>
    <row r="4398" spans="1:9" ht="30" x14ac:dyDescent="0.2">
      <c r="A4398" t="s">
        <v>712</v>
      </c>
      <c r="B4398" t="s">
        <v>711</v>
      </c>
      <c r="C4398" s="412" t="s">
        <v>1857</v>
      </c>
      <c r="D4398" t="s">
        <v>15</v>
      </c>
      <c r="E4398" t="s">
        <v>49</v>
      </c>
      <c r="F4398" s="412" t="s">
        <v>1304</v>
      </c>
      <c r="G4398">
        <v>1</v>
      </c>
    </row>
    <row r="4399" spans="1:9" ht="45" x14ac:dyDescent="0.2">
      <c r="A4399" t="s">
        <v>712</v>
      </c>
      <c r="B4399" t="s">
        <v>711</v>
      </c>
      <c r="C4399" s="412" t="s">
        <v>1857</v>
      </c>
      <c r="D4399" t="s">
        <v>15</v>
      </c>
      <c r="E4399" t="s">
        <v>49</v>
      </c>
      <c r="F4399" s="412" t="s">
        <v>1303</v>
      </c>
      <c r="G4399">
        <v>9</v>
      </c>
    </row>
    <row r="4400" spans="1:9" ht="30" x14ac:dyDescent="0.2">
      <c r="A4400" t="s">
        <v>712</v>
      </c>
      <c r="B4400" t="s">
        <v>711</v>
      </c>
      <c r="C4400" s="412" t="s">
        <v>1857</v>
      </c>
      <c r="D4400" t="s">
        <v>15</v>
      </c>
      <c r="E4400" t="s">
        <v>49</v>
      </c>
      <c r="F4400" s="412" t="s">
        <v>1169</v>
      </c>
      <c r="G4400">
        <v>9</v>
      </c>
    </row>
    <row r="4401" spans="1:9" ht="30" x14ac:dyDescent="0.2">
      <c r="A4401" t="s">
        <v>712</v>
      </c>
      <c r="B4401" t="s">
        <v>711</v>
      </c>
      <c r="C4401" s="412" t="s">
        <v>1857</v>
      </c>
      <c r="D4401" t="s">
        <v>15</v>
      </c>
      <c r="E4401" t="s">
        <v>49</v>
      </c>
      <c r="F4401" s="412" t="s">
        <v>1309</v>
      </c>
      <c r="G4401">
        <v>1</v>
      </c>
    </row>
    <row r="4402" spans="1:9" ht="45" x14ac:dyDescent="0.2">
      <c r="A4402" t="s">
        <v>712</v>
      </c>
      <c r="B4402" t="s">
        <v>711</v>
      </c>
      <c r="C4402" s="412" t="s">
        <v>1857</v>
      </c>
      <c r="D4402" t="s">
        <v>15</v>
      </c>
      <c r="E4402" t="s">
        <v>49</v>
      </c>
      <c r="F4402" s="412" t="s">
        <v>1170</v>
      </c>
      <c r="G4402">
        <v>2</v>
      </c>
      <c r="H4402">
        <v>1</v>
      </c>
    </row>
    <row r="4403" spans="1:9" ht="30" x14ac:dyDescent="0.2">
      <c r="A4403" t="s">
        <v>712</v>
      </c>
      <c r="B4403" t="s">
        <v>711</v>
      </c>
      <c r="C4403" s="412" t="s">
        <v>1857</v>
      </c>
      <c r="D4403" t="s">
        <v>15</v>
      </c>
      <c r="E4403" t="s">
        <v>49</v>
      </c>
      <c r="F4403" s="412" t="s">
        <v>1307</v>
      </c>
      <c r="G4403">
        <v>15889</v>
      </c>
    </row>
    <row r="4404" spans="1:9" ht="30" x14ac:dyDescent="0.2">
      <c r="A4404" t="s">
        <v>712</v>
      </c>
      <c r="B4404" t="s">
        <v>711</v>
      </c>
      <c r="C4404" s="412" t="s">
        <v>1857</v>
      </c>
      <c r="D4404" t="s">
        <v>15</v>
      </c>
      <c r="E4404" t="s">
        <v>49</v>
      </c>
      <c r="F4404" s="412" t="s">
        <v>1306</v>
      </c>
      <c r="G4404">
        <v>5</v>
      </c>
    </row>
    <row r="4405" spans="1:9" ht="45" x14ac:dyDescent="0.2">
      <c r="A4405" t="s">
        <v>712</v>
      </c>
      <c r="B4405" t="s">
        <v>711</v>
      </c>
      <c r="C4405" s="412" t="s">
        <v>1857</v>
      </c>
      <c r="D4405" t="s">
        <v>15</v>
      </c>
      <c r="E4405" t="s">
        <v>49</v>
      </c>
      <c r="F4405" s="412" t="s">
        <v>1300</v>
      </c>
      <c r="G4405">
        <v>819</v>
      </c>
      <c r="I4405">
        <v>761</v>
      </c>
    </row>
    <row r="4406" spans="1:9" ht="45" x14ac:dyDescent="0.2">
      <c r="A4406" t="s">
        <v>712</v>
      </c>
      <c r="B4406" t="s">
        <v>711</v>
      </c>
      <c r="C4406" s="412" t="s">
        <v>1857</v>
      </c>
      <c r="D4406" t="s">
        <v>15</v>
      </c>
      <c r="E4406" t="s">
        <v>49</v>
      </c>
      <c r="F4406" s="412" t="s">
        <v>1299</v>
      </c>
      <c r="G4406">
        <v>5</v>
      </c>
    </row>
    <row r="4407" spans="1:9" ht="30" x14ac:dyDescent="0.2">
      <c r="A4407" t="s">
        <v>712</v>
      </c>
      <c r="B4407" t="s">
        <v>711</v>
      </c>
      <c r="C4407" s="412" t="s">
        <v>1857</v>
      </c>
      <c r="D4407" t="s">
        <v>15</v>
      </c>
      <c r="E4407" t="s">
        <v>49</v>
      </c>
      <c r="F4407" s="412" t="s">
        <v>1297</v>
      </c>
      <c r="G4407">
        <v>9924</v>
      </c>
      <c r="H4407">
        <v>500</v>
      </c>
      <c r="I4407">
        <v>11</v>
      </c>
    </row>
    <row r="4408" spans="1:9" ht="30" x14ac:dyDescent="0.2">
      <c r="A4408" t="s">
        <v>712</v>
      </c>
      <c r="B4408" t="s">
        <v>711</v>
      </c>
      <c r="C4408" s="412" t="s">
        <v>1857</v>
      </c>
      <c r="D4408" t="s">
        <v>15</v>
      </c>
      <c r="E4408" t="s">
        <v>49</v>
      </c>
      <c r="F4408" s="412" t="s">
        <v>1296</v>
      </c>
      <c r="G4408">
        <v>10</v>
      </c>
    </row>
    <row r="4409" spans="1:9" ht="60" x14ac:dyDescent="0.2">
      <c r="A4409" t="s">
        <v>712</v>
      </c>
      <c r="B4409" t="s">
        <v>711</v>
      </c>
      <c r="C4409" s="412" t="s">
        <v>1857</v>
      </c>
      <c r="D4409" t="s">
        <v>15</v>
      </c>
      <c r="E4409" t="s">
        <v>49</v>
      </c>
      <c r="F4409" s="412" t="s">
        <v>1295</v>
      </c>
      <c r="G4409">
        <v>5</v>
      </c>
    </row>
    <row r="4410" spans="1:9" ht="30" x14ac:dyDescent="0.2">
      <c r="A4410" t="s">
        <v>712</v>
      </c>
      <c r="B4410" t="s">
        <v>711</v>
      </c>
      <c r="C4410" s="412" t="s">
        <v>1857</v>
      </c>
      <c r="D4410" t="s">
        <v>15</v>
      </c>
      <c r="E4410" t="s">
        <v>49</v>
      </c>
      <c r="F4410" s="412" t="s">
        <v>1294</v>
      </c>
      <c r="G4410">
        <v>43</v>
      </c>
      <c r="H4410">
        <v>149</v>
      </c>
      <c r="I4410">
        <v>1224</v>
      </c>
    </row>
    <row r="4411" spans="1:9" ht="30" x14ac:dyDescent="0.2">
      <c r="A4411" t="s">
        <v>655</v>
      </c>
      <c r="B4411" t="s">
        <v>654</v>
      </c>
      <c r="C4411" s="412" t="s">
        <v>1499</v>
      </c>
      <c r="D4411" t="s">
        <v>15</v>
      </c>
      <c r="E4411" t="s">
        <v>20</v>
      </c>
      <c r="F4411" s="412" t="s">
        <v>1305</v>
      </c>
      <c r="G4411">
        <v>41</v>
      </c>
      <c r="H4411">
        <v>1</v>
      </c>
    </row>
    <row r="4412" spans="1:9" ht="30" x14ac:dyDescent="0.2">
      <c r="A4412" t="s">
        <v>655</v>
      </c>
      <c r="B4412" t="s">
        <v>654</v>
      </c>
      <c r="C4412" s="412" t="s">
        <v>1499</v>
      </c>
      <c r="D4412" t="s">
        <v>15</v>
      </c>
      <c r="E4412" t="s">
        <v>20</v>
      </c>
      <c r="F4412" s="412" t="s">
        <v>1169</v>
      </c>
      <c r="G4412">
        <v>34</v>
      </c>
      <c r="H4412">
        <v>1</v>
      </c>
    </row>
    <row r="4413" spans="1:9" ht="30" x14ac:dyDescent="0.2">
      <c r="A4413" t="s">
        <v>655</v>
      </c>
      <c r="B4413" t="s">
        <v>654</v>
      </c>
      <c r="C4413" s="412" t="s">
        <v>1499</v>
      </c>
      <c r="D4413" t="s">
        <v>15</v>
      </c>
      <c r="E4413" t="s">
        <v>20</v>
      </c>
      <c r="F4413" s="412" t="s">
        <v>1309</v>
      </c>
      <c r="G4413">
        <v>1</v>
      </c>
    </row>
    <row r="4414" spans="1:9" x14ac:dyDescent="0.2">
      <c r="A4414" t="s">
        <v>655</v>
      </c>
      <c r="B4414" t="s">
        <v>654</v>
      </c>
      <c r="C4414" s="412" t="s">
        <v>1499</v>
      </c>
      <c r="D4414" t="s">
        <v>15</v>
      </c>
      <c r="E4414" t="s">
        <v>20</v>
      </c>
      <c r="F4414" s="412" t="s">
        <v>1306</v>
      </c>
      <c r="G4414">
        <v>3</v>
      </c>
    </row>
    <row r="4415" spans="1:9" ht="45" x14ac:dyDescent="0.2">
      <c r="A4415" t="s">
        <v>655</v>
      </c>
      <c r="B4415" t="s">
        <v>654</v>
      </c>
      <c r="C4415" s="412" t="s">
        <v>1499</v>
      </c>
      <c r="D4415" t="s">
        <v>15</v>
      </c>
      <c r="E4415" t="s">
        <v>20</v>
      </c>
      <c r="F4415" s="412" t="s">
        <v>1300</v>
      </c>
      <c r="G4415">
        <v>1</v>
      </c>
      <c r="I4415">
        <v>3</v>
      </c>
    </row>
    <row r="4416" spans="1:9" ht="45" x14ac:dyDescent="0.2">
      <c r="A4416" t="s">
        <v>655</v>
      </c>
      <c r="B4416" t="s">
        <v>654</v>
      </c>
      <c r="C4416" s="412" t="s">
        <v>1499</v>
      </c>
      <c r="D4416" t="s">
        <v>15</v>
      </c>
      <c r="E4416" t="s">
        <v>20</v>
      </c>
      <c r="F4416" s="412" t="s">
        <v>1299</v>
      </c>
      <c r="G4416">
        <v>2</v>
      </c>
    </row>
    <row r="4417" spans="1:9" ht="30" x14ac:dyDescent="0.2">
      <c r="A4417" t="s">
        <v>655</v>
      </c>
      <c r="B4417" t="s">
        <v>654</v>
      </c>
      <c r="C4417" s="412" t="s">
        <v>1499</v>
      </c>
      <c r="D4417" t="s">
        <v>15</v>
      </c>
      <c r="E4417" t="s">
        <v>20</v>
      </c>
      <c r="F4417" s="412" t="s">
        <v>1297</v>
      </c>
      <c r="G4417">
        <v>2</v>
      </c>
    </row>
    <row r="4418" spans="1:9" x14ac:dyDescent="0.2">
      <c r="A4418" t="s">
        <v>655</v>
      </c>
      <c r="B4418" t="s">
        <v>654</v>
      </c>
      <c r="C4418" s="412" t="s">
        <v>1499</v>
      </c>
      <c r="D4418" t="s">
        <v>15</v>
      </c>
      <c r="E4418" t="s">
        <v>20</v>
      </c>
      <c r="F4418" s="412" t="s">
        <v>1294</v>
      </c>
      <c r="G4418">
        <v>94</v>
      </c>
      <c r="I4418">
        <v>6</v>
      </c>
    </row>
    <row r="4419" spans="1:9" ht="30" x14ac:dyDescent="0.2">
      <c r="A4419" t="s">
        <v>550</v>
      </c>
      <c r="B4419" t="s">
        <v>549</v>
      </c>
      <c r="C4419" s="412" t="s">
        <v>1858</v>
      </c>
      <c r="D4419" t="s">
        <v>15</v>
      </c>
      <c r="E4419" t="s">
        <v>18</v>
      </c>
      <c r="F4419" s="412" t="s">
        <v>1305</v>
      </c>
      <c r="G4419">
        <v>38</v>
      </c>
      <c r="H4419">
        <v>3</v>
      </c>
    </row>
    <row r="4420" spans="1:9" ht="30" x14ac:dyDescent="0.2">
      <c r="A4420" t="s">
        <v>550</v>
      </c>
      <c r="B4420" t="s">
        <v>549</v>
      </c>
      <c r="C4420" s="412" t="s">
        <v>1858</v>
      </c>
      <c r="D4420" t="s">
        <v>15</v>
      </c>
      <c r="E4420" t="s">
        <v>18</v>
      </c>
      <c r="F4420" s="412" t="s">
        <v>1308</v>
      </c>
      <c r="G4420">
        <v>22</v>
      </c>
      <c r="H4420">
        <v>6</v>
      </c>
    </row>
    <row r="4421" spans="1:9" ht="30" x14ac:dyDescent="0.2">
      <c r="A4421" t="s">
        <v>550</v>
      </c>
      <c r="B4421" t="s">
        <v>549</v>
      </c>
      <c r="C4421" s="412" t="s">
        <v>1858</v>
      </c>
      <c r="D4421" t="s">
        <v>15</v>
      </c>
      <c r="E4421" t="s">
        <v>18</v>
      </c>
      <c r="F4421" s="412" t="s">
        <v>1304</v>
      </c>
      <c r="G4421">
        <v>34</v>
      </c>
      <c r="H4421">
        <v>1</v>
      </c>
    </row>
    <row r="4422" spans="1:9" ht="45" x14ac:dyDescent="0.2">
      <c r="A4422" t="s">
        <v>550</v>
      </c>
      <c r="B4422" t="s">
        <v>549</v>
      </c>
      <c r="C4422" s="412" t="s">
        <v>1858</v>
      </c>
      <c r="D4422" t="s">
        <v>15</v>
      </c>
      <c r="E4422" t="s">
        <v>18</v>
      </c>
      <c r="F4422" s="412" t="s">
        <v>1303</v>
      </c>
      <c r="G4422">
        <v>17359</v>
      </c>
    </row>
    <row r="4423" spans="1:9" ht="30" x14ac:dyDescent="0.2">
      <c r="A4423" t="s">
        <v>550</v>
      </c>
      <c r="B4423" t="s">
        <v>549</v>
      </c>
      <c r="C4423" s="412" t="s">
        <v>1858</v>
      </c>
      <c r="D4423" t="s">
        <v>15</v>
      </c>
      <c r="E4423" t="s">
        <v>18</v>
      </c>
      <c r="F4423" s="412" t="s">
        <v>1169</v>
      </c>
      <c r="G4423">
        <v>18</v>
      </c>
      <c r="H4423">
        <v>1</v>
      </c>
    </row>
    <row r="4424" spans="1:9" ht="30" x14ac:dyDescent="0.2">
      <c r="A4424" t="s">
        <v>550</v>
      </c>
      <c r="B4424" t="s">
        <v>549</v>
      </c>
      <c r="C4424" s="412" t="s">
        <v>1858</v>
      </c>
      <c r="D4424" t="s">
        <v>15</v>
      </c>
      <c r="E4424" t="s">
        <v>18</v>
      </c>
      <c r="F4424" s="412" t="s">
        <v>1309</v>
      </c>
      <c r="G4424">
        <v>6</v>
      </c>
    </row>
    <row r="4425" spans="1:9" ht="45" x14ac:dyDescent="0.2">
      <c r="A4425" t="s">
        <v>550</v>
      </c>
      <c r="B4425" t="s">
        <v>549</v>
      </c>
      <c r="C4425" s="412" t="s">
        <v>1858</v>
      </c>
      <c r="D4425" t="s">
        <v>15</v>
      </c>
      <c r="E4425" t="s">
        <v>18</v>
      </c>
      <c r="F4425" s="412" t="s">
        <v>1170</v>
      </c>
      <c r="G4425">
        <v>50</v>
      </c>
      <c r="H4425">
        <v>17</v>
      </c>
    </row>
    <row r="4426" spans="1:9" ht="30" x14ac:dyDescent="0.2">
      <c r="A4426" t="s">
        <v>550</v>
      </c>
      <c r="B4426" t="s">
        <v>549</v>
      </c>
      <c r="C4426" s="412" t="s">
        <v>1858</v>
      </c>
      <c r="D4426" t="s">
        <v>15</v>
      </c>
      <c r="E4426" t="s">
        <v>18</v>
      </c>
      <c r="F4426" s="412" t="s">
        <v>1307</v>
      </c>
      <c r="G4426">
        <v>6</v>
      </c>
    </row>
    <row r="4427" spans="1:9" ht="30" x14ac:dyDescent="0.2">
      <c r="A4427" t="s">
        <v>550</v>
      </c>
      <c r="B4427" t="s">
        <v>549</v>
      </c>
      <c r="C4427" s="412" t="s">
        <v>1858</v>
      </c>
      <c r="D4427" t="s">
        <v>15</v>
      </c>
      <c r="E4427" t="s">
        <v>18</v>
      </c>
      <c r="F4427" s="412" t="s">
        <v>1306</v>
      </c>
      <c r="G4427">
        <v>8</v>
      </c>
    </row>
    <row r="4428" spans="1:9" ht="45" x14ac:dyDescent="0.2">
      <c r="A4428" t="s">
        <v>550</v>
      </c>
      <c r="B4428" t="s">
        <v>549</v>
      </c>
      <c r="C4428" s="412" t="s">
        <v>1858</v>
      </c>
      <c r="D4428" t="s">
        <v>15</v>
      </c>
      <c r="E4428" t="s">
        <v>18</v>
      </c>
      <c r="F4428" s="412" t="s">
        <v>1300</v>
      </c>
      <c r="G4428">
        <v>510</v>
      </c>
      <c r="I4428">
        <v>765</v>
      </c>
    </row>
    <row r="4429" spans="1:9" ht="45" x14ac:dyDescent="0.2">
      <c r="A4429" t="s">
        <v>550</v>
      </c>
      <c r="B4429" t="s">
        <v>549</v>
      </c>
      <c r="C4429" s="412" t="s">
        <v>1858</v>
      </c>
      <c r="D4429" t="s">
        <v>15</v>
      </c>
      <c r="E4429" t="s">
        <v>18</v>
      </c>
      <c r="F4429" s="412" t="s">
        <v>1299</v>
      </c>
      <c r="G4429">
        <v>38</v>
      </c>
    </row>
    <row r="4430" spans="1:9" ht="30" x14ac:dyDescent="0.2">
      <c r="A4430" t="s">
        <v>550</v>
      </c>
      <c r="B4430" t="s">
        <v>549</v>
      </c>
      <c r="C4430" s="412" t="s">
        <v>1858</v>
      </c>
      <c r="D4430" t="s">
        <v>15</v>
      </c>
      <c r="E4430" t="s">
        <v>18</v>
      </c>
      <c r="F4430" s="412" t="s">
        <v>1171</v>
      </c>
      <c r="G4430">
        <v>39</v>
      </c>
    </row>
    <row r="4431" spans="1:9" ht="30" x14ac:dyDescent="0.2">
      <c r="A4431" t="s">
        <v>550</v>
      </c>
      <c r="B4431" t="s">
        <v>549</v>
      </c>
      <c r="C4431" s="412" t="s">
        <v>1858</v>
      </c>
      <c r="D4431" t="s">
        <v>15</v>
      </c>
      <c r="E4431" t="s">
        <v>18</v>
      </c>
      <c r="F4431" s="412" t="s">
        <v>1297</v>
      </c>
      <c r="G4431">
        <v>584</v>
      </c>
      <c r="H4431">
        <v>19</v>
      </c>
      <c r="I4431">
        <v>48</v>
      </c>
    </row>
    <row r="4432" spans="1:9" ht="30" x14ac:dyDescent="0.2">
      <c r="A4432" t="s">
        <v>550</v>
      </c>
      <c r="B4432" t="s">
        <v>549</v>
      </c>
      <c r="C4432" s="412" t="s">
        <v>1858</v>
      </c>
      <c r="D4432" t="s">
        <v>15</v>
      </c>
      <c r="E4432" t="s">
        <v>18</v>
      </c>
      <c r="F4432" s="412" t="s">
        <v>1296</v>
      </c>
      <c r="G4432">
        <v>6072</v>
      </c>
      <c r="H4432">
        <v>344</v>
      </c>
    </row>
    <row r="4433" spans="1:9" ht="60" x14ac:dyDescent="0.2">
      <c r="A4433" t="s">
        <v>550</v>
      </c>
      <c r="B4433" t="s">
        <v>549</v>
      </c>
      <c r="C4433" s="412" t="s">
        <v>1858</v>
      </c>
      <c r="D4433" t="s">
        <v>15</v>
      </c>
      <c r="E4433" t="s">
        <v>18</v>
      </c>
      <c r="F4433" s="412" t="s">
        <v>1295</v>
      </c>
      <c r="G4433">
        <v>7528</v>
      </c>
      <c r="H4433">
        <v>1708</v>
      </c>
      <c r="I4433">
        <v>2722</v>
      </c>
    </row>
    <row r="4434" spans="1:9" ht="30" x14ac:dyDescent="0.2">
      <c r="A4434" t="s">
        <v>550</v>
      </c>
      <c r="B4434" t="s">
        <v>549</v>
      </c>
      <c r="C4434" s="412" t="s">
        <v>1858</v>
      </c>
      <c r="D4434" t="s">
        <v>15</v>
      </c>
      <c r="E4434" t="s">
        <v>18</v>
      </c>
      <c r="F4434" s="412" t="s">
        <v>1294</v>
      </c>
      <c r="G4434">
        <v>9265</v>
      </c>
      <c r="H4434">
        <v>2042</v>
      </c>
      <c r="I4434">
        <v>7193</v>
      </c>
    </row>
    <row r="4435" spans="1:9" ht="45" x14ac:dyDescent="0.2">
      <c r="A4435" t="s">
        <v>831</v>
      </c>
      <c r="B4435" t="s">
        <v>830</v>
      </c>
      <c r="C4435" s="412" t="s">
        <v>1859</v>
      </c>
      <c r="D4435" t="s">
        <v>15</v>
      </c>
      <c r="E4435" t="s">
        <v>17</v>
      </c>
      <c r="F4435" s="412" t="s">
        <v>1297</v>
      </c>
      <c r="G4435">
        <v>5</v>
      </c>
      <c r="I4435">
        <v>66</v>
      </c>
    </row>
    <row r="4436" spans="1:9" ht="30" x14ac:dyDescent="0.2">
      <c r="A4436" t="s">
        <v>929</v>
      </c>
      <c r="B4436" t="s">
        <v>1500</v>
      </c>
      <c r="C4436" s="412" t="s">
        <v>1501</v>
      </c>
      <c r="D4436" t="s">
        <v>15</v>
      </c>
      <c r="E4436" t="s">
        <v>61</v>
      </c>
      <c r="F4436" s="412" t="s">
        <v>1305</v>
      </c>
      <c r="G4436">
        <v>2</v>
      </c>
    </row>
    <row r="4437" spans="1:9" ht="30" x14ac:dyDescent="0.2">
      <c r="A4437" t="s">
        <v>929</v>
      </c>
      <c r="B4437" t="s">
        <v>1500</v>
      </c>
      <c r="C4437" s="412" t="s">
        <v>1501</v>
      </c>
      <c r="D4437" t="s">
        <v>15</v>
      </c>
      <c r="E4437" t="s">
        <v>61</v>
      </c>
      <c r="F4437" s="412" t="s">
        <v>1308</v>
      </c>
      <c r="G4437">
        <v>3</v>
      </c>
    </row>
    <row r="4438" spans="1:9" ht="30" x14ac:dyDescent="0.2">
      <c r="A4438" t="s">
        <v>929</v>
      </c>
      <c r="B4438" t="s">
        <v>1500</v>
      </c>
      <c r="C4438" s="412" t="s">
        <v>1501</v>
      </c>
      <c r="D4438" t="s">
        <v>15</v>
      </c>
      <c r="E4438" t="s">
        <v>61</v>
      </c>
      <c r="F4438" s="412" t="s">
        <v>1304</v>
      </c>
      <c r="G4438">
        <v>1</v>
      </c>
    </row>
    <row r="4439" spans="1:9" ht="45" x14ac:dyDescent="0.2">
      <c r="A4439" t="s">
        <v>929</v>
      </c>
      <c r="B4439" t="s">
        <v>1500</v>
      </c>
      <c r="C4439" s="412" t="s">
        <v>1501</v>
      </c>
      <c r="D4439" t="s">
        <v>15</v>
      </c>
      <c r="E4439" t="s">
        <v>61</v>
      </c>
      <c r="F4439" s="412" t="s">
        <v>1303</v>
      </c>
      <c r="G4439">
        <v>1497</v>
      </c>
    </row>
    <row r="4440" spans="1:9" ht="45" x14ac:dyDescent="0.2">
      <c r="A4440" t="s">
        <v>929</v>
      </c>
      <c r="B4440" t="s">
        <v>1500</v>
      </c>
      <c r="C4440" s="412" t="s">
        <v>1501</v>
      </c>
      <c r="D4440" t="s">
        <v>15</v>
      </c>
      <c r="E4440" t="s">
        <v>61</v>
      </c>
      <c r="F4440" s="412" t="s">
        <v>1170</v>
      </c>
      <c r="G4440">
        <v>12</v>
      </c>
    </row>
    <row r="4441" spans="1:9" ht="45" x14ac:dyDescent="0.2">
      <c r="A4441" t="s">
        <v>929</v>
      </c>
      <c r="B4441" t="s">
        <v>1500</v>
      </c>
      <c r="C4441" s="412" t="s">
        <v>1501</v>
      </c>
      <c r="D4441" t="s">
        <v>15</v>
      </c>
      <c r="E4441" t="s">
        <v>61</v>
      </c>
      <c r="F4441" s="412" t="s">
        <v>1300</v>
      </c>
      <c r="G4441">
        <v>134</v>
      </c>
      <c r="I4441">
        <v>67</v>
      </c>
    </row>
    <row r="4442" spans="1:9" ht="45" x14ac:dyDescent="0.2">
      <c r="A4442" t="s">
        <v>929</v>
      </c>
      <c r="B4442" t="s">
        <v>1500</v>
      </c>
      <c r="C4442" s="412" t="s">
        <v>1501</v>
      </c>
      <c r="D4442" t="s">
        <v>15</v>
      </c>
      <c r="E4442" t="s">
        <v>61</v>
      </c>
      <c r="F4442" s="412" t="s">
        <v>1299</v>
      </c>
      <c r="G4442">
        <v>6</v>
      </c>
    </row>
    <row r="4443" spans="1:9" ht="30" x14ac:dyDescent="0.2">
      <c r="A4443" t="s">
        <v>929</v>
      </c>
      <c r="B4443" t="s">
        <v>1500</v>
      </c>
      <c r="C4443" s="412" t="s">
        <v>1501</v>
      </c>
      <c r="D4443" t="s">
        <v>15</v>
      </c>
      <c r="E4443" t="s">
        <v>61</v>
      </c>
      <c r="F4443" s="412" t="s">
        <v>1297</v>
      </c>
      <c r="G4443">
        <v>45</v>
      </c>
      <c r="I4443">
        <v>3</v>
      </c>
    </row>
    <row r="4444" spans="1:9" ht="30" x14ac:dyDescent="0.2">
      <c r="A4444" t="s">
        <v>929</v>
      </c>
      <c r="B4444" t="s">
        <v>1500</v>
      </c>
      <c r="C4444" s="412" t="s">
        <v>1501</v>
      </c>
      <c r="D4444" t="s">
        <v>15</v>
      </c>
      <c r="E4444" t="s">
        <v>61</v>
      </c>
      <c r="F4444" s="412" t="s">
        <v>1296</v>
      </c>
      <c r="G4444">
        <v>2008</v>
      </c>
      <c r="H4444">
        <v>97</v>
      </c>
    </row>
    <row r="4445" spans="1:9" ht="60" x14ac:dyDescent="0.2">
      <c r="A4445" t="s">
        <v>929</v>
      </c>
      <c r="B4445" t="s">
        <v>1500</v>
      </c>
      <c r="C4445" s="412" t="s">
        <v>1501</v>
      </c>
      <c r="D4445" t="s">
        <v>15</v>
      </c>
      <c r="E4445" t="s">
        <v>61</v>
      </c>
      <c r="F4445" s="412" t="s">
        <v>1295</v>
      </c>
      <c r="G4445">
        <v>1065</v>
      </c>
      <c r="H4445">
        <v>89</v>
      </c>
      <c r="I4445">
        <v>355</v>
      </c>
    </row>
    <row r="4446" spans="1:9" ht="30" x14ac:dyDescent="0.2">
      <c r="A4446" t="s">
        <v>929</v>
      </c>
      <c r="B4446" t="s">
        <v>1500</v>
      </c>
      <c r="C4446" s="412" t="s">
        <v>1501</v>
      </c>
      <c r="D4446" t="s">
        <v>15</v>
      </c>
      <c r="E4446" t="s">
        <v>61</v>
      </c>
      <c r="F4446" s="412" t="s">
        <v>1294</v>
      </c>
      <c r="G4446">
        <v>869</v>
      </c>
      <c r="H4446">
        <v>24</v>
      </c>
      <c r="I4446">
        <v>187</v>
      </c>
    </row>
    <row r="4447" spans="1:9" ht="30" x14ac:dyDescent="0.2">
      <c r="A4447" t="s">
        <v>476</v>
      </c>
      <c r="B4447" t="s">
        <v>475</v>
      </c>
      <c r="C4447" s="412" t="s">
        <v>1860</v>
      </c>
      <c r="D4447" t="s">
        <v>13</v>
      </c>
      <c r="E4447" t="s">
        <v>66</v>
      </c>
      <c r="F4447" s="412" t="s">
        <v>1305</v>
      </c>
      <c r="G4447">
        <v>25</v>
      </c>
      <c r="H4447">
        <v>6</v>
      </c>
    </row>
    <row r="4448" spans="1:9" ht="30" x14ac:dyDescent="0.2">
      <c r="A4448" t="s">
        <v>476</v>
      </c>
      <c r="B4448" t="s">
        <v>475</v>
      </c>
      <c r="C4448" s="412" t="s">
        <v>1860</v>
      </c>
      <c r="D4448" t="s">
        <v>13</v>
      </c>
      <c r="E4448" t="s">
        <v>66</v>
      </c>
      <c r="F4448" s="412" t="s">
        <v>1308</v>
      </c>
      <c r="H4448">
        <v>80</v>
      </c>
    </row>
    <row r="4449" spans="1:9" ht="30" x14ac:dyDescent="0.2">
      <c r="A4449" t="s">
        <v>476</v>
      </c>
      <c r="B4449" t="s">
        <v>475</v>
      </c>
      <c r="C4449" s="412" t="s">
        <v>1860</v>
      </c>
      <c r="D4449" t="s">
        <v>13</v>
      </c>
      <c r="E4449" t="s">
        <v>66</v>
      </c>
      <c r="F4449" s="412" t="s">
        <v>1304</v>
      </c>
      <c r="G4449">
        <v>6</v>
      </c>
    </row>
    <row r="4450" spans="1:9" ht="30" x14ac:dyDescent="0.2">
      <c r="A4450" t="s">
        <v>476</v>
      </c>
      <c r="B4450" t="s">
        <v>475</v>
      </c>
      <c r="C4450" s="412" t="s">
        <v>1860</v>
      </c>
      <c r="D4450" t="s">
        <v>13</v>
      </c>
      <c r="E4450" t="s">
        <v>66</v>
      </c>
      <c r="F4450" s="412" t="s">
        <v>1169</v>
      </c>
      <c r="G4450">
        <v>20</v>
      </c>
      <c r="H4450">
        <v>2</v>
      </c>
    </row>
    <row r="4451" spans="1:9" ht="45" x14ac:dyDescent="0.2">
      <c r="A4451" t="s">
        <v>476</v>
      </c>
      <c r="B4451" t="s">
        <v>475</v>
      </c>
      <c r="C4451" s="412" t="s">
        <v>1860</v>
      </c>
      <c r="D4451" t="s">
        <v>13</v>
      </c>
      <c r="E4451" t="s">
        <v>66</v>
      </c>
      <c r="F4451" s="412" t="s">
        <v>1170</v>
      </c>
      <c r="G4451">
        <v>4</v>
      </c>
    </row>
    <row r="4452" spans="1:9" ht="30" x14ac:dyDescent="0.2">
      <c r="A4452" t="s">
        <v>476</v>
      </c>
      <c r="B4452" t="s">
        <v>475</v>
      </c>
      <c r="C4452" s="412" t="s">
        <v>1860</v>
      </c>
      <c r="D4452" t="s">
        <v>13</v>
      </c>
      <c r="E4452" t="s">
        <v>66</v>
      </c>
      <c r="F4452" s="412" t="s">
        <v>1306</v>
      </c>
      <c r="G4452">
        <v>5</v>
      </c>
    </row>
    <row r="4453" spans="1:9" ht="45" x14ac:dyDescent="0.2">
      <c r="A4453" t="s">
        <v>476</v>
      </c>
      <c r="B4453" t="s">
        <v>475</v>
      </c>
      <c r="C4453" s="412" t="s">
        <v>1860</v>
      </c>
      <c r="D4453" t="s">
        <v>13</v>
      </c>
      <c r="E4453" t="s">
        <v>66</v>
      </c>
      <c r="F4453" s="412" t="s">
        <v>1300</v>
      </c>
      <c r="G4453">
        <v>21</v>
      </c>
      <c r="I4453">
        <v>50</v>
      </c>
    </row>
    <row r="4454" spans="1:9" ht="45" x14ac:dyDescent="0.2">
      <c r="A4454" t="s">
        <v>476</v>
      </c>
      <c r="B4454" t="s">
        <v>475</v>
      </c>
      <c r="C4454" s="412" t="s">
        <v>1860</v>
      </c>
      <c r="D4454" t="s">
        <v>13</v>
      </c>
      <c r="E4454" t="s">
        <v>66</v>
      </c>
      <c r="F4454" s="412" t="s">
        <v>1299</v>
      </c>
      <c r="G4454">
        <v>68</v>
      </c>
    </row>
    <row r="4455" spans="1:9" ht="30" x14ac:dyDescent="0.2">
      <c r="A4455" t="s">
        <v>476</v>
      </c>
      <c r="B4455" t="s">
        <v>475</v>
      </c>
      <c r="C4455" s="412" t="s">
        <v>1860</v>
      </c>
      <c r="D4455" t="s">
        <v>13</v>
      </c>
      <c r="E4455" t="s">
        <v>66</v>
      </c>
      <c r="F4455" s="412" t="s">
        <v>1171</v>
      </c>
      <c r="G4455">
        <v>559</v>
      </c>
    </row>
    <row r="4456" spans="1:9" ht="30" x14ac:dyDescent="0.2">
      <c r="A4456" t="s">
        <v>476</v>
      </c>
      <c r="B4456" t="s">
        <v>475</v>
      </c>
      <c r="C4456" s="412" t="s">
        <v>1860</v>
      </c>
      <c r="D4456" t="s">
        <v>13</v>
      </c>
      <c r="E4456" t="s">
        <v>66</v>
      </c>
      <c r="F4456" s="412" t="s">
        <v>1297</v>
      </c>
      <c r="G4456">
        <v>1579</v>
      </c>
      <c r="I4456">
        <v>414</v>
      </c>
    </row>
    <row r="4457" spans="1:9" ht="30" x14ac:dyDescent="0.2">
      <c r="A4457" t="s">
        <v>476</v>
      </c>
      <c r="B4457" t="s">
        <v>475</v>
      </c>
      <c r="C4457" s="412" t="s">
        <v>1860</v>
      </c>
      <c r="D4457" t="s">
        <v>13</v>
      </c>
      <c r="E4457" t="s">
        <v>66</v>
      </c>
      <c r="F4457" s="412" t="s">
        <v>1296</v>
      </c>
      <c r="G4457">
        <v>2</v>
      </c>
    </row>
    <row r="4458" spans="1:9" ht="60" x14ac:dyDescent="0.2">
      <c r="A4458" t="s">
        <v>476</v>
      </c>
      <c r="B4458" t="s">
        <v>475</v>
      </c>
      <c r="C4458" s="412" t="s">
        <v>1860</v>
      </c>
      <c r="D4458" t="s">
        <v>13</v>
      </c>
      <c r="E4458" t="s">
        <v>66</v>
      </c>
      <c r="F4458" s="412" t="s">
        <v>1295</v>
      </c>
      <c r="G4458">
        <v>8</v>
      </c>
      <c r="H4458">
        <v>38</v>
      </c>
      <c r="I4458">
        <v>209</v>
      </c>
    </row>
    <row r="4459" spans="1:9" ht="30" x14ac:dyDescent="0.2">
      <c r="A4459" t="s">
        <v>476</v>
      </c>
      <c r="B4459" t="s">
        <v>475</v>
      </c>
      <c r="C4459" s="412" t="s">
        <v>1860</v>
      </c>
      <c r="D4459" t="s">
        <v>13</v>
      </c>
      <c r="E4459" t="s">
        <v>66</v>
      </c>
      <c r="F4459" s="412" t="s">
        <v>1294</v>
      </c>
      <c r="G4459">
        <v>1300</v>
      </c>
      <c r="H4459">
        <v>7</v>
      </c>
      <c r="I4459">
        <v>34</v>
      </c>
    </row>
    <row r="4460" spans="1:9" ht="30" x14ac:dyDescent="0.2">
      <c r="A4460" t="s">
        <v>383</v>
      </c>
      <c r="B4460" t="s">
        <v>382</v>
      </c>
      <c r="C4460" s="412" t="s">
        <v>1861</v>
      </c>
      <c r="D4460" t="s">
        <v>15</v>
      </c>
      <c r="E4460" t="s">
        <v>17</v>
      </c>
      <c r="F4460" s="412" t="s">
        <v>1305</v>
      </c>
      <c r="G4460">
        <v>478</v>
      </c>
      <c r="H4460">
        <v>149</v>
      </c>
    </row>
    <row r="4461" spans="1:9" ht="30" x14ac:dyDescent="0.2">
      <c r="A4461" t="s">
        <v>383</v>
      </c>
      <c r="B4461" t="s">
        <v>382</v>
      </c>
      <c r="C4461" s="412" t="s">
        <v>1861</v>
      </c>
      <c r="D4461" t="s">
        <v>15</v>
      </c>
      <c r="E4461" t="s">
        <v>17</v>
      </c>
      <c r="F4461" s="412" t="s">
        <v>1308</v>
      </c>
      <c r="G4461">
        <v>2</v>
      </c>
      <c r="H4461">
        <v>2</v>
      </c>
    </row>
    <row r="4462" spans="1:9" ht="30" x14ac:dyDescent="0.2">
      <c r="A4462" t="s">
        <v>383</v>
      </c>
      <c r="B4462" t="s">
        <v>382</v>
      </c>
      <c r="C4462" s="412" t="s">
        <v>1861</v>
      </c>
      <c r="D4462" t="s">
        <v>15</v>
      </c>
      <c r="E4462" t="s">
        <v>17</v>
      </c>
      <c r="F4462" s="412" t="s">
        <v>1304</v>
      </c>
      <c r="G4462">
        <v>10</v>
      </c>
    </row>
    <row r="4463" spans="1:9" ht="45" x14ac:dyDescent="0.2">
      <c r="A4463" t="s">
        <v>383</v>
      </c>
      <c r="B4463" t="s">
        <v>382</v>
      </c>
      <c r="C4463" s="412" t="s">
        <v>1861</v>
      </c>
      <c r="D4463" t="s">
        <v>15</v>
      </c>
      <c r="E4463" t="s">
        <v>17</v>
      </c>
      <c r="F4463" s="412" t="s">
        <v>1303</v>
      </c>
      <c r="G4463">
        <v>8</v>
      </c>
    </row>
    <row r="4464" spans="1:9" ht="30" x14ac:dyDescent="0.2">
      <c r="A4464" t="s">
        <v>383</v>
      </c>
      <c r="B4464" t="s">
        <v>382</v>
      </c>
      <c r="C4464" s="412" t="s">
        <v>1861</v>
      </c>
      <c r="D4464" t="s">
        <v>15</v>
      </c>
      <c r="E4464" t="s">
        <v>17</v>
      </c>
      <c r="F4464" s="412" t="s">
        <v>1169</v>
      </c>
      <c r="G4464">
        <v>339</v>
      </c>
      <c r="H4464">
        <v>11</v>
      </c>
    </row>
    <row r="4465" spans="1:9" ht="30" x14ac:dyDescent="0.2">
      <c r="A4465" t="s">
        <v>383</v>
      </c>
      <c r="B4465" t="s">
        <v>382</v>
      </c>
      <c r="C4465" s="412" t="s">
        <v>1861</v>
      </c>
      <c r="D4465" t="s">
        <v>15</v>
      </c>
      <c r="E4465" t="s">
        <v>17</v>
      </c>
      <c r="F4465" s="412" t="s">
        <v>1309</v>
      </c>
      <c r="G4465">
        <v>4</v>
      </c>
    </row>
    <row r="4466" spans="1:9" ht="45" x14ac:dyDescent="0.2">
      <c r="A4466" t="s">
        <v>383</v>
      </c>
      <c r="B4466" t="s">
        <v>382</v>
      </c>
      <c r="C4466" s="412" t="s">
        <v>1861</v>
      </c>
      <c r="D4466" t="s">
        <v>15</v>
      </c>
      <c r="E4466" t="s">
        <v>17</v>
      </c>
      <c r="F4466" s="412" t="s">
        <v>1170</v>
      </c>
      <c r="G4466">
        <v>13</v>
      </c>
      <c r="H4466">
        <v>3</v>
      </c>
    </row>
    <row r="4467" spans="1:9" ht="30" x14ac:dyDescent="0.2">
      <c r="A4467" t="s">
        <v>383</v>
      </c>
      <c r="B4467" t="s">
        <v>382</v>
      </c>
      <c r="C4467" s="412" t="s">
        <v>1861</v>
      </c>
      <c r="D4467" t="s">
        <v>15</v>
      </c>
      <c r="E4467" t="s">
        <v>17</v>
      </c>
      <c r="F4467" s="412" t="s">
        <v>1307</v>
      </c>
      <c r="G4467">
        <v>6</v>
      </c>
    </row>
    <row r="4468" spans="1:9" ht="30" x14ac:dyDescent="0.2">
      <c r="A4468" t="s">
        <v>383</v>
      </c>
      <c r="B4468" t="s">
        <v>382</v>
      </c>
      <c r="C4468" s="412" t="s">
        <v>1861</v>
      </c>
      <c r="D4468" t="s">
        <v>15</v>
      </c>
      <c r="E4468" t="s">
        <v>17</v>
      </c>
      <c r="F4468" s="412" t="s">
        <v>1306</v>
      </c>
      <c r="G4468">
        <v>5</v>
      </c>
    </row>
    <row r="4469" spans="1:9" ht="45" x14ac:dyDescent="0.2">
      <c r="A4469" t="s">
        <v>383</v>
      </c>
      <c r="B4469" t="s">
        <v>382</v>
      </c>
      <c r="C4469" s="412" t="s">
        <v>1861</v>
      </c>
      <c r="D4469" t="s">
        <v>15</v>
      </c>
      <c r="E4469" t="s">
        <v>17</v>
      </c>
      <c r="F4469" s="412" t="s">
        <v>1300</v>
      </c>
      <c r="G4469">
        <v>1974</v>
      </c>
      <c r="I4469">
        <v>804</v>
      </c>
    </row>
    <row r="4470" spans="1:9" ht="45" x14ac:dyDescent="0.2">
      <c r="A4470" t="s">
        <v>383</v>
      </c>
      <c r="B4470" t="s">
        <v>382</v>
      </c>
      <c r="C4470" s="412" t="s">
        <v>1861</v>
      </c>
      <c r="D4470" t="s">
        <v>15</v>
      </c>
      <c r="E4470" t="s">
        <v>17</v>
      </c>
      <c r="F4470" s="412" t="s">
        <v>1299</v>
      </c>
      <c r="G4470">
        <v>6798</v>
      </c>
    </row>
    <row r="4471" spans="1:9" ht="30" x14ac:dyDescent="0.2">
      <c r="A4471" t="s">
        <v>383</v>
      </c>
      <c r="B4471" t="s">
        <v>382</v>
      </c>
      <c r="C4471" s="412" t="s">
        <v>1861</v>
      </c>
      <c r="D4471" t="s">
        <v>15</v>
      </c>
      <c r="E4471" t="s">
        <v>17</v>
      </c>
      <c r="F4471" s="412" t="s">
        <v>1171</v>
      </c>
      <c r="G4471">
        <v>4</v>
      </c>
    </row>
    <row r="4472" spans="1:9" ht="30" x14ac:dyDescent="0.2">
      <c r="A4472" t="s">
        <v>383</v>
      </c>
      <c r="B4472" t="s">
        <v>382</v>
      </c>
      <c r="C4472" s="412" t="s">
        <v>1861</v>
      </c>
      <c r="D4472" t="s">
        <v>15</v>
      </c>
      <c r="E4472" t="s">
        <v>17</v>
      </c>
      <c r="F4472" s="412" t="s">
        <v>1297</v>
      </c>
      <c r="G4472">
        <v>113</v>
      </c>
      <c r="H4472">
        <v>3</v>
      </c>
      <c r="I4472">
        <v>678</v>
      </c>
    </row>
    <row r="4473" spans="1:9" ht="30" x14ac:dyDescent="0.2">
      <c r="A4473" t="s">
        <v>383</v>
      </c>
      <c r="B4473" t="s">
        <v>382</v>
      </c>
      <c r="C4473" s="412" t="s">
        <v>1861</v>
      </c>
      <c r="D4473" t="s">
        <v>15</v>
      </c>
      <c r="E4473" t="s">
        <v>17</v>
      </c>
      <c r="F4473" s="412" t="s">
        <v>1296</v>
      </c>
      <c r="G4473">
        <v>33</v>
      </c>
    </row>
    <row r="4474" spans="1:9" ht="60" x14ac:dyDescent="0.2">
      <c r="A4474" t="s">
        <v>383</v>
      </c>
      <c r="B4474" t="s">
        <v>382</v>
      </c>
      <c r="C4474" s="412" t="s">
        <v>1861</v>
      </c>
      <c r="D4474" t="s">
        <v>15</v>
      </c>
      <c r="E4474" t="s">
        <v>17</v>
      </c>
      <c r="F4474" s="412" t="s">
        <v>1295</v>
      </c>
      <c r="G4474">
        <v>16</v>
      </c>
      <c r="H4474">
        <v>5</v>
      </c>
      <c r="I4474">
        <v>30</v>
      </c>
    </row>
    <row r="4475" spans="1:9" ht="30" x14ac:dyDescent="0.2">
      <c r="A4475" t="s">
        <v>383</v>
      </c>
      <c r="B4475" t="s">
        <v>382</v>
      </c>
      <c r="C4475" s="412" t="s">
        <v>1861</v>
      </c>
      <c r="D4475" t="s">
        <v>15</v>
      </c>
      <c r="E4475" t="s">
        <v>17</v>
      </c>
      <c r="F4475" s="412" t="s">
        <v>1294</v>
      </c>
      <c r="G4475">
        <v>11122</v>
      </c>
      <c r="H4475">
        <v>260</v>
      </c>
      <c r="I4475">
        <v>124</v>
      </c>
    </row>
    <row r="4476" spans="1:9" ht="30" x14ac:dyDescent="0.2">
      <c r="A4476" t="s">
        <v>538</v>
      </c>
      <c r="B4476" t="s">
        <v>537</v>
      </c>
      <c r="C4476" s="412" t="s">
        <v>1862</v>
      </c>
      <c r="D4476" t="s">
        <v>15</v>
      </c>
      <c r="E4476" t="s">
        <v>67</v>
      </c>
      <c r="F4476" s="412" t="s">
        <v>1305</v>
      </c>
      <c r="G4476">
        <v>34</v>
      </c>
      <c r="H4476">
        <v>1</v>
      </c>
    </row>
    <row r="4477" spans="1:9" ht="30" x14ac:dyDescent="0.2">
      <c r="A4477" t="s">
        <v>538</v>
      </c>
      <c r="B4477" t="s">
        <v>537</v>
      </c>
      <c r="C4477" s="412" t="s">
        <v>1862</v>
      </c>
      <c r="D4477" t="s">
        <v>15</v>
      </c>
      <c r="E4477" t="s">
        <v>67</v>
      </c>
      <c r="F4477" s="412" t="s">
        <v>1308</v>
      </c>
      <c r="G4477">
        <v>10</v>
      </c>
      <c r="H4477">
        <v>1</v>
      </c>
    </row>
    <row r="4478" spans="1:9" ht="30" x14ac:dyDescent="0.2">
      <c r="A4478" t="s">
        <v>538</v>
      </c>
      <c r="B4478" t="s">
        <v>537</v>
      </c>
      <c r="C4478" s="412" t="s">
        <v>1862</v>
      </c>
      <c r="D4478" t="s">
        <v>15</v>
      </c>
      <c r="E4478" t="s">
        <v>67</v>
      </c>
      <c r="F4478" s="412" t="s">
        <v>1304</v>
      </c>
      <c r="G4478">
        <v>11</v>
      </c>
    </row>
    <row r="4479" spans="1:9" ht="45" x14ac:dyDescent="0.2">
      <c r="A4479" t="s">
        <v>538</v>
      </c>
      <c r="B4479" t="s">
        <v>537</v>
      </c>
      <c r="C4479" s="412" t="s">
        <v>1862</v>
      </c>
      <c r="D4479" t="s">
        <v>15</v>
      </c>
      <c r="E4479" t="s">
        <v>67</v>
      </c>
      <c r="F4479" s="412" t="s">
        <v>1303</v>
      </c>
      <c r="G4479">
        <v>19</v>
      </c>
    </row>
    <row r="4480" spans="1:9" ht="30" x14ac:dyDescent="0.2">
      <c r="A4480" t="s">
        <v>538</v>
      </c>
      <c r="B4480" t="s">
        <v>537</v>
      </c>
      <c r="C4480" s="412" t="s">
        <v>1862</v>
      </c>
      <c r="D4480" t="s">
        <v>15</v>
      </c>
      <c r="E4480" t="s">
        <v>67</v>
      </c>
      <c r="F4480" s="412" t="s">
        <v>1169</v>
      </c>
      <c r="G4480">
        <v>15</v>
      </c>
      <c r="H4480">
        <v>2</v>
      </c>
    </row>
    <row r="4481" spans="1:9" ht="30" x14ac:dyDescent="0.2">
      <c r="A4481" t="s">
        <v>538</v>
      </c>
      <c r="B4481" t="s">
        <v>537</v>
      </c>
      <c r="C4481" s="412" t="s">
        <v>1862</v>
      </c>
      <c r="D4481" t="s">
        <v>15</v>
      </c>
      <c r="E4481" t="s">
        <v>67</v>
      </c>
      <c r="F4481" s="412" t="s">
        <v>1309</v>
      </c>
      <c r="G4481">
        <v>11</v>
      </c>
    </row>
    <row r="4482" spans="1:9" ht="45" x14ac:dyDescent="0.2">
      <c r="A4482" t="s">
        <v>538</v>
      </c>
      <c r="B4482" t="s">
        <v>537</v>
      </c>
      <c r="C4482" s="412" t="s">
        <v>1862</v>
      </c>
      <c r="D4482" t="s">
        <v>15</v>
      </c>
      <c r="E4482" t="s">
        <v>67</v>
      </c>
      <c r="F4482" s="412" t="s">
        <v>1170</v>
      </c>
      <c r="G4482">
        <v>10</v>
      </c>
    </row>
    <row r="4483" spans="1:9" x14ac:dyDescent="0.2">
      <c r="A4483" t="s">
        <v>538</v>
      </c>
      <c r="B4483" t="s">
        <v>537</v>
      </c>
      <c r="C4483" s="412" t="s">
        <v>1862</v>
      </c>
      <c r="D4483" t="s">
        <v>15</v>
      </c>
      <c r="E4483" t="s">
        <v>67</v>
      </c>
      <c r="F4483" s="412" t="s">
        <v>1307</v>
      </c>
      <c r="G4483">
        <v>4</v>
      </c>
    </row>
    <row r="4484" spans="1:9" x14ac:dyDescent="0.2">
      <c r="A4484" t="s">
        <v>538</v>
      </c>
      <c r="B4484" t="s">
        <v>537</v>
      </c>
      <c r="C4484" s="412" t="s">
        <v>1862</v>
      </c>
      <c r="D4484" t="s">
        <v>15</v>
      </c>
      <c r="E4484" t="s">
        <v>67</v>
      </c>
      <c r="F4484" s="412" t="s">
        <v>1306</v>
      </c>
      <c r="G4484">
        <v>8062</v>
      </c>
    </row>
    <row r="4485" spans="1:9" ht="45" x14ac:dyDescent="0.2">
      <c r="A4485" t="s">
        <v>538</v>
      </c>
      <c r="B4485" t="s">
        <v>537</v>
      </c>
      <c r="C4485" s="412" t="s">
        <v>1862</v>
      </c>
      <c r="D4485" t="s">
        <v>15</v>
      </c>
      <c r="E4485" t="s">
        <v>67</v>
      </c>
      <c r="F4485" s="412" t="s">
        <v>1300</v>
      </c>
      <c r="G4485">
        <v>19</v>
      </c>
      <c r="I4485">
        <v>30</v>
      </c>
    </row>
    <row r="4486" spans="1:9" ht="45" x14ac:dyDescent="0.2">
      <c r="A4486" t="s">
        <v>538</v>
      </c>
      <c r="B4486" t="s">
        <v>537</v>
      </c>
      <c r="C4486" s="412" t="s">
        <v>1862</v>
      </c>
      <c r="D4486" t="s">
        <v>15</v>
      </c>
      <c r="E4486" t="s">
        <v>67</v>
      </c>
      <c r="F4486" s="412" t="s">
        <v>1299</v>
      </c>
      <c r="G4486">
        <v>17</v>
      </c>
    </row>
    <row r="4487" spans="1:9" ht="30" x14ac:dyDescent="0.2">
      <c r="A4487" t="s">
        <v>538</v>
      </c>
      <c r="B4487" t="s">
        <v>537</v>
      </c>
      <c r="C4487" s="412" t="s">
        <v>1862</v>
      </c>
      <c r="D4487" t="s">
        <v>15</v>
      </c>
      <c r="E4487" t="s">
        <v>67</v>
      </c>
      <c r="F4487" s="412" t="s">
        <v>1171</v>
      </c>
      <c r="G4487">
        <v>11</v>
      </c>
    </row>
    <row r="4488" spans="1:9" ht="30" x14ac:dyDescent="0.2">
      <c r="A4488" t="s">
        <v>538</v>
      </c>
      <c r="B4488" t="s">
        <v>537</v>
      </c>
      <c r="C4488" s="412" t="s">
        <v>1862</v>
      </c>
      <c r="D4488" t="s">
        <v>15</v>
      </c>
      <c r="E4488" t="s">
        <v>67</v>
      </c>
      <c r="F4488" s="412" t="s">
        <v>1297</v>
      </c>
      <c r="G4488">
        <v>17184</v>
      </c>
      <c r="H4488">
        <v>590</v>
      </c>
      <c r="I4488">
        <v>6482</v>
      </c>
    </row>
    <row r="4489" spans="1:9" ht="30" x14ac:dyDescent="0.2">
      <c r="A4489" t="s">
        <v>538</v>
      </c>
      <c r="B4489" t="s">
        <v>537</v>
      </c>
      <c r="C4489" s="412" t="s">
        <v>1862</v>
      </c>
      <c r="D4489" t="s">
        <v>15</v>
      </c>
      <c r="E4489" t="s">
        <v>67</v>
      </c>
      <c r="F4489" s="412" t="s">
        <v>1296</v>
      </c>
      <c r="G4489">
        <v>14</v>
      </c>
    </row>
    <row r="4490" spans="1:9" ht="60" x14ac:dyDescent="0.2">
      <c r="A4490" t="s">
        <v>538</v>
      </c>
      <c r="B4490" t="s">
        <v>537</v>
      </c>
      <c r="C4490" s="412" t="s">
        <v>1862</v>
      </c>
      <c r="D4490" t="s">
        <v>15</v>
      </c>
      <c r="E4490" t="s">
        <v>67</v>
      </c>
      <c r="F4490" s="412" t="s">
        <v>1295</v>
      </c>
      <c r="G4490">
        <v>3</v>
      </c>
      <c r="I4490">
        <v>29</v>
      </c>
    </row>
    <row r="4491" spans="1:9" x14ac:dyDescent="0.2">
      <c r="A4491" t="s">
        <v>538</v>
      </c>
      <c r="B4491" t="s">
        <v>537</v>
      </c>
      <c r="C4491" s="412" t="s">
        <v>1862</v>
      </c>
      <c r="D4491" t="s">
        <v>15</v>
      </c>
      <c r="E4491" t="s">
        <v>67</v>
      </c>
      <c r="F4491" s="412" t="s">
        <v>1294</v>
      </c>
      <c r="G4491">
        <v>5906</v>
      </c>
      <c r="H4491">
        <v>490</v>
      </c>
      <c r="I4491">
        <v>1899</v>
      </c>
    </row>
    <row r="4492" spans="1:9" ht="30" x14ac:dyDescent="0.2">
      <c r="A4492" t="s">
        <v>243</v>
      </c>
      <c r="B4492" t="s">
        <v>242</v>
      </c>
      <c r="C4492" s="412" t="s">
        <v>1863</v>
      </c>
      <c r="D4492" t="s">
        <v>13</v>
      </c>
      <c r="E4492" t="s">
        <v>67</v>
      </c>
      <c r="F4492" s="412" t="s">
        <v>1306</v>
      </c>
      <c r="G4492">
        <v>318</v>
      </c>
    </row>
    <row r="4493" spans="1:9" ht="30" x14ac:dyDescent="0.2">
      <c r="A4493" t="s">
        <v>243</v>
      </c>
      <c r="B4493" t="s">
        <v>242</v>
      </c>
      <c r="C4493" s="412" t="s">
        <v>1863</v>
      </c>
      <c r="D4493" t="s">
        <v>13</v>
      </c>
      <c r="E4493" t="s">
        <v>67</v>
      </c>
      <c r="F4493" s="412" t="s">
        <v>1297</v>
      </c>
      <c r="G4493">
        <v>293</v>
      </c>
      <c r="I4493">
        <v>15</v>
      </c>
    </row>
    <row r="4494" spans="1:9" ht="30" x14ac:dyDescent="0.2">
      <c r="A4494" t="s">
        <v>243</v>
      </c>
      <c r="B4494" t="s">
        <v>242</v>
      </c>
      <c r="C4494" s="412" t="s">
        <v>1863</v>
      </c>
      <c r="D4494" t="s">
        <v>13</v>
      </c>
      <c r="E4494" t="s">
        <v>67</v>
      </c>
      <c r="F4494" s="412" t="s">
        <v>1294</v>
      </c>
      <c r="G4494">
        <v>85</v>
      </c>
      <c r="H4494">
        <v>14</v>
      </c>
      <c r="I4494">
        <v>10</v>
      </c>
    </row>
    <row r="4495" spans="1:9" ht="45" x14ac:dyDescent="0.2">
      <c r="A4495" t="s">
        <v>931</v>
      </c>
      <c r="B4495" t="s">
        <v>930</v>
      </c>
      <c r="C4495" s="412" t="s">
        <v>1502</v>
      </c>
      <c r="D4495" t="s">
        <v>15</v>
      </c>
      <c r="E4495" t="s">
        <v>67</v>
      </c>
      <c r="F4495" s="412" t="s">
        <v>1294</v>
      </c>
      <c r="I4495">
        <v>1</v>
      </c>
    </row>
    <row r="4496" spans="1:9" ht="30" x14ac:dyDescent="0.2">
      <c r="A4496" t="s">
        <v>409</v>
      </c>
      <c r="B4496" t="s">
        <v>408</v>
      </c>
      <c r="C4496" s="412" t="s">
        <v>1864</v>
      </c>
      <c r="D4496" t="s">
        <v>15</v>
      </c>
      <c r="E4496" t="s">
        <v>20</v>
      </c>
      <c r="F4496" s="412" t="s">
        <v>1305</v>
      </c>
      <c r="G4496">
        <v>32909</v>
      </c>
      <c r="H4496">
        <v>1281</v>
      </c>
    </row>
    <row r="4497" spans="1:9" ht="30" x14ac:dyDescent="0.2">
      <c r="A4497" t="s">
        <v>409</v>
      </c>
      <c r="B4497" t="s">
        <v>408</v>
      </c>
      <c r="C4497" s="412" t="s">
        <v>1864</v>
      </c>
      <c r="D4497" t="s">
        <v>15</v>
      </c>
      <c r="E4497" t="s">
        <v>20</v>
      </c>
      <c r="F4497" s="412" t="s">
        <v>1308</v>
      </c>
      <c r="G4497">
        <v>4</v>
      </c>
      <c r="H4497">
        <v>6</v>
      </c>
    </row>
    <row r="4498" spans="1:9" ht="30" x14ac:dyDescent="0.2">
      <c r="A4498" t="s">
        <v>409</v>
      </c>
      <c r="B4498" t="s">
        <v>408</v>
      </c>
      <c r="C4498" s="412" t="s">
        <v>1864</v>
      </c>
      <c r="D4498" t="s">
        <v>15</v>
      </c>
      <c r="E4498" t="s">
        <v>20</v>
      </c>
      <c r="F4498" s="412" t="s">
        <v>1304</v>
      </c>
      <c r="G4498">
        <v>1</v>
      </c>
    </row>
    <row r="4499" spans="1:9" ht="45" x14ac:dyDescent="0.2">
      <c r="A4499" t="s">
        <v>409</v>
      </c>
      <c r="B4499" t="s">
        <v>408</v>
      </c>
      <c r="C4499" s="412" t="s">
        <v>1864</v>
      </c>
      <c r="D4499" t="s">
        <v>15</v>
      </c>
      <c r="E4499" t="s">
        <v>20</v>
      </c>
      <c r="F4499" s="412" t="s">
        <v>1303</v>
      </c>
      <c r="G4499">
        <v>20</v>
      </c>
    </row>
    <row r="4500" spans="1:9" ht="30" x14ac:dyDescent="0.2">
      <c r="A4500" t="s">
        <v>409</v>
      </c>
      <c r="B4500" t="s">
        <v>408</v>
      </c>
      <c r="C4500" s="412" t="s">
        <v>1864</v>
      </c>
      <c r="D4500" t="s">
        <v>15</v>
      </c>
      <c r="E4500" t="s">
        <v>20</v>
      </c>
      <c r="F4500" s="412" t="s">
        <v>1169</v>
      </c>
      <c r="G4500">
        <v>45859</v>
      </c>
      <c r="H4500">
        <v>2181</v>
      </c>
    </row>
    <row r="4501" spans="1:9" ht="30" x14ac:dyDescent="0.2">
      <c r="A4501" t="s">
        <v>409</v>
      </c>
      <c r="B4501" t="s">
        <v>408</v>
      </c>
      <c r="C4501" s="412" t="s">
        <v>1864</v>
      </c>
      <c r="D4501" t="s">
        <v>15</v>
      </c>
      <c r="E4501" t="s">
        <v>20</v>
      </c>
      <c r="F4501" s="412" t="s">
        <v>1309</v>
      </c>
      <c r="G4501">
        <v>3</v>
      </c>
    </row>
    <row r="4502" spans="1:9" ht="45" x14ac:dyDescent="0.2">
      <c r="A4502" t="s">
        <v>409</v>
      </c>
      <c r="B4502" t="s">
        <v>408</v>
      </c>
      <c r="C4502" s="412" t="s">
        <v>1864</v>
      </c>
      <c r="D4502" t="s">
        <v>15</v>
      </c>
      <c r="E4502" t="s">
        <v>20</v>
      </c>
      <c r="F4502" s="412" t="s">
        <v>1170</v>
      </c>
      <c r="G4502">
        <v>26</v>
      </c>
      <c r="H4502">
        <v>1</v>
      </c>
    </row>
    <row r="4503" spans="1:9" ht="30" x14ac:dyDescent="0.2">
      <c r="A4503" t="s">
        <v>409</v>
      </c>
      <c r="B4503" t="s">
        <v>408</v>
      </c>
      <c r="C4503" s="412" t="s">
        <v>1864</v>
      </c>
      <c r="D4503" t="s">
        <v>15</v>
      </c>
      <c r="E4503" t="s">
        <v>20</v>
      </c>
      <c r="F4503" s="412" t="s">
        <v>1307</v>
      </c>
      <c r="G4503">
        <v>5</v>
      </c>
    </row>
    <row r="4504" spans="1:9" ht="30" x14ac:dyDescent="0.2">
      <c r="A4504" t="s">
        <v>409</v>
      </c>
      <c r="B4504" t="s">
        <v>408</v>
      </c>
      <c r="C4504" s="412" t="s">
        <v>1864</v>
      </c>
      <c r="D4504" t="s">
        <v>15</v>
      </c>
      <c r="E4504" t="s">
        <v>20</v>
      </c>
      <c r="F4504" s="412" t="s">
        <v>1306</v>
      </c>
      <c r="G4504">
        <v>116</v>
      </c>
    </row>
    <row r="4505" spans="1:9" ht="45" x14ac:dyDescent="0.2">
      <c r="A4505" t="s">
        <v>409</v>
      </c>
      <c r="B4505" t="s">
        <v>408</v>
      </c>
      <c r="C4505" s="412" t="s">
        <v>1864</v>
      </c>
      <c r="D4505" t="s">
        <v>15</v>
      </c>
      <c r="E4505" t="s">
        <v>20</v>
      </c>
      <c r="F4505" s="412" t="s">
        <v>1300</v>
      </c>
      <c r="G4505">
        <v>386</v>
      </c>
      <c r="I4505">
        <v>14196</v>
      </c>
    </row>
    <row r="4506" spans="1:9" ht="45" x14ac:dyDescent="0.2">
      <c r="A4506" t="s">
        <v>409</v>
      </c>
      <c r="B4506" t="s">
        <v>408</v>
      </c>
      <c r="C4506" s="412" t="s">
        <v>1864</v>
      </c>
      <c r="D4506" t="s">
        <v>15</v>
      </c>
      <c r="E4506" t="s">
        <v>20</v>
      </c>
      <c r="F4506" s="412" t="s">
        <v>1299</v>
      </c>
      <c r="G4506">
        <v>219</v>
      </c>
    </row>
    <row r="4507" spans="1:9" ht="30" x14ac:dyDescent="0.2">
      <c r="A4507" t="s">
        <v>409</v>
      </c>
      <c r="B4507" t="s">
        <v>408</v>
      </c>
      <c r="C4507" s="412" t="s">
        <v>1864</v>
      </c>
      <c r="D4507" t="s">
        <v>15</v>
      </c>
      <c r="E4507" t="s">
        <v>20</v>
      </c>
      <c r="F4507" s="412" t="s">
        <v>1171</v>
      </c>
      <c r="G4507">
        <v>73</v>
      </c>
    </row>
    <row r="4508" spans="1:9" ht="30" x14ac:dyDescent="0.2">
      <c r="A4508" t="s">
        <v>409</v>
      </c>
      <c r="B4508" t="s">
        <v>408</v>
      </c>
      <c r="C4508" s="412" t="s">
        <v>1864</v>
      </c>
      <c r="D4508" t="s">
        <v>15</v>
      </c>
      <c r="E4508" t="s">
        <v>20</v>
      </c>
      <c r="F4508" s="412" t="s">
        <v>1297</v>
      </c>
      <c r="G4508">
        <v>736</v>
      </c>
      <c r="H4508">
        <v>17</v>
      </c>
      <c r="I4508">
        <v>1288</v>
      </c>
    </row>
    <row r="4509" spans="1:9" ht="30" x14ac:dyDescent="0.2">
      <c r="A4509" t="s">
        <v>409</v>
      </c>
      <c r="B4509" t="s">
        <v>408</v>
      </c>
      <c r="C4509" s="412" t="s">
        <v>1864</v>
      </c>
      <c r="D4509" t="s">
        <v>15</v>
      </c>
      <c r="E4509" t="s">
        <v>20</v>
      </c>
      <c r="F4509" s="412" t="s">
        <v>1296</v>
      </c>
      <c r="G4509">
        <v>51</v>
      </c>
      <c r="H4509">
        <v>20</v>
      </c>
    </row>
    <row r="4510" spans="1:9" ht="60" x14ac:dyDescent="0.2">
      <c r="A4510" t="s">
        <v>409</v>
      </c>
      <c r="B4510" t="s">
        <v>408</v>
      </c>
      <c r="C4510" s="412" t="s">
        <v>1864</v>
      </c>
      <c r="D4510" t="s">
        <v>15</v>
      </c>
      <c r="E4510" t="s">
        <v>20</v>
      </c>
      <c r="F4510" s="412" t="s">
        <v>1295</v>
      </c>
      <c r="G4510">
        <v>96</v>
      </c>
      <c r="H4510">
        <v>23</v>
      </c>
      <c r="I4510">
        <v>315</v>
      </c>
    </row>
    <row r="4511" spans="1:9" ht="30" x14ac:dyDescent="0.2">
      <c r="A4511" t="s">
        <v>409</v>
      </c>
      <c r="B4511" t="s">
        <v>408</v>
      </c>
      <c r="C4511" s="412" t="s">
        <v>1864</v>
      </c>
      <c r="D4511" t="s">
        <v>15</v>
      </c>
      <c r="E4511" t="s">
        <v>20</v>
      </c>
      <c r="F4511" s="412" t="s">
        <v>1294</v>
      </c>
      <c r="G4511">
        <v>54868</v>
      </c>
      <c r="H4511">
        <v>85</v>
      </c>
      <c r="I4511">
        <v>47976</v>
      </c>
    </row>
    <row r="4512" spans="1:9" ht="30" x14ac:dyDescent="0.2">
      <c r="A4512" t="s">
        <v>504</v>
      </c>
      <c r="B4512" t="s">
        <v>503</v>
      </c>
      <c r="C4512" s="412" t="s">
        <v>1865</v>
      </c>
      <c r="D4512" t="s">
        <v>13</v>
      </c>
      <c r="E4512" t="s">
        <v>66</v>
      </c>
      <c r="F4512" s="412" t="s">
        <v>1305</v>
      </c>
      <c r="G4512">
        <v>9</v>
      </c>
    </row>
    <row r="4513" spans="1:9" ht="30" x14ac:dyDescent="0.2">
      <c r="A4513" t="s">
        <v>504</v>
      </c>
      <c r="B4513" t="s">
        <v>503</v>
      </c>
      <c r="C4513" s="412" t="s">
        <v>1865</v>
      </c>
      <c r="D4513" t="s">
        <v>13</v>
      </c>
      <c r="E4513" t="s">
        <v>66</v>
      </c>
      <c r="F4513" s="412" t="s">
        <v>1308</v>
      </c>
      <c r="G4513">
        <v>34</v>
      </c>
      <c r="H4513">
        <v>8</v>
      </c>
    </row>
    <row r="4514" spans="1:9" ht="30" x14ac:dyDescent="0.2">
      <c r="A4514" t="s">
        <v>504</v>
      </c>
      <c r="B4514" t="s">
        <v>503</v>
      </c>
      <c r="C4514" s="412" t="s">
        <v>1865</v>
      </c>
      <c r="D4514" t="s">
        <v>13</v>
      </c>
      <c r="E4514" t="s">
        <v>66</v>
      </c>
      <c r="F4514" s="412" t="s">
        <v>1304</v>
      </c>
      <c r="G4514">
        <v>1</v>
      </c>
    </row>
    <row r="4515" spans="1:9" ht="45" x14ac:dyDescent="0.2">
      <c r="A4515" t="s">
        <v>504</v>
      </c>
      <c r="B4515" t="s">
        <v>503</v>
      </c>
      <c r="C4515" s="412" t="s">
        <v>1865</v>
      </c>
      <c r="D4515" t="s">
        <v>13</v>
      </c>
      <c r="E4515" t="s">
        <v>66</v>
      </c>
      <c r="F4515" s="412" t="s">
        <v>1303</v>
      </c>
      <c r="G4515">
        <v>6</v>
      </c>
    </row>
    <row r="4516" spans="1:9" ht="30" x14ac:dyDescent="0.2">
      <c r="A4516" t="s">
        <v>504</v>
      </c>
      <c r="B4516" t="s">
        <v>503</v>
      </c>
      <c r="C4516" s="412" t="s">
        <v>1865</v>
      </c>
      <c r="D4516" t="s">
        <v>13</v>
      </c>
      <c r="E4516" t="s">
        <v>66</v>
      </c>
      <c r="F4516" s="412" t="s">
        <v>1309</v>
      </c>
      <c r="G4516">
        <v>4</v>
      </c>
    </row>
    <row r="4517" spans="1:9" ht="45" x14ac:dyDescent="0.2">
      <c r="A4517" t="s">
        <v>504</v>
      </c>
      <c r="B4517" t="s">
        <v>503</v>
      </c>
      <c r="C4517" s="412" t="s">
        <v>1865</v>
      </c>
      <c r="D4517" t="s">
        <v>13</v>
      </c>
      <c r="E4517" t="s">
        <v>66</v>
      </c>
      <c r="F4517" s="412" t="s">
        <v>1170</v>
      </c>
      <c r="G4517">
        <v>14</v>
      </c>
      <c r="H4517">
        <v>1</v>
      </c>
    </row>
    <row r="4518" spans="1:9" x14ac:dyDescent="0.2">
      <c r="A4518" t="s">
        <v>504</v>
      </c>
      <c r="B4518" t="s">
        <v>503</v>
      </c>
      <c r="C4518" s="412" t="s">
        <v>1865</v>
      </c>
      <c r="D4518" t="s">
        <v>13</v>
      </c>
      <c r="E4518" t="s">
        <v>66</v>
      </c>
      <c r="F4518" s="412" t="s">
        <v>1307</v>
      </c>
      <c r="G4518">
        <v>1</v>
      </c>
    </row>
    <row r="4519" spans="1:9" ht="45" x14ac:dyDescent="0.2">
      <c r="A4519" t="s">
        <v>504</v>
      </c>
      <c r="B4519" t="s">
        <v>503</v>
      </c>
      <c r="C4519" s="412" t="s">
        <v>1865</v>
      </c>
      <c r="D4519" t="s">
        <v>13</v>
      </c>
      <c r="E4519" t="s">
        <v>66</v>
      </c>
      <c r="F4519" s="412" t="s">
        <v>1300</v>
      </c>
      <c r="I4519">
        <v>1</v>
      </c>
    </row>
    <row r="4520" spans="1:9" ht="30" x14ac:dyDescent="0.2">
      <c r="A4520" t="s">
        <v>504</v>
      </c>
      <c r="B4520" t="s">
        <v>503</v>
      </c>
      <c r="C4520" s="412" t="s">
        <v>1865</v>
      </c>
      <c r="D4520" t="s">
        <v>13</v>
      </c>
      <c r="E4520" t="s">
        <v>66</v>
      </c>
      <c r="F4520" s="412" t="s">
        <v>1171</v>
      </c>
      <c r="G4520">
        <v>75</v>
      </c>
    </row>
    <row r="4521" spans="1:9" ht="30" x14ac:dyDescent="0.2">
      <c r="A4521" t="s">
        <v>504</v>
      </c>
      <c r="B4521" t="s">
        <v>503</v>
      </c>
      <c r="C4521" s="412" t="s">
        <v>1865</v>
      </c>
      <c r="D4521" t="s">
        <v>13</v>
      </c>
      <c r="E4521" t="s">
        <v>66</v>
      </c>
      <c r="F4521" s="412" t="s">
        <v>1297</v>
      </c>
      <c r="G4521">
        <v>1159</v>
      </c>
      <c r="H4521">
        <v>6</v>
      </c>
      <c r="I4521">
        <v>108</v>
      </c>
    </row>
    <row r="4522" spans="1:9" ht="30" x14ac:dyDescent="0.2">
      <c r="A4522" t="s">
        <v>504</v>
      </c>
      <c r="B4522" t="s">
        <v>503</v>
      </c>
      <c r="C4522" s="412" t="s">
        <v>1865</v>
      </c>
      <c r="D4522" t="s">
        <v>13</v>
      </c>
      <c r="E4522" t="s">
        <v>66</v>
      </c>
      <c r="F4522" s="412" t="s">
        <v>1296</v>
      </c>
      <c r="G4522">
        <v>5</v>
      </c>
    </row>
    <row r="4523" spans="1:9" ht="60" x14ac:dyDescent="0.2">
      <c r="A4523" t="s">
        <v>504</v>
      </c>
      <c r="B4523" t="s">
        <v>503</v>
      </c>
      <c r="C4523" s="412" t="s">
        <v>1865</v>
      </c>
      <c r="D4523" t="s">
        <v>13</v>
      </c>
      <c r="E4523" t="s">
        <v>66</v>
      </c>
      <c r="F4523" s="412" t="s">
        <v>1295</v>
      </c>
      <c r="G4523">
        <v>12</v>
      </c>
      <c r="H4523">
        <v>15</v>
      </c>
      <c r="I4523">
        <v>110</v>
      </c>
    </row>
    <row r="4524" spans="1:9" x14ac:dyDescent="0.2">
      <c r="A4524" t="s">
        <v>504</v>
      </c>
      <c r="B4524" t="s">
        <v>503</v>
      </c>
      <c r="C4524" s="412" t="s">
        <v>1865</v>
      </c>
      <c r="D4524" t="s">
        <v>13</v>
      </c>
      <c r="E4524" t="s">
        <v>66</v>
      </c>
      <c r="F4524" s="412" t="s">
        <v>1294</v>
      </c>
      <c r="G4524">
        <v>91</v>
      </c>
      <c r="I4524">
        <v>21</v>
      </c>
    </row>
    <row r="4525" spans="1:9" ht="30" x14ac:dyDescent="0.2">
      <c r="A4525" t="s">
        <v>1866</v>
      </c>
      <c r="B4525" t="s">
        <v>1389</v>
      </c>
      <c r="C4525" s="412" t="s">
        <v>1867</v>
      </c>
      <c r="D4525" t="s">
        <v>15</v>
      </c>
      <c r="E4525" t="s">
        <v>183</v>
      </c>
      <c r="F4525" s="412" t="s">
        <v>1305</v>
      </c>
      <c r="G4525">
        <v>2</v>
      </c>
      <c r="H4525">
        <v>2</v>
      </c>
    </row>
    <row r="4526" spans="1:9" ht="30" x14ac:dyDescent="0.2">
      <c r="A4526" t="s">
        <v>1866</v>
      </c>
      <c r="B4526" t="s">
        <v>1389</v>
      </c>
      <c r="C4526" s="412" t="s">
        <v>1867</v>
      </c>
      <c r="D4526" t="s">
        <v>15</v>
      </c>
      <c r="E4526" t="s">
        <v>183</v>
      </c>
      <c r="F4526" s="412" t="s">
        <v>1308</v>
      </c>
      <c r="G4526">
        <v>15</v>
      </c>
    </row>
    <row r="4527" spans="1:9" ht="45" x14ac:dyDescent="0.2">
      <c r="A4527" t="s">
        <v>1866</v>
      </c>
      <c r="B4527" t="s">
        <v>1389</v>
      </c>
      <c r="C4527" s="412" t="s">
        <v>1867</v>
      </c>
      <c r="D4527" t="s">
        <v>15</v>
      </c>
      <c r="E4527" t="s">
        <v>183</v>
      </c>
      <c r="F4527" s="412" t="s">
        <v>1303</v>
      </c>
      <c r="G4527">
        <v>18</v>
      </c>
    </row>
    <row r="4528" spans="1:9" ht="30" x14ac:dyDescent="0.2">
      <c r="A4528" t="s">
        <v>1866</v>
      </c>
      <c r="B4528" t="s">
        <v>1389</v>
      </c>
      <c r="C4528" s="412" t="s">
        <v>1867</v>
      </c>
      <c r="D4528" t="s">
        <v>15</v>
      </c>
      <c r="E4528" t="s">
        <v>183</v>
      </c>
      <c r="F4528" s="412" t="s">
        <v>1169</v>
      </c>
      <c r="G4528">
        <v>8</v>
      </c>
      <c r="H4528">
        <v>1</v>
      </c>
    </row>
    <row r="4529" spans="1:9" ht="45" x14ac:dyDescent="0.2">
      <c r="A4529" t="s">
        <v>1866</v>
      </c>
      <c r="B4529" t="s">
        <v>1389</v>
      </c>
      <c r="C4529" s="412" t="s">
        <v>1867</v>
      </c>
      <c r="D4529" t="s">
        <v>15</v>
      </c>
      <c r="E4529" t="s">
        <v>183</v>
      </c>
      <c r="F4529" s="412" t="s">
        <v>1170</v>
      </c>
      <c r="G4529">
        <v>5</v>
      </c>
    </row>
    <row r="4530" spans="1:9" ht="30" x14ac:dyDescent="0.2">
      <c r="A4530" t="s">
        <v>1866</v>
      </c>
      <c r="B4530" t="s">
        <v>1389</v>
      </c>
      <c r="C4530" s="412" t="s">
        <v>1867</v>
      </c>
      <c r="D4530" t="s">
        <v>15</v>
      </c>
      <c r="E4530" t="s">
        <v>183</v>
      </c>
      <c r="F4530" s="412" t="s">
        <v>1306</v>
      </c>
      <c r="G4530">
        <v>1</v>
      </c>
    </row>
    <row r="4531" spans="1:9" ht="45" x14ac:dyDescent="0.2">
      <c r="A4531" t="s">
        <v>1866</v>
      </c>
      <c r="B4531" t="s">
        <v>1389</v>
      </c>
      <c r="C4531" s="412" t="s">
        <v>1867</v>
      </c>
      <c r="D4531" t="s">
        <v>15</v>
      </c>
      <c r="E4531" t="s">
        <v>183</v>
      </c>
      <c r="F4531" s="412" t="s">
        <v>1300</v>
      </c>
      <c r="G4531">
        <v>31</v>
      </c>
      <c r="I4531">
        <v>406</v>
      </c>
    </row>
    <row r="4532" spans="1:9" ht="45" x14ac:dyDescent="0.2">
      <c r="A4532" t="s">
        <v>1866</v>
      </c>
      <c r="B4532" t="s">
        <v>1389</v>
      </c>
      <c r="C4532" s="412" t="s">
        <v>1867</v>
      </c>
      <c r="D4532" t="s">
        <v>15</v>
      </c>
      <c r="E4532" t="s">
        <v>183</v>
      </c>
      <c r="F4532" s="412" t="s">
        <v>1299</v>
      </c>
      <c r="G4532">
        <v>9</v>
      </c>
    </row>
    <row r="4533" spans="1:9" ht="30" x14ac:dyDescent="0.2">
      <c r="A4533" t="s">
        <v>1866</v>
      </c>
      <c r="B4533" t="s">
        <v>1389</v>
      </c>
      <c r="C4533" s="412" t="s">
        <v>1867</v>
      </c>
      <c r="D4533" t="s">
        <v>15</v>
      </c>
      <c r="E4533" t="s">
        <v>183</v>
      </c>
      <c r="F4533" s="412" t="s">
        <v>1171</v>
      </c>
      <c r="G4533">
        <v>2</v>
      </c>
    </row>
    <row r="4534" spans="1:9" ht="30" x14ac:dyDescent="0.2">
      <c r="A4534" t="s">
        <v>1866</v>
      </c>
      <c r="B4534" t="s">
        <v>1389</v>
      </c>
      <c r="C4534" s="412" t="s">
        <v>1867</v>
      </c>
      <c r="D4534" t="s">
        <v>15</v>
      </c>
      <c r="E4534" t="s">
        <v>183</v>
      </c>
      <c r="F4534" s="412" t="s">
        <v>1297</v>
      </c>
      <c r="G4534">
        <v>4498</v>
      </c>
      <c r="I4534">
        <v>7</v>
      </c>
    </row>
    <row r="4535" spans="1:9" ht="30" x14ac:dyDescent="0.2">
      <c r="A4535" t="s">
        <v>1866</v>
      </c>
      <c r="B4535" t="s">
        <v>1389</v>
      </c>
      <c r="C4535" s="412" t="s">
        <v>1867</v>
      </c>
      <c r="D4535" t="s">
        <v>15</v>
      </c>
      <c r="E4535" t="s">
        <v>183</v>
      </c>
      <c r="F4535" s="412" t="s">
        <v>1296</v>
      </c>
      <c r="G4535">
        <v>23</v>
      </c>
      <c r="H4535">
        <v>67</v>
      </c>
    </row>
    <row r="4536" spans="1:9" ht="60" x14ac:dyDescent="0.2">
      <c r="A4536" t="s">
        <v>1866</v>
      </c>
      <c r="B4536" t="s">
        <v>1389</v>
      </c>
      <c r="C4536" s="412" t="s">
        <v>1867</v>
      </c>
      <c r="D4536" t="s">
        <v>15</v>
      </c>
      <c r="E4536" t="s">
        <v>183</v>
      </c>
      <c r="F4536" s="412" t="s">
        <v>1295</v>
      </c>
      <c r="G4536">
        <v>45</v>
      </c>
      <c r="H4536">
        <v>199</v>
      </c>
      <c r="I4536">
        <v>1432</v>
      </c>
    </row>
    <row r="4537" spans="1:9" ht="30" x14ac:dyDescent="0.2">
      <c r="A4537" t="s">
        <v>1866</v>
      </c>
      <c r="B4537" t="s">
        <v>1389</v>
      </c>
      <c r="C4537" s="412" t="s">
        <v>1867</v>
      </c>
      <c r="D4537" t="s">
        <v>15</v>
      </c>
      <c r="E4537" t="s">
        <v>183</v>
      </c>
      <c r="F4537" s="412" t="s">
        <v>1294</v>
      </c>
      <c r="G4537">
        <v>1424</v>
      </c>
      <c r="I4537">
        <v>10</v>
      </c>
    </row>
  </sheetData>
  <autoFilter ref="A1:I4537" xr:uid="{99BBBA70-3B35-4753-9496-A447D72B13D9}"/>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3B650-79B8-4121-9B64-8ECD54013A98}">
  <sheetPr codeName="Sheet2">
    <tabColor rgb="FFFFC000"/>
  </sheetPr>
  <dimension ref="A1:C37"/>
  <sheetViews>
    <sheetView topLeftCell="A4" zoomScale="80" zoomScaleNormal="80" workbookViewId="0">
      <selection activeCell="A17" sqref="A17"/>
    </sheetView>
  </sheetViews>
  <sheetFormatPr defaultColWidth="8.796875" defaultRowHeight="12.75" x14ac:dyDescent="0.2"/>
  <cols>
    <col min="1" max="1" width="61.59765625" style="51" customWidth="1"/>
    <col min="2" max="2" width="8.69921875" style="47" customWidth="1"/>
    <col min="3" max="3" width="8.796875" style="46"/>
    <col min="4" max="16384" width="8.796875" style="47"/>
  </cols>
  <sheetData>
    <row r="1" spans="1:3" s="49" customFormat="1" ht="93" customHeight="1" x14ac:dyDescent="0.2">
      <c r="A1" s="71" t="s">
        <v>1248</v>
      </c>
      <c r="B1" s="45"/>
      <c r="C1" s="52"/>
    </row>
    <row r="2" spans="1:3" s="49" customFormat="1" ht="60" customHeight="1" x14ac:dyDescent="0.2">
      <c r="A2" s="72" t="s">
        <v>1250</v>
      </c>
      <c r="C2" s="52"/>
    </row>
    <row r="3" spans="1:3" s="49" customFormat="1" ht="60" customHeight="1" x14ac:dyDescent="0.2">
      <c r="A3" s="72" t="s">
        <v>1284</v>
      </c>
      <c r="B3" s="53"/>
      <c r="C3" s="52"/>
    </row>
    <row r="4" spans="1:3" s="49" customFormat="1" ht="60" customHeight="1" x14ac:dyDescent="0.2">
      <c r="A4" s="72" t="s">
        <v>1217</v>
      </c>
      <c r="B4" s="48"/>
      <c r="C4" s="52"/>
    </row>
    <row r="5" spans="1:3" s="49" customFormat="1" ht="60" customHeight="1" x14ac:dyDescent="0.2">
      <c r="A5" s="73" t="s">
        <v>1249</v>
      </c>
      <c r="B5" s="54"/>
      <c r="C5" s="52"/>
    </row>
    <row r="6" spans="1:3" s="49" customFormat="1" ht="60" customHeight="1" x14ac:dyDescent="0.2">
      <c r="A6" s="73" t="s">
        <v>1190</v>
      </c>
      <c r="B6" s="54"/>
      <c r="C6" s="52"/>
    </row>
    <row r="7" spans="1:3" s="49" customFormat="1" ht="60" customHeight="1" x14ac:dyDescent="0.2">
      <c r="A7" s="74" t="s">
        <v>1218</v>
      </c>
      <c r="B7" s="54"/>
      <c r="C7" s="52"/>
    </row>
    <row r="8" spans="1:3" s="49" customFormat="1" ht="83.45" customHeight="1" x14ac:dyDescent="0.2">
      <c r="A8" s="73" t="s">
        <v>1207</v>
      </c>
      <c r="B8" s="54"/>
      <c r="C8" s="52"/>
    </row>
    <row r="9" spans="1:3" s="49" customFormat="1" ht="72" customHeight="1" x14ac:dyDescent="0.2">
      <c r="A9" s="74" t="s">
        <v>1208</v>
      </c>
      <c r="B9" s="55"/>
      <c r="C9" s="52"/>
    </row>
    <row r="10" spans="1:3" s="49" customFormat="1" ht="60" customHeight="1" x14ac:dyDescent="0.2">
      <c r="A10" s="73" t="s">
        <v>1251</v>
      </c>
      <c r="B10" s="54"/>
      <c r="C10" s="52"/>
    </row>
    <row r="11" spans="1:3" s="49" customFormat="1" ht="60" customHeight="1" thickBot="1" x14ac:dyDescent="0.25">
      <c r="A11" s="75" t="s">
        <v>1176</v>
      </c>
      <c r="B11" s="54"/>
      <c r="C11" s="52"/>
    </row>
    <row r="12" spans="1:3" s="49" customFormat="1" ht="15" thickBot="1" x14ac:dyDescent="0.25">
      <c r="A12" s="177"/>
      <c r="B12" s="54"/>
      <c r="C12" s="52"/>
    </row>
    <row r="13" spans="1:3" ht="15" x14ac:dyDescent="0.2">
      <c r="A13" s="71" t="s">
        <v>1183</v>
      </c>
      <c r="B13" s="50"/>
    </row>
    <row r="14" spans="1:3" ht="15" x14ac:dyDescent="0.2">
      <c r="A14" s="127"/>
      <c r="B14" s="50"/>
    </row>
    <row r="15" spans="1:3" ht="57" x14ac:dyDescent="0.2">
      <c r="A15" s="73" t="s">
        <v>1193</v>
      </c>
      <c r="B15" s="106"/>
    </row>
    <row r="16" spans="1:3" ht="14.25" x14ac:dyDescent="0.2">
      <c r="A16" s="128"/>
      <c r="B16" s="50"/>
    </row>
    <row r="17" spans="1:2" ht="71.25" x14ac:dyDescent="0.2">
      <c r="A17" s="74" t="s">
        <v>1323</v>
      </c>
      <c r="B17" s="50"/>
    </row>
    <row r="18" spans="1:2" ht="14.25" x14ac:dyDescent="0.2">
      <c r="A18" s="128"/>
      <c r="B18" s="50"/>
    </row>
    <row r="19" spans="1:2" ht="85.5" x14ac:dyDescent="0.2">
      <c r="A19" s="73" t="s">
        <v>1253</v>
      </c>
      <c r="B19" s="50"/>
    </row>
    <row r="20" spans="1:2" ht="14.25" x14ac:dyDescent="0.2">
      <c r="A20" s="128"/>
      <c r="B20" s="50"/>
    </row>
    <row r="21" spans="1:2" ht="28.5" x14ac:dyDescent="0.2">
      <c r="A21" s="73" t="s">
        <v>1252</v>
      </c>
      <c r="B21" s="50"/>
    </row>
    <row r="22" spans="1:2" ht="15" x14ac:dyDescent="0.2">
      <c r="A22" s="127"/>
      <c r="B22" s="50"/>
    </row>
    <row r="23" spans="1:2" ht="17.25" x14ac:dyDescent="0.2">
      <c r="A23" s="73" t="s">
        <v>1271</v>
      </c>
    </row>
    <row r="24" spans="1:2" ht="14.25" x14ac:dyDescent="0.2">
      <c r="A24" s="128"/>
    </row>
    <row r="25" spans="1:2" ht="17.25" x14ac:dyDescent="0.2">
      <c r="A25" s="137" t="s">
        <v>1272</v>
      </c>
    </row>
    <row r="26" spans="1:2" ht="14.25" x14ac:dyDescent="0.2">
      <c r="A26" s="138"/>
    </row>
    <row r="27" spans="1:2" ht="33" thickBot="1" x14ac:dyDescent="0.3">
      <c r="A27" s="139" t="s">
        <v>1273</v>
      </c>
    </row>
    <row r="28" spans="1:2" ht="15" x14ac:dyDescent="0.25">
      <c r="A28" s="58"/>
      <c r="B28" s="50"/>
    </row>
    <row r="29" spans="1:2" ht="14.25" x14ac:dyDescent="0.2">
      <c r="A29" s="57"/>
    </row>
    <row r="30" spans="1:2" ht="14.25" x14ac:dyDescent="0.2">
      <c r="A30" s="57"/>
    </row>
    <row r="31" spans="1:2" ht="15" x14ac:dyDescent="0.25">
      <c r="A31" s="58"/>
      <c r="B31" s="50"/>
    </row>
    <row r="32" spans="1:2" ht="14.25" x14ac:dyDescent="0.2">
      <c r="A32" s="57"/>
    </row>
    <row r="33" spans="1:1" ht="14.25" x14ac:dyDescent="0.2">
      <c r="A33" s="57"/>
    </row>
    <row r="34" spans="1:1" ht="14.25" x14ac:dyDescent="0.2">
      <c r="A34" s="57"/>
    </row>
    <row r="35" spans="1:1" ht="14.25" x14ac:dyDescent="0.2">
      <c r="A35" s="57"/>
    </row>
    <row r="36" spans="1:1" ht="14.25" x14ac:dyDescent="0.2">
      <c r="A36" s="57"/>
    </row>
    <row r="37" spans="1:1" ht="14.25" x14ac:dyDescent="0.2">
      <c r="A37" s="57"/>
    </row>
  </sheetData>
  <sheetProtection algorithmName="SHA-512" hashValue="yMwtGh2GMomZO3y+RiwklqeV/94GR9PgUCLMOEwGn6We4DhuYDP5u8NSf4UFKi+gvmozUXlBq9dviK8DexQsOA==" saltValue="d0OMAe350658bEZurTERk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E08DF-8636-49E9-9DFD-06C76E9802C4}">
  <sheetPr codeName="Sheet3">
    <tabColor rgb="FF00B050"/>
    <pageSetUpPr fitToPage="1"/>
  </sheetPr>
  <dimension ref="A1:I39"/>
  <sheetViews>
    <sheetView zoomScaleNormal="100" zoomScaleSheetLayoutView="80" workbookViewId="0">
      <selection activeCell="A15" sqref="A15:I15"/>
    </sheetView>
  </sheetViews>
  <sheetFormatPr defaultColWidth="8.796875" defaultRowHeight="14.25" x14ac:dyDescent="0.2"/>
  <cols>
    <col min="1" max="9" width="9.69921875" style="56" customWidth="1"/>
    <col min="10" max="16384" width="8.796875" style="56"/>
  </cols>
  <sheetData>
    <row r="1" spans="1:9" ht="30.75" customHeight="1" thickBot="1" x14ac:dyDescent="0.25">
      <c r="A1" s="443" t="s">
        <v>1254</v>
      </c>
      <c r="B1" s="443"/>
      <c r="C1" s="443"/>
      <c r="D1" s="443"/>
      <c r="E1" s="443"/>
      <c r="F1" s="443"/>
      <c r="G1" s="443"/>
      <c r="H1" s="443"/>
      <c r="I1" s="443"/>
    </row>
    <row r="2" spans="1:9" ht="15" x14ac:dyDescent="0.2">
      <c r="A2" s="447" t="s">
        <v>71</v>
      </c>
      <c r="B2" s="448"/>
      <c r="C2" s="448"/>
      <c r="D2" s="448"/>
      <c r="E2" s="448"/>
      <c r="F2" s="448"/>
      <c r="G2" s="448"/>
      <c r="H2" s="448"/>
      <c r="I2" s="449"/>
    </row>
    <row r="3" spans="1:9" ht="105" customHeight="1" thickBot="1" x14ac:dyDescent="0.25">
      <c r="A3" s="440" t="s">
        <v>1255</v>
      </c>
      <c r="B3" s="441"/>
      <c r="C3" s="441"/>
      <c r="D3" s="441"/>
      <c r="E3" s="441"/>
      <c r="F3" s="441"/>
      <c r="G3" s="441"/>
      <c r="H3" s="441"/>
      <c r="I3" s="442"/>
    </row>
    <row r="4" spans="1:9" ht="33" customHeight="1" x14ac:dyDescent="0.2">
      <c r="A4" s="423" t="s">
        <v>1256</v>
      </c>
      <c r="B4" s="424"/>
      <c r="C4" s="424"/>
      <c r="D4" s="424"/>
      <c r="E4" s="424"/>
      <c r="F4" s="424"/>
      <c r="G4" s="424"/>
      <c r="H4" s="424"/>
      <c r="I4" s="425"/>
    </row>
    <row r="5" spans="1:9" ht="15.75" customHeight="1" x14ac:dyDescent="0.2">
      <c r="A5" s="434" t="s">
        <v>1247</v>
      </c>
      <c r="B5" s="435"/>
      <c r="C5" s="435"/>
      <c r="D5" s="435"/>
      <c r="E5" s="435" t="s">
        <v>1219</v>
      </c>
      <c r="F5" s="435"/>
      <c r="G5" s="435"/>
      <c r="H5" s="435"/>
      <c r="I5" s="436"/>
    </row>
    <row r="6" spans="1:9" ht="24" customHeight="1" x14ac:dyDescent="0.2">
      <c r="A6" s="430" t="s">
        <v>1244</v>
      </c>
      <c r="B6" s="431"/>
      <c r="C6" s="431"/>
      <c r="D6" s="431"/>
      <c r="E6" s="426" t="s">
        <v>1243</v>
      </c>
      <c r="F6" s="426"/>
      <c r="G6" s="426"/>
      <c r="H6" s="426"/>
      <c r="I6" s="427"/>
    </row>
    <row r="7" spans="1:9" ht="24" customHeight="1" x14ac:dyDescent="0.2">
      <c r="A7" s="430"/>
      <c r="B7" s="431"/>
      <c r="C7" s="431"/>
      <c r="D7" s="431"/>
      <c r="E7" s="426" t="s">
        <v>1238</v>
      </c>
      <c r="F7" s="426"/>
      <c r="G7" s="426"/>
      <c r="H7" s="426"/>
      <c r="I7" s="427"/>
    </row>
    <row r="8" spans="1:9" ht="24" customHeight="1" x14ac:dyDescent="0.2">
      <c r="A8" s="430"/>
      <c r="B8" s="431"/>
      <c r="C8" s="431"/>
      <c r="D8" s="431"/>
      <c r="E8" s="426" t="s">
        <v>1239</v>
      </c>
      <c r="F8" s="426"/>
      <c r="G8" s="426"/>
      <c r="H8" s="426"/>
      <c r="I8" s="427"/>
    </row>
    <row r="9" spans="1:9" ht="78" customHeight="1" x14ac:dyDescent="0.2">
      <c r="A9" s="430" t="s">
        <v>1245</v>
      </c>
      <c r="B9" s="431"/>
      <c r="C9" s="431"/>
      <c r="D9" s="431"/>
      <c r="E9" s="426" t="s">
        <v>1240</v>
      </c>
      <c r="F9" s="426"/>
      <c r="G9" s="426"/>
      <c r="H9" s="426"/>
      <c r="I9" s="427"/>
    </row>
    <row r="10" spans="1:9" ht="43.5" customHeight="1" x14ac:dyDescent="0.2">
      <c r="A10" s="430" t="s">
        <v>1246</v>
      </c>
      <c r="B10" s="431"/>
      <c r="C10" s="431"/>
      <c r="D10" s="431"/>
      <c r="E10" s="426" t="s">
        <v>1241</v>
      </c>
      <c r="F10" s="426"/>
      <c r="G10" s="426"/>
      <c r="H10" s="426"/>
      <c r="I10" s="427"/>
    </row>
    <row r="11" spans="1:9" ht="43.5" customHeight="1" thickBot="1" x14ac:dyDescent="0.25">
      <c r="A11" s="432"/>
      <c r="B11" s="433"/>
      <c r="C11" s="433"/>
      <c r="D11" s="433"/>
      <c r="E11" s="428" t="s">
        <v>1242</v>
      </c>
      <c r="F11" s="428"/>
      <c r="G11" s="428"/>
      <c r="H11" s="428"/>
      <c r="I11" s="429"/>
    </row>
    <row r="12" spans="1:9" ht="15" thickBot="1" x14ac:dyDescent="0.25">
      <c r="A12" s="256"/>
      <c r="B12" s="256"/>
      <c r="C12" s="256"/>
      <c r="D12" s="256"/>
      <c r="E12" s="256"/>
      <c r="F12" s="256"/>
      <c r="G12" s="256"/>
      <c r="H12" s="256"/>
      <c r="I12" s="256"/>
    </row>
    <row r="13" spans="1:9" ht="15" customHeight="1" x14ac:dyDescent="0.2">
      <c r="A13" s="447" t="s">
        <v>72</v>
      </c>
      <c r="B13" s="448"/>
      <c r="C13" s="448"/>
      <c r="D13" s="448"/>
      <c r="E13" s="448"/>
      <c r="F13" s="448"/>
      <c r="G13" s="448"/>
      <c r="H13" s="448"/>
      <c r="I13" s="449"/>
    </row>
    <row r="14" spans="1:9" ht="66" customHeight="1" x14ac:dyDescent="0.2">
      <c r="A14" s="440" t="s">
        <v>73</v>
      </c>
      <c r="B14" s="441"/>
      <c r="C14" s="441"/>
      <c r="D14" s="441"/>
      <c r="E14" s="441"/>
      <c r="F14" s="441"/>
      <c r="G14" s="441"/>
      <c r="H14" s="441"/>
      <c r="I14" s="442"/>
    </row>
    <row r="15" spans="1:9" ht="64.5" customHeight="1" x14ac:dyDescent="0.2">
      <c r="A15" s="440" t="s">
        <v>1286</v>
      </c>
      <c r="B15" s="441"/>
      <c r="C15" s="441"/>
      <c r="D15" s="441"/>
      <c r="E15" s="441"/>
      <c r="F15" s="441"/>
      <c r="G15" s="441"/>
      <c r="H15" s="441"/>
      <c r="I15" s="442"/>
    </row>
    <row r="16" spans="1:9" ht="125.25" customHeight="1" thickBot="1" x14ac:dyDescent="0.25">
      <c r="A16" s="480" t="s">
        <v>1211</v>
      </c>
      <c r="B16" s="481"/>
      <c r="C16" s="481"/>
      <c r="D16" s="481"/>
      <c r="E16" s="481"/>
      <c r="F16" s="481"/>
      <c r="G16" s="481"/>
      <c r="H16" s="481"/>
      <c r="I16" s="482"/>
    </row>
    <row r="17" spans="1:9" ht="15" thickBot="1" x14ac:dyDescent="0.25">
      <c r="A17" s="450"/>
      <c r="B17" s="450"/>
      <c r="C17" s="450"/>
      <c r="D17" s="450"/>
      <c r="E17" s="450"/>
      <c r="F17" s="450"/>
      <c r="G17" s="450"/>
      <c r="H17" s="450"/>
      <c r="I17" s="450"/>
    </row>
    <row r="18" spans="1:9" ht="15.75" thickBot="1" x14ac:dyDescent="0.25">
      <c r="A18" s="444" t="s">
        <v>74</v>
      </c>
      <c r="B18" s="445"/>
      <c r="C18" s="445"/>
      <c r="D18" s="445"/>
      <c r="E18" s="445"/>
      <c r="F18" s="445"/>
      <c r="G18" s="445"/>
      <c r="H18" s="445"/>
      <c r="I18" s="446"/>
    </row>
    <row r="19" spans="1:9" ht="51.75" customHeight="1" x14ac:dyDescent="0.2">
      <c r="A19" s="64" t="s">
        <v>75</v>
      </c>
      <c r="B19" s="451" t="s">
        <v>1220</v>
      </c>
      <c r="C19" s="451"/>
      <c r="D19" s="451"/>
      <c r="E19" s="451"/>
      <c r="F19" s="451"/>
      <c r="G19" s="451"/>
      <c r="H19" s="451"/>
      <c r="I19" s="452"/>
    </row>
    <row r="20" spans="1:9" ht="144.75" customHeight="1" x14ac:dyDescent="0.2">
      <c r="A20" s="65" t="s">
        <v>1287</v>
      </c>
      <c r="B20" s="453" t="s">
        <v>1161</v>
      </c>
      <c r="C20" s="453"/>
      <c r="D20" s="453"/>
      <c r="E20" s="453"/>
      <c r="F20" s="453"/>
      <c r="G20" s="453"/>
      <c r="H20" s="453"/>
      <c r="I20" s="454"/>
    </row>
    <row r="21" spans="1:9" ht="75.75" customHeight="1" x14ac:dyDescent="0.2">
      <c r="A21" s="65" t="s">
        <v>1288</v>
      </c>
      <c r="B21" s="453" t="s">
        <v>1212</v>
      </c>
      <c r="C21" s="453"/>
      <c r="D21" s="453"/>
      <c r="E21" s="453"/>
      <c r="F21" s="453"/>
      <c r="G21" s="453"/>
      <c r="H21" s="453"/>
      <c r="I21" s="454"/>
    </row>
    <row r="22" spans="1:9" ht="84.75" customHeight="1" x14ac:dyDescent="0.2">
      <c r="A22" s="65" t="s">
        <v>1289</v>
      </c>
      <c r="B22" s="453" t="s">
        <v>1194</v>
      </c>
      <c r="C22" s="453"/>
      <c r="D22" s="453"/>
      <c r="E22" s="453"/>
      <c r="F22" s="453"/>
      <c r="G22" s="453"/>
      <c r="H22" s="453"/>
      <c r="I22" s="454"/>
    </row>
    <row r="23" spans="1:9" ht="81" customHeight="1" x14ac:dyDescent="0.2">
      <c r="A23" s="65" t="s">
        <v>1290</v>
      </c>
      <c r="B23" s="455" t="s">
        <v>1195</v>
      </c>
      <c r="C23" s="455"/>
      <c r="D23" s="455"/>
      <c r="E23" s="455"/>
      <c r="F23" s="455"/>
      <c r="G23" s="455"/>
      <c r="H23" s="455"/>
      <c r="I23" s="456"/>
    </row>
    <row r="24" spans="1:9" ht="84" customHeight="1" x14ac:dyDescent="0.2">
      <c r="A24" s="65" t="s">
        <v>1291</v>
      </c>
      <c r="B24" s="453" t="s">
        <v>1213</v>
      </c>
      <c r="C24" s="453"/>
      <c r="D24" s="453"/>
      <c r="E24" s="453"/>
      <c r="F24" s="453"/>
      <c r="G24" s="453"/>
      <c r="H24" s="453"/>
      <c r="I24" s="454"/>
    </row>
    <row r="25" spans="1:9" ht="84" customHeight="1" thickBot="1" x14ac:dyDescent="0.25">
      <c r="A25" s="65"/>
      <c r="B25" s="453" t="s">
        <v>1368</v>
      </c>
      <c r="C25" s="453"/>
      <c r="D25" s="453"/>
      <c r="E25" s="453"/>
      <c r="F25" s="453"/>
      <c r="G25" s="453"/>
      <c r="H25" s="453"/>
      <c r="I25" s="454"/>
    </row>
    <row r="26" spans="1:9" ht="15" thickBot="1" x14ac:dyDescent="0.25">
      <c r="A26" s="280"/>
      <c r="B26" s="280"/>
      <c r="C26" s="280"/>
      <c r="D26" s="280"/>
      <c r="E26" s="280"/>
      <c r="F26" s="280"/>
      <c r="G26" s="280"/>
      <c r="H26" s="280"/>
      <c r="I26" s="280"/>
    </row>
    <row r="27" spans="1:9" ht="15" customHeight="1" x14ac:dyDescent="0.2">
      <c r="A27" s="474" t="s">
        <v>76</v>
      </c>
      <c r="B27" s="475"/>
      <c r="C27" s="475"/>
      <c r="D27" s="475"/>
      <c r="E27" s="475"/>
      <c r="F27" s="475"/>
      <c r="G27" s="475"/>
      <c r="H27" s="475"/>
      <c r="I27" s="476"/>
    </row>
    <row r="28" spans="1:9" ht="65.25" customHeight="1" x14ac:dyDescent="0.2">
      <c r="A28" s="440" t="s">
        <v>77</v>
      </c>
      <c r="B28" s="441"/>
      <c r="C28" s="441"/>
      <c r="D28" s="441"/>
      <c r="E28" s="441"/>
      <c r="F28" s="441"/>
      <c r="G28" s="441"/>
      <c r="H28" s="441"/>
      <c r="I28" s="442"/>
    </row>
    <row r="29" spans="1:9" ht="15" x14ac:dyDescent="0.2">
      <c r="A29" s="437" t="s">
        <v>6</v>
      </c>
      <c r="B29" s="438"/>
      <c r="C29" s="438"/>
      <c r="D29" s="438"/>
      <c r="E29" s="438"/>
      <c r="F29" s="438"/>
      <c r="G29" s="438"/>
      <c r="H29" s="438"/>
      <c r="I29" s="439"/>
    </row>
    <row r="30" spans="1:9" ht="183.75" customHeight="1" x14ac:dyDescent="0.2">
      <c r="A30" s="477" t="s">
        <v>78</v>
      </c>
      <c r="B30" s="478"/>
      <c r="C30" s="478"/>
      <c r="D30" s="478"/>
      <c r="E30" s="478"/>
      <c r="F30" s="478"/>
      <c r="G30" s="478"/>
      <c r="H30" s="478"/>
      <c r="I30" s="479"/>
    </row>
    <row r="31" spans="1:9" ht="91.5" customHeight="1" x14ac:dyDescent="0.2">
      <c r="A31" s="440" t="s">
        <v>1196</v>
      </c>
      <c r="B31" s="441"/>
      <c r="C31" s="441"/>
      <c r="D31" s="441"/>
      <c r="E31" s="441"/>
      <c r="F31" s="441"/>
      <c r="G31" s="441"/>
      <c r="H31" s="441"/>
      <c r="I31" s="442"/>
    </row>
    <row r="32" spans="1:9" ht="15" x14ac:dyDescent="0.2">
      <c r="A32" s="437" t="s">
        <v>1157</v>
      </c>
      <c r="B32" s="438"/>
      <c r="C32" s="438"/>
      <c r="D32" s="438"/>
      <c r="E32" s="438"/>
      <c r="F32" s="438"/>
      <c r="G32" s="438"/>
      <c r="H32" s="438"/>
      <c r="I32" s="439"/>
    </row>
    <row r="33" spans="1:9" ht="117" customHeight="1" x14ac:dyDescent="0.2">
      <c r="A33" s="440" t="s">
        <v>1197</v>
      </c>
      <c r="B33" s="441"/>
      <c r="C33" s="441"/>
      <c r="D33" s="441"/>
      <c r="E33" s="441"/>
      <c r="F33" s="441"/>
      <c r="G33" s="441"/>
      <c r="H33" s="441"/>
      <c r="I33" s="442"/>
    </row>
    <row r="34" spans="1:9" ht="88.5" customHeight="1" x14ac:dyDescent="0.2">
      <c r="A34" s="457" t="s">
        <v>1198</v>
      </c>
      <c r="B34" s="458"/>
      <c r="C34" s="458"/>
      <c r="D34" s="458"/>
      <c r="E34" s="458"/>
      <c r="F34" s="458"/>
      <c r="G34" s="458"/>
      <c r="H34" s="458"/>
      <c r="I34" s="459"/>
    </row>
    <row r="35" spans="1:9" ht="43.5" customHeight="1" x14ac:dyDescent="0.2">
      <c r="A35" s="69" t="s">
        <v>10</v>
      </c>
      <c r="B35" s="463" t="s">
        <v>11</v>
      </c>
      <c r="C35" s="463"/>
      <c r="D35" s="463"/>
      <c r="E35" s="463"/>
      <c r="F35" s="463" t="s">
        <v>12</v>
      </c>
      <c r="G35" s="463"/>
      <c r="H35" s="463"/>
      <c r="I35" s="464"/>
    </row>
    <row r="36" spans="1:9" ht="32.25" customHeight="1" x14ac:dyDescent="0.2">
      <c r="A36" s="66" t="s">
        <v>13</v>
      </c>
      <c r="B36" s="465">
        <v>0.95</v>
      </c>
      <c r="C36" s="465"/>
      <c r="D36" s="465"/>
      <c r="E36" s="466"/>
      <c r="F36" s="470" t="s">
        <v>1154</v>
      </c>
      <c r="G36" s="465"/>
      <c r="H36" s="465"/>
      <c r="I36" s="471"/>
    </row>
    <row r="37" spans="1:9" ht="32.25" customHeight="1" x14ac:dyDescent="0.2">
      <c r="A37" s="67" t="s">
        <v>14</v>
      </c>
      <c r="B37" s="467">
        <v>0.95</v>
      </c>
      <c r="C37" s="467"/>
      <c r="D37" s="467"/>
      <c r="E37" s="468"/>
      <c r="F37" s="472" t="s">
        <v>1155</v>
      </c>
      <c r="G37" s="467"/>
      <c r="H37" s="467"/>
      <c r="I37" s="473"/>
    </row>
    <row r="38" spans="1:9" ht="32.25" customHeight="1" x14ac:dyDescent="0.2">
      <c r="A38" s="67" t="s">
        <v>15</v>
      </c>
      <c r="B38" s="467">
        <v>0.95</v>
      </c>
      <c r="C38" s="467"/>
      <c r="D38" s="467"/>
      <c r="E38" s="468"/>
      <c r="F38" s="472" t="s">
        <v>1155</v>
      </c>
      <c r="G38" s="467"/>
      <c r="H38" s="467"/>
      <c r="I38" s="473"/>
    </row>
    <row r="39" spans="1:9" ht="32.25" customHeight="1" thickBot="1" x14ac:dyDescent="0.25">
      <c r="A39" s="68" t="s">
        <v>1278</v>
      </c>
      <c r="B39" s="461">
        <v>0.95</v>
      </c>
      <c r="C39" s="461"/>
      <c r="D39" s="461"/>
      <c r="E39" s="469"/>
      <c r="F39" s="460" t="s">
        <v>1156</v>
      </c>
      <c r="G39" s="461"/>
      <c r="H39" s="461"/>
      <c r="I39" s="462"/>
    </row>
  </sheetData>
  <sheetProtection algorithmName="SHA-512" hashValue="2mXwZ7ygv+Cct3ZVCvZMIITnOQfLbONfWXB3g1Be7n5X7f3/pcDKGO2p8ZNxV/Be5ssOojOOsC+Z29IF7m4CSg==" saltValue="/pT9mtAt0ebEXlpV+EzRRA==" spinCount="100000" sheet="1" objects="1" scenarios="1"/>
  <mergeCells count="46">
    <mergeCell ref="A16:I16"/>
    <mergeCell ref="A14:I14"/>
    <mergeCell ref="E7:I7"/>
    <mergeCell ref="E8:I8"/>
    <mergeCell ref="A6:D8"/>
    <mergeCell ref="A9:D9"/>
    <mergeCell ref="E9:I9"/>
    <mergeCell ref="B24:I24"/>
    <mergeCell ref="A27:I27"/>
    <mergeCell ref="A29:I29"/>
    <mergeCell ref="A30:I30"/>
    <mergeCell ref="B25:I25"/>
    <mergeCell ref="A33:I33"/>
    <mergeCell ref="A34:I34"/>
    <mergeCell ref="F39:I39"/>
    <mergeCell ref="F35:I35"/>
    <mergeCell ref="B35:E35"/>
    <mergeCell ref="B36:E36"/>
    <mergeCell ref="B37:E37"/>
    <mergeCell ref="B38:E38"/>
    <mergeCell ref="B39:E39"/>
    <mergeCell ref="F36:I36"/>
    <mergeCell ref="F37:I37"/>
    <mergeCell ref="F38:I38"/>
    <mergeCell ref="A32:I32"/>
    <mergeCell ref="A31:I31"/>
    <mergeCell ref="A1:I1"/>
    <mergeCell ref="A18:I18"/>
    <mergeCell ref="A13:I13"/>
    <mergeCell ref="A2:I2"/>
    <mergeCell ref="A17:I17"/>
    <mergeCell ref="A15:I15"/>
    <mergeCell ref="A3:I3"/>
    <mergeCell ref="E6:I6"/>
    <mergeCell ref="B19:I19"/>
    <mergeCell ref="A28:I28"/>
    <mergeCell ref="B20:I20"/>
    <mergeCell ref="B21:I21"/>
    <mergeCell ref="B22:I22"/>
    <mergeCell ref="B23:I23"/>
    <mergeCell ref="A4:I4"/>
    <mergeCell ref="E10:I10"/>
    <mergeCell ref="E11:I11"/>
    <mergeCell ref="A10:D11"/>
    <mergeCell ref="A5:D5"/>
    <mergeCell ref="E5:I5"/>
  </mergeCells>
  <hyperlinks>
    <hyperlink ref="B19" location="_ftn1" display="_ftn1" xr:uid="{CA585CEF-3CC4-4CCD-B6D5-EE3763C813EE}"/>
  </hyperlinks>
  <pageMargins left="0.7" right="0.7" top="0.75" bottom="0.75" header="0.3" footer="0.3"/>
  <pageSetup fitToHeight="0" orientation="landscape" r:id="rId1"/>
  <rowBreaks count="4" manualBreakCount="4">
    <brk id="12" max="16383" man="1"/>
    <brk id="19" max="8" man="1"/>
    <brk id="24" max="8" man="1"/>
    <brk id="3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3235-522A-41C8-8A08-12447581B64F}">
  <sheetPr codeName="Sheet4">
    <tabColor rgb="FF00B050"/>
  </sheetPr>
  <dimension ref="A1:B48"/>
  <sheetViews>
    <sheetView topLeftCell="A7" zoomScale="80" zoomScaleNormal="80" workbookViewId="0">
      <selection activeCell="B11" sqref="B11"/>
    </sheetView>
  </sheetViews>
  <sheetFormatPr defaultColWidth="8.796875" defaultRowHeight="14.25" x14ac:dyDescent="0.2"/>
  <cols>
    <col min="1" max="1" width="21.296875" style="126" customWidth="1"/>
    <col min="2" max="2" width="61.59765625" style="126" customWidth="1"/>
    <col min="3" max="16384" width="8.796875" style="126"/>
  </cols>
  <sheetData>
    <row r="1" spans="1:2" ht="15" x14ac:dyDescent="0.2">
      <c r="A1" s="485" t="s">
        <v>1147</v>
      </c>
      <c r="B1" s="486"/>
    </row>
    <row r="2" spans="1:2" ht="136.5" customHeight="1" x14ac:dyDescent="0.2">
      <c r="A2" s="129" t="s">
        <v>1127</v>
      </c>
      <c r="B2" s="130" t="s">
        <v>1237</v>
      </c>
    </row>
    <row r="3" spans="1:2" ht="84.6" customHeight="1" thickBot="1" x14ac:dyDescent="0.25">
      <c r="A3" s="131" t="s">
        <v>1148</v>
      </c>
      <c r="B3" s="132" t="s">
        <v>1191</v>
      </c>
    </row>
    <row r="4" spans="1:2" ht="15" x14ac:dyDescent="0.2">
      <c r="A4" s="125"/>
    </row>
    <row r="5" spans="1:2" ht="15.75" thickBot="1" x14ac:dyDescent="0.25">
      <c r="A5" s="125"/>
    </row>
    <row r="6" spans="1:2" ht="15" x14ac:dyDescent="0.2">
      <c r="A6" s="485" t="s">
        <v>1153</v>
      </c>
      <c r="B6" s="486"/>
    </row>
    <row r="7" spans="1:2" ht="36.6" customHeight="1" x14ac:dyDescent="0.2">
      <c r="A7" s="129" t="s">
        <v>1222</v>
      </c>
      <c r="B7" s="130" t="s">
        <v>1149</v>
      </c>
    </row>
    <row r="8" spans="1:2" ht="123.75" customHeight="1" x14ac:dyDescent="0.2">
      <c r="A8" s="129" t="s">
        <v>1179</v>
      </c>
      <c r="B8" s="130" t="s">
        <v>1281</v>
      </c>
    </row>
    <row r="9" spans="1:2" ht="54" customHeight="1" x14ac:dyDescent="0.2">
      <c r="A9" s="129" t="s">
        <v>1119</v>
      </c>
      <c r="B9" s="130" t="s">
        <v>1274</v>
      </c>
    </row>
    <row r="10" spans="1:2" ht="139.5" customHeight="1" x14ac:dyDescent="0.2">
      <c r="A10" s="129" t="s">
        <v>1120</v>
      </c>
      <c r="B10" s="130" t="s">
        <v>1275</v>
      </c>
    </row>
    <row r="11" spans="1:2" ht="55.5" customHeight="1" x14ac:dyDescent="0.2">
      <c r="A11" s="129" t="s">
        <v>1279</v>
      </c>
      <c r="B11" s="130" t="s">
        <v>1280</v>
      </c>
    </row>
    <row r="12" spans="1:2" ht="57" customHeight="1" x14ac:dyDescent="0.2">
      <c r="A12" s="129" t="s">
        <v>1276</v>
      </c>
      <c r="B12" s="130" t="s">
        <v>1277</v>
      </c>
    </row>
    <row r="13" spans="1:2" ht="85.5" customHeight="1" x14ac:dyDescent="0.2">
      <c r="A13" s="218" t="s">
        <v>1098</v>
      </c>
      <c r="B13" s="219" t="s">
        <v>1313</v>
      </c>
    </row>
    <row r="14" spans="1:2" ht="80.25" customHeight="1" x14ac:dyDescent="0.2">
      <c r="A14" s="218" t="s">
        <v>1097</v>
      </c>
      <c r="B14" s="219" t="s">
        <v>1312</v>
      </c>
    </row>
    <row r="15" spans="1:2" ht="80.25" customHeight="1" thickBot="1" x14ac:dyDescent="0.25">
      <c r="A15" s="131" t="s">
        <v>1205</v>
      </c>
      <c r="B15" s="132" t="s">
        <v>1292</v>
      </c>
    </row>
    <row r="16" spans="1:2" ht="15" thickBot="1" x14ac:dyDescent="0.25">
      <c r="A16" s="110"/>
    </row>
    <row r="17" spans="1:2" ht="15" x14ac:dyDescent="0.2">
      <c r="A17" s="485" t="s">
        <v>1146</v>
      </c>
      <c r="B17" s="486"/>
    </row>
    <row r="18" spans="1:2" ht="52.5" customHeight="1" x14ac:dyDescent="0.2">
      <c r="A18" s="129" t="s">
        <v>1223</v>
      </c>
      <c r="B18" s="130" t="s">
        <v>1177</v>
      </c>
    </row>
    <row r="19" spans="1:2" ht="194.25" customHeight="1" x14ac:dyDescent="0.2">
      <c r="A19" s="129" t="s">
        <v>1150</v>
      </c>
      <c r="B19" s="130" t="s">
        <v>1221</v>
      </c>
    </row>
    <row r="20" spans="1:2" ht="75.599999999999994" customHeight="1" x14ac:dyDescent="0.2">
      <c r="A20" s="129" t="s">
        <v>1224</v>
      </c>
      <c r="B20" s="130" t="s">
        <v>1128</v>
      </c>
    </row>
    <row r="21" spans="1:2" ht="53.45" customHeight="1" x14ac:dyDescent="0.2">
      <c r="A21" s="129" t="s">
        <v>1225</v>
      </c>
      <c r="B21" s="130" t="s">
        <v>1129</v>
      </c>
    </row>
    <row r="22" spans="1:2" ht="81" customHeight="1" x14ac:dyDescent="0.2">
      <c r="A22" s="129" t="s">
        <v>1226</v>
      </c>
      <c r="B22" s="130" t="s">
        <v>1257</v>
      </c>
    </row>
    <row r="23" spans="1:2" ht="35.25" customHeight="1" x14ac:dyDescent="0.2">
      <c r="A23" s="129" t="s">
        <v>1162</v>
      </c>
      <c r="B23" s="130" t="s">
        <v>1258</v>
      </c>
    </row>
    <row r="24" spans="1:2" ht="65.25" customHeight="1" x14ac:dyDescent="0.2">
      <c r="A24" s="129" t="s">
        <v>1227</v>
      </c>
      <c r="B24" s="130" t="s">
        <v>1259</v>
      </c>
    </row>
    <row r="25" spans="1:2" ht="69.75" customHeight="1" x14ac:dyDescent="0.2">
      <c r="A25" s="129" t="s">
        <v>1143</v>
      </c>
      <c r="B25" s="130" t="s">
        <v>1260</v>
      </c>
    </row>
    <row r="26" spans="1:2" ht="49.5" customHeight="1" x14ac:dyDescent="0.2">
      <c r="A26" s="129" t="s">
        <v>1206</v>
      </c>
      <c r="B26" s="130" t="s">
        <v>1261</v>
      </c>
    </row>
    <row r="27" spans="1:2" ht="45.75" customHeight="1" x14ac:dyDescent="0.2">
      <c r="A27" s="129" t="s">
        <v>1144</v>
      </c>
      <c r="B27" s="130" t="s">
        <v>1209</v>
      </c>
    </row>
    <row r="28" spans="1:2" ht="36.6" customHeight="1" x14ac:dyDescent="0.2">
      <c r="A28" s="129" t="s">
        <v>69</v>
      </c>
      <c r="B28" s="130" t="s">
        <v>1262</v>
      </c>
    </row>
    <row r="29" spans="1:2" ht="48" customHeight="1" x14ac:dyDescent="0.2">
      <c r="A29" s="129" t="s">
        <v>1145</v>
      </c>
      <c r="B29" s="130" t="s">
        <v>1263</v>
      </c>
    </row>
    <row r="30" spans="1:2" ht="36.75" customHeight="1" x14ac:dyDescent="0.2">
      <c r="A30" s="129" t="s">
        <v>1228</v>
      </c>
      <c r="B30" s="130" t="s">
        <v>1264</v>
      </c>
    </row>
    <row r="31" spans="1:2" ht="66.599999999999994" customHeight="1" x14ac:dyDescent="0.2">
      <c r="A31" s="129" t="s">
        <v>1229</v>
      </c>
      <c r="B31" s="130" t="s">
        <v>1265</v>
      </c>
    </row>
    <row r="32" spans="1:2" ht="56.45" customHeight="1" x14ac:dyDescent="0.2">
      <c r="A32" s="129" t="s">
        <v>1151</v>
      </c>
      <c r="B32" s="130" t="s">
        <v>1267</v>
      </c>
    </row>
    <row r="33" spans="1:2" ht="27" customHeight="1" x14ac:dyDescent="0.2">
      <c r="A33" s="129" t="s">
        <v>1164</v>
      </c>
      <c r="B33" s="130" t="s">
        <v>1266</v>
      </c>
    </row>
    <row r="34" spans="1:2" ht="27" customHeight="1" x14ac:dyDescent="0.2">
      <c r="A34" s="129" t="s">
        <v>36</v>
      </c>
      <c r="B34" s="130" t="s">
        <v>1268</v>
      </c>
    </row>
    <row r="35" spans="1:2" ht="27" customHeight="1" x14ac:dyDescent="0.2">
      <c r="A35" s="129" t="s">
        <v>50</v>
      </c>
      <c r="B35" s="130" t="s">
        <v>1269</v>
      </c>
    </row>
    <row r="36" spans="1:2" ht="50.25" customHeight="1" thickBot="1" x14ac:dyDescent="0.25">
      <c r="A36" s="131" t="s">
        <v>42</v>
      </c>
      <c r="B36" s="132" t="s">
        <v>1270</v>
      </c>
    </row>
    <row r="37" spans="1:2" ht="15" x14ac:dyDescent="0.2">
      <c r="A37" s="125"/>
    </row>
    <row r="38" spans="1:2" ht="15" thickBot="1" x14ac:dyDescent="0.25"/>
    <row r="39" spans="1:2" ht="15" x14ac:dyDescent="0.2">
      <c r="A39" s="489" t="s">
        <v>1163</v>
      </c>
      <c r="B39" s="490"/>
    </row>
    <row r="40" spans="1:2" ht="15" customHeight="1" x14ac:dyDescent="0.2">
      <c r="A40" s="487" t="s">
        <v>1214</v>
      </c>
      <c r="B40" s="488"/>
    </row>
    <row r="41" spans="1:2" ht="15" customHeight="1" x14ac:dyDescent="0.2">
      <c r="A41" s="487" t="s">
        <v>1230</v>
      </c>
      <c r="B41" s="488"/>
    </row>
    <row r="42" spans="1:2" ht="15" customHeight="1" x14ac:dyDescent="0.2">
      <c r="A42" s="487" t="s">
        <v>1228</v>
      </c>
      <c r="B42" s="488"/>
    </row>
    <row r="43" spans="1:2" ht="15" customHeight="1" x14ac:dyDescent="0.2">
      <c r="A43" s="487" t="s">
        <v>1231</v>
      </c>
      <c r="B43" s="488"/>
    </row>
    <row r="44" spans="1:2" ht="15" customHeight="1" x14ac:dyDescent="0.2">
      <c r="A44" s="487" t="s">
        <v>1232</v>
      </c>
      <c r="B44" s="488"/>
    </row>
    <row r="45" spans="1:2" ht="15" customHeight="1" x14ac:dyDescent="0.2">
      <c r="A45" s="487" t="s">
        <v>1233</v>
      </c>
      <c r="B45" s="488"/>
    </row>
    <row r="46" spans="1:2" ht="15" customHeight="1" x14ac:dyDescent="0.2">
      <c r="A46" s="487" t="s">
        <v>1234</v>
      </c>
      <c r="B46" s="488"/>
    </row>
    <row r="47" spans="1:2" ht="15" customHeight="1" x14ac:dyDescent="0.2">
      <c r="A47" s="487" t="s">
        <v>1235</v>
      </c>
      <c r="B47" s="488"/>
    </row>
    <row r="48" spans="1:2" ht="15" customHeight="1" thickBot="1" x14ac:dyDescent="0.25">
      <c r="A48" s="483" t="s">
        <v>1236</v>
      </c>
      <c r="B48" s="484"/>
    </row>
  </sheetData>
  <sheetProtection algorithmName="SHA-512" hashValue="+WXUIlFx5+PIF0rH/5o0/5fiaXLMcsYzFSoAeGygiXdhqDY0YNf3cjEX4TuLRSLDaQtoiXzunnydaCUiuy5R1A==" saltValue="ZBtlPgBqHrG9xHEpJveyag==" spinCount="100000" sheet="1" objects="1" scenarios="1"/>
  <mergeCells count="13">
    <mergeCell ref="A48:B48"/>
    <mergeCell ref="A1:B1"/>
    <mergeCell ref="A40:B40"/>
    <mergeCell ref="A41:B41"/>
    <mergeCell ref="A42:B42"/>
    <mergeCell ref="A47:B47"/>
    <mergeCell ref="A17:B17"/>
    <mergeCell ref="A6:B6"/>
    <mergeCell ref="A43:B43"/>
    <mergeCell ref="A44:B44"/>
    <mergeCell ref="A45:B45"/>
    <mergeCell ref="A46:B46"/>
    <mergeCell ref="A39:B39"/>
  </mergeCells>
  <hyperlinks>
    <hyperlink ref="A41" r:id="rId1" location=":~:text=%E2%80%9CLocal%20or%20regional%20health%20information%20exchange%E2%80%9D%20means%20a,included%20in%20a%20single%20operational%20unit%20or%20network." xr:uid="{8C9B7E76-56B2-4890-9677-9972BAD5B6E1}"/>
    <hyperlink ref="A42" r:id="rId2" xr:uid="{C0C1A283-CA05-40DC-97D3-966BDD4D4EFE}"/>
    <hyperlink ref="A43" r:id="rId3" display="*Information blocking " xr:uid="{4DFB53FB-C71B-4BCA-9838-C1CED5369CD4}"/>
    <hyperlink ref="A44" r:id="rId4" xr:uid="{A283A622-1F89-4798-94B7-929C6DF9BBC9}"/>
    <hyperlink ref="A46" r:id="rId5" display="**Texas Medicaid and CHIP Reference Guide" xr:uid="{D0360947-898E-4CCC-9D9F-92BBE3098779}"/>
    <hyperlink ref="A45" r:id="rId6" display="&gt;About Health Level Seven International | HL7 International" xr:uid="{56804F78-E202-45DC-AFF7-585218F1E91E}"/>
    <hyperlink ref="A40:B40" r:id="rId7" display="https://www.healthit.gov/topic/health-it-and-health-information-exchange-basics/health-information-exchange" xr:uid="{E5EFFF7E-E611-472C-A19C-88C8A9BF3634}"/>
    <hyperlink ref="A47" r:id="rId8" display="1 https://medtrainer.com/blog/managed-care-organization/  " xr:uid="{E0C08BA8-4539-4D5F-AA77-7F873098ECF3}"/>
  </hyperlinks>
  <pageMargins left="0.7" right="0.7" top="0.75" bottom="0.75" header="0.3" footer="0.3"/>
  <pageSetup orientation="landscape"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538CC-D106-4066-9890-BAFC3E17E69E}">
  <sheetPr codeName="Sheet5">
    <tabColor rgb="FF00B050"/>
  </sheetPr>
  <dimension ref="A1:A26"/>
  <sheetViews>
    <sheetView zoomScale="80" zoomScaleNormal="80" zoomScaleSheetLayoutView="100" workbookViewId="0">
      <selection activeCell="A26" sqref="A26"/>
    </sheetView>
  </sheetViews>
  <sheetFormatPr defaultColWidth="8.796875" defaultRowHeight="14.25" x14ac:dyDescent="0.2"/>
  <cols>
    <col min="1" max="1" width="61.5" style="60" customWidth="1"/>
    <col min="2" max="16384" width="8.796875" style="60"/>
  </cols>
  <sheetData>
    <row r="1" spans="1:1" ht="60.75" thickBot="1" x14ac:dyDescent="0.25">
      <c r="A1" s="59" t="s">
        <v>1216</v>
      </c>
    </row>
    <row r="2" spans="1:1" ht="15" thickBot="1" x14ac:dyDescent="0.25">
      <c r="A2" s="141"/>
    </row>
    <row r="3" spans="1:1" ht="35.1" customHeight="1" x14ac:dyDescent="0.2">
      <c r="A3" s="140" t="s">
        <v>1210</v>
      </c>
    </row>
    <row r="4" spans="1:1" ht="57" x14ac:dyDescent="0.2">
      <c r="A4" s="178" t="s">
        <v>1283</v>
      </c>
    </row>
    <row r="5" spans="1:1" ht="35.1" customHeight="1" x14ac:dyDescent="0.2">
      <c r="A5" s="220" t="s">
        <v>1367</v>
      </c>
    </row>
    <row r="6" spans="1:1" ht="35.1" customHeight="1" thickBot="1" x14ac:dyDescent="0.25">
      <c r="A6" s="221" t="s">
        <v>1322</v>
      </c>
    </row>
    <row r="7" spans="1:1" ht="15" thickBot="1" x14ac:dyDescent="0.25">
      <c r="A7" s="141"/>
    </row>
    <row r="8" spans="1:1" ht="15" x14ac:dyDescent="0.2">
      <c r="A8" s="142" t="s">
        <v>90</v>
      </c>
    </row>
    <row r="9" spans="1:1" x14ac:dyDescent="0.2">
      <c r="A9" s="143"/>
    </row>
    <row r="10" spans="1:1" x14ac:dyDescent="0.2">
      <c r="A10" s="144" t="s">
        <v>91</v>
      </c>
    </row>
    <row r="11" spans="1:1" x14ac:dyDescent="0.2">
      <c r="A11" s="143"/>
    </row>
    <row r="12" spans="1:1" x14ac:dyDescent="0.2">
      <c r="A12" s="144" t="s">
        <v>1293</v>
      </c>
    </row>
    <row r="13" spans="1:1" x14ac:dyDescent="0.2">
      <c r="A13" s="143"/>
    </row>
    <row r="14" spans="1:1" x14ac:dyDescent="0.2">
      <c r="A14" s="144" t="s">
        <v>1142</v>
      </c>
    </row>
    <row r="15" spans="1:1" x14ac:dyDescent="0.2">
      <c r="A15" s="143"/>
    </row>
    <row r="16" spans="1:1" x14ac:dyDescent="0.2">
      <c r="A16" s="144" t="s">
        <v>92</v>
      </c>
    </row>
    <row r="17" spans="1:1" ht="15" thickBot="1" x14ac:dyDescent="0.25">
      <c r="A17" s="145"/>
    </row>
    <row r="18" spans="1:1" ht="15" thickBot="1" x14ac:dyDescent="0.25">
      <c r="A18" s="141"/>
    </row>
    <row r="19" spans="1:1" ht="15" x14ac:dyDescent="0.2">
      <c r="A19" s="61" t="s">
        <v>98</v>
      </c>
    </row>
    <row r="20" spans="1:1" ht="41.25" customHeight="1" x14ac:dyDescent="0.2">
      <c r="A20" s="62" t="s">
        <v>94</v>
      </c>
    </row>
    <row r="21" spans="1:1" ht="40.5" customHeight="1" x14ac:dyDescent="0.2">
      <c r="A21" s="62" t="s">
        <v>93</v>
      </c>
    </row>
    <row r="22" spans="1:1" ht="57" x14ac:dyDescent="0.2">
      <c r="A22" s="222" t="s">
        <v>1324</v>
      </c>
    </row>
    <row r="23" spans="1:1" ht="18.75" customHeight="1" thickBot="1" x14ac:dyDescent="0.25">
      <c r="A23" s="63" t="s">
        <v>95</v>
      </c>
    </row>
    <row r="24" spans="1:1" ht="15" thickBot="1" x14ac:dyDescent="0.25">
      <c r="A24" s="141"/>
    </row>
    <row r="25" spans="1:1" ht="15" x14ac:dyDescent="0.2">
      <c r="A25" s="61" t="s">
        <v>96</v>
      </c>
    </row>
    <row r="26" spans="1:1" ht="171.75" thickBot="1" x14ac:dyDescent="0.25">
      <c r="A26" s="63" t="s">
        <v>97</v>
      </c>
    </row>
  </sheetData>
  <sheetProtection algorithmName="SHA-512" hashValue="hEEETblKElEwbxwLnVkOK+wjUSPy2v8BLrTGFW9MwISR6+07UQfI0seAw4XGdBv5XCs5e+McxP/avaIeiBmzSA==" saltValue="JWjjc15SpZ7bXdwwgPSOGg==" spinCount="100000" sheet="1" objects="1" scenarios="1"/>
  <hyperlinks>
    <hyperlink ref="A10" location="'MCO Data'!A1" display="MCO Data" xr:uid="{93D8B2AE-9124-4B78-9194-163F26EB8A7E}"/>
    <hyperlink ref="A12" location="'In Network Hospital Survey Tool'!A1" display="In Network Hospital Survey Tool" xr:uid="{828BCB92-2602-4217-9CE1-D03DE6C42DF1}"/>
    <hyperlink ref="A14" location="'Sample Size Calculation'!A1" display="Sample Size Calculation" xr:uid="{74F90AE2-D7B8-4831-A40F-4896870B36E0}"/>
    <hyperlink ref="A16" location="'MCO Attestation'!A1" display="MCO Attestation" xr:uid="{2A2CCA0E-CF10-49DE-BC69-ACACFA57F862}"/>
  </hyperlinks>
  <pageMargins left="0.7" right="0.7" top="0.75" bottom="0.75" header="0.3" footer="0.3"/>
  <pageSetup orientation="portrait" r:id="rId1"/>
  <rowBreaks count="1" manualBreakCount="1">
    <brk id="2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7E715-A906-48EF-A019-B913DE6499ED}">
  <sheetPr codeName="Sheet6">
    <tabColor rgb="FF00B050"/>
    <pageSetUpPr fitToPage="1"/>
  </sheetPr>
  <dimension ref="A1:E79"/>
  <sheetViews>
    <sheetView topLeftCell="A27" zoomScale="80" zoomScaleNormal="80" workbookViewId="0">
      <selection activeCell="J25" sqref="J25"/>
    </sheetView>
  </sheetViews>
  <sheetFormatPr defaultColWidth="8.796875" defaultRowHeight="14.25" x14ac:dyDescent="0.2"/>
  <cols>
    <col min="1" max="1" width="11.69921875" style="109" customWidth="1"/>
    <col min="2" max="5" width="11.69921875" style="107" customWidth="1"/>
    <col min="6" max="16384" width="8.796875" style="107"/>
  </cols>
  <sheetData>
    <row r="1" spans="1:5" ht="15" customHeight="1" x14ac:dyDescent="0.2">
      <c r="A1" s="524" t="s">
        <v>6</v>
      </c>
      <c r="B1" s="525"/>
      <c r="C1" s="525"/>
      <c r="D1" s="525"/>
      <c r="E1" s="526"/>
    </row>
    <row r="2" spans="1:5" ht="15.75" thickBot="1" x14ac:dyDescent="0.25">
      <c r="A2" s="536"/>
      <c r="B2" s="537"/>
      <c r="C2" s="537"/>
      <c r="D2" s="537"/>
      <c r="E2" s="538"/>
    </row>
    <row r="3" spans="1:5" ht="54" customHeight="1" x14ac:dyDescent="0.2">
      <c r="A3" s="527" t="s">
        <v>1186</v>
      </c>
      <c r="B3" s="528"/>
      <c r="C3" s="528"/>
      <c r="D3" s="528"/>
      <c r="E3" s="529"/>
    </row>
    <row r="4" spans="1:5" ht="41.25" customHeight="1" x14ac:dyDescent="0.2">
      <c r="A4" s="530" t="s">
        <v>1185</v>
      </c>
      <c r="B4" s="531"/>
      <c r="C4" s="531"/>
      <c r="D4" s="531"/>
      <c r="E4" s="532"/>
    </row>
    <row r="5" spans="1:5" ht="39.75" customHeight="1" x14ac:dyDescent="0.2">
      <c r="A5" s="530" t="s">
        <v>1200</v>
      </c>
      <c r="B5" s="531"/>
      <c r="C5" s="531"/>
      <c r="D5" s="531"/>
      <c r="E5" s="532"/>
    </row>
    <row r="6" spans="1:5" ht="15" x14ac:dyDescent="0.2">
      <c r="A6" s="135"/>
      <c r="B6" s="539" t="s">
        <v>7</v>
      </c>
      <c r="C6" s="539"/>
      <c r="D6" s="539" t="s">
        <v>8</v>
      </c>
      <c r="E6" s="541"/>
    </row>
    <row r="7" spans="1:5" ht="67.5" customHeight="1" thickBot="1" x14ac:dyDescent="0.25">
      <c r="A7" s="136"/>
      <c r="B7" s="540" t="s">
        <v>1201</v>
      </c>
      <c r="C7" s="540"/>
      <c r="D7" s="540" t="s">
        <v>1202</v>
      </c>
      <c r="E7" s="542"/>
    </row>
    <row r="8" spans="1:5" ht="15" thickBot="1" x14ac:dyDescent="0.25">
      <c r="A8" s="257"/>
      <c r="B8" s="258"/>
      <c r="C8" s="258"/>
      <c r="D8" s="258"/>
      <c r="E8" s="259"/>
    </row>
    <row r="9" spans="1:5" ht="63" customHeight="1" x14ac:dyDescent="0.2">
      <c r="A9" s="533" t="s">
        <v>1203</v>
      </c>
      <c r="B9" s="534"/>
      <c r="C9" s="534"/>
      <c r="D9" s="534"/>
      <c r="E9" s="535"/>
    </row>
    <row r="10" spans="1:5" ht="50.25" customHeight="1" x14ac:dyDescent="0.2">
      <c r="A10" s="512" t="s">
        <v>1204</v>
      </c>
      <c r="B10" s="513"/>
      <c r="C10" s="513"/>
      <c r="D10" s="513"/>
      <c r="E10" s="514"/>
    </row>
    <row r="11" spans="1:5" ht="59.45" customHeight="1" thickBot="1" x14ac:dyDescent="0.25">
      <c r="A11" s="517" t="s">
        <v>1199</v>
      </c>
      <c r="B11" s="518"/>
      <c r="C11" s="518"/>
      <c r="D11" s="518"/>
      <c r="E11" s="519"/>
    </row>
    <row r="12" spans="1:5" ht="15" thickBot="1" x14ac:dyDescent="0.25">
      <c r="A12" s="520"/>
      <c r="B12" s="521"/>
      <c r="C12" s="521"/>
      <c r="D12" s="521"/>
      <c r="E12" s="522"/>
    </row>
    <row r="13" spans="1:5" ht="15" customHeight="1" x14ac:dyDescent="0.2">
      <c r="A13" s="497" t="s">
        <v>9</v>
      </c>
      <c r="B13" s="498"/>
      <c r="C13" s="498"/>
      <c r="D13" s="498"/>
      <c r="E13" s="499"/>
    </row>
    <row r="14" spans="1:5" ht="72" customHeight="1" x14ac:dyDescent="0.2">
      <c r="A14" s="523" t="s">
        <v>10</v>
      </c>
      <c r="B14" s="515"/>
      <c r="C14" s="133" t="s">
        <v>11</v>
      </c>
      <c r="D14" s="515" t="s">
        <v>12</v>
      </c>
      <c r="E14" s="516"/>
    </row>
    <row r="15" spans="1:5" ht="25.5" customHeight="1" x14ac:dyDescent="0.2">
      <c r="A15" s="511" t="s">
        <v>13</v>
      </c>
      <c r="B15" s="509"/>
      <c r="C15" s="134">
        <v>0.95</v>
      </c>
      <c r="D15" s="509" t="s">
        <v>1188</v>
      </c>
      <c r="E15" s="510"/>
    </row>
    <row r="16" spans="1:5" ht="25.5" customHeight="1" x14ac:dyDescent="0.2">
      <c r="A16" s="511" t="s">
        <v>14</v>
      </c>
      <c r="B16" s="509"/>
      <c r="C16" s="134">
        <v>0.95</v>
      </c>
      <c r="D16" s="509" t="s">
        <v>1187</v>
      </c>
      <c r="E16" s="510"/>
    </row>
    <row r="17" spans="1:5" ht="25.5" customHeight="1" x14ac:dyDescent="0.2">
      <c r="A17" s="511" t="s">
        <v>15</v>
      </c>
      <c r="B17" s="509"/>
      <c r="C17" s="134">
        <v>0.95</v>
      </c>
      <c r="D17" s="509" t="s">
        <v>1187</v>
      </c>
      <c r="E17" s="510"/>
    </row>
    <row r="18" spans="1:5" ht="25.5" customHeight="1" x14ac:dyDescent="0.2">
      <c r="A18" s="511" t="s">
        <v>1278</v>
      </c>
      <c r="B18" s="509"/>
      <c r="C18" s="134">
        <v>0.95</v>
      </c>
      <c r="D18" s="509" t="s">
        <v>1189</v>
      </c>
      <c r="E18" s="510"/>
    </row>
    <row r="19" spans="1:5" ht="14.25" customHeight="1" x14ac:dyDescent="0.2">
      <c r="A19" s="260"/>
      <c r="B19" s="261"/>
      <c r="C19" s="261"/>
      <c r="D19" s="261"/>
      <c r="E19" s="262"/>
    </row>
    <row r="20" spans="1:5" ht="38.25" customHeight="1" thickBot="1" x14ac:dyDescent="0.25">
      <c r="A20" s="506" t="s">
        <v>1282</v>
      </c>
      <c r="B20" s="507"/>
      <c r="C20" s="507"/>
      <c r="D20" s="507"/>
      <c r="E20" s="508"/>
    </row>
    <row r="21" spans="1:5" x14ac:dyDescent="0.2">
      <c r="A21" s="503"/>
      <c r="B21" s="504"/>
      <c r="C21" s="504"/>
      <c r="D21" s="504"/>
      <c r="E21" s="504"/>
    </row>
    <row r="22" spans="1:5" ht="15" thickBot="1" x14ac:dyDescent="0.25">
      <c r="A22" s="505"/>
      <c r="B22" s="505"/>
      <c r="C22" s="505"/>
      <c r="D22" s="505"/>
      <c r="E22" s="505"/>
    </row>
    <row r="23" spans="1:5" ht="40.5" customHeight="1" thickBot="1" x14ac:dyDescent="0.25">
      <c r="A23" s="500" t="s">
        <v>1192</v>
      </c>
      <c r="B23" s="501"/>
      <c r="C23" s="501"/>
      <c r="D23" s="501"/>
      <c r="E23" s="502"/>
    </row>
    <row r="24" spans="1:5" ht="90.75" thickBot="1" x14ac:dyDescent="0.25">
      <c r="A24" s="111" t="s">
        <v>1178</v>
      </c>
      <c r="B24" s="112" t="s">
        <v>1179</v>
      </c>
      <c r="C24" s="113" t="s">
        <v>1180</v>
      </c>
      <c r="D24" s="113" t="s">
        <v>1181</v>
      </c>
      <c r="E24" s="114" t="s">
        <v>1182</v>
      </c>
    </row>
    <row r="25" spans="1:5" ht="15" x14ac:dyDescent="0.2">
      <c r="A25" s="115" t="s">
        <v>35</v>
      </c>
      <c r="B25" s="116" t="s">
        <v>160</v>
      </c>
      <c r="C25" s="215">
        <v>8.410135095889555E-4</v>
      </c>
      <c r="D25" s="179">
        <v>0</v>
      </c>
      <c r="E25" s="180">
        <v>0</v>
      </c>
    </row>
    <row r="26" spans="1:5" ht="15" x14ac:dyDescent="0.2">
      <c r="A26" s="119" t="s">
        <v>35</v>
      </c>
      <c r="B26" s="181" t="s">
        <v>13</v>
      </c>
      <c r="C26" s="117">
        <v>0</v>
      </c>
      <c r="D26" s="214">
        <v>7.2288439326883593E-4</v>
      </c>
      <c r="E26" s="118">
        <v>0</v>
      </c>
    </row>
    <row r="27" spans="1:5" ht="28.5" x14ac:dyDescent="0.2">
      <c r="A27" s="119" t="s">
        <v>35</v>
      </c>
      <c r="B27" s="181" t="s">
        <v>70</v>
      </c>
      <c r="C27" s="117">
        <v>0</v>
      </c>
      <c r="D27" s="117">
        <v>0</v>
      </c>
      <c r="E27" s="118">
        <v>0</v>
      </c>
    </row>
    <row r="28" spans="1:5" ht="15" x14ac:dyDescent="0.2">
      <c r="A28" s="119" t="s">
        <v>35</v>
      </c>
      <c r="B28" s="181" t="s">
        <v>15</v>
      </c>
      <c r="C28" s="117">
        <v>0</v>
      </c>
      <c r="D28" s="214">
        <v>4.9277115606731169E-2</v>
      </c>
      <c r="E28" s="216">
        <v>2.710047702795659E-2</v>
      </c>
    </row>
    <row r="29" spans="1:5" ht="15" x14ac:dyDescent="0.2">
      <c r="A29" s="119" t="s">
        <v>17</v>
      </c>
      <c r="B29" s="181" t="s">
        <v>160</v>
      </c>
      <c r="C29" s="214">
        <v>0.05</v>
      </c>
      <c r="D29" s="117">
        <v>0</v>
      </c>
      <c r="E29" s="216">
        <v>4.0804664853035758E-2</v>
      </c>
    </row>
    <row r="30" spans="1:5" ht="15" x14ac:dyDescent="0.2">
      <c r="A30" s="119" t="s">
        <v>17</v>
      </c>
      <c r="B30" s="181" t="s">
        <v>13</v>
      </c>
      <c r="C30" s="117">
        <v>0</v>
      </c>
      <c r="D30" s="214">
        <v>1.6827241991347586E-4</v>
      </c>
      <c r="E30" s="118">
        <v>0</v>
      </c>
    </row>
    <row r="31" spans="1:5" ht="28.5" x14ac:dyDescent="0.2">
      <c r="A31" s="119" t="s">
        <v>17</v>
      </c>
      <c r="B31" s="181" t="s">
        <v>70</v>
      </c>
      <c r="C31" s="117">
        <v>0</v>
      </c>
      <c r="D31" s="214">
        <v>3.0725173126887897E-2</v>
      </c>
      <c r="E31" s="118">
        <v>0</v>
      </c>
    </row>
    <row r="32" spans="1:5" ht="15" x14ac:dyDescent="0.2">
      <c r="A32" s="119" t="s">
        <v>17</v>
      </c>
      <c r="B32" s="181" t="s">
        <v>15</v>
      </c>
      <c r="C32" s="117">
        <v>0</v>
      </c>
      <c r="D32" s="214">
        <v>1.9106554453198629E-2</v>
      </c>
      <c r="E32" s="216">
        <v>1.8212768579990653E-2</v>
      </c>
    </row>
    <row r="33" spans="1:5" ht="15" x14ac:dyDescent="0.2">
      <c r="A33" s="119" t="s">
        <v>49</v>
      </c>
      <c r="B33" s="181" t="s">
        <v>160</v>
      </c>
      <c r="C33" s="214">
        <v>2.7045003187982438E-3</v>
      </c>
      <c r="D33" s="117">
        <v>0</v>
      </c>
      <c r="E33" s="118">
        <v>0</v>
      </c>
    </row>
    <row r="34" spans="1:5" x14ac:dyDescent="0.2">
      <c r="A34" s="119" t="s">
        <v>49</v>
      </c>
      <c r="B34" s="181" t="s">
        <v>13</v>
      </c>
      <c r="C34" s="117">
        <v>0</v>
      </c>
      <c r="D34" s="117">
        <v>0</v>
      </c>
      <c r="E34" s="118">
        <v>0</v>
      </c>
    </row>
    <row r="35" spans="1:5" ht="28.5" x14ac:dyDescent="0.2">
      <c r="A35" s="119" t="s">
        <v>49</v>
      </c>
      <c r="B35" s="181" t="s">
        <v>70</v>
      </c>
      <c r="C35" s="117">
        <v>0</v>
      </c>
      <c r="D35" s="117">
        <v>0</v>
      </c>
      <c r="E35" s="118">
        <v>0</v>
      </c>
    </row>
    <row r="36" spans="1:5" ht="15" x14ac:dyDescent="0.2">
      <c r="A36" s="119" t="s">
        <v>49</v>
      </c>
      <c r="B36" s="181" t="s">
        <v>15</v>
      </c>
      <c r="C36" s="117">
        <v>0</v>
      </c>
      <c r="D36" s="214">
        <v>3.4549335432774116E-2</v>
      </c>
      <c r="E36" s="118">
        <v>0</v>
      </c>
    </row>
    <row r="37" spans="1:5" ht="15" x14ac:dyDescent="0.2">
      <c r="A37" s="119" t="s">
        <v>18</v>
      </c>
      <c r="B37" s="181" t="s">
        <v>160</v>
      </c>
      <c r="C37" s="214">
        <v>9.3851223637376102E-4</v>
      </c>
      <c r="D37" s="117">
        <v>0</v>
      </c>
      <c r="E37" s="118">
        <v>0</v>
      </c>
    </row>
    <row r="38" spans="1:5" ht="15" x14ac:dyDescent="0.2">
      <c r="A38" s="119" t="s">
        <v>18</v>
      </c>
      <c r="B38" s="181" t="s">
        <v>13</v>
      </c>
      <c r="C38" s="117">
        <v>0</v>
      </c>
      <c r="D38" s="214">
        <v>8.0757317749630012E-4</v>
      </c>
      <c r="E38" s="118">
        <v>0</v>
      </c>
    </row>
    <row r="39" spans="1:5" ht="28.5" x14ac:dyDescent="0.2">
      <c r="A39" s="119" t="s">
        <v>18</v>
      </c>
      <c r="B39" s="181" t="s">
        <v>70</v>
      </c>
      <c r="C39" s="117">
        <v>0</v>
      </c>
      <c r="D39" s="214">
        <v>2.0680215848641268E-4</v>
      </c>
      <c r="E39" s="118">
        <v>0</v>
      </c>
    </row>
    <row r="40" spans="1:5" ht="15" x14ac:dyDescent="0.2">
      <c r="A40" s="119" t="s">
        <v>18</v>
      </c>
      <c r="B40" s="181" t="s">
        <v>15</v>
      </c>
      <c r="C40" s="117">
        <v>0</v>
      </c>
      <c r="D40" s="214">
        <v>1.8384438380168795E-2</v>
      </c>
      <c r="E40" s="118">
        <v>0</v>
      </c>
    </row>
    <row r="41" spans="1:5" ht="15" x14ac:dyDescent="0.2">
      <c r="A41" s="119" t="s">
        <v>19</v>
      </c>
      <c r="B41" s="181" t="s">
        <v>160</v>
      </c>
      <c r="C41" s="214">
        <v>0.05</v>
      </c>
      <c r="D41" s="117">
        <v>0</v>
      </c>
      <c r="E41" s="118">
        <v>0</v>
      </c>
    </row>
    <row r="42" spans="1:5" ht="15" x14ac:dyDescent="0.2">
      <c r="A42" s="119" t="s">
        <v>19</v>
      </c>
      <c r="B42" s="181" t="s">
        <v>13</v>
      </c>
      <c r="C42" s="117">
        <v>0</v>
      </c>
      <c r="D42" s="214">
        <v>1.1094251573642579E-3</v>
      </c>
      <c r="E42" s="118">
        <v>1.597369486814307E-19</v>
      </c>
    </row>
    <row r="43" spans="1:5" ht="28.5" x14ac:dyDescent="0.2">
      <c r="A43" s="119" t="s">
        <v>19</v>
      </c>
      <c r="B43" s="181" t="s">
        <v>70</v>
      </c>
      <c r="C43" s="117">
        <v>0</v>
      </c>
      <c r="D43" s="117">
        <v>0</v>
      </c>
      <c r="E43" s="118">
        <v>0</v>
      </c>
    </row>
    <row r="44" spans="1:5" ht="15" x14ac:dyDescent="0.2">
      <c r="A44" s="119" t="s">
        <v>19</v>
      </c>
      <c r="B44" s="181" t="s">
        <v>15</v>
      </c>
      <c r="C44" s="117">
        <v>0</v>
      </c>
      <c r="D44" s="214">
        <v>2.7258340230390626E-2</v>
      </c>
      <c r="E44" s="118">
        <v>0</v>
      </c>
    </row>
    <row r="45" spans="1:5" x14ac:dyDescent="0.2">
      <c r="A45" s="119" t="s">
        <v>61</v>
      </c>
      <c r="B45" s="181" t="s">
        <v>160</v>
      </c>
      <c r="C45" s="117">
        <v>0</v>
      </c>
      <c r="D45" s="117">
        <v>0</v>
      </c>
      <c r="E45" s="118">
        <v>0</v>
      </c>
    </row>
    <row r="46" spans="1:5" ht="15" x14ac:dyDescent="0.2">
      <c r="A46" s="119" t="s">
        <v>61</v>
      </c>
      <c r="B46" s="181" t="s">
        <v>13</v>
      </c>
      <c r="C46" s="117">
        <v>0</v>
      </c>
      <c r="D46" s="214">
        <v>6.4497844519594925E-3</v>
      </c>
      <c r="E46" s="118">
        <v>0</v>
      </c>
    </row>
    <row r="47" spans="1:5" ht="28.5" x14ac:dyDescent="0.2">
      <c r="A47" s="119" t="s">
        <v>61</v>
      </c>
      <c r="B47" s="181" t="s">
        <v>70</v>
      </c>
      <c r="C47" s="117">
        <v>0</v>
      </c>
      <c r="D47" s="117">
        <v>0</v>
      </c>
      <c r="E47" s="118">
        <v>0</v>
      </c>
    </row>
    <row r="48" spans="1:5" ht="15" x14ac:dyDescent="0.2">
      <c r="A48" s="119" t="s">
        <v>61</v>
      </c>
      <c r="B48" s="181" t="s">
        <v>15</v>
      </c>
      <c r="C48" s="117">
        <v>0</v>
      </c>
      <c r="D48" s="214">
        <v>4.3550215548040512E-2</v>
      </c>
      <c r="E48" s="216">
        <v>1.5151291683619494E-3</v>
      </c>
    </row>
    <row r="49" spans="1:5" ht="15" x14ac:dyDescent="0.2">
      <c r="A49" s="119" t="s">
        <v>63</v>
      </c>
      <c r="B49" s="181" t="s">
        <v>160</v>
      </c>
      <c r="C49" s="214">
        <v>1.1310359069785579E-2</v>
      </c>
      <c r="D49" s="117">
        <v>0</v>
      </c>
      <c r="E49" s="118">
        <v>0</v>
      </c>
    </row>
    <row r="50" spans="1:5" ht="15" x14ac:dyDescent="0.2">
      <c r="A50" s="119" t="s">
        <v>63</v>
      </c>
      <c r="B50" s="181" t="s">
        <v>13</v>
      </c>
      <c r="C50" s="117">
        <v>0</v>
      </c>
      <c r="D50" s="214">
        <v>9.652636849012854E-3</v>
      </c>
      <c r="E50" s="118">
        <v>0</v>
      </c>
    </row>
    <row r="51" spans="1:5" ht="28.5" x14ac:dyDescent="0.2">
      <c r="A51" s="119" t="s">
        <v>63</v>
      </c>
      <c r="B51" s="181" t="s">
        <v>70</v>
      </c>
      <c r="C51" s="117">
        <v>0</v>
      </c>
      <c r="D51" s="117">
        <v>0</v>
      </c>
      <c r="E51" s="118">
        <v>0</v>
      </c>
    </row>
    <row r="52" spans="1:5" ht="15" x14ac:dyDescent="0.2">
      <c r="A52" s="119" t="s">
        <v>63</v>
      </c>
      <c r="B52" s="181" t="s">
        <v>15</v>
      </c>
      <c r="C52" s="117">
        <v>0</v>
      </c>
      <c r="D52" s="214">
        <v>2.6253818667895563E-2</v>
      </c>
      <c r="E52" s="118">
        <v>0</v>
      </c>
    </row>
    <row r="53" spans="1:5" x14ac:dyDescent="0.2">
      <c r="A53" s="119" t="s">
        <v>66</v>
      </c>
      <c r="B53" s="181" t="s">
        <v>160</v>
      </c>
      <c r="C53" s="117">
        <v>0</v>
      </c>
      <c r="D53" s="117">
        <v>0</v>
      </c>
      <c r="E53" s="118">
        <v>0</v>
      </c>
    </row>
    <row r="54" spans="1:5" ht="15" x14ac:dyDescent="0.2">
      <c r="A54" s="119" t="s">
        <v>66</v>
      </c>
      <c r="B54" s="181" t="s">
        <v>13</v>
      </c>
      <c r="C54" s="117">
        <v>0</v>
      </c>
      <c r="D54" s="214">
        <v>9.6061500971846864E-3</v>
      </c>
      <c r="E54" s="118">
        <v>0</v>
      </c>
    </row>
    <row r="55" spans="1:5" ht="28.5" x14ac:dyDescent="0.2">
      <c r="A55" s="119" t="s">
        <v>66</v>
      </c>
      <c r="B55" s="181" t="s">
        <v>70</v>
      </c>
      <c r="C55" s="117">
        <v>0</v>
      </c>
      <c r="D55" s="117">
        <v>0</v>
      </c>
      <c r="E55" s="118">
        <v>0</v>
      </c>
    </row>
    <row r="56" spans="1:5" ht="15" x14ac:dyDescent="0.2">
      <c r="A56" s="119" t="s">
        <v>66</v>
      </c>
      <c r="B56" s="181" t="s">
        <v>15</v>
      </c>
      <c r="C56" s="117">
        <v>0</v>
      </c>
      <c r="D56" s="214">
        <v>2.2875433291698347E-2</v>
      </c>
      <c r="E56" s="118">
        <v>3.3971165413234507E-18</v>
      </c>
    </row>
    <row r="57" spans="1:5" x14ac:dyDescent="0.2">
      <c r="A57" s="119" t="s">
        <v>183</v>
      </c>
      <c r="B57" s="181" t="s">
        <v>160</v>
      </c>
      <c r="C57" s="117">
        <v>0</v>
      </c>
      <c r="D57" s="117">
        <v>0</v>
      </c>
      <c r="E57" s="118">
        <v>0</v>
      </c>
    </row>
    <row r="58" spans="1:5" ht="15" x14ac:dyDescent="0.2">
      <c r="A58" s="119" t="s">
        <v>183</v>
      </c>
      <c r="B58" s="181" t="s">
        <v>13</v>
      </c>
      <c r="C58" s="117">
        <v>0</v>
      </c>
      <c r="D58" s="214">
        <v>8.287545433264619E-3</v>
      </c>
      <c r="E58" s="118">
        <v>0</v>
      </c>
    </row>
    <row r="59" spans="1:5" ht="28.5" x14ac:dyDescent="0.2">
      <c r="A59" s="119" t="s">
        <v>183</v>
      </c>
      <c r="B59" s="181" t="s">
        <v>70</v>
      </c>
      <c r="C59" s="117">
        <v>0</v>
      </c>
      <c r="D59" s="214">
        <v>2.544100043110913E-4</v>
      </c>
      <c r="E59" s="118">
        <v>0</v>
      </c>
    </row>
    <row r="60" spans="1:5" ht="15" x14ac:dyDescent="0.2">
      <c r="A60" s="119" t="s">
        <v>183</v>
      </c>
      <c r="B60" s="181" t="s">
        <v>15</v>
      </c>
      <c r="C60" s="117">
        <v>0</v>
      </c>
      <c r="D60" s="214">
        <v>1.2971101588272799E-2</v>
      </c>
      <c r="E60" s="118">
        <v>0</v>
      </c>
    </row>
    <row r="61" spans="1:5" x14ac:dyDescent="0.2">
      <c r="A61" s="119" t="s">
        <v>67</v>
      </c>
      <c r="B61" s="181" t="s">
        <v>160</v>
      </c>
      <c r="C61" s="117">
        <v>0</v>
      </c>
      <c r="D61" s="117">
        <v>0</v>
      </c>
      <c r="E61" s="118">
        <v>0</v>
      </c>
    </row>
    <row r="62" spans="1:5" ht="15" x14ac:dyDescent="0.2">
      <c r="A62" s="119" t="s">
        <v>67</v>
      </c>
      <c r="B62" s="181" t="s">
        <v>13</v>
      </c>
      <c r="C62" s="117">
        <v>0</v>
      </c>
      <c r="D62" s="214">
        <v>2.8428412060869067E-2</v>
      </c>
      <c r="E62" s="118">
        <v>0</v>
      </c>
    </row>
    <row r="63" spans="1:5" ht="28.5" x14ac:dyDescent="0.2">
      <c r="A63" s="119" t="s">
        <v>67</v>
      </c>
      <c r="B63" s="181" t="s">
        <v>70</v>
      </c>
      <c r="C63" s="117">
        <v>0</v>
      </c>
      <c r="D63" s="117">
        <v>0</v>
      </c>
      <c r="E63" s="118">
        <v>0</v>
      </c>
    </row>
    <row r="64" spans="1:5" ht="15" x14ac:dyDescent="0.2">
      <c r="A64" s="119" t="s">
        <v>67</v>
      </c>
      <c r="B64" s="181" t="s">
        <v>15</v>
      </c>
      <c r="C64" s="117">
        <v>0</v>
      </c>
      <c r="D64" s="214">
        <v>1.7316214850244874E-2</v>
      </c>
      <c r="E64" s="118">
        <v>0</v>
      </c>
    </row>
    <row r="65" spans="1:5" ht="15" x14ac:dyDescent="0.2">
      <c r="A65" s="119" t="s">
        <v>64</v>
      </c>
      <c r="B65" s="181" t="s">
        <v>160</v>
      </c>
      <c r="C65" s="214">
        <v>0.05</v>
      </c>
      <c r="D65" s="117">
        <v>0</v>
      </c>
      <c r="E65" s="216">
        <v>2.3178257931399875E-2</v>
      </c>
    </row>
    <row r="66" spans="1:5" ht="15" x14ac:dyDescent="0.2">
      <c r="A66" s="119" t="s">
        <v>64</v>
      </c>
      <c r="B66" s="181" t="s">
        <v>13</v>
      </c>
      <c r="C66" s="117">
        <v>0</v>
      </c>
      <c r="D66" s="214">
        <v>3.6750815974188082E-3</v>
      </c>
      <c r="E66" s="118">
        <v>0</v>
      </c>
    </row>
    <row r="67" spans="1:5" ht="28.5" x14ac:dyDescent="0.2">
      <c r="A67" s="119" t="s">
        <v>64</v>
      </c>
      <c r="B67" s="181" t="s">
        <v>70</v>
      </c>
      <c r="C67" s="117">
        <v>0</v>
      </c>
      <c r="D67" s="117">
        <v>0</v>
      </c>
      <c r="E67" s="118">
        <v>0</v>
      </c>
    </row>
    <row r="68" spans="1:5" ht="15" x14ac:dyDescent="0.2">
      <c r="A68" s="119" t="s">
        <v>64</v>
      </c>
      <c r="B68" s="181" t="s">
        <v>15</v>
      </c>
      <c r="C68" s="117">
        <v>0</v>
      </c>
      <c r="D68" s="214">
        <v>4.4225949451885391E-2</v>
      </c>
      <c r="E68" s="118">
        <v>0</v>
      </c>
    </row>
    <row r="69" spans="1:5" ht="15" x14ac:dyDescent="0.2">
      <c r="A69" s="119" t="s">
        <v>20</v>
      </c>
      <c r="B69" s="181" t="s">
        <v>160</v>
      </c>
      <c r="C69" s="214">
        <v>1.6422511216408651E-3</v>
      </c>
      <c r="D69" s="117">
        <v>0</v>
      </c>
      <c r="E69" s="118">
        <v>0</v>
      </c>
    </row>
    <row r="70" spans="1:5" ht="15" x14ac:dyDescent="0.2">
      <c r="A70" s="119" t="s">
        <v>20</v>
      </c>
      <c r="B70" s="181" t="s">
        <v>13</v>
      </c>
      <c r="C70" s="117">
        <v>0</v>
      </c>
      <c r="D70" s="214">
        <v>4.7288333201716604E-4</v>
      </c>
      <c r="E70" s="118">
        <v>0</v>
      </c>
    </row>
    <row r="71" spans="1:5" ht="28.5" x14ac:dyDescent="0.2">
      <c r="A71" s="119" t="s">
        <v>20</v>
      </c>
      <c r="B71" s="181" t="s">
        <v>70</v>
      </c>
      <c r="C71" s="117">
        <v>0</v>
      </c>
      <c r="D71" s="117">
        <v>0</v>
      </c>
      <c r="E71" s="118">
        <v>0</v>
      </c>
    </row>
    <row r="72" spans="1:5" ht="15" x14ac:dyDescent="0.2">
      <c r="A72" s="119" t="s">
        <v>20</v>
      </c>
      <c r="B72" s="181" t="s">
        <v>15</v>
      </c>
      <c r="C72" s="117">
        <v>0</v>
      </c>
      <c r="D72" s="214">
        <v>4.9527116667982839E-2</v>
      </c>
      <c r="E72" s="216">
        <v>1.6632134000112399E-2</v>
      </c>
    </row>
    <row r="73" spans="1:5" ht="15" x14ac:dyDescent="0.2">
      <c r="A73" s="119" t="s">
        <v>65</v>
      </c>
      <c r="B73" s="181" t="s">
        <v>160</v>
      </c>
      <c r="C73" s="214">
        <v>1.6979063056340605E-3</v>
      </c>
      <c r="D73" s="117">
        <v>0</v>
      </c>
      <c r="E73" s="118">
        <v>0</v>
      </c>
    </row>
    <row r="74" spans="1:5" ht="15" x14ac:dyDescent="0.2">
      <c r="A74" s="119" t="s">
        <v>65</v>
      </c>
      <c r="B74" s="181" t="s">
        <v>13</v>
      </c>
      <c r="C74" s="117">
        <v>0</v>
      </c>
      <c r="D74" s="214">
        <v>3.2168208797229317E-3</v>
      </c>
      <c r="E74" s="118">
        <v>3.1799008947480558E-19</v>
      </c>
    </row>
    <row r="75" spans="1:5" ht="28.5" x14ac:dyDescent="0.2">
      <c r="A75" s="119" t="s">
        <v>65</v>
      </c>
      <c r="B75" s="181" t="s">
        <v>70</v>
      </c>
      <c r="C75" s="117">
        <v>0</v>
      </c>
      <c r="D75" s="117">
        <v>0</v>
      </c>
      <c r="E75" s="118">
        <v>0</v>
      </c>
    </row>
    <row r="76" spans="1:5" ht="15.75" thickBot="1" x14ac:dyDescent="0.25">
      <c r="A76" s="120" t="s">
        <v>65</v>
      </c>
      <c r="B76" s="121" t="s">
        <v>15</v>
      </c>
      <c r="C76" s="122">
        <v>0</v>
      </c>
      <c r="D76" s="217">
        <v>1.6808610990579051E-2</v>
      </c>
      <c r="E76" s="123">
        <v>0</v>
      </c>
    </row>
    <row r="77" spans="1:5" ht="15" thickBot="1" x14ac:dyDescent="0.25">
      <c r="A77" s="124"/>
      <c r="B77" s="108"/>
      <c r="C77" s="108"/>
      <c r="D77" s="108"/>
      <c r="E77" s="108"/>
    </row>
    <row r="78" spans="1:5" ht="25.5" customHeight="1" x14ac:dyDescent="0.2">
      <c r="A78" s="491" t="s">
        <v>96</v>
      </c>
      <c r="B78" s="492"/>
      <c r="C78" s="492"/>
      <c r="D78" s="492"/>
      <c r="E78" s="493"/>
    </row>
    <row r="79" spans="1:5" s="109" customFormat="1" ht="59.25" customHeight="1" thickBot="1" x14ac:dyDescent="0.25">
      <c r="A79" s="494" t="s">
        <v>1184</v>
      </c>
      <c r="B79" s="495"/>
      <c r="C79" s="495"/>
      <c r="D79" s="495"/>
      <c r="E79" s="496"/>
    </row>
  </sheetData>
  <autoFilter ref="A24:E76" xr:uid="{6B47E715-A906-48EF-A019-B913DE6499ED}"/>
  <mergeCells count="30">
    <mergeCell ref="A1:E1"/>
    <mergeCell ref="A3:E3"/>
    <mergeCell ref="A4:E4"/>
    <mergeCell ref="A5:E5"/>
    <mergeCell ref="A9:E9"/>
    <mergeCell ref="A2:E2"/>
    <mergeCell ref="B6:C6"/>
    <mergeCell ref="B7:C7"/>
    <mergeCell ref="D6:E6"/>
    <mergeCell ref="D7:E7"/>
    <mergeCell ref="A10:E10"/>
    <mergeCell ref="D14:E14"/>
    <mergeCell ref="D15:E15"/>
    <mergeCell ref="D16:E16"/>
    <mergeCell ref="D17:E17"/>
    <mergeCell ref="A11:E11"/>
    <mergeCell ref="A12:E12"/>
    <mergeCell ref="A14:B14"/>
    <mergeCell ref="A15:B15"/>
    <mergeCell ref="A16:B16"/>
    <mergeCell ref="A17:B17"/>
    <mergeCell ref="A78:E78"/>
    <mergeCell ref="A79:E79"/>
    <mergeCell ref="A13:E13"/>
    <mergeCell ref="A23:E23"/>
    <mergeCell ref="A21:E21"/>
    <mergeCell ref="A22:E22"/>
    <mergeCell ref="A20:E20"/>
    <mergeCell ref="D18:E18"/>
    <mergeCell ref="A18:B18"/>
  </mergeCells>
  <conditionalFormatting sqref="C25:E49 C51:E51 C50 E50 C53:E64 C52 E52 C66:E71 C65:D65 C73:E76 C72:D72">
    <cfRule type="expression" dxfId="16" priority="6">
      <formula>#REF!="N"</formula>
    </cfRule>
  </conditionalFormatting>
  <conditionalFormatting sqref="D50">
    <cfRule type="expression" dxfId="15" priority="4">
      <formula>#REF!="N"</formula>
    </cfRule>
  </conditionalFormatting>
  <conditionalFormatting sqref="D52">
    <cfRule type="expression" dxfId="14" priority="3">
      <formula>#REF!="N"</formula>
    </cfRule>
  </conditionalFormatting>
  <conditionalFormatting sqref="E65">
    <cfRule type="expression" dxfId="13" priority="2">
      <formula>#REF!="N"</formula>
    </cfRule>
  </conditionalFormatting>
  <conditionalFormatting sqref="E72">
    <cfRule type="expression" dxfId="12" priority="1">
      <formula>#REF!="N"</formula>
    </cfRule>
  </conditionalFormatting>
  <pageMargins left="0.7" right="0.7" top="0.75" bottom="0.75" header="0.3" footer="0.3"/>
  <pageSetup fitToHeight="0" orientation="portrait" r:id="rId1"/>
  <rowBreaks count="1" manualBreakCount="1">
    <brk id="19"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92D7E-46EC-4A60-BDDD-62017D28E72B}">
  <sheetPr codeName="Sheet7">
    <tabColor rgb="FF0070C0"/>
  </sheetPr>
  <dimension ref="A1:BJ27"/>
  <sheetViews>
    <sheetView zoomScale="80" zoomScaleNormal="80" workbookViewId="0">
      <selection activeCell="X27" sqref="X27"/>
    </sheetView>
  </sheetViews>
  <sheetFormatPr defaultColWidth="8.796875" defaultRowHeight="12.75" x14ac:dyDescent="0.2"/>
  <cols>
    <col min="1" max="1" width="26.69921875" style="6" bestFit="1" customWidth="1"/>
    <col min="2" max="17" width="6.69921875" style="6" customWidth="1"/>
    <col min="18" max="18" width="20.69921875" style="6" customWidth="1"/>
    <col min="19" max="23" width="10.69921875" style="6" customWidth="1"/>
    <col min="24" max="24" width="10.69921875" style="101" customWidth="1"/>
    <col min="25" max="27" width="10.69921875" style="6" customWidth="1"/>
    <col min="28" max="28" width="10.69921875" style="101" customWidth="1"/>
    <col min="29" max="29" width="20.69921875" style="6" customWidth="1"/>
    <col min="30" max="37" width="10.69921875" style="6" customWidth="1"/>
    <col min="38" max="42" width="10.69921875" style="101" customWidth="1"/>
    <col min="43" max="43" width="20.69921875" style="101" customWidth="1"/>
    <col min="44" max="45" width="20.69921875" style="6" customWidth="1"/>
    <col min="46" max="53" width="10.69921875" style="6" customWidth="1"/>
    <col min="54" max="54" width="10.69921875" style="101" customWidth="1"/>
    <col min="55" max="58" width="10.69921875" style="6" customWidth="1"/>
    <col min="59" max="61" width="20.69921875" style="6" customWidth="1"/>
    <col min="62" max="16384" width="8.796875" style="6"/>
  </cols>
  <sheetData>
    <row r="1" spans="1:62" s="7" customFormat="1" ht="159.6" customHeight="1" x14ac:dyDescent="0.2">
      <c r="A1" s="80" t="s">
        <v>1127</v>
      </c>
      <c r="B1" s="548" t="s">
        <v>1164</v>
      </c>
      <c r="C1" s="549"/>
      <c r="D1" s="549"/>
      <c r="E1" s="549"/>
      <c r="F1" s="549"/>
      <c r="G1" s="549"/>
      <c r="H1" s="549"/>
      <c r="I1" s="549"/>
      <c r="J1" s="549"/>
      <c r="K1" s="549"/>
      <c r="L1" s="549"/>
      <c r="M1" s="549"/>
      <c r="N1" s="550"/>
      <c r="O1" s="551" t="s">
        <v>1165</v>
      </c>
      <c r="P1" s="552"/>
      <c r="Q1" s="553"/>
      <c r="R1" s="263" t="s">
        <v>1325</v>
      </c>
      <c r="S1" s="555" t="s">
        <v>1342</v>
      </c>
      <c r="T1" s="556"/>
      <c r="U1" s="556"/>
      <c r="V1" s="556"/>
      <c r="W1" s="556"/>
      <c r="X1" s="263" t="s">
        <v>1326</v>
      </c>
      <c r="Y1" s="554" t="s">
        <v>21</v>
      </c>
      <c r="Z1" s="544"/>
      <c r="AA1" s="544"/>
      <c r="AB1" s="264" t="s">
        <v>22</v>
      </c>
      <c r="AC1" s="263" t="s">
        <v>23</v>
      </c>
      <c r="AD1" s="266" t="s">
        <v>24</v>
      </c>
      <c r="AE1" s="554" t="s">
        <v>1340</v>
      </c>
      <c r="AF1" s="544"/>
      <c r="AG1" s="544"/>
      <c r="AH1" s="544"/>
      <c r="AI1" s="544"/>
      <c r="AJ1" s="544"/>
      <c r="AK1" s="544"/>
      <c r="AL1" s="545" t="s">
        <v>1339</v>
      </c>
      <c r="AM1" s="546"/>
      <c r="AN1" s="546"/>
      <c r="AO1" s="546"/>
      <c r="AP1" s="546"/>
      <c r="AQ1" s="263" t="s">
        <v>25</v>
      </c>
      <c r="AR1" s="265" t="s">
        <v>26</v>
      </c>
      <c r="AS1" s="265" t="s">
        <v>27</v>
      </c>
      <c r="AT1" s="543" t="s">
        <v>1338</v>
      </c>
      <c r="AU1" s="544"/>
      <c r="AV1" s="544"/>
      <c r="AW1" s="544"/>
      <c r="AX1" s="544"/>
      <c r="AY1" s="544"/>
      <c r="AZ1" s="544"/>
      <c r="BA1" s="544"/>
      <c r="BB1" s="545" t="s">
        <v>1337</v>
      </c>
      <c r="BC1" s="546"/>
      <c r="BD1" s="546"/>
      <c r="BE1" s="546"/>
      <c r="BF1" s="547"/>
      <c r="BG1" s="265" t="s">
        <v>28</v>
      </c>
      <c r="BH1" s="265" t="s">
        <v>29</v>
      </c>
      <c r="BI1" s="265" t="s">
        <v>30</v>
      </c>
    </row>
    <row r="2" spans="1:62" ht="102.75" thickBot="1" x14ac:dyDescent="0.25">
      <c r="A2" s="198" t="s">
        <v>68</v>
      </c>
      <c r="B2" s="79" t="s">
        <v>35</v>
      </c>
      <c r="C2" s="77" t="s">
        <v>17</v>
      </c>
      <c r="D2" s="77" t="s">
        <v>49</v>
      </c>
      <c r="E2" s="77" t="s">
        <v>18</v>
      </c>
      <c r="F2" s="77" t="s">
        <v>19</v>
      </c>
      <c r="G2" s="77" t="s">
        <v>61</v>
      </c>
      <c r="H2" s="77" t="s">
        <v>63</v>
      </c>
      <c r="I2" s="77" t="s">
        <v>64</v>
      </c>
      <c r="J2" s="77" t="s">
        <v>20</v>
      </c>
      <c r="K2" s="77" t="s">
        <v>65</v>
      </c>
      <c r="L2" s="77" t="s">
        <v>66</v>
      </c>
      <c r="M2" s="88" t="s">
        <v>183</v>
      </c>
      <c r="N2" s="81" t="s">
        <v>67</v>
      </c>
      <c r="O2" s="82" t="s">
        <v>36</v>
      </c>
      <c r="P2" s="77" t="s">
        <v>1329</v>
      </c>
      <c r="Q2" s="83" t="s">
        <v>50</v>
      </c>
      <c r="R2" s="282"/>
      <c r="S2" s="87" t="s">
        <v>40</v>
      </c>
      <c r="T2" s="79" t="s">
        <v>37</v>
      </c>
      <c r="U2" s="77" t="s">
        <v>43</v>
      </c>
      <c r="V2" s="77" t="s">
        <v>51</v>
      </c>
      <c r="W2" s="77" t="s">
        <v>55</v>
      </c>
      <c r="X2" s="282"/>
      <c r="Y2" s="82" t="s">
        <v>1341</v>
      </c>
      <c r="Z2" s="77" t="s">
        <v>44</v>
      </c>
      <c r="AA2" s="77" t="s">
        <v>52</v>
      </c>
      <c r="AB2" s="283"/>
      <c r="AC2" s="282"/>
      <c r="AD2" s="284"/>
      <c r="AE2" s="82" t="s">
        <v>39</v>
      </c>
      <c r="AF2" s="77" t="s">
        <v>46</v>
      </c>
      <c r="AG2" s="77" t="s">
        <v>53</v>
      </c>
      <c r="AH2" s="77" t="s">
        <v>56</v>
      </c>
      <c r="AI2" s="77" t="s">
        <v>59</v>
      </c>
      <c r="AJ2" s="77" t="s">
        <v>62</v>
      </c>
      <c r="AK2" s="88" t="s">
        <v>1327</v>
      </c>
      <c r="AL2" s="87" t="s">
        <v>40</v>
      </c>
      <c r="AM2" s="88" t="s">
        <v>37</v>
      </c>
      <c r="AN2" s="88" t="s">
        <v>43</v>
      </c>
      <c r="AO2" s="88" t="s">
        <v>51</v>
      </c>
      <c r="AP2" s="88" t="s">
        <v>55</v>
      </c>
      <c r="AQ2" s="282"/>
      <c r="AR2" s="282"/>
      <c r="AS2" s="282"/>
      <c r="AT2" s="79" t="s">
        <v>41</v>
      </c>
      <c r="AU2" s="77" t="s">
        <v>47</v>
      </c>
      <c r="AV2" s="77" t="s">
        <v>54</v>
      </c>
      <c r="AW2" s="77" t="s">
        <v>57</v>
      </c>
      <c r="AX2" s="77" t="s">
        <v>56</v>
      </c>
      <c r="AY2" s="77" t="s">
        <v>59</v>
      </c>
      <c r="AZ2" s="89" t="s">
        <v>62</v>
      </c>
      <c r="BA2" s="88" t="s">
        <v>1327</v>
      </c>
      <c r="BB2" s="87" t="s">
        <v>1158</v>
      </c>
      <c r="BC2" s="88" t="s">
        <v>48</v>
      </c>
      <c r="BD2" s="88" t="s">
        <v>58</v>
      </c>
      <c r="BE2" s="88" t="s">
        <v>60</v>
      </c>
      <c r="BF2" s="227" t="s">
        <v>1328</v>
      </c>
      <c r="BG2" s="282"/>
      <c r="BH2" s="282"/>
      <c r="BI2" s="282"/>
      <c r="BJ2" s="7"/>
    </row>
    <row r="3" spans="1:62" ht="4.5" customHeight="1" thickBot="1" x14ac:dyDescent="0.25">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182"/>
      <c r="AD3" s="90"/>
      <c r="AE3" s="90"/>
      <c r="AF3" s="90"/>
      <c r="AG3" s="90"/>
      <c r="AH3" s="90"/>
      <c r="AI3" s="90"/>
      <c r="AJ3" s="90"/>
      <c r="AK3" s="150"/>
      <c r="AL3" s="90"/>
      <c r="AM3" s="90"/>
      <c r="AN3" s="90"/>
      <c r="AO3" s="90"/>
      <c r="AP3" s="90"/>
      <c r="AQ3" s="182"/>
      <c r="AR3" s="182"/>
      <c r="AS3" s="182"/>
      <c r="AT3" s="90"/>
      <c r="AU3" s="90"/>
      <c r="AV3" s="90"/>
      <c r="AW3" s="90"/>
      <c r="AX3" s="90"/>
      <c r="AY3" s="90"/>
      <c r="AZ3" s="90"/>
      <c r="BA3" s="90"/>
      <c r="BB3" s="90"/>
      <c r="BC3" s="90"/>
      <c r="BD3" s="90"/>
      <c r="BE3" s="90"/>
      <c r="BF3" s="90"/>
      <c r="BG3" s="182"/>
      <c r="BH3" s="182"/>
      <c r="BI3" s="182"/>
    </row>
    <row r="4" spans="1:62" ht="25.5" x14ac:dyDescent="0.2">
      <c r="A4" s="208" t="s">
        <v>34</v>
      </c>
      <c r="B4" s="212" t="s">
        <v>31</v>
      </c>
      <c r="C4" s="91" t="s">
        <v>31</v>
      </c>
      <c r="D4" s="91" t="s">
        <v>31</v>
      </c>
      <c r="E4" s="91" t="s">
        <v>31</v>
      </c>
      <c r="F4" s="91" t="s">
        <v>31</v>
      </c>
      <c r="G4" s="91" t="s">
        <v>31</v>
      </c>
      <c r="H4" s="91" t="s">
        <v>31</v>
      </c>
      <c r="I4" s="91" t="s">
        <v>31</v>
      </c>
      <c r="J4" s="91" t="s">
        <v>31</v>
      </c>
      <c r="K4" s="91" t="s">
        <v>31</v>
      </c>
      <c r="L4" s="91" t="s">
        <v>31</v>
      </c>
      <c r="M4" s="91" t="s">
        <v>31</v>
      </c>
      <c r="N4" s="213" t="s">
        <v>31</v>
      </c>
      <c r="O4" s="211" t="s">
        <v>31</v>
      </c>
      <c r="P4" s="91" t="s">
        <v>31</v>
      </c>
      <c r="Q4" s="207" t="s">
        <v>31</v>
      </c>
      <c r="R4" s="183" t="s">
        <v>31</v>
      </c>
      <c r="S4" s="190" t="s">
        <v>31</v>
      </c>
      <c r="T4" s="92" t="s">
        <v>31</v>
      </c>
      <c r="U4" s="92" t="s">
        <v>31</v>
      </c>
      <c r="V4" s="92" t="s">
        <v>31</v>
      </c>
      <c r="W4" s="92" t="s">
        <v>31</v>
      </c>
      <c r="X4" s="202" t="s">
        <v>32</v>
      </c>
      <c r="Y4" s="190" t="s">
        <v>31</v>
      </c>
      <c r="Z4" s="92" t="s">
        <v>31</v>
      </c>
      <c r="AA4" s="92" t="s">
        <v>31</v>
      </c>
      <c r="AB4" s="202" t="s">
        <v>31</v>
      </c>
      <c r="AC4" s="183" t="s">
        <v>33</v>
      </c>
      <c r="AD4" s="202" t="s">
        <v>31</v>
      </c>
      <c r="AE4" s="190" t="s">
        <v>31</v>
      </c>
      <c r="AF4" s="92" t="s">
        <v>31</v>
      </c>
      <c r="AG4" s="92" t="s">
        <v>31</v>
      </c>
      <c r="AH4" s="92" t="s">
        <v>31</v>
      </c>
      <c r="AI4" s="92" t="s">
        <v>31</v>
      </c>
      <c r="AJ4" s="92" t="s">
        <v>31</v>
      </c>
      <c r="AK4" s="92" t="s">
        <v>33</v>
      </c>
      <c r="AL4" s="190" t="s">
        <v>31</v>
      </c>
      <c r="AM4" s="92" t="s">
        <v>31</v>
      </c>
      <c r="AN4" s="92" t="s">
        <v>31</v>
      </c>
      <c r="AO4" s="92" t="s">
        <v>31</v>
      </c>
      <c r="AP4" s="92" t="s">
        <v>31</v>
      </c>
      <c r="AQ4" s="183" t="s">
        <v>31</v>
      </c>
      <c r="AR4" s="183" t="s">
        <v>33</v>
      </c>
      <c r="AS4" s="183" t="s">
        <v>31</v>
      </c>
      <c r="AT4" s="192" t="s">
        <v>31</v>
      </c>
      <c r="AU4" s="92" t="s">
        <v>31</v>
      </c>
      <c r="AV4" s="92" t="s">
        <v>31</v>
      </c>
      <c r="AW4" s="92" t="s">
        <v>31</v>
      </c>
      <c r="AX4" s="92" t="s">
        <v>31</v>
      </c>
      <c r="AY4" s="92" t="s">
        <v>31</v>
      </c>
      <c r="AZ4" s="92" t="s">
        <v>31</v>
      </c>
      <c r="BA4" s="92" t="s">
        <v>33</v>
      </c>
      <c r="BB4" s="190" t="s">
        <v>31</v>
      </c>
      <c r="BC4" s="92" t="s">
        <v>31</v>
      </c>
      <c r="BD4" s="92" t="s">
        <v>31</v>
      </c>
      <c r="BE4" s="92" t="s">
        <v>31</v>
      </c>
      <c r="BF4" s="93" t="s">
        <v>33</v>
      </c>
      <c r="BG4" s="183" t="s">
        <v>33</v>
      </c>
      <c r="BH4" s="183" t="s">
        <v>33</v>
      </c>
      <c r="BI4" s="183" t="s">
        <v>33</v>
      </c>
    </row>
    <row r="5" spans="1:62" x14ac:dyDescent="0.2">
      <c r="A5" s="223" t="s">
        <v>1305</v>
      </c>
      <c r="B5" s="191"/>
      <c r="C5" s="78"/>
      <c r="D5" s="78"/>
      <c r="E5" s="78"/>
      <c r="F5" s="78"/>
      <c r="G5" s="78"/>
      <c r="H5" s="78"/>
      <c r="I5" s="78"/>
      <c r="J5" s="78"/>
      <c r="K5" s="78"/>
      <c r="L5" s="78"/>
      <c r="M5" s="78"/>
      <c r="N5" s="97"/>
      <c r="O5" s="193"/>
      <c r="P5" s="78"/>
      <c r="Q5" s="187"/>
      <c r="R5" s="196"/>
      <c r="S5" s="199"/>
      <c r="T5" s="78"/>
      <c r="U5" s="78"/>
      <c r="V5" s="78"/>
      <c r="W5" s="78"/>
      <c r="X5" s="225"/>
      <c r="Y5" s="191"/>
      <c r="Z5" s="78"/>
      <c r="AA5" s="78"/>
      <c r="AB5" s="205"/>
      <c r="AC5" s="197"/>
      <c r="AD5" s="203"/>
      <c r="AE5" s="86"/>
      <c r="AF5" s="96"/>
      <c r="AG5" s="96"/>
      <c r="AH5" s="96"/>
      <c r="AI5" s="96"/>
      <c r="AJ5" s="96"/>
      <c r="AK5" s="95"/>
      <c r="AL5" s="86"/>
      <c r="AM5" s="96"/>
      <c r="AN5" s="96"/>
      <c r="AO5" s="96"/>
      <c r="AP5" s="96"/>
      <c r="AQ5" s="185"/>
      <c r="AR5" s="184"/>
      <c r="AS5" s="184"/>
      <c r="AT5" s="193"/>
      <c r="AU5" s="78"/>
      <c r="AV5" s="78"/>
      <c r="AW5" s="78"/>
      <c r="AX5" s="78"/>
      <c r="AY5" s="78"/>
      <c r="AZ5" s="78"/>
      <c r="BA5" s="94"/>
      <c r="BB5" s="199"/>
      <c r="BC5" s="94"/>
      <c r="BD5" s="94"/>
      <c r="BE5" s="94"/>
      <c r="BF5" s="228"/>
      <c r="BG5" s="184"/>
      <c r="BH5" s="184"/>
      <c r="BI5" s="184"/>
      <c r="BJ5" s="7"/>
    </row>
    <row r="6" spans="1:62" x14ac:dyDescent="0.2">
      <c r="A6" s="223" t="s">
        <v>1308</v>
      </c>
      <c r="B6" s="191"/>
      <c r="C6" s="78"/>
      <c r="D6" s="78"/>
      <c r="E6" s="78"/>
      <c r="F6" s="78"/>
      <c r="G6" s="78"/>
      <c r="H6" s="78"/>
      <c r="I6" s="78"/>
      <c r="J6" s="78"/>
      <c r="K6" s="78"/>
      <c r="L6" s="78"/>
      <c r="M6" s="78"/>
      <c r="N6" s="97"/>
      <c r="O6" s="193"/>
      <c r="P6" s="78"/>
      <c r="Q6" s="187"/>
      <c r="R6" s="196"/>
      <c r="S6" s="199"/>
      <c r="T6" s="78"/>
      <c r="U6" s="78"/>
      <c r="V6" s="78"/>
      <c r="W6" s="78"/>
      <c r="X6" s="225"/>
      <c r="Y6" s="191"/>
      <c r="Z6" s="78"/>
      <c r="AA6" s="78"/>
      <c r="AB6" s="205"/>
      <c r="AC6" s="197"/>
      <c r="AD6" s="203"/>
      <c r="AE6" s="86"/>
      <c r="AF6" s="96"/>
      <c r="AG6" s="96"/>
      <c r="AH6" s="96"/>
      <c r="AI6" s="96"/>
      <c r="AJ6" s="96"/>
      <c r="AK6" s="95"/>
      <c r="AL6" s="86"/>
      <c r="AM6" s="96"/>
      <c r="AN6" s="96"/>
      <c r="AO6" s="96"/>
      <c r="AP6" s="96"/>
      <c r="AQ6" s="185"/>
      <c r="AR6" s="184"/>
      <c r="AS6" s="184"/>
      <c r="AT6" s="193"/>
      <c r="AU6" s="78"/>
      <c r="AV6" s="78"/>
      <c r="AW6" s="78"/>
      <c r="AX6" s="78"/>
      <c r="AY6" s="78"/>
      <c r="AZ6" s="78"/>
      <c r="BA6" s="94"/>
      <c r="BB6" s="199"/>
      <c r="BC6" s="94"/>
      <c r="BD6" s="94"/>
      <c r="BE6" s="94"/>
      <c r="BF6" s="228"/>
      <c r="BG6" s="184"/>
      <c r="BH6" s="184"/>
      <c r="BI6" s="184"/>
      <c r="BJ6" s="7"/>
    </row>
    <row r="7" spans="1:62" x14ac:dyDescent="0.2">
      <c r="A7" s="223" t="s">
        <v>1304</v>
      </c>
      <c r="B7" s="191"/>
      <c r="C7" s="78"/>
      <c r="D7" s="78"/>
      <c r="E7" s="78"/>
      <c r="F7" s="78"/>
      <c r="G7" s="78"/>
      <c r="H7" s="78"/>
      <c r="I7" s="78"/>
      <c r="J7" s="78"/>
      <c r="K7" s="78"/>
      <c r="L7" s="78"/>
      <c r="M7" s="78"/>
      <c r="N7" s="97"/>
      <c r="O7" s="193"/>
      <c r="P7" s="78"/>
      <c r="Q7" s="187"/>
      <c r="R7" s="196"/>
      <c r="S7" s="199"/>
      <c r="T7" s="78"/>
      <c r="U7" s="78"/>
      <c r="V7" s="78"/>
      <c r="W7" s="78"/>
      <c r="X7" s="225"/>
      <c r="Y7" s="191"/>
      <c r="Z7" s="78"/>
      <c r="AA7" s="78"/>
      <c r="AB7" s="205"/>
      <c r="AC7" s="197"/>
      <c r="AD7" s="203"/>
      <c r="AE7" s="191"/>
      <c r="AF7" s="78"/>
      <c r="AG7" s="78"/>
      <c r="AH7" s="78"/>
      <c r="AI7" s="78"/>
      <c r="AJ7" s="78"/>
      <c r="AK7" s="94"/>
      <c r="AL7" s="199"/>
      <c r="AM7" s="94"/>
      <c r="AN7" s="94"/>
      <c r="AO7" s="94"/>
      <c r="AP7" s="94"/>
      <c r="AQ7" s="196"/>
      <c r="AR7" s="184"/>
      <c r="AS7" s="184"/>
      <c r="AT7" s="193"/>
      <c r="AU7" s="78"/>
      <c r="AV7" s="78"/>
      <c r="AW7" s="78"/>
      <c r="AX7" s="78"/>
      <c r="AY7" s="78"/>
      <c r="AZ7" s="78"/>
      <c r="BA7" s="94"/>
      <c r="BB7" s="199"/>
      <c r="BC7" s="94"/>
      <c r="BD7" s="94"/>
      <c r="BE7" s="94"/>
      <c r="BF7" s="228"/>
      <c r="BG7" s="184"/>
      <c r="BH7" s="184"/>
      <c r="BI7" s="184"/>
      <c r="BJ7" s="7"/>
    </row>
    <row r="8" spans="1:62" x14ac:dyDescent="0.2">
      <c r="A8" s="223" t="s">
        <v>1303</v>
      </c>
      <c r="B8" s="191"/>
      <c r="C8" s="78"/>
      <c r="D8" s="78"/>
      <c r="E8" s="78"/>
      <c r="F8" s="78"/>
      <c r="G8" s="78"/>
      <c r="H8" s="78"/>
      <c r="I8" s="78"/>
      <c r="J8" s="78"/>
      <c r="K8" s="78"/>
      <c r="L8" s="78"/>
      <c r="M8" s="78"/>
      <c r="N8" s="97"/>
      <c r="O8" s="194"/>
      <c r="P8" s="96"/>
      <c r="Q8" s="188"/>
      <c r="R8" s="196"/>
      <c r="S8" s="199"/>
      <c r="T8" s="78"/>
      <c r="U8" s="78"/>
      <c r="V8" s="78"/>
      <c r="W8" s="78"/>
      <c r="X8" s="225"/>
      <c r="Y8" s="191"/>
      <c r="Z8" s="78"/>
      <c r="AA8" s="78"/>
      <c r="AB8" s="205"/>
      <c r="AC8" s="197"/>
      <c r="AD8" s="203"/>
      <c r="AE8" s="191"/>
      <c r="AF8" s="78"/>
      <c r="AG8" s="78"/>
      <c r="AH8" s="78"/>
      <c r="AI8" s="78"/>
      <c r="AJ8" s="78"/>
      <c r="AK8" s="94"/>
      <c r="AL8" s="199"/>
      <c r="AM8" s="94"/>
      <c r="AN8" s="94"/>
      <c r="AO8" s="94"/>
      <c r="AP8" s="94"/>
      <c r="AQ8" s="196"/>
      <c r="AR8" s="184"/>
      <c r="AS8" s="184"/>
      <c r="AT8" s="193"/>
      <c r="AU8" s="78"/>
      <c r="AV8" s="78"/>
      <c r="AW8" s="78"/>
      <c r="AX8" s="78"/>
      <c r="AY8" s="78"/>
      <c r="AZ8" s="78"/>
      <c r="BA8" s="94"/>
      <c r="BB8" s="199"/>
      <c r="BC8" s="94"/>
      <c r="BD8" s="94"/>
      <c r="BE8" s="94"/>
      <c r="BF8" s="228"/>
      <c r="BG8" s="184"/>
      <c r="BH8" s="184"/>
      <c r="BI8" s="184"/>
      <c r="BJ8" s="7"/>
    </row>
    <row r="9" spans="1:62" x14ac:dyDescent="0.2">
      <c r="A9" s="223" t="s">
        <v>1169</v>
      </c>
      <c r="B9" s="191"/>
      <c r="C9" s="78"/>
      <c r="D9" s="78"/>
      <c r="E9" s="78"/>
      <c r="F9" s="78"/>
      <c r="G9" s="78"/>
      <c r="H9" s="78"/>
      <c r="I9" s="78"/>
      <c r="J9" s="78"/>
      <c r="K9" s="78"/>
      <c r="L9" s="78"/>
      <c r="M9" s="78"/>
      <c r="N9" s="97"/>
      <c r="O9" s="194"/>
      <c r="P9" s="96"/>
      <c r="Q9" s="188"/>
      <c r="R9" s="196"/>
      <c r="S9" s="199"/>
      <c r="T9" s="78"/>
      <c r="U9" s="78"/>
      <c r="V9" s="78"/>
      <c r="W9" s="78"/>
      <c r="X9" s="225"/>
      <c r="Y9" s="86"/>
      <c r="Z9" s="96"/>
      <c r="AA9" s="96"/>
      <c r="AB9" s="205"/>
      <c r="AC9" s="197"/>
      <c r="AD9" s="203"/>
      <c r="AE9" s="191"/>
      <c r="AF9" s="78"/>
      <c r="AG9" s="78"/>
      <c r="AH9" s="78"/>
      <c r="AI9" s="78"/>
      <c r="AJ9" s="78"/>
      <c r="AK9" s="94"/>
      <c r="AL9" s="199"/>
      <c r="AM9" s="94"/>
      <c r="AN9" s="94"/>
      <c r="AO9" s="94"/>
      <c r="AP9" s="94"/>
      <c r="AQ9" s="196"/>
      <c r="AR9" s="184"/>
      <c r="AS9" s="184"/>
      <c r="AT9" s="193"/>
      <c r="AU9" s="78"/>
      <c r="AV9" s="78"/>
      <c r="AW9" s="78"/>
      <c r="AX9" s="78"/>
      <c r="AY9" s="78"/>
      <c r="AZ9" s="78"/>
      <c r="BA9" s="94"/>
      <c r="BB9" s="199"/>
      <c r="BC9" s="94"/>
      <c r="BD9" s="94"/>
      <c r="BE9" s="94"/>
      <c r="BF9" s="228"/>
      <c r="BG9" s="184"/>
      <c r="BH9" s="184"/>
      <c r="BI9" s="184"/>
      <c r="BJ9" s="7"/>
    </row>
    <row r="10" spans="1:62" x14ac:dyDescent="0.2">
      <c r="A10" s="223" t="s">
        <v>1309</v>
      </c>
      <c r="B10" s="191"/>
      <c r="C10" s="78"/>
      <c r="D10" s="78"/>
      <c r="E10" s="78"/>
      <c r="F10" s="78"/>
      <c r="G10" s="78"/>
      <c r="H10" s="78"/>
      <c r="I10" s="78"/>
      <c r="J10" s="78"/>
      <c r="K10" s="78"/>
      <c r="L10" s="78"/>
      <c r="M10" s="78"/>
      <c r="N10" s="97"/>
      <c r="O10" s="194"/>
      <c r="P10" s="96"/>
      <c r="Q10" s="188"/>
      <c r="R10" s="196"/>
      <c r="S10" s="200"/>
      <c r="T10" s="96"/>
      <c r="U10" s="96"/>
      <c r="V10" s="96"/>
      <c r="W10" s="96"/>
      <c r="X10" s="205"/>
      <c r="Y10" s="86"/>
      <c r="Z10" s="96"/>
      <c r="AA10" s="96"/>
      <c r="AB10" s="205"/>
      <c r="AC10" s="197"/>
      <c r="AD10" s="203"/>
      <c r="AE10" s="191"/>
      <c r="AF10" s="78"/>
      <c r="AG10" s="78"/>
      <c r="AH10" s="78"/>
      <c r="AI10" s="78"/>
      <c r="AJ10" s="78"/>
      <c r="AK10" s="94"/>
      <c r="AL10" s="199"/>
      <c r="AM10" s="94"/>
      <c r="AN10" s="94"/>
      <c r="AO10" s="94"/>
      <c r="AP10" s="94"/>
      <c r="AQ10" s="196"/>
      <c r="AR10" s="184"/>
      <c r="AS10" s="184"/>
      <c r="AT10" s="193"/>
      <c r="AU10" s="78"/>
      <c r="AV10" s="78"/>
      <c r="AW10" s="78"/>
      <c r="AX10" s="78"/>
      <c r="AY10" s="78"/>
      <c r="AZ10" s="78"/>
      <c r="BA10" s="94"/>
      <c r="BB10" s="200"/>
      <c r="BC10" s="95"/>
      <c r="BD10" s="95"/>
      <c r="BE10" s="95"/>
      <c r="BF10" s="229"/>
      <c r="BG10" s="184"/>
      <c r="BH10" s="184"/>
      <c r="BI10" s="184"/>
      <c r="BJ10" s="7"/>
    </row>
    <row r="11" spans="1:62" x14ac:dyDescent="0.2">
      <c r="A11" s="223" t="s">
        <v>1170</v>
      </c>
      <c r="B11" s="191"/>
      <c r="C11" s="78"/>
      <c r="D11" s="78"/>
      <c r="E11" s="78"/>
      <c r="F11" s="78"/>
      <c r="G11" s="78"/>
      <c r="H11" s="78"/>
      <c r="I11" s="78"/>
      <c r="J11" s="78"/>
      <c r="K11" s="78"/>
      <c r="L11" s="78"/>
      <c r="M11" s="78"/>
      <c r="N11" s="97"/>
      <c r="O11" s="194"/>
      <c r="P11" s="96"/>
      <c r="Q11" s="188"/>
      <c r="R11" s="196"/>
      <c r="S11" s="200"/>
      <c r="T11" s="96"/>
      <c r="U11" s="96"/>
      <c r="V11" s="96"/>
      <c r="W11" s="96"/>
      <c r="X11" s="205"/>
      <c r="Y11" s="86"/>
      <c r="Z11" s="96"/>
      <c r="AA11" s="96"/>
      <c r="AB11" s="205"/>
      <c r="AC11" s="197"/>
      <c r="AD11" s="203"/>
      <c r="AE11" s="191"/>
      <c r="AF11" s="78"/>
      <c r="AG11" s="78"/>
      <c r="AH11" s="78"/>
      <c r="AI11" s="78"/>
      <c r="AJ11" s="78"/>
      <c r="AK11" s="94"/>
      <c r="AL11" s="200"/>
      <c r="AM11" s="95"/>
      <c r="AN11" s="95"/>
      <c r="AO11" s="95"/>
      <c r="AP11" s="95"/>
      <c r="AQ11" s="197"/>
      <c r="AR11" s="185"/>
      <c r="AS11" s="185"/>
      <c r="AT11" s="194"/>
      <c r="AU11" s="96"/>
      <c r="AV11" s="96"/>
      <c r="AW11" s="96"/>
      <c r="AX11" s="96"/>
      <c r="AY11" s="96"/>
      <c r="AZ11" s="96"/>
      <c r="BA11" s="95"/>
      <c r="BB11" s="200"/>
      <c r="BC11" s="95"/>
      <c r="BD11" s="95"/>
      <c r="BE11" s="95"/>
      <c r="BF11" s="229"/>
      <c r="BG11" s="185"/>
      <c r="BH11" s="185"/>
      <c r="BI11" s="185"/>
    </row>
    <row r="12" spans="1:62" x14ac:dyDescent="0.2">
      <c r="A12" s="223" t="s">
        <v>1307</v>
      </c>
      <c r="B12" s="191"/>
      <c r="C12" s="78"/>
      <c r="D12" s="78"/>
      <c r="E12" s="78"/>
      <c r="F12" s="78"/>
      <c r="G12" s="78"/>
      <c r="H12" s="78"/>
      <c r="I12" s="78"/>
      <c r="J12" s="78"/>
      <c r="K12" s="78"/>
      <c r="L12" s="78"/>
      <c r="M12" s="78"/>
      <c r="N12" s="97"/>
      <c r="O12" s="194"/>
      <c r="P12" s="96"/>
      <c r="Q12" s="188"/>
      <c r="R12" s="196"/>
      <c r="S12" s="200"/>
      <c r="T12" s="96"/>
      <c r="U12" s="96"/>
      <c r="V12" s="96"/>
      <c r="W12" s="96"/>
      <c r="X12" s="205"/>
      <c r="Y12" s="86"/>
      <c r="Z12" s="96"/>
      <c r="AA12" s="96"/>
      <c r="AB12" s="205"/>
      <c r="AC12" s="197"/>
      <c r="AD12" s="203"/>
      <c r="AE12" s="191"/>
      <c r="AF12" s="78"/>
      <c r="AG12" s="78"/>
      <c r="AH12" s="78"/>
      <c r="AI12" s="78"/>
      <c r="AJ12" s="78"/>
      <c r="AK12" s="94"/>
      <c r="AL12" s="200"/>
      <c r="AM12" s="95"/>
      <c r="AN12" s="95"/>
      <c r="AO12" s="95"/>
      <c r="AP12" s="95"/>
      <c r="AQ12" s="197"/>
      <c r="AR12" s="185"/>
      <c r="AS12" s="185"/>
      <c r="AT12" s="194"/>
      <c r="AU12" s="96"/>
      <c r="AV12" s="96"/>
      <c r="AW12" s="96"/>
      <c r="AX12" s="96"/>
      <c r="AY12" s="96"/>
      <c r="AZ12" s="96"/>
      <c r="BA12" s="95"/>
      <c r="BB12" s="200"/>
      <c r="BC12" s="95"/>
      <c r="BD12" s="95"/>
      <c r="BE12" s="95"/>
      <c r="BF12" s="229"/>
      <c r="BG12" s="185"/>
      <c r="BH12" s="185"/>
      <c r="BI12" s="185"/>
    </row>
    <row r="13" spans="1:62" x14ac:dyDescent="0.2">
      <c r="A13" s="223" t="s">
        <v>1306</v>
      </c>
      <c r="B13" s="191"/>
      <c r="C13" s="78"/>
      <c r="D13" s="78"/>
      <c r="E13" s="78"/>
      <c r="F13" s="78"/>
      <c r="G13" s="78"/>
      <c r="H13" s="78"/>
      <c r="I13" s="78"/>
      <c r="J13" s="78"/>
      <c r="K13" s="78"/>
      <c r="L13" s="78"/>
      <c r="M13" s="78"/>
      <c r="N13" s="97"/>
      <c r="O13" s="194"/>
      <c r="P13" s="96"/>
      <c r="Q13" s="188"/>
      <c r="R13" s="196"/>
      <c r="S13" s="200"/>
      <c r="T13" s="96"/>
      <c r="U13" s="96"/>
      <c r="V13" s="96"/>
      <c r="W13" s="96"/>
      <c r="X13" s="205"/>
      <c r="Y13" s="86"/>
      <c r="Z13" s="96"/>
      <c r="AA13" s="96"/>
      <c r="AB13" s="205"/>
      <c r="AC13" s="197"/>
      <c r="AD13" s="203"/>
      <c r="AE13" s="86"/>
      <c r="AF13" s="96"/>
      <c r="AG13" s="96"/>
      <c r="AH13" s="96"/>
      <c r="AI13" s="96"/>
      <c r="AJ13" s="96"/>
      <c r="AK13" s="95"/>
      <c r="AL13" s="200"/>
      <c r="AM13" s="95"/>
      <c r="AN13" s="95"/>
      <c r="AO13" s="95"/>
      <c r="AP13" s="95"/>
      <c r="AQ13" s="197"/>
      <c r="AR13" s="185"/>
      <c r="AS13" s="185"/>
      <c r="AT13" s="193"/>
      <c r="AU13" s="78"/>
      <c r="AV13" s="78"/>
      <c r="AW13" s="78"/>
      <c r="AX13" s="78"/>
      <c r="AY13" s="78"/>
      <c r="AZ13" s="78"/>
      <c r="BA13" s="94"/>
      <c r="BB13" s="200"/>
      <c r="BC13" s="95"/>
      <c r="BD13" s="95"/>
      <c r="BE13" s="95"/>
      <c r="BF13" s="229"/>
      <c r="BG13" s="185"/>
      <c r="BH13" s="185"/>
      <c r="BI13" s="185"/>
    </row>
    <row r="14" spans="1:62" x14ac:dyDescent="0.2">
      <c r="A14" s="223" t="s">
        <v>1300</v>
      </c>
      <c r="B14" s="191"/>
      <c r="C14" s="78"/>
      <c r="D14" s="78"/>
      <c r="E14" s="78"/>
      <c r="F14" s="78"/>
      <c r="G14" s="78"/>
      <c r="H14" s="78"/>
      <c r="I14" s="78"/>
      <c r="J14" s="78"/>
      <c r="K14" s="78"/>
      <c r="L14" s="78"/>
      <c r="M14" s="78"/>
      <c r="N14" s="97"/>
      <c r="O14" s="194"/>
      <c r="P14" s="96"/>
      <c r="Q14" s="188"/>
      <c r="R14" s="196"/>
      <c r="S14" s="200"/>
      <c r="T14" s="96"/>
      <c r="U14" s="96"/>
      <c r="V14" s="96"/>
      <c r="W14" s="96"/>
      <c r="X14" s="205"/>
      <c r="Y14" s="86"/>
      <c r="Z14" s="96"/>
      <c r="AA14" s="96"/>
      <c r="AB14" s="205"/>
      <c r="AC14" s="197"/>
      <c r="AD14" s="203"/>
      <c r="AE14" s="86"/>
      <c r="AF14" s="96"/>
      <c r="AG14" s="96"/>
      <c r="AH14" s="96"/>
      <c r="AI14" s="96"/>
      <c r="AJ14" s="96"/>
      <c r="AK14" s="95"/>
      <c r="AL14" s="200"/>
      <c r="AM14" s="95"/>
      <c r="AN14" s="95"/>
      <c r="AO14" s="95"/>
      <c r="AP14" s="95"/>
      <c r="AQ14" s="197"/>
      <c r="AR14" s="185"/>
      <c r="AS14" s="185"/>
      <c r="AT14" s="194"/>
      <c r="AU14" s="96"/>
      <c r="AV14" s="96"/>
      <c r="AW14" s="96"/>
      <c r="AX14" s="96"/>
      <c r="AY14" s="96"/>
      <c r="AZ14" s="96"/>
      <c r="BA14" s="95"/>
      <c r="BB14" s="200"/>
      <c r="BC14" s="95"/>
      <c r="BD14" s="95"/>
      <c r="BE14" s="95"/>
      <c r="BF14" s="229"/>
      <c r="BG14" s="185"/>
      <c r="BH14" s="185"/>
      <c r="BI14" s="185"/>
    </row>
    <row r="15" spans="1:62" x14ac:dyDescent="0.2">
      <c r="A15" s="223" t="s">
        <v>1299</v>
      </c>
      <c r="B15" s="191"/>
      <c r="C15" s="78"/>
      <c r="D15" s="78"/>
      <c r="E15" s="78"/>
      <c r="F15" s="78"/>
      <c r="G15" s="78"/>
      <c r="H15" s="78"/>
      <c r="I15" s="78"/>
      <c r="J15" s="78"/>
      <c r="K15" s="78"/>
      <c r="L15" s="78"/>
      <c r="M15" s="78"/>
      <c r="N15" s="97"/>
      <c r="O15" s="194"/>
      <c r="P15" s="96"/>
      <c r="Q15" s="188"/>
      <c r="R15" s="196"/>
      <c r="S15" s="200"/>
      <c r="T15" s="96"/>
      <c r="U15" s="96"/>
      <c r="V15" s="96"/>
      <c r="W15" s="96"/>
      <c r="X15" s="205"/>
      <c r="Y15" s="86"/>
      <c r="Z15" s="96"/>
      <c r="AA15" s="96"/>
      <c r="AB15" s="205"/>
      <c r="AC15" s="197"/>
      <c r="AD15" s="203"/>
      <c r="AE15" s="86"/>
      <c r="AF15" s="96"/>
      <c r="AG15" s="96"/>
      <c r="AH15" s="96"/>
      <c r="AI15" s="96"/>
      <c r="AJ15" s="96"/>
      <c r="AK15" s="95"/>
      <c r="AL15" s="200"/>
      <c r="AM15" s="95"/>
      <c r="AN15" s="95"/>
      <c r="AO15" s="95"/>
      <c r="AP15" s="95"/>
      <c r="AQ15" s="197"/>
      <c r="AR15" s="185"/>
      <c r="AS15" s="185"/>
      <c r="AT15" s="194"/>
      <c r="AU15" s="96"/>
      <c r="AV15" s="96"/>
      <c r="AW15" s="96"/>
      <c r="AX15" s="96"/>
      <c r="AY15" s="96"/>
      <c r="AZ15" s="96"/>
      <c r="BA15" s="95"/>
      <c r="BB15" s="200"/>
      <c r="BC15" s="95"/>
      <c r="BD15" s="95"/>
      <c r="BE15" s="95"/>
      <c r="BF15" s="229"/>
      <c r="BG15" s="185"/>
      <c r="BH15" s="185"/>
      <c r="BI15" s="185"/>
    </row>
    <row r="16" spans="1:62" x14ac:dyDescent="0.2">
      <c r="A16" s="223" t="s">
        <v>1171</v>
      </c>
      <c r="B16" s="191"/>
      <c r="C16" s="78"/>
      <c r="D16" s="78"/>
      <c r="E16" s="78"/>
      <c r="F16" s="78"/>
      <c r="G16" s="78"/>
      <c r="H16" s="78"/>
      <c r="I16" s="78"/>
      <c r="J16" s="78"/>
      <c r="K16" s="78"/>
      <c r="L16" s="78"/>
      <c r="M16" s="78"/>
      <c r="N16" s="97"/>
      <c r="O16" s="194"/>
      <c r="P16" s="96"/>
      <c r="Q16" s="188"/>
      <c r="R16" s="196"/>
      <c r="S16" s="200"/>
      <c r="T16" s="96"/>
      <c r="U16" s="96"/>
      <c r="V16" s="96"/>
      <c r="W16" s="96"/>
      <c r="X16" s="205"/>
      <c r="Y16" s="86"/>
      <c r="Z16" s="96"/>
      <c r="AA16" s="96"/>
      <c r="AB16" s="205"/>
      <c r="AC16" s="197"/>
      <c r="AD16" s="203"/>
      <c r="AE16" s="86"/>
      <c r="AF16" s="96"/>
      <c r="AG16" s="96"/>
      <c r="AH16" s="96"/>
      <c r="AI16" s="96"/>
      <c r="AJ16" s="96"/>
      <c r="AK16" s="95"/>
      <c r="AL16" s="200"/>
      <c r="AM16" s="95"/>
      <c r="AN16" s="95"/>
      <c r="AO16" s="95"/>
      <c r="AP16" s="95"/>
      <c r="AQ16" s="197"/>
      <c r="AR16" s="185"/>
      <c r="AS16" s="185"/>
      <c r="AT16" s="194"/>
      <c r="AU16" s="96"/>
      <c r="AV16" s="96"/>
      <c r="AW16" s="96"/>
      <c r="AX16" s="96"/>
      <c r="AY16" s="96"/>
      <c r="AZ16" s="96"/>
      <c r="BA16" s="95"/>
      <c r="BB16" s="200"/>
      <c r="BC16" s="95"/>
      <c r="BD16" s="95"/>
      <c r="BE16" s="95"/>
      <c r="BF16" s="229"/>
      <c r="BG16" s="185"/>
      <c r="BH16" s="185"/>
      <c r="BI16" s="185"/>
    </row>
    <row r="17" spans="1:61" x14ac:dyDescent="0.2">
      <c r="A17" s="223" t="s">
        <v>1297</v>
      </c>
      <c r="B17" s="191"/>
      <c r="C17" s="78"/>
      <c r="D17" s="78"/>
      <c r="E17" s="78"/>
      <c r="F17" s="78"/>
      <c r="G17" s="78"/>
      <c r="H17" s="78"/>
      <c r="I17" s="78"/>
      <c r="J17" s="78"/>
      <c r="K17" s="78"/>
      <c r="L17" s="78"/>
      <c r="M17" s="78"/>
      <c r="N17" s="97"/>
      <c r="O17" s="194"/>
      <c r="P17" s="96"/>
      <c r="Q17" s="188"/>
      <c r="R17" s="196"/>
      <c r="S17" s="200"/>
      <c r="T17" s="96"/>
      <c r="U17" s="96"/>
      <c r="V17" s="96"/>
      <c r="W17" s="96"/>
      <c r="X17" s="205"/>
      <c r="Y17" s="86"/>
      <c r="Z17" s="96"/>
      <c r="AA17" s="96"/>
      <c r="AB17" s="205"/>
      <c r="AC17" s="197"/>
      <c r="AD17" s="203"/>
      <c r="AE17" s="86"/>
      <c r="AF17" s="96"/>
      <c r="AG17" s="96"/>
      <c r="AH17" s="96"/>
      <c r="AI17" s="96"/>
      <c r="AJ17" s="96"/>
      <c r="AK17" s="95"/>
      <c r="AL17" s="200"/>
      <c r="AM17" s="95"/>
      <c r="AN17" s="95"/>
      <c r="AO17" s="95"/>
      <c r="AP17" s="95"/>
      <c r="AQ17" s="197"/>
      <c r="AR17" s="185"/>
      <c r="AS17" s="185"/>
      <c r="AT17" s="194"/>
      <c r="AU17" s="96"/>
      <c r="AV17" s="96"/>
      <c r="AW17" s="96"/>
      <c r="AX17" s="96"/>
      <c r="AY17" s="96"/>
      <c r="AZ17" s="96"/>
      <c r="BA17" s="95"/>
      <c r="BB17" s="200"/>
      <c r="BC17" s="95"/>
      <c r="BD17" s="95"/>
      <c r="BE17" s="95"/>
      <c r="BF17" s="229"/>
      <c r="BG17" s="185"/>
      <c r="BH17" s="185"/>
      <c r="BI17" s="185"/>
    </row>
    <row r="18" spans="1:61" x14ac:dyDescent="0.2">
      <c r="A18" s="223" t="s">
        <v>1296</v>
      </c>
      <c r="B18" s="86"/>
      <c r="C18" s="96"/>
      <c r="D18" s="96"/>
      <c r="E18" s="96"/>
      <c r="F18" s="96"/>
      <c r="G18" s="96"/>
      <c r="H18" s="96"/>
      <c r="I18" s="96"/>
      <c r="J18" s="96"/>
      <c r="K18" s="96"/>
      <c r="L18" s="96"/>
      <c r="M18" s="96"/>
      <c r="N18" s="98"/>
      <c r="O18" s="194"/>
      <c r="P18" s="96"/>
      <c r="Q18" s="188"/>
      <c r="R18" s="196"/>
      <c r="S18" s="200"/>
      <c r="T18" s="96"/>
      <c r="U18" s="96"/>
      <c r="V18" s="96"/>
      <c r="W18" s="96"/>
      <c r="X18" s="205"/>
      <c r="Y18" s="86"/>
      <c r="Z18" s="96"/>
      <c r="AA18" s="96"/>
      <c r="AB18" s="205"/>
      <c r="AC18" s="197"/>
      <c r="AD18" s="203"/>
      <c r="AE18" s="86"/>
      <c r="AF18" s="96"/>
      <c r="AG18" s="96"/>
      <c r="AH18" s="96"/>
      <c r="AI18" s="96"/>
      <c r="AJ18" s="96"/>
      <c r="AK18" s="95"/>
      <c r="AL18" s="200"/>
      <c r="AM18" s="95"/>
      <c r="AN18" s="95"/>
      <c r="AO18" s="95"/>
      <c r="AP18" s="95"/>
      <c r="AQ18" s="197"/>
      <c r="AR18" s="185"/>
      <c r="AS18" s="185"/>
      <c r="AT18" s="194"/>
      <c r="AU18" s="96"/>
      <c r="AV18" s="96"/>
      <c r="AW18" s="96"/>
      <c r="AX18" s="96"/>
      <c r="AY18" s="96"/>
      <c r="AZ18" s="96"/>
      <c r="BA18" s="95"/>
      <c r="BB18" s="200"/>
      <c r="BC18" s="95"/>
      <c r="BD18" s="95"/>
      <c r="BE18" s="95"/>
      <c r="BF18" s="229"/>
      <c r="BG18" s="185"/>
      <c r="BH18" s="185"/>
      <c r="BI18" s="185"/>
    </row>
    <row r="19" spans="1:61" x14ac:dyDescent="0.2">
      <c r="A19" s="223" t="s">
        <v>1295</v>
      </c>
      <c r="B19" s="86"/>
      <c r="C19" s="96"/>
      <c r="D19" s="96"/>
      <c r="E19" s="96"/>
      <c r="F19" s="96"/>
      <c r="G19" s="96"/>
      <c r="H19" s="96"/>
      <c r="I19" s="96"/>
      <c r="J19" s="96"/>
      <c r="K19" s="96"/>
      <c r="L19" s="96"/>
      <c r="M19" s="96"/>
      <c r="N19" s="98"/>
      <c r="O19" s="194"/>
      <c r="P19" s="96"/>
      <c r="Q19" s="188"/>
      <c r="R19" s="196"/>
      <c r="S19" s="200"/>
      <c r="T19" s="96"/>
      <c r="U19" s="96"/>
      <c r="V19" s="96"/>
      <c r="W19" s="96"/>
      <c r="X19" s="205"/>
      <c r="Y19" s="86"/>
      <c r="Z19" s="96"/>
      <c r="AA19" s="96"/>
      <c r="AB19" s="205"/>
      <c r="AC19" s="197"/>
      <c r="AD19" s="203"/>
      <c r="AE19" s="86"/>
      <c r="AF19" s="96"/>
      <c r="AG19" s="96"/>
      <c r="AH19" s="96"/>
      <c r="AI19" s="96"/>
      <c r="AJ19" s="96"/>
      <c r="AK19" s="95"/>
      <c r="AL19" s="200"/>
      <c r="AM19" s="95"/>
      <c r="AN19" s="95"/>
      <c r="AO19" s="95"/>
      <c r="AP19" s="95"/>
      <c r="AQ19" s="197"/>
      <c r="AR19" s="185"/>
      <c r="AS19" s="185"/>
      <c r="AT19" s="194"/>
      <c r="AU19" s="96"/>
      <c r="AV19" s="96"/>
      <c r="AW19" s="96"/>
      <c r="AX19" s="96"/>
      <c r="AY19" s="96"/>
      <c r="AZ19" s="96"/>
      <c r="BA19" s="95"/>
      <c r="BB19" s="200"/>
      <c r="BC19" s="95"/>
      <c r="BD19" s="95"/>
      <c r="BE19" s="95"/>
      <c r="BF19" s="229"/>
      <c r="BG19" s="185"/>
      <c r="BH19" s="185"/>
      <c r="BI19" s="185"/>
    </row>
    <row r="20" spans="1:61" x14ac:dyDescent="0.2">
      <c r="A20" s="223" t="s">
        <v>1294</v>
      </c>
      <c r="B20" s="86"/>
      <c r="C20" s="96"/>
      <c r="D20" s="96"/>
      <c r="E20" s="96"/>
      <c r="F20" s="96"/>
      <c r="G20" s="96"/>
      <c r="H20" s="96"/>
      <c r="I20" s="96"/>
      <c r="J20" s="96"/>
      <c r="K20" s="96"/>
      <c r="L20" s="96"/>
      <c r="M20" s="96"/>
      <c r="N20" s="98"/>
      <c r="O20" s="194"/>
      <c r="P20" s="96"/>
      <c r="Q20" s="188"/>
      <c r="R20" s="196"/>
      <c r="S20" s="200"/>
      <c r="T20" s="96"/>
      <c r="U20" s="96"/>
      <c r="V20" s="96"/>
      <c r="W20" s="96"/>
      <c r="X20" s="205"/>
      <c r="Y20" s="86"/>
      <c r="Z20" s="96"/>
      <c r="AA20" s="96"/>
      <c r="AB20" s="205"/>
      <c r="AC20" s="197"/>
      <c r="AD20" s="203"/>
      <c r="AE20" s="86"/>
      <c r="AF20" s="96"/>
      <c r="AG20" s="96"/>
      <c r="AH20" s="96"/>
      <c r="AI20" s="96"/>
      <c r="AJ20" s="96"/>
      <c r="AK20" s="95"/>
      <c r="AL20" s="200"/>
      <c r="AM20" s="95"/>
      <c r="AN20" s="95"/>
      <c r="AO20" s="95"/>
      <c r="AP20" s="95"/>
      <c r="AQ20" s="197"/>
      <c r="AR20" s="185"/>
      <c r="AS20" s="185"/>
      <c r="AT20" s="194"/>
      <c r="AU20" s="96"/>
      <c r="AV20" s="96"/>
      <c r="AW20" s="96"/>
      <c r="AX20" s="96"/>
      <c r="AY20" s="96"/>
      <c r="AZ20" s="96"/>
      <c r="BA20" s="95"/>
      <c r="BB20" s="200"/>
      <c r="BC20" s="95"/>
      <c r="BD20" s="95"/>
      <c r="BE20" s="95"/>
      <c r="BF20" s="229"/>
      <c r="BG20" s="185"/>
      <c r="BH20" s="185"/>
      <c r="BI20" s="185"/>
    </row>
    <row r="21" spans="1:61" x14ac:dyDescent="0.2">
      <c r="B21" s="86"/>
      <c r="C21" s="96"/>
      <c r="D21" s="96"/>
      <c r="E21" s="96"/>
      <c r="F21" s="96"/>
      <c r="G21" s="96"/>
      <c r="H21" s="96"/>
      <c r="I21" s="96"/>
      <c r="J21" s="96"/>
      <c r="K21" s="96"/>
      <c r="L21" s="96"/>
      <c r="M21" s="96"/>
      <c r="N21" s="98"/>
      <c r="O21" s="194"/>
      <c r="P21" s="96"/>
      <c r="Q21" s="188"/>
      <c r="R21" s="196"/>
      <c r="S21" s="200"/>
      <c r="T21" s="96"/>
      <c r="U21" s="96"/>
      <c r="V21" s="96"/>
      <c r="W21" s="96"/>
      <c r="X21" s="205"/>
      <c r="Y21" s="86"/>
      <c r="Z21" s="96"/>
      <c r="AA21" s="96"/>
      <c r="AB21" s="205"/>
      <c r="AC21" s="197"/>
      <c r="AD21" s="203"/>
      <c r="AE21" s="86"/>
      <c r="AF21" s="96"/>
      <c r="AG21" s="96"/>
      <c r="AH21" s="96"/>
      <c r="AI21" s="96"/>
      <c r="AJ21" s="96"/>
      <c r="AK21" s="95"/>
      <c r="AL21" s="200"/>
      <c r="AM21" s="95"/>
      <c r="AN21" s="95"/>
      <c r="AO21" s="95"/>
      <c r="AP21" s="95"/>
      <c r="AQ21" s="197"/>
      <c r="AR21" s="185"/>
      <c r="AS21" s="185"/>
      <c r="AT21" s="194"/>
      <c r="AU21" s="96"/>
      <c r="AV21" s="96"/>
      <c r="AW21" s="96"/>
      <c r="AX21" s="96"/>
      <c r="AY21" s="96"/>
      <c r="AZ21" s="96"/>
      <c r="BA21" s="95"/>
      <c r="BB21" s="200"/>
      <c r="BC21" s="95"/>
      <c r="BD21" s="95"/>
      <c r="BE21" s="95"/>
      <c r="BF21" s="229"/>
      <c r="BG21" s="185"/>
      <c r="BH21" s="185"/>
      <c r="BI21" s="185"/>
    </row>
    <row r="22" spans="1:61" x14ac:dyDescent="0.2">
      <c r="A22" s="209"/>
      <c r="B22" s="86"/>
      <c r="C22" s="96"/>
      <c r="D22" s="96"/>
      <c r="E22" s="96"/>
      <c r="F22" s="96"/>
      <c r="G22" s="96"/>
      <c r="H22" s="96"/>
      <c r="I22" s="96"/>
      <c r="J22" s="96"/>
      <c r="K22" s="96"/>
      <c r="L22" s="96"/>
      <c r="M22" s="96"/>
      <c r="N22" s="98"/>
      <c r="O22" s="194"/>
      <c r="P22" s="96"/>
      <c r="Q22" s="188"/>
      <c r="R22" s="196"/>
      <c r="S22" s="200"/>
      <c r="T22" s="96"/>
      <c r="U22" s="96"/>
      <c r="V22" s="96"/>
      <c r="W22" s="96"/>
      <c r="X22" s="205"/>
      <c r="Y22" s="86"/>
      <c r="Z22" s="96"/>
      <c r="AA22" s="96"/>
      <c r="AB22" s="205"/>
      <c r="AC22" s="197"/>
      <c r="AD22" s="203"/>
      <c r="AE22" s="86"/>
      <c r="AF22" s="96"/>
      <c r="AG22" s="96"/>
      <c r="AH22" s="96"/>
      <c r="AI22" s="96"/>
      <c r="AJ22" s="96"/>
      <c r="AK22" s="95"/>
      <c r="AL22" s="200"/>
      <c r="AM22" s="95"/>
      <c r="AN22" s="95"/>
      <c r="AO22" s="95"/>
      <c r="AP22" s="95"/>
      <c r="AQ22" s="197"/>
      <c r="AR22" s="185"/>
      <c r="AS22" s="185"/>
      <c r="AT22" s="194"/>
      <c r="AU22" s="96"/>
      <c r="AV22" s="96"/>
      <c r="AW22" s="96"/>
      <c r="AX22" s="96"/>
      <c r="AY22" s="96"/>
      <c r="AZ22" s="96"/>
      <c r="BA22" s="95"/>
      <c r="BB22" s="200"/>
      <c r="BC22" s="95"/>
      <c r="BD22" s="95"/>
      <c r="BE22" s="95"/>
      <c r="BF22" s="229"/>
      <c r="BG22" s="185"/>
      <c r="BH22" s="185"/>
      <c r="BI22" s="185"/>
    </row>
    <row r="23" spans="1:61" x14ac:dyDescent="0.2">
      <c r="A23" s="209"/>
      <c r="B23" s="86"/>
      <c r="C23" s="96"/>
      <c r="D23" s="96"/>
      <c r="E23" s="96"/>
      <c r="F23" s="96"/>
      <c r="G23" s="96"/>
      <c r="H23" s="96"/>
      <c r="I23" s="96"/>
      <c r="J23" s="96"/>
      <c r="K23" s="96"/>
      <c r="L23" s="96"/>
      <c r="M23" s="96"/>
      <c r="N23" s="98"/>
      <c r="O23" s="194"/>
      <c r="P23" s="96"/>
      <c r="Q23" s="188"/>
      <c r="R23" s="196"/>
      <c r="S23" s="200"/>
      <c r="T23" s="96"/>
      <c r="U23" s="96"/>
      <c r="V23" s="96"/>
      <c r="W23" s="96"/>
      <c r="X23" s="205"/>
      <c r="Y23" s="86"/>
      <c r="Z23" s="96"/>
      <c r="AA23" s="96"/>
      <c r="AB23" s="205"/>
      <c r="AC23" s="197"/>
      <c r="AD23" s="203"/>
      <c r="AE23" s="86"/>
      <c r="AF23" s="96"/>
      <c r="AG23" s="96"/>
      <c r="AH23" s="96"/>
      <c r="AI23" s="96"/>
      <c r="AJ23" s="96"/>
      <c r="AK23" s="95"/>
      <c r="AL23" s="200"/>
      <c r="AM23" s="95"/>
      <c r="AN23" s="95"/>
      <c r="AO23" s="95"/>
      <c r="AP23" s="95"/>
      <c r="AQ23" s="197"/>
      <c r="AR23" s="185"/>
      <c r="AS23" s="185"/>
      <c r="AT23" s="194"/>
      <c r="AU23" s="96"/>
      <c r="AV23" s="96"/>
      <c r="AW23" s="96"/>
      <c r="AX23" s="96"/>
      <c r="AY23" s="96"/>
      <c r="AZ23" s="96"/>
      <c r="BA23" s="95"/>
      <c r="BB23" s="200"/>
      <c r="BC23" s="95"/>
      <c r="BD23" s="95"/>
      <c r="BE23" s="95"/>
      <c r="BF23" s="229"/>
      <c r="BG23" s="185"/>
      <c r="BH23" s="185"/>
      <c r="BI23" s="185"/>
    </row>
    <row r="24" spans="1:61" x14ac:dyDescent="0.2">
      <c r="A24" s="209"/>
      <c r="B24" s="86"/>
      <c r="C24" s="96"/>
      <c r="D24" s="96"/>
      <c r="E24" s="96"/>
      <c r="F24" s="96"/>
      <c r="G24" s="96"/>
      <c r="H24" s="96"/>
      <c r="I24" s="96"/>
      <c r="J24" s="96"/>
      <c r="K24" s="96"/>
      <c r="L24" s="96"/>
      <c r="M24" s="96"/>
      <c r="N24" s="98"/>
      <c r="O24" s="194"/>
      <c r="P24" s="96"/>
      <c r="Q24" s="188"/>
      <c r="R24" s="196"/>
      <c r="S24" s="200"/>
      <c r="T24" s="96"/>
      <c r="U24" s="96"/>
      <c r="V24" s="96"/>
      <c r="W24" s="96"/>
      <c r="X24" s="205"/>
      <c r="Y24" s="86"/>
      <c r="Z24" s="96"/>
      <c r="AA24" s="96"/>
      <c r="AB24" s="205"/>
      <c r="AC24" s="197"/>
      <c r="AD24" s="203"/>
      <c r="AE24" s="86"/>
      <c r="AF24" s="96"/>
      <c r="AG24" s="96"/>
      <c r="AH24" s="96"/>
      <c r="AI24" s="96"/>
      <c r="AJ24" s="96"/>
      <c r="AK24" s="95"/>
      <c r="AL24" s="200"/>
      <c r="AM24" s="95"/>
      <c r="AN24" s="95"/>
      <c r="AO24" s="95"/>
      <c r="AP24" s="95"/>
      <c r="AQ24" s="197"/>
      <c r="AR24" s="185"/>
      <c r="AS24" s="185"/>
      <c r="AT24" s="194"/>
      <c r="AU24" s="96"/>
      <c r="AV24" s="96"/>
      <c r="AW24" s="96"/>
      <c r="AX24" s="96"/>
      <c r="AY24" s="96"/>
      <c r="AZ24" s="96"/>
      <c r="BA24" s="95"/>
      <c r="BB24" s="200"/>
      <c r="BC24" s="95"/>
      <c r="BD24" s="95"/>
      <c r="BE24" s="95"/>
      <c r="BF24" s="229"/>
      <c r="BG24" s="185"/>
      <c r="BH24" s="185"/>
      <c r="BI24" s="185"/>
    </row>
    <row r="25" spans="1:61" ht="13.5" thickBot="1" x14ac:dyDescent="0.25">
      <c r="A25" s="210"/>
      <c r="B25" s="76"/>
      <c r="C25" s="89"/>
      <c r="D25" s="89"/>
      <c r="E25" s="89"/>
      <c r="F25" s="89"/>
      <c r="G25" s="89"/>
      <c r="H25" s="89"/>
      <c r="I25" s="89"/>
      <c r="J25" s="89"/>
      <c r="K25" s="89"/>
      <c r="L25" s="89"/>
      <c r="M25" s="89"/>
      <c r="N25" s="100"/>
      <c r="O25" s="195"/>
      <c r="P25" s="89"/>
      <c r="Q25" s="189"/>
      <c r="R25" s="224"/>
      <c r="S25" s="201"/>
      <c r="T25" s="89"/>
      <c r="U25" s="89"/>
      <c r="V25" s="89"/>
      <c r="W25" s="89"/>
      <c r="X25" s="206"/>
      <c r="Y25" s="76"/>
      <c r="Z25" s="89"/>
      <c r="AA25" s="89"/>
      <c r="AB25" s="206"/>
      <c r="AC25" s="198"/>
      <c r="AD25" s="204"/>
      <c r="AE25" s="76"/>
      <c r="AF25" s="89"/>
      <c r="AG25" s="89"/>
      <c r="AH25" s="89"/>
      <c r="AI25" s="89"/>
      <c r="AJ25" s="89"/>
      <c r="AK25" s="99"/>
      <c r="AL25" s="201"/>
      <c r="AM25" s="99"/>
      <c r="AN25" s="99"/>
      <c r="AO25" s="99"/>
      <c r="AP25" s="99"/>
      <c r="AQ25" s="198"/>
      <c r="AR25" s="186"/>
      <c r="AS25" s="186"/>
      <c r="AT25" s="195"/>
      <c r="AU25" s="89"/>
      <c r="AV25" s="89"/>
      <c r="AW25" s="89"/>
      <c r="AX25" s="89"/>
      <c r="AY25" s="89"/>
      <c r="AZ25" s="89"/>
      <c r="BA25" s="99"/>
      <c r="BB25" s="201"/>
      <c r="BC25" s="99"/>
      <c r="BD25" s="99"/>
      <c r="BE25" s="99"/>
      <c r="BF25" s="230"/>
      <c r="BG25" s="186"/>
      <c r="BH25" s="186"/>
      <c r="BI25" s="186"/>
    </row>
    <row r="27" spans="1:61" ht="216.75" x14ac:dyDescent="0.2">
      <c r="R27" s="147"/>
      <c r="X27" s="226" t="s">
        <v>1314</v>
      </c>
    </row>
  </sheetData>
  <sheetProtection algorithmName="SHA-512" hashValue="1Ed669TqEbF88WU5j4V+IdVwCzF9EVGkNO3aT4sa3+dZDUE/ZWUNwn13lZFynQMDkt5RDP42pYV5IjbV8tUvWA==" saltValue="kpMTWsOgaRtc03CA1P1yXw==" spinCount="100000" sheet="1" objects="1" scenarios="1"/>
  <mergeCells count="8">
    <mergeCell ref="AT1:BA1"/>
    <mergeCell ref="BB1:BF1"/>
    <mergeCell ref="AL1:AP1"/>
    <mergeCell ref="B1:N1"/>
    <mergeCell ref="O1:Q1"/>
    <mergeCell ref="Y1:AA1"/>
    <mergeCell ref="AE1:AK1"/>
    <mergeCell ref="S1:W1"/>
  </mergeCells>
  <conditionalFormatting sqref="AC5:AC25">
    <cfRule type="expression" dxfId="11" priority="7">
      <formula>AB5="Yes"</formula>
    </cfRule>
  </conditionalFormatting>
  <conditionalFormatting sqref="AC6:AC25">
    <cfRule type="expression" dxfId="10" priority="6">
      <formula>AD="Yes"</formula>
    </cfRule>
  </conditionalFormatting>
  <conditionalFormatting sqref="X5">
    <cfRule type="expression" dxfId="9" priority="2">
      <formula>R5="3. No, our organization does not send data to HIETexas EDEN."</formula>
    </cfRule>
  </conditionalFormatting>
  <conditionalFormatting sqref="X5:X25">
    <cfRule type="expression" dxfId="8" priority="1">
      <formula>$R5="No"</formula>
    </cfRule>
  </conditionalFormatting>
  <pageMargins left="0.7" right="0.7" top="0.75" bottom="0.75" header="0.3" footer="0.3"/>
  <pageSetup scale="98" pageOrder="overThenDown" orientation="landscape" r:id="rId1"/>
  <rowBreaks count="1" manualBreakCount="1">
    <brk id="2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6752C133-5831-4119-A728-CC87635AA20B}">
          <x14:formula1>
            <xm:f>'Data Validation Lists'!$A$5:$A$6</xm:f>
          </x14:formula1>
          <xm:sqref>AD5:AJ25 AS5:AZ25 B5:W25 Y5:AB25 AL5:AQ25 BB5:BE25</xm:sqref>
        </x14:dataValidation>
        <x14:dataValidation type="list" allowBlank="1" showInputMessage="1" showErrorMessage="1" xr:uid="{ACD3C39E-4351-48D6-B472-53013294F8F8}">
          <x14:formula1>
            <xm:f>'Data Validation Lists'!$B$54:$B$69</xm:f>
          </x14:formula1>
          <xm:sqref>A5:A20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E2CA-B64B-4898-B0EA-255A2FA9FBCD}">
  <sheetPr codeName="Sheet8">
    <tabColor rgb="FF0070C0"/>
  </sheetPr>
  <dimension ref="A1:BS509"/>
  <sheetViews>
    <sheetView zoomScale="80" zoomScaleNormal="80" workbookViewId="0">
      <selection activeCell="C2" sqref="C2"/>
    </sheetView>
  </sheetViews>
  <sheetFormatPr defaultColWidth="8.796875" defaultRowHeight="12.75" x14ac:dyDescent="0.2"/>
  <cols>
    <col min="1" max="1" width="7.19921875" style="9" bestFit="1" customWidth="1"/>
    <col min="2" max="2" width="9.296875" style="9" customWidth="1"/>
    <col min="3" max="3" width="85" style="9" customWidth="1"/>
    <col min="4" max="58" width="15.69921875" style="9" customWidth="1"/>
    <col min="59" max="60" width="15.796875" style="9" customWidth="1"/>
    <col min="61" max="66" width="15.69921875" style="28" customWidth="1"/>
    <col min="67" max="69" width="15.69921875" style="9" customWidth="1"/>
    <col min="70" max="16384" width="8.796875" style="9"/>
  </cols>
  <sheetData>
    <row r="1" spans="1:71" ht="27" customHeight="1" thickBot="1" x14ac:dyDescent="0.25">
      <c r="A1" s="584" t="s">
        <v>1364</v>
      </c>
      <c r="B1" s="585"/>
      <c r="C1" s="400"/>
    </row>
    <row r="3" spans="1:71" x14ac:dyDescent="0.2">
      <c r="A3" s="102" t="s">
        <v>1140</v>
      </c>
    </row>
    <row r="4" spans="1:71" ht="13.5" thickBot="1" x14ac:dyDescent="0.25">
      <c r="S4" s="28"/>
      <c r="V4" s="28"/>
      <c r="X4" s="28"/>
      <c r="Z4" s="28"/>
      <c r="AF4" s="28"/>
    </row>
    <row r="5" spans="1:71" s="10" customFormat="1" ht="15" customHeight="1" x14ac:dyDescent="0.2">
      <c r="A5" s="598" t="s">
        <v>99</v>
      </c>
      <c r="B5" s="601" t="s">
        <v>100</v>
      </c>
      <c r="C5" s="604" t="s">
        <v>101</v>
      </c>
      <c r="D5" s="604" t="s">
        <v>1179</v>
      </c>
      <c r="E5" s="607" t="s">
        <v>1159</v>
      </c>
      <c r="F5" s="595" t="s">
        <v>102</v>
      </c>
      <c r="G5" s="586" t="s">
        <v>103</v>
      </c>
      <c r="H5" s="589" t="s">
        <v>104</v>
      </c>
      <c r="I5" s="589" t="s">
        <v>105</v>
      </c>
      <c r="J5" s="592" t="s">
        <v>106</v>
      </c>
      <c r="K5" s="581" t="s">
        <v>107</v>
      </c>
      <c r="L5" s="575" t="s">
        <v>1141</v>
      </c>
      <c r="M5" s="578" t="s">
        <v>108</v>
      </c>
      <c r="N5" s="578" t="s">
        <v>87</v>
      </c>
      <c r="O5" s="610" t="s">
        <v>109</v>
      </c>
      <c r="P5" s="610" t="s">
        <v>110</v>
      </c>
      <c r="Q5" s="610" t="s">
        <v>111</v>
      </c>
      <c r="R5" s="620" t="s">
        <v>85</v>
      </c>
      <c r="S5" s="613" t="s">
        <v>112</v>
      </c>
      <c r="T5" s="614"/>
      <c r="U5" s="614"/>
      <c r="V5" s="614"/>
      <c r="W5" s="614"/>
      <c r="X5" s="614"/>
      <c r="Y5" s="614"/>
      <c r="Z5" s="562" t="s">
        <v>113</v>
      </c>
      <c r="AA5" s="563"/>
      <c r="AB5" s="563"/>
      <c r="AC5" s="563"/>
      <c r="AD5" s="563"/>
      <c r="AE5" s="563"/>
      <c r="AF5" s="563"/>
      <c r="AG5" s="563"/>
      <c r="AH5" s="563"/>
      <c r="AI5" s="563"/>
      <c r="AJ5" s="563"/>
      <c r="AK5" s="563"/>
      <c r="AL5" s="563"/>
      <c r="AM5" s="563"/>
      <c r="AN5" s="563"/>
      <c r="AO5" s="563"/>
      <c r="AP5" s="563"/>
      <c r="AQ5" s="563"/>
      <c r="AR5" s="563"/>
      <c r="AS5" s="563"/>
      <c r="AT5" s="563"/>
      <c r="AU5" s="563"/>
      <c r="AV5" s="563"/>
      <c r="AW5" s="563"/>
      <c r="AX5" s="563"/>
      <c r="AY5" s="563"/>
      <c r="AZ5" s="563"/>
      <c r="BA5" s="563"/>
      <c r="BB5" s="563"/>
      <c r="BC5" s="563"/>
      <c r="BD5" s="563"/>
      <c r="BE5" s="563"/>
      <c r="BF5" s="563"/>
      <c r="BG5" s="563"/>
      <c r="BH5" s="564"/>
      <c r="BI5" s="567" t="s">
        <v>1352</v>
      </c>
      <c r="BJ5" s="568"/>
      <c r="BK5" s="568"/>
      <c r="BL5" s="568"/>
      <c r="BM5" s="568"/>
      <c r="BN5" s="568"/>
      <c r="BO5" s="572" t="s">
        <v>1343</v>
      </c>
      <c r="BP5" s="573"/>
      <c r="BQ5" s="573"/>
      <c r="BR5" s="574"/>
    </row>
    <row r="6" spans="1:71" s="8" customFormat="1" ht="77.25" customHeight="1" x14ac:dyDescent="0.2">
      <c r="A6" s="599"/>
      <c r="B6" s="602"/>
      <c r="C6" s="605"/>
      <c r="D6" s="605"/>
      <c r="E6" s="608"/>
      <c r="F6" s="596"/>
      <c r="G6" s="587"/>
      <c r="H6" s="590"/>
      <c r="I6" s="590"/>
      <c r="J6" s="593"/>
      <c r="K6" s="582"/>
      <c r="L6" s="576"/>
      <c r="M6" s="579"/>
      <c r="N6" s="579"/>
      <c r="O6" s="611"/>
      <c r="P6" s="611"/>
      <c r="Q6" s="611"/>
      <c r="R6" s="621"/>
      <c r="S6" s="615" t="s">
        <v>1346</v>
      </c>
      <c r="T6" s="617" t="s">
        <v>114</v>
      </c>
      <c r="U6" s="623" t="s">
        <v>1347</v>
      </c>
      <c r="V6" s="617" t="s">
        <v>1348</v>
      </c>
      <c r="W6" s="617" t="s">
        <v>1349</v>
      </c>
      <c r="X6" s="617" t="s">
        <v>1350</v>
      </c>
      <c r="Y6" s="617" t="s">
        <v>1330</v>
      </c>
      <c r="Z6" s="557" t="s">
        <v>1351</v>
      </c>
      <c r="AA6" s="559" t="s">
        <v>115</v>
      </c>
      <c r="AB6" s="559" t="s">
        <v>116</v>
      </c>
      <c r="AC6" s="559" t="s">
        <v>117</v>
      </c>
      <c r="AD6" s="559" t="s">
        <v>118</v>
      </c>
      <c r="AE6" s="559" t="s">
        <v>119</v>
      </c>
      <c r="AF6" s="570" t="s">
        <v>1345</v>
      </c>
      <c r="AG6" s="559" t="s">
        <v>1331</v>
      </c>
      <c r="AH6" s="559"/>
      <c r="AI6" s="559"/>
      <c r="AJ6" s="559"/>
      <c r="AK6" s="559"/>
      <c r="AL6" s="559"/>
      <c r="AM6" s="559"/>
      <c r="AN6" s="559"/>
      <c r="AO6" s="559"/>
      <c r="AP6" s="559"/>
      <c r="AQ6" s="559"/>
      <c r="AR6" s="559"/>
      <c r="AS6" s="559"/>
      <c r="AT6" s="559"/>
      <c r="AU6" s="559"/>
      <c r="AV6" s="559"/>
      <c r="AW6" s="559"/>
      <c r="AX6" s="559" t="s">
        <v>1332</v>
      </c>
      <c r="AY6" s="559"/>
      <c r="AZ6" s="559"/>
      <c r="BA6" s="559"/>
      <c r="BB6" s="559"/>
      <c r="BC6" s="559"/>
      <c r="BD6" s="559"/>
      <c r="BE6" s="559"/>
      <c r="BF6" s="559"/>
      <c r="BG6" s="559"/>
      <c r="BH6" s="268" t="s">
        <v>1333</v>
      </c>
      <c r="BI6" s="565" t="s">
        <v>1174</v>
      </c>
      <c r="BJ6" s="566"/>
      <c r="BK6" s="566"/>
      <c r="BL6" s="566"/>
      <c r="BM6" s="566"/>
      <c r="BN6" s="566"/>
      <c r="BO6" s="560" t="s">
        <v>1344</v>
      </c>
      <c r="BP6" s="561"/>
      <c r="BQ6" s="561"/>
      <c r="BR6" s="286"/>
    </row>
    <row r="7" spans="1:71" s="8" customFormat="1" ht="103.5" customHeight="1" thickBot="1" x14ac:dyDescent="0.25">
      <c r="A7" s="600"/>
      <c r="B7" s="603"/>
      <c r="C7" s="606"/>
      <c r="D7" s="606"/>
      <c r="E7" s="609"/>
      <c r="F7" s="597"/>
      <c r="G7" s="588"/>
      <c r="H7" s="591"/>
      <c r="I7" s="591"/>
      <c r="J7" s="594"/>
      <c r="K7" s="583"/>
      <c r="L7" s="577"/>
      <c r="M7" s="580"/>
      <c r="N7" s="580"/>
      <c r="O7" s="612"/>
      <c r="P7" s="612"/>
      <c r="Q7" s="612"/>
      <c r="R7" s="622"/>
      <c r="S7" s="616"/>
      <c r="T7" s="618"/>
      <c r="U7" s="624"/>
      <c r="V7" s="619"/>
      <c r="W7" s="618"/>
      <c r="X7" s="618"/>
      <c r="Y7" s="618"/>
      <c r="Z7" s="558"/>
      <c r="AA7" s="569"/>
      <c r="AB7" s="569"/>
      <c r="AC7" s="569"/>
      <c r="AD7" s="569"/>
      <c r="AE7" s="569"/>
      <c r="AF7" s="571"/>
      <c r="AG7" s="175" t="s">
        <v>120</v>
      </c>
      <c r="AH7" s="175" t="s">
        <v>121</v>
      </c>
      <c r="AI7" s="175" t="s">
        <v>122</v>
      </c>
      <c r="AJ7" s="175" t="s">
        <v>123</v>
      </c>
      <c r="AK7" s="175" t="s">
        <v>124</v>
      </c>
      <c r="AL7" s="175" t="s">
        <v>125</v>
      </c>
      <c r="AM7" s="175" t="s">
        <v>126</v>
      </c>
      <c r="AN7" s="175" t="s">
        <v>127</v>
      </c>
      <c r="AO7" s="175" t="s">
        <v>128</v>
      </c>
      <c r="AP7" s="175" t="s">
        <v>129</v>
      </c>
      <c r="AQ7" s="175" t="s">
        <v>130</v>
      </c>
      <c r="AR7" s="175" t="s">
        <v>131</v>
      </c>
      <c r="AS7" s="175" t="s">
        <v>132</v>
      </c>
      <c r="AT7" s="175" t="s">
        <v>133</v>
      </c>
      <c r="AU7" s="175" t="s">
        <v>134</v>
      </c>
      <c r="AV7" s="175" t="s">
        <v>135</v>
      </c>
      <c r="AW7" s="175" t="s">
        <v>136</v>
      </c>
      <c r="AX7" s="176" t="s">
        <v>137</v>
      </c>
      <c r="AY7" s="175" t="s">
        <v>138</v>
      </c>
      <c r="AZ7" s="175" t="s">
        <v>139</v>
      </c>
      <c r="BA7" s="175" t="s">
        <v>140</v>
      </c>
      <c r="BB7" s="175" t="s">
        <v>141</v>
      </c>
      <c r="BC7" s="175" t="s">
        <v>142</v>
      </c>
      <c r="BD7" s="175" t="s">
        <v>143</v>
      </c>
      <c r="BE7" s="175" t="s">
        <v>144</v>
      </c>
      <c r="BF7" s="175" t="s">
        <v>145</v>
      </c>
      <c r="BG7" s="175" t="s">
        <v>136</v>
      </c>
      <c r="BH7" s="285"/>
      <c r="BI7" s="151" t="s">
        <v>1172</v>
      </c>
      <c r="BJ7" s="152" t="s">
        <v>48</v>
      </c>
      <c r="BK7" s="152" t="s">
        <v>1173</v>
      </c>
      <c r="BL7" s="152" t="s">
        <v>58</v>
      </c>
      <c r="BM7" s="152" t="s">
        <v>60</v>
      </c>
      <c r="BN7" s="240" t="s">
        <v>1334</v>
      </c>
      <c r="BO7" s="153" t="s">
        <v>1335</v>
      </c>
      <c r="BP7" s="154" t="s">
        <v>1336</v>
      </c>
      <c r="BQ7" s="154" t="s">
        <v>1175</v>
      </c>
      <c r="BR7" s="267" t="s">
        <v>1160</v>
      </c>
    </row>
    <row r="8" spans="1:71" s="8" customFormat="1" ht="4.5" customHeight="1" thickBot="1" x14ac:dyDescent="0.25">
      <c r="A8" s="155"/>
      <c r="B8" s="156"/>
      <c r="C8" s="157"/>
      <c r="D8" s="157"/>
      <c r="E8" s="158"/>
      <c r="F8" s="159"/>
      <c r="G8" s="160"/>
      <c r="H8" s="160"/>
      <c r="I8" s="160"/>
      <c r="J8" s="160"/>
      <c r="K8" s="161"/>
      <c r="L8" s="162"/>
      <c r="M8" s="160"/>
      <c r="N8" s="160"/>
      <c r="O8" s="163"/>
      <c r="P8" s="163"/>
      <c r="Q8" s="163"/>
      <c r="R8" s="164"/>
      <c r="S8" s="165"/>
      <c r="T8" s="166"/>
      <c r="U8" s="167"/>
      <c r="V8" s="166"/>
      <c r="W8" s="166"/>
      <c r="X8" s="166"/>
      <c r="Y8" s="166"/>
      <c r="Z8" s="165"/>
      <c r="AA8" s="166"/>
      <c r="AB8" s="166"/>
      <c r="AC8" s="166"/>
      <c r="AD8" s="166"/>
      <c r="AE8" s="166"/>
      <c r="AF8" s="167"/>
      <c r="AG8" s="166"/>
      <c r="AH8" s="166"/>
      <c r="AI8" s="166"/>
      <c r="AJ8" s="166"/>
      <c r="AK8" s="166"/>
      <c r="AL8" s="166"/>
      <c r="AM8" s="166"/>
      <c r="AN8" s="166"/>
      <c r="AO8" s="166"/>
      <c r="AP8" s="166"/>
      <c r="AQ8" s="166"/>
      <c r="AR8" s="166"/>
      <c r="AS8" s="166"/>
      <c r="AT8" s="166"/>
      <c r="AU8" s="166"/>
      <c r="AV8" s="166"/>
      <c r="AW8" s="166"/>
      <c r="AX8" s="165"/>
      <c r="AY8" s="166"/>
      <c r="AZ8" s="166"/>
      <c r="BA8" s="166"/>
      <c r="BB8" s="166"/>
      <c r="BC8" s="166"/>
      <c r="BD8" s="166"/>
      <c r="BE8" s="166"/>
      <c r="BF8" s="166"/>
      <c r="BG8" s="166"/>
      <c r="BH8" s="168"/>
      <c r="BI8" s="169"/>
      <c r="BJ8" s="170"/>
      <c r="BK8" s="170"/>
      <c r="BL8" s="170"/>
      <c r="BM8" s="170"/>
      <c r="BN8" s="171"/>
      <c r="BO8" s="172"/>
      <c r="BP8" s="173"/>
      <c r="BQ8" s="173"/>
      <c r="BR8" s="174"/>
    </row>
    <row r="9" spans="1:71" s="8" customFormat="1" ht="16.149999999999999" customHeight="1" x14ac:dyDescent="0.2">
      <c r="A9" s="287" t="s">
        <v>1519</v>
      </c>
      <c r="B9" s="288"/>
      <c r="C9" s="288"/>
      <c r="D9" s="288"/>
      <c r="E9" s="289"/>
      <c r="F9" s="401" t="s">
        <v>1315</v>
      </c>
      <c r="G9" s="231" t="s">
        <v>31</v>
      </c>
      <c r="H9" s="403" t="s">
        <v>1315</v>
      </c>
      <c r="I9" s="231" t="s">
        <v>31</v>
      </c>
      <c r="J9" s="231" t="s">
        <v>1315</v>
      </c>
      <c r="K9" s="232" t="s">
        <v>31</v>
      </c>
      <c r="L9" s="233" t="s">
        <v>31</v>
      </c>
      <c r="M9" s="231" t="s">
        <v>1316</v>
      </c>
      <c r="N9" s="231" t="s">
        <v>1316</v>
      </c>
      <c r="O9" s="231" t="s">
        <v>1316</v>
      </c>
      <c r="P9" s="231" t="s">
        <v>1316</v>
      </c>
      <c r="Q9" s="231" t="s">
        <v>1316</v>
      </c>
      <c r="R9" s="232" t="s">
        <v>1316</v>
      </c>
      <c r="S9" s="234" t="s">
        <v>31</v>
      </c>
      <c r="T9" s="235" t="s">
        <v>31</v>
      </c>
      <c r="U9" s="235" t="s">
        <v>31</v>
      </c>
      <c r="V9" s="235" t="s">
        <v>31</v>
      </c>
      <c r="W9" s="235" t="s">
        <v>31</v>
      </c>
      <c r="X9" s="235" t="s">
        <v>31</v>
      </c>
      <c r="Y9" s="236" t="s">
        <v>33</v>
      </c>
      <c r="Z9" s="234" t="s">
        <v>31</v>
      </c>
      <c r="AA9" s="235" t="s">
        <v>31</v>
      </c>
      <c r="AB9" s="235" t="s">
        <v>31</v>
      </c>
      <c r="AC9" s="235" t="s">
        <v>31</v>
      </c>
      <c r="AD9" s="235" t="s">
        <v>31</v>
      </c>
      <c r="AE9" s="235" t="s">
        <v>31</v>
      </c>
      <c r="AF9" s="236" t="s">
        <v>31</v>
      </c>
      <c r="AG9" s="235" t="s">
        <v>31</v>
      </c>
      <c r="AH9" s="235" t="s">
        <v>31</v>
      </c>
      <c r="AI9" s="235" t="s">
        <v>31</v>
      </c>
      <c r="AJ9" s="235" t="s">
        <v>31</v>
      </c>
      <c r="AK9" s="235" t="s">
        <v>31</v>
      </c>
      <c r="AL9" s="235" t="s">
        <v>31</v>
      </c>
      <c r="AM9" s="235" t="s">
        <v>31</v>
      </c>
      <c r="AN9" s="235" t="s">
        <v>31</v>
      </c>
      <c r="AO9" s="235" t="s">
        <v>31</v>
      </c>
      <c r="AP9" s="235" t="s">
        <v>31</v>
      </c>
      <c r="AQ9" s="235" t="s">
        <v>31</v>
      </c>
      <c r="AR9" s="235" t="s">
        <v>31</v>
      </c>
      <c r="AS9" s="235" t="s">
        <v>31</v>
      </c>
      <c r="AT9" s="235" t="s">
        <v>31</v>
      </c>
      <c r="AU9" s="235" t="s">
        <v>31</v>
      </c>
      <c r="AV9" s="235" t="s">
        <v>31</v>
      </c>
      <c r="AW9" s="235" t="s">
        <v>31</v>
      </c>
      <c r="AX9" s="237" t="s">
        <v>31</v>
      </c>
      <c r="AY9" s="235" t="s">
        <v>31</v>
      </c>
      <c r="AZ9" s="235" t="s">
        <v>31</v>
      </c>
      <c r="BA9" s="235" t="s">
        <v>31</v>
      </c>
      <c r="BB9" s="235" t="s">
        <v>31</v>
      </c>
      <c r="BC9" s="235" t="s">
        <v>31</v>
      </c>
      <c r="BD9" s="235" t="s">
        <v>31</v>
      </c>
      <c r="BE9" s="235" t="s">
        <v>31</v>
      </c>
      <c r="BF9" s="235" t="s">
        <v>31</v>
      </c>
      <c r="BG9" s="235" t="s">
        <v>31</v>
      </c>
      <c r="BH9" s="238" t="s">
        <v>33</v>
      </c>
      <c r="BI9" s="237" t="s">
        <v>31</v>
      </c>
      <c r="BJ9" s="235" t="s">
        <v>31</v>
      </c>
      <c r="BK9" s="235" t="s">
        <v>31</v>
      </c>
      <c r="BL9" s="235" t="s">
        <v>31</v>
      </c>
      <c r="BM9" s="235" t="s">
        <v>31</v>
      </c>
      <c r="BN9" s="236" t="s">
        <v>33</v>
      </c>
      <c r="BO9" s="234" t="s">
        <v>1315</v>
      </c>
      <c r="BP9" s="235" t="s">
        <v>1315</v>
      </c>
      <c r="BQ9" s="238" t="s">
        <v>1315</v>
      </c>
      <c r="BR9" s="239" t="s">
        <v>1315</v>
      </c>
    </row>
    <row r="10" spans="1:71" x14ac:dyDescent="0.2">
      <c r="A10" s="405" t="s">
        <v>932</v>
      </c>
      <c r="B10" s="11" t="s">
        <v>933</v>
      </c>
      <c r="C10" s="12" t="s">
        <v>1743</v>
      </c>
      <c r="D10" s="12" t="s">
        <v>15</v>
      </c>
      <c r="E10" s="13" t="s">
        <v>18</v>
      </c>
      <c r="F10" s="402">
        <f>SUMIFS('MCO Encounters'!G:G,'MCO Encounters'!A:A,B10,'MCO Encounters'!F:F,$C$1)</f>
        <v>0</v>
      </c>
      <c r="G10" s="371"/>
      <c r="H10" s="404">
        <f>SUMIFS('MCO Encounters'!I:I,'MCO Encounters'!A:A,B10,'MCO Encounters'!F:F,$C$1)</f>
        <v>0</v>
      </c>
      <c r="I10" s="371"/>
      <c r="J10" s="404">
        <f>SUMIFS('MCO Encounters'!H:H,'MCO Encounters'!A:A,B10,'MCO Encounters'!F:F,$C$1)</f>
        <v>0</v>
      </c>
      <c r="K10" s="372"/>
      <c r="L10" s="370"/>
      <c r="M10" s="373"/>
      <c r="N10" s="373"/>
      <c r="O10" s="373"/>
      <c r="P10" s="373"/>
      <c r="Q10" s="373"/>
      <c r="R10" s="374"/>
      <c r="S10" s="375"/>
      <c r="T10" s="376"/>
      <c r="U10" s="377"/>
      <c r="V10" s="378"/>
      <c r="W10" s="376"/>
      <c r="X10" s="379"/>
      <c r="Y10" s="373"/>
      <c r="Z10" s="375"/>
      <c r="AA10" s="379"/>
      <c r="AB10" s="379"/>
      <c r="AC10" s="379"/>
      <c r="AD10" s="379"/>
      <c r="AE10" s="379"/>
      <c r="AF10" s="377"/>
      <c r="AG10" s="379"/>
      <c r="AH10" s="379"/>
      <c r="AI10" s="379"/>
      <c r="AJ10" s="379"/>
      <c r="AK10" s="379"/>
      <c r="AL10" s="379"/>
      <c r="AM10" s="379"/>
      <c r="AN10" s="379"/>
      <c r="AO10" s="379"/>
      <c r="AP10" s="379"/>
      <c r="AQ10" s="379"/>
      <c r="AR10" s="379"/>
      <c r="AS10" s="379"/>
      <c r="AT10" s="379"/>
      <c r="AU10" s="379"/>
      <c r="AV10" s="379"/>
      <c r="AW10" s="379"/>
      <c r="AX10" s="380"/>
      <c r="AY10" s="379"/>
      <c r="AZ10" s="379"/>
      <c r="BA10" s="379"/>
      <c r="BB10" s="379"/>
      <c r="BC10" s="379"/>
      <c r="BD10" s="379"/>
      <c r="BE10" s="379"/>
      <c r="BF10" s="379"/>
      <c r="BG10" s="379"/>
      <c r="BH10" s="381"/>
      <c r="BI10" s="375"/>
      <c r="BJ10" s="379"/>
      <c r="BK10" s="379"/>
      <c r="BL10" s="379"/>
      <c r="BM10" s="379"/>
      <c r="BN10" s="382"/>
      <c r="BO10" s="103">
        <f>COUNTIF(AG10:AW10,"Yes")</f>
        <v>0</v>
      </c>
      <c r="BP10" s="104">
        <f>COUNTIF(AX10:BG10, "Yes")</f>
        <v>0</v>
      </c>
      <c r="BQ10" s="105">
        <f>COUNTIF(BI10:BN10, "Yes")</f>
        <v>0</v>
      </c>
      <c r="BR10" s="241">
        <f>SUM(BO10:BQ10)</f>
        <v>0</v>
      </c>
      <c r="BS10" s="9" t="str">
        <f>IF(MATCH(B:B,'[2]Master ATLIS List'!$A:$A,0),"Y","N")</f>
        <v>Y</v>
      </c>
    </row>
    <row r="11" spans="1:71" x14ac:dyDescent="0.2">
      <c r="A11" s="406" t="s">
        <v>1046</v>
      </c>
      <c r="B11" s="15" t="s">
        <v>1047</v>
      </c>
      <c r="C11" s="16" t="s">
        <v>1456</v>
      </c>
      <c r="D11" s="16" t="s">
        <v>15</v>
      </c>
      <c r="E11" s="17" t="s">
        <v>18</v>
      </c>
      <c r="F11" s="402">
        <f>SUMIFS('MCO Encounters'!G:G,'MCO Encounters'!A:A,B11,'MCO Encounters'!F:F,$C$1)</f>
        <v>0</v>
      </c>
      <c r="G11" s="371"/>
      <c r="H11" s="404">
        <f>SUMIFS('MCO Encounters'!I:I,'MCO Encounters'!A:A,B11,'MCO Encounters'!F:F,$C$1)</f>
        <v>0</v>
      </c>
      <c r="I11" s="371"/>
      <c r="J11" s="404">
        <f>SUMIFS('MCO Encounters'!H:H,'MCO Encounters'!A:A,B11,'MCO Encounters'!F:F,$C$1)</f>
        <v>0</v>
      </c>
      <c r="K11" s="372"/>
      <c r="L11" s="370"/>
      <c r="M11" s="383"/>
      <c r="N11" s="383"/>
      <c r="O11" s="383"/>
      <c r="P11" s="383"/>
      <c r="Q11" s="383"/>
      <c r="R11" s="384"/>
      <c r="S11" s="385"/>
      <c r="T11" s="386"/>
      <c r="U11" s="387"/>
      <c r="V11" s="378"/>
      <c r="W11" s="386"/>
      <c r="X11" s="388"/>
      <c r="Y11" s="383"/>
      <c r="Z11" s="385"/>
      <c r="AA11" s="388"/>
      <c r="AB11" s="388"/>
      <c r="AC11" s="388"/>
      <c r="AD11" s="388"/>
      <c r="AE11" s="388"/>
      <c r="AF11" s="387"/>
      <c r="AG11" s="388"/>
      <c r="AH11" s="388"/>
      <c r="AI11" s="388"/>
      <c r="AJ11" s="388"/>
      <c r="AK11" s="388"/>
      <c r="AL11" s="388"/>
      <c r="AM11" s="388"/>
      <c r="AN11" s="388"/>
      <c r="AO11" s="388"/>
      <c r="AP11" s="388"/>
      <c r="AQ11" s="388"/>
      <c r="AR11" s="388"/>
      <c r="AS11" s="388"/>
      <c r="AT11" s="388"/>
      <c r="AU11" s="388"/>
      <c r="AV11" s="388"/>
      <c r="AW11" s="388"/>
      <c r="AX11" s="389"/>
      <c r="AY11" s="388"/>
      <c r="AZ11" s="388"/>
      <c r="BA11" s="388"/>
      <c r="BB11" s="388"/>
      <c r="BC11" s="388"/>
      <c r="BD11" s="388"/>
      <c r="BE11" s="388"/>
      <c r="BF11" s="388"/>
      <c r="BG11" s="388"/>
      <c r="BH11" s="390"/>
      <c r="BI11" s="385"/>
      <c r="BJ11" s="388"/>
      <c r="BK11" s="388"/>
      <c r="BL11" s="388"/>
      <c r="BM11" s="388"/>
      <c r="BN11" s="391"/>
      <c r="BO11" s="103">
        <f>COUNTIF(AG11:AW11,"Yes")</f>
        <v>0</v>
      </c>
      <c r="BP11" s="104">
        <f>COUNTIF(AX11:BG11, "Yes")</f>
        <v>0</v>
      </c>
      <c r="BQ11" s="105">
        <f>COUNTIF(BI11:BN11, "Yes")</f>
        <v>0</v>
      </c>
      <c r="BR11" s="242">
        <f>SUM(BO11:BQ11)</f>
        <v>0</v>
      </c>
      <c r="BS11" s="9" t="str">
        <f>IF(MATCH(B:B,'[2]Master ATLIS List'!$A:$A,0),"Y","N")</f>
        <v>Y</v>
      </c>
    </row>
    <row r="12" spans="1:71" x14ac:dyDescent="0.2">
      <c r="A12" s="407" t="s">
        <v>784</v>
      </c>
      <c r="B12" s="22" t="s">
        <v>785</v>
      </c>
      <c r="C12" s="23" t="s">
        <v>1667</v>
      </c>
      <c r="D12" s="23" t="s">
        <v>15</v>
      </c>
      <c r="E12" s="24" t="s">
        <v>20</v>
      </c>
      <c r="F12" s="402">
        <f>SUMIFS('MCO Encounters'!G:G,'MCO Encounters'!A:A,B12,'MCO Encounters'!F:F,$C$1)</f>
        <v>0</v>
      </c>
      <c r="G12" s="371"/>
      <c r="H12" s="404">
        <f>SUMIFS('MCO Encounters'!I:I,'MCO Encounters'!A:A,B12,'MCO Encounters'!F:F,$C$1)</f>
        <v>0</v>
      </c>
      <c r="I12" s="371"/>
      <c r="J12" s="404">
        <f>SUMIFS('MCO Encounters'!H:H,'MCO Encounters'!A:A,B12,'MCO Encounters'!F:F,$C$1)</f>
        <v>0</v>
      </c>
      <c r="K12" s="372"/>
      <c r="L12" s="370"/>
      <c r="M12" s="383"/>
      <c r="N12" s="383"/>
      <c r="O12" s="383"/>
      <c r="P12" s="383"/>
      <c r="Q12" s="383"/>
      <c r="R12" s="384"/>
      <c r="S12" s="385"/>
      <c r="T12" s="386"/>
      <c r="U12" s="387"/>
      <c r="V12" s="378"/>
      <c r="W12" s="386"/>
      <c r="X12" s="388"/>
      <c r="Y12" s="383"/>
      <c r="Z12" s="385"/>
      <c r="AA12" s="388"/>
      <c r="AB12" s="388"/>
      <c r="AC12" s="388"/>
      <c r="AD12" s="388"/>
      <c r="AE12" s="388"/>
      <c r="AF12" s="387"/>
      <c r="AG12" s="388"/>
      <c r="AH12" s="388"/>
      <c r="AI12" s="388"/>
      <c r="AJ12" s="388"/>
      <c r="AK12" s="388"/>
      <c r="AL12" s="388"/>
      <c r="AM12" s="388"/>
      <c r="AN12" s="388"/>
      <c r="AO12" s="388"/>
      <c r="AP12" s="388"/>
      <c r="AQ12" s="388"/>
      <c r="AR12" s="388"/>
      <c r="AS12" s="388"/>
      <c r="AT12" s="388"/>
      <c r="AU12" s="388"/>
      <c r="AV12" s="388"/>
      <c r="AW12" s="388"/>
      <c r="AX12" s="389"/>
      <c r="AY12" s="388"/>
      <c r="AZ12" s="388"/>
      <c r="BA12" s="388"/>
      <c r="BB12" s="388"/>
      <c r="BC12" s="388"/>
      <c r="BD12" s="388"/>
      <c r="BE12" s="388"/>
      <c r="BF12" s="388"/>
      <c r="BG12" s="388"/>
      <c r="BH12" s="390"/>
      <c r="BI12" s="385"/>
      <c r="BJ12" s="388"/>
      <c r="BK12" s="388"/>
      <c r="BL12" s="388"/>
      <c r="BM12" s="388"/>
      <c r="BN12" s="391"/>
      <c r="BO12" s="19">
        <f>COUNTIF(AG12:AW12,"Yes")</f>
        <v>0</v>
      </c>
      <c r="BP12" s="20">
        <f>COUNTIF(AX12:BG12, "Yes")</f>
        <v>0</v>
      </c>
      <c r="BQ12" s="21">
        <f>COUNTIF(BI12:BN12, "Yes")</f>
        <v>0</v>
      </c>
      <c r="BR12" s="242">
        <f>SUM(BO12:BQ12)</f>
        <v>0</v>
      </c>
      <c r="BS12" s="9" t="str">
        <f>IF(MATCH(B:B,'[2]Master ATLIS List'!$A:$A,0),"Y","N")</f>
        <v>Y</v>
      </c>
    </row>
    <row r="13" spans="1:71" x14ac:dyDescent="0.2">
      <c r="A13" s="406" t="s">
        <v>426</v>
      </c>
      <c r="B13" s="25" t="s">
        <v>427</v>
      </c>
      <c r="C13" s="16" t="s">
        <v>1594</v>
      </c>
      <c r="D13" s="16" t="s">
        <v>13</v>
      </c>
      <c r="E13" s="17" t="s">
        <v>67</v>
      </c>
      <c r="F13" s="402">
        <f>SUMIFS('MCO Encounters'!G:G,'MCO Encounters'!A:A,B13,'MCO Encounters'!F:F,$C$1)</f>
        <v>0</v>
      </c>
      <c r="G13" s="371"/>
      <c r="H13" s="404">
        <f>SUMIFS('MCO Encounters'!I:I,'MCO Encounters'!A:A,B13,'MCO Encounters'!F:F,$C$1)</f>
        <v>0</v>
      </c>
      <c r="I13" s="371"/>
      <c r="J13" s="404">
        <f>SUMIFS('MCO Encounters'!H:H,'MCO Encounters'!A:A,B13,'MCO Encounters'!F:F,$C$1)</f>
        <v>0</v>
      </c>
      <c r="K13" s="372"/>
      <c r="L13" s="370"/>
      <c r="M13" s="383"/>
      <c r="N13" s="383"/>
      <c r="O13" s="383"/>
      <c r="P13" s="383"/>
      <c r="Q13" s="383"/>
      <c r="R13" s="384"/>
      <c r="S13" s="385"/>
      <c r="T13" s="392"/>
      <c r="U13" s="387"/>
      <c r="V13" s="388"/>
      <c r="W13" s="386"/>
      <c r="X13" s="388"/>
      <c r="Y13" s="383"/>
      <c r="Z13" s="385"/>
      <c r="AA13" s="388"/>
      <c r="AB13" s="388"/>
      <c r="AC13" s="388"/>
      <c r="AD13" s="388"/>
      <c r="AE13" s="388"/>
      <c r="AF13" s="387"/>
      <c r="AG13" s="388"/>
      <c r="AH13" s="388"/>
      <c r="AI13" s="388"/>
      <c r="AJ13" s="388"/>
      <c r="AK13" s="388"/>
      <c r="AL13" s="388"/>
      <c r="AM13" s="388"/>
      <c r="AN13" s="388"/>
      <c r="AO13" s="388"/>
      <c r="AP13" s="388"/>
      <c r="AQ13" s="388"/>
      <c r="AR13" s="388"/>
      <c r="AS13" s="388"/>
      <c r="AT13" s="388"/>
      <c r="AU13" s="388"/>
      <c r="AV13" s="388"/>
      <c r="AW13" s="388"/>
      <c r="AX13" s="389"/>
      <c r="AY13" s="388"/>
      <c r="AZ13" s="388"/>
      <c r="BA13" s="388"/>
      <c r="BB13" s="388"/>
      <c r="BC13" s="388"/>
      <c r="BD13" s="388"/>
      <c r="BE13" s="388"/>
      <c r="BF13" s="388"/>
      <c r="BG13" s="388"/>
      <c r="BH13" s="390"/>
      <c r="BI13" s="385"/>
      <c r="BJ13" s="388"/>
      <c r="BK13" s="388"/>
      <c r="BL13" s="388"/>
      <c r="BM13" s="388"/>
      <c r="BN13" s="391"/>
      <c r="BO13" s="19">
        <f>COUNTIF(AG13:AW13,"Yes")</f>
        <v>0</v>
      </c>
      <c r="BP13" s="20">
        <f>COUNTIF(AX13:BG13, "Yes")</f>
        <v>0</v>
      </c>
      <c r="BQ13" s="21">
        <f>COUNTIF(BI13:BN13, "Yes")</f>
        <v>0</v>
      </c>
      <c r="BR13" s="242">
        <f>SUM(BO13:BQ13)</f>
        <v>0</v>
      </c>
      <c r="BS13" s="9" t="str">
        <f>IF(MATCH(B:B,'[2]Master ATLIS List'!$A:$A,0),"Y","N")</f>
        <v>Y</v>
      </c>
    </row>
    <row r="14" spans="1:71" x14ac:dyDescent="0.2">
      <c r="A14" s="408" t="s">
        <v>1510</v>
      </c>
      <c r="B14" s="22" t="s">
        <v>1511</v>
      </c>
      <c r="C14" s="23" t="s">
        <v>1512</v>
      </c>
      <c r="D14" s="23" t="s">
        <v>15</v>
      </c>
      <c r="E14" s="24" t="s">
        <v>18</v>
      </c>
      <c r="F14" s="402">
        <f>SUMIFS('MCO Encounters'!G:G,'MCO Encounters'!A:A,B14,'MCO Encounters'!F:F,$C$1)</f>
        <v>0</v>
      </c>
      <c r="G14" s="371"/>
      <c r="H14" s="404">
        <f>SUMIFS('MCO Encounters'!I:I,'MCO Encounters'!A:A,B14,'MCO Encounters'!F:F,$C$1)</f>
        <v>0</v>
      </c>
      <c r="I14" s="371"/>
      <c r="J14" s="404">
        <f>SUMIFS('MCO Encounters'!H:H,'MCO Encounters'!A:A,B14,'MCO Encounters'!F:F,$C$1)</f>
        <v>0</v>
      </c>
      <c r="K14" s="372"/>
      <c r="L14" s="370"/>
      <c r="M14" s="383"/>
      <c r="N14" s="383"/>
      <c r="O14" s="383"/>
      <c r="P14" s="383"/>
      <c r="Q14" s="383"/>
      <c r="R14" s="384"/>
      <c r="S14" s="385"/>
      <c r="T14" s="392"/>
      <c r="U14" s="387"/>
      <c r="V14" s="388"/>
      <c r="W14" s="386"/>
      <c r="X14" s="388"/>
      <c r="Y14" s="383"/>
      <c r="Z14" s="385"/>
      <c r="AA14" s="388"/>
      <c r="AB14" s="388"/>
      <c r="AC14" s="388"/>
      <c r="AD14" s="388"/>
      <c r="AE14" s="388"/>
      <c r="AF14" s="387"/>
      <c r="AG14" s="388"/>
      <c r="AH14" s="388"/>
      <c r="AI14" s="388"/>
      <c r="AJ14" s="388"/>
      <c r="AK14" s="388"/>
      <c r="AL14" s="388"/>
      <c r="AM14" s="388"/>
      <c r="AN14" s="388"/>
      <c r="AO14" s="388"/>
      <c r="AP14" s="388"/>
      <c r="AQ14" s="388"/>
      <c r="AR14" s="388"/>
      <c r="AS14" s="388"/>
      <c r="AT14" s="388"/>
      <c r="AU14" s="388"/>
      <c r="AV14" s="388"/>
      <c r="AW14" s="388"/>
      <c r="AX14" s="389"/>
      <c r="AY14" s="388"/>
      <c r="AZ14" s="388"/>
      <c r="BA14" s="388"/>
      <c r="BB14" s="388"/>
      <c r="BC14" s="388"/>
      <c r="BD14" s="388"/>
      <c r="BE14" s="388"/>
      <c r="BF14" s="388"/>
      <c r="BG14" s="388"/>
      <c r="BH14" s="390"/>
      <c r="BI14" s="385"/>
      <c r="BJ14" s="388"/>
      <c r="BK14" s="388"/>
      <c r="BL14" s="388"/>
      <c r="BM14" s="388"/>
      <c r="BN14" s="391"/>
      <c r="BO14" s="19">
        <f>COUNTIF(AG14:AW14,"Yes")</f>
        <v>0</v>
      </c>
      <c r="BP14" s="20">
        <f>COUNTIF(AX14:BG14, "Yes")</f>
        <v>0</v>
      </c>
      <c r="BQ14" s="21">
        <f>COUNTIF(BI14:BN14, "Yes")</f>
        <v>0</v>
      </c>
      <c r="BR14" s="242">
        <f>SUM(BO14:BQ14)</f>
        <v>0</v>
      </c>
      <c r="BS14" s="9" t="str">
        <f>IF(MATCH(B:B,'[2]Master ATLIS List'!$A:$A,0),"Y","N")</f>
        <v>Y</v>
      </c>
    </row>
    <row r="15" spans="1:71" x14ac:dyDescent="0.2">
      <c r="A15" s="406" t="s">
        <v>1375</v>
      </c>
      <c r="B15" s="14" t="s">
        <v>1091</v>
      </c>
      <c r="C15" s="16" t="s">
        <v>1690</v>
      </c>
      <c r="D15" s="16" t="s">
        <v>13</v>
      </c>
      <c r="E15" s="17" t="s">
        <v>67</v>
      </c>
      <c r="F15" s="402">
        <f>SUMIFS('MCO Encounters'!G:G,'MCO Encounters'!A:A,B15,'MCO Encounters'!F:F,$C$1)</f>
        <v>0</v>
      </c>
      <c r="G15" s="371"/>
      <c r="H15" s="404">
        <f>SUMIFS('MCO Encounters'!I:I,'MCO Encounters'!A:A,B15,'MCO Encounters'!F:F,$C$1)</f>
        <v>0</v>
      </c>
      <c r="I15" s="371"/>
      <c r="J15" s="404">
        <f>SUMIFS('MCO Encounters'!H:H,'MCO Encounters'!A:A,B15,'MCO Encounters'!F:F,$C$1)</f>
        <v>0</v>
      </c>
      <c r="K15" s="372"/>
      <c r="L15" s="370"/>
      <c r="M15" s="383"/>
      <c r="N15" s="383"/>
      <c r="O15" s="383"/>
      <c r="P15" s="383"/>
      <c r="Q15" s="383"/>
      <c r="R15" s="384"/>
      <c r="S15" s="385"/>
      <c r="T15" s="392"/>
      <c r="U15" s="387"/>
      <c r="V15" s="388"/>
      <c r="W15" s="386"/>
      <c r="X15" s="388"/>
      <c r="Y15" s="383"/>
      <c r="Z15" s="385"/>
      <c r="AA15" s="388"/>
      <c r="AB15" s="388"/>
      <c r="AC15" s="388"/>
      <c r="AD15" s="388"/>
      <c r="AE15" s="388"/>
      <c r="AF15" s="387"/>
      <c r="AG15" s="388"/>
      <c r="AH15" s="388"/>
      <c r="AI15" s="388"/>
      <c r="AJ15" s="388"/>
      <c r="AK15" s="388"/>
      <c r="AL15" s="388"/>
      <c r="AM15" s="388"/>
      <c r="AN15" s="388"/>
      <c r="AO15" s="388"/>
      <c r="AP15" s="388"/>
      <c r="AQ15" s="388"/>
      <c r="AR15" s="388"/>
      <c r="AS15" s="388"/>
      <c r="AT15" s="388"/>
      <c r="AU15" s="388"/>
      <c r="AV15" s="388"/>
      <c r="AW15" s="388"/>
      <c r="AX15" s="389"/>
      <c r="AY15" s="388"/>
      <c r="AZ15" s="388"/>
      <c r="BA15" s="388"/>
      <c r="BB15" s="388"/>
      <c r="BC15" s="388"/>
      <c r="BD15" s="388"/>
      <c r="BE15" s="388"/>
      <c r="BF15" s="388"/>
      <c r="BG15" s="388"/>
      <c r="BH15" s="390"/>
      <c r="BI15" s="385"/>
      <c r="BJ15" s="388"/>
      <c r="BK15" s="388"/>
      <c r="BL15" s="388"/>
      <c r="BM15" s="388"/>
      <c r="BN15" s="391"/>
      <c r="BO15" s="19">
        <f>COUNTIF(AG15:AW15,"Yes")</f>
        <v>0</v>
      </c>
      <c r="BP15" s="20">
        <f>COUNTIF(AX15:BG15, "Yes")</f>
        <v>0</v>
      </c>
      <c r="BQ15" s="21">
        <f>COUNTIF(BI15:BN15, "Yes")</f>
        <v>0</v>
      </c>
      <c r="BR15" s="242">
        <f>SUM(BO15:BQ15)</f>
        <v>0</v>
      </c>
      <c r="BS15" s="9" t="str">
        <f>IF(MATCH(B:B,'[2]Master ATLIS List'!$A:$A,0),"Y","N")</f>
        <v>Y</v>
      </c>
    </row>
    <row r="16" spans="1:71" x14ac:dyDescent="0.2">
      <c r="A16" s="408" t="s">
        <v>1410</v>
      </c>
      <c r="B16" s="22" t="s">
        <v>864</v>
      </c>
      <c r="C16" s="23" t="s">
        <v>1411</v>
      </c>
      <c r="D16" s="23" t="s">
        <v>15</v>
      </c>
      <c r="E16" s="24" t="s">
        <v>65</v>
      </c>
      <c r="F16" s="402">
        <f>SUMIFS('MCO Encounters'!G:G,'MCO Encounters'!A:A,B16,'MCO Encounters'!F:F,$C$1)</f>
        <v>0</v>
      </c>
      <c r="G16" s="371"/>
      <c r="H16" s="404">
        <f>SUMIFS('MCO Encounters'!I:I,'MCO Encounters'!A:A,B16,'MCO Encounters'!F:F,$C$1)</f>
        <v>0</v>
      </c>
      <c r="I16" s="371"/>
      <c r="J16" s="404">
        <f>SUMIFS('MCO Encounters'!H:H,'MCO Encounters'!A:A,B16,'MCO Encounters'!F:F,$C$1)</f>
        <v>0</v>
      </c>
      <c r="K16" s="372"/>
      <c r="L16" s="370"/>
      <c r="M16" s="383"/>
      <c r="N16" s="383"/>
      <c r="O16" s="383"/>
      <c r="P16" s="383"/>
      <c r="Q16" s="383"/>
      <c r="R16" s="384"/>
      <c r="S16" s="385"/>
      <c r="T16" s="383"/>
      <c r="U16" s="393"/>
      <c r="V16" s="388"/>
      <c r="W16" s="383"/>
      <c r="X16" s="388"/>
      <c r="Y16" s="383"/>
      <c r="Z16" s="385"/>
      <c r="AA16" s="388"/>
      <c r="AB16" s="388"/>
      <c r="AC16" s="388"/>
      <c r="AD16" s="388"/>
      <c r="AE16" s="388"/>
      <c r="AF16" s="393"/>
      <c r="AG16" s="388"/>
      <c r="AH16" s="388"/>
      <c r="AI16" s="388"/>
      <c r="AJ16" s="388"/>
      <c r="AK16" s="388"/>
      <c r="AL16" s="388"/>
      <c r="AM16" s="388"/>
      <c r="AN16" s="388"/>
      <c r="AO16" s="388"/>
      <c r="AP16" s="388"/>
      <c r="AQ16" s="388"/>
      <c r="AR16" s="388"/>
      <c r="AS16" s="388"/>
      <c r="AT16" s="388"/>
      <c r="AU16" s="388"/>
      <c r="AV16" s="388"/>
      <c r="AW16" s="388"/>
      <c r="AX16" s="389"/>
      <c r="AY16" s="388"/>
      <c r="AZ16" s="388"/>
      <c r="BA16" s="388"/>
      <c r="BB16" s="388"/>
      <c r="BC16" s="388"/>
      <c r="BD16" s="388"/>
      <c r="BE16" s="388"/>
      <c r="BF16" s="388"/>
      <c r="BG16" s="388"/>
      <c r="BH16" s="390"/>
      <c r="BI16" s="385"/>
      <c r="BJ16" s="388"/>
      <c r="BK16" s="388"/>
      <c r="BL16" s="388"/>
      <c r="BM16" s="388"/>
      <c r="BN16" s="391"/>
      <c r="BO16" s="19">
        <f>COUNTIF(AG16:AW16,"Yes")</f>
        <v>0</v>
      </c>
      <c r="BP16" s="20">
        <f>COUNTIF(AX16:BG16, "Yes")</f>
        <v>0</v>
      </c>
      <c r="BQ16" s="21">
        <f>COUNTIF(BI16:BN16, "Yes")</f>
        <v>0</v>
      </c>
      <c r="BR16" s="242">
        <f>SUM(BO16:BQ16)</f>
        <v>0</v>
      </c>
      <c r="BS16" s="9" t="str">
        <f>IF(MATCH(B:B,'[2]Master ATLIS List'!$A:$A,0),"Y","N")</f>
        <v>Y</v>
      </c>
    </row>
    <row r="17" spans="1:71" s="28" customFormat="1" x14ac:dyDescent="0.2">
      <c r="A17" s="409" t="s">
        <v>315</v>
      </c>
      <c r="B17" s="26" t="s">
        <v>316</v>
      </c>
      <c r="C17" s="18" t="s">
        <v>1553</v>
      </c>
      <c r="D17" s="18" t="s">
        <v>15</v>
      </c>
      <c r="E17" s="27" t="s">
        <v>66</v>
      </c>
      <c r="F17" s="402">
        <f>SUMIFS('MCO Encounters'!G:G,'MCO Encounters'!A:A,B17,'MCO Encounters'!F:F,$C$1)</f>
        <v>0</v>
      </c>
      <c r="G17" s="371"/>
      <c r="H17" s="404">
        <f>SUMIFS('MCO Encounters'!I:I,'MCO Encounters'!A:A,B17,'MCO Encounters'!F:F,$C$1)</f>
        <v>0</v>
      </c>
      <c r="I17" s="371"/>
      <c r="J17" s="404">
        <f>SUMIFS('MCO Encounters'!H:H,'MCO Encounters'!A:A,B17,'MCO Encounters'!F:F,$C$1)</f>
        <v>0</v>
      </c>
      <c r="K17" s="372"/>
      <c r="L17" s="370"/>
      <c r="M17" s="394"/>
      <c r="N17" s="394"/>
      <c r="O17" s="394"/>
      <c r="P17" s="394"/>
      <c r="Q17" s="394"/>
      <c r="R17" s="395"/>
      <c r="S17" s="396"/>
      <c r="T17" s="394"/>
      <c r="U17" s="397"/>
      <c r="V17" s="398"/>
      <c r="W17" s="394"/>
      <c r="X17" s="398"/>
      <c r="Y17" s="394"/>
      <c r="Z17" s="396"/>
      <c r="AA17" s="398"/>
      <c r="AB17" s="398"/>
      <c r="AC17" s="398"/>
      <c r="AD17" s="398"/>
      <c r="AE17" s="398"/>
      <c r="AF17" s="397"/>
      <c r="AG17" s="388"/>
      <c r="AH17" s="388"/>
      <c r="AI17" s="388"/>
      <c r="AJ17" s="388"/>
      <c r="AK17" s="388"/>
      <c r="AL17" s="388"/>
      <c r="AM17" s="388"/>
      <c r="AN17" s="388"/>
      <c r="AO17" s="388"/>
      <c r="AP17" s="388"/>
      <c r="AQ17" s="388"/>
      <c r="AR17" s="388"/>
      <c r="AS17" s="388"/>
      <c r="AT17" s="388"/>
      <c r="AU17" s="388"/>
      <c r="AV17" s="388"/>
      <c r="AW17" s="388"/>
      <c r="AX17" s="389"/>
      <c r="AY17" s="388"/>
      <c r="AZ17" s="388"/>
      <c r="BA17" s="388"/>
      <c r="BB17" s="388"/>
      <c r="BC17" s="388"/>
      <c r="BD17" s="388"/>
      <c r="BE17" s="388"/>
      <c r="BF17" s="388"/>
      <c r="BG17" s="388"/>
      <c r="BH17" s="399"/>
      <c r="BI17" s="385"/>
      <c r="BJ17" s="388"/>
      <c r="BK17" s="388"/>
      <c r="BL17" s="388"/>
      <c r="BM17" s="388"/>
      <c r="BN17" s="391"/>
      <c r="BO17" s="19">
        <f>COUNTIF(AG17:AW17,"Yes")</f>
        <v>0</v>
      </c>
      <c r="BP17" s="20">
        <f>COUNTIF(AX17:BG17, "Yes")</f>
        <v>0</v>
      </c>
      <c r="BQ17" s="21">
        <f>COUNTIF(BI17:BN17, "Yes")</f>
        <v>0</v>
      </c>
      <c r="BR17" s="242">
        <f>SUM(BO17:BQ17)</f>
        <v>0</v>
      </c>
      <c r="BS17" s="9" t="str">
        <f>IF(MATCH(B:B,'[2]Master ATLIS List'!$A:$A,0),"Y","N")</f>
        <v>Y</v>
      </c>
    </row>
    <row r="18" spans="1:71" x14ac:dyDescent="0.2">
      <c r="A18" s="408" t="s">
        <v>1036</v>
      </c>
      <c r="B18" s="22" t="s">
        <v>1037</v>
      </c>
      <c r="C18" s="23" t="s">
        <v>1847</v>
      </c>
      <c r="D18" s="23" t="s">
        <v>15</v>
      </c>
      <c r="E18" s="24" t="s">
        <v>65</v>
      </c>
      <c r="F18" s="402">
        <f>SUMIFS('MCO Encounters'!G:G,'MCO Encounters'!A:A,B18,'MCO Encounters'!F:F,$C$1)</f>
        <v>0</v>
      </c>
      <c r="G18" s="371"/>
      <c r="H18" s="404">
        <f>SUMIFS('MCO Encounters'!I:I,'MCO Encounters'!A:A,B18,'MCO Encounters'!F:F,$C$1)</f>
        <v>0</v>
      </c>
      <c r="I18" s="371"/>
      <c r="J18" s="404">
        <f>SUMIFS('MCO Encounters'!H:H,'MCO Encounters'!A:A,B18,'MCO Encounters'!F:F,$C$1)</f>
        <v>0</v>
      </c>
      <c r="K18" s="372"/>
      <c r="L18" s="370"/>
      <c r="M18" s="383"/>
      <c r="N18" s="383"/>
      <c r="O18" s="383"/>
      <c r="P18" s="383"/>
      <c r="Q18" s="383"/>
      <c r="R18" s="384"/>
      <c r="S18" s="385"/>
      <c r="T18" s="383"/>
      <c r="U18" s="393"/>
      <c r="V18" s="388"/>
      <c r="W18" s="383"/>
      <c r="X18" s="388"/>
      <c r="Y18" s="383"/>
      <c r="Z18" s="385"/>
      <c r="AA18" s="388"/>
      <c r="AB18" s="388"/>
      <c r="AC18" s="388"/>
      <c r="AD18" s="388"/>
      <c r="AE18" s="388"/>
      <c r="AF18" s="393"/>
      <c r="AG18" s="388"/>
      <c r="AH18" s="388"/>
      <c r="AI18" s="388"/>
      <c r="AJ18" s="388"/>
      <c r="AK18" s="388"/>
      <c r="AL18" s="388"/>
      <c r="AM18" s="388"/>
      <c r="AN18" s="388"/>
      <c r="AO18" s="388"/>
      <c r="AP18" s="388"/>
      <c r="AQ18" s="388"/>
      <c r="AR18" s="388"/>
      <c r="AS18" s="388"/>
      <c r="AT18" s="388"/>
      <c r="AU18" s="388"/>
      <c r="AV18" s="388"/>
      <c r="AW18" s="388"/>
      <c r="AX18" s="389"/>
      <c r="AY18" s="388"/>
      <c r="AZ18" s="388"/>
      <c r="BA18" s="388"/>
      <c r="BB18" s="388"/>
      <c r="BC18" s="388"/>
      <c r="BD18" s="388"/>
      <c r="BE18" s="388"/>
      <c r="BF18" s="388"/>
      <c r="BG18" s="388"/>
      <c r="BH18" s="390"/>
      <c r="BI18" s="385"/>
      <c r="BJ18" s="388"/>
      <c r="BK18" s="388"/>
      <c r="BL18" s="388"/>
      <c r="BM18" s="388"/>
      <c r="BN18" s="391"/>
      <c r="BO18" s="19">
        <f>COUNTIF(AG18:AW18,"Yes")</f>
        <v>0</v>
      </c>
      <c r="BP18" s="20">
        <f>COUNTIF(AX18:BG18, "Yes")</f>
        <v>0</v>
      </c>
      <c r="BQ18" s="21">
        <f>COUNTIF(BI18:BN18, "Yes")</f>
        <v>0</v>
      </c>
      <c r="BR18" s="242">
        <f>SUM(BO18:BQ18)</f>
        <v>0</v>
      </c>
      <c r="BS18" s="9" t="str">
        <f>IF(MATCH(B:B,'[2]Master ATLIS List'!$A:$A,0),"Y","N")</f>
        <v>Y</v>
      </c>
    </row>
    <row r="19" spans="1:71" s="28" customFormat="1" x14ac:dyDescent="0.2">
      <c r="A19" s="409" t="s">
        <v>740</v>
      </c>
      <c r="B19" s="26" t="s">
        <v>741</v>
      </c>
      <c r="C19" s="18" t="s">
        <v>1727</v>
      </c>
      <c r="D19" s="18" t="s">
        <v>15</v>
      </c>
      <c r="E19" s="27" t="s">
        <v>65</v>
      </c>
      <c r="F19" s="402">
        <f>SUMIFS('MCO Encounters'!G:G,'MCO Encounters'!A:A,B19,'MCO Encounters'!F:F,$C$1)</f>
        <v>0</v>
      </c>
      <c r="G19" s="371"/>
      <c r="H19" s="404">
        <f>SUMIFS('MCO Encounters'!I:I,'MCO Encounters'!A:A,B19,'MCO Encounters'!F:F,$C$1)</f>
        <v>0</v>
      </c>
      <c r="I19" s="371"/>
      <c r="J19" s="404">
        <f>SUMIFS('MCO Encounters'!H:H,'MCO Encounters'!A:A,B19,'MCO Encounters'!F:F,$C$1)</f>
        <v>0</v>
      </c>
      <c r="K19" s="372"/>
      <c r="L19" s="370"/>
      <c r="M19" s="394"/>
      <c r="N19" s="394"/>
      <c r="O19" s="394"/>
      <c r="P19" s="394"/>
      <c r="Q19" s="394"/>
      <c r="R19" s="395"/>
      <c r="S19" s="396"/>
      <c r="T19" s="394"/>
      <c r="U19" s="397"/>
      <c r="V19" s="398"/>
      <c r="W19" s="394"/>
      <c r="X19" s="398"/>
      <c r="Y19" s="394"/>
      <c r="Z19" s="396"/>
      <c r="AA19" s="398"/>
      <c r="AB19" s="398"/>
      <c r="AC19" s="398"/>
      <c r="AD19" s="398"/>
      <c r="AE19" s="398"/>
      <c r="AF19" s="397"/>
      <c r="AG19" s="388"/>
      <c r="AH19" s="388"/>
      <c r="AI19" s="388"/>
      <c r="AJ19" s="388"/>
      <c r="AK19" s="388"/>
      <c r="AL19" s="388"/>
      <c r="AM19" s="388"/>
      <c r="AN19" s="388"/>
      <c r="AO19" s="388"/>
      <c r="AP19" s="388"/>
      <c r="AQ19" s="388"/>
      <c r="AR19" s="388"/>
      <c r="AS19" s="388"/>
      <c r="AT19" s="388"/>
      <c r="AU19" s="388"/>
      <c r="AV19" s="388"/>
      <c r="AW19" s="388"/>
      <c r="AX19" s="389"/>
      <c r="AY19" s="388"/>
      <c r="AZ19" s="388"/>
      <c r="BA19" s="388"/>
      <c r="BB19" s="388"/>
      <c r="BC19" s="388"/>
      <c r="BD19" s="388"/>
      <c r="BE19" s="388"/>
      <c r="BF19" s="388"/>
      <c r="BG19" s="388"/>
      <c r="BH19" s="399"/>
      <c r="BI19" s="385"/>
      <c r="BJ19" s="388"/>
      <c r="BK19" s="388"/>
      <c r="BL19" s="388"/>
      <c r="BM19" s="388"/>
      <c r="BN19" s="391"/>
      <c r="BO19" s="19">
        <f>COUNTIF(AG19:AW19,"Yes")</f>
        <v>0</v>
      </c>
      <c r="BP19" s="20">
        <f>COUNTIF(AX19:BG19, "Yes")</f>
        <v>0</v>
      </c>
      <c r="BQ19" s="21">
        <f>COUNTIF(BI19:BN19, "Yes")</f>
        <v>0</v>
      </c>
      <c r="BR19" s="242">
        <f>SUM(BO19:BQ19)</f>
        <v>0</v>
      </c>
      <c r="BS19" s="9" t="str">
        <f>IF(MATCH(B:B,'[2]Master ATLIS List'!$A:$A,0),"Y","N")</f>
        <v>Y</v>
      </c>
    </row>
    <row r="20" spans="1:71" x14ac:dyDescent="0.2">
      <c r="A20" s="408" t="s">
        <v>790</v>
      </c>
      <c r="B20" s="22" t="s">
        <v>791</v>
      </c>
      <c r="C20" s="23" t="s">
        <v>1585</v>
      </c>
      <c r="D20" s="23" t="s">
        <v>15</v>
      </c>
      <c r="E20" s="24" t="s">
        <v>65</v>
      </c>
      <c r="F20" s="402">
        <f>SUMIFS('MCO Encounters'!G:G,'MCO Encounters'!A:A,B20,'MCO Encounters'!F:F,$C$1)</f>
        <v>0</v>
      </c>
      <c r="G20" s="371"/>
      <c r="H20" s="404">
        <f>SUMIFS('MCO Encounters'!I:I,'MCO Encounters'!A:A,B20,'MCO Encounters'!F:F,$C$1)</f>
        <v>0</v>
      </c>
      <c r="I20" s="371"/>
      <c r="J20" s="404">
        <f>SUMIFS('MCO Encounters'!H:H,'MCO Encounters'!A:A,B20,'MCO Encounters'!F:F,$C$1)</f>
        <v>0</v>
      </c>
      <c r="K20" s="372"/>
      <c r="L20" s="370"/>
      <c r="M20" s="383"/>
      <c r="N20" s="383"/>
      <c r="O20" s="383"/>
      <c r="P20" s="383"/>
      <c r="Q20" s="383"/>
      <c r="R20" s="384"/>
      <c r="S20" s="385"/>
      <c r="T20" s="383"/>
      <c r="U20" s="393"/>
      <c r="V20" s="388"/>
      <c r="W20" s="383"/>
      <c r="X20" s="388"/>
      <c r="Y20" s="383"/>
      <c r="Z20" s="385"/>
      <c r="AA20" s="388"/>
      <c r="AB20" s="388"/>
      <c r="AC20" s="388"/>
      <c r="AD20" s="388"/>
      <c r="AE20" s="388"/>
      <c r="AF20" s="393"/>
      <c r="AG20" s="388"/>
      <c r="AH20" s="388"/>
      <c r="AI20" s="388"/>
      <c r="AJ20" s="388"/>
      <c r="AK20" s="388"/>
      <c r="AL20" s="388"/>
      <c r="AM20" s="388"/>
      <c r="AN20" s="388"/>
      <c r="AO20" s="388"/>
      <c r="AP20" s="388"/>
      <c r="AQ20" s="388"/>
      <c r="AR20" s="388"/>
      <c r="AS20" s="388"/>
      <c r="AT20" s="388"/>
      <c r="AU20" s="388"/>
      <c r="AV20" s="388"/>
      <c r="AW20" s="388"/>
      <c r="AX20" s="389"/>
      <c r="AY20" s="388"/>
      <c r="AZ20" s="388"/>
      <c r="BA20" s="388"/>
      <c r="BB20" s="388"/>
      <c r="BC20" s="388"/>
      <c r="BD20" s="388"/>
      <c r="BE20" s="388"/>
      <c r="BF20" s="388"/>
      <c r="BG20" s="388"/>
      <c r="BH20" s="390"/>
      <c r="BI20" s="385"/>
      <c r="BJ20" s="388"/>
      <c r="BK20" s="388"/>
      <c r="BL20" s="388"/>
      <c r="BM20" s="388"/>
      <c r="BN20" s="391"/>
      <c r="BO20" s="19">
        <f>COUNTIF(AG20:AW20,"Yes")</f>
        <v>0</v>
      </c>
      <c r="BP20" s="20">
        <f>COUNTIF(AX20:BG20, "Yes")</f>
        <v>0</v>
      </c>
      <c r="BQ20" s="21">
        <f>COUNTIF(BI20:BN20, "Yes")</f>
        <v>0</v>
      </c>
      <c r="BR20" s="242">
        <f>SUM(BO20:BQ20)</f>
        <v>0</v>
      </c>
      <c r="BS20" s="9" t="str">
        <f>IF(MATCH(B:B,'[2]Master ATLIS List'!$A:$A,0),"Y","N")</f>
        <v>Y</v>
      </c>
    </row>
    <row r="21" spans="1:71" s="28" customFormat="1" x14ac:dyDescent="0.2">
      <c r="A21" s="409" t="s">
        <v>621</v>
      </c>
      <c r="B21" s="26" t="s">
        <v>622</v>
      </c>
      <c r="C21" s="18" t="s">
        <v>1782</v>
      </c>
      <c r="D21" s="18" t="s">
        <v>15</v>
      </c>
      <c r="E21" s="27" t="s">
        <v>65</v>
      </c>
      <c r="F21" s="402">
        <f>SUMIFS('MCO Encounters'!G:G,'MCO Encounters'!A:A,B21,'MCO Encounters'!F:F,$C$1)</f>
        <v>0</v>
      </c>
      <c r="G21" s="371"/>
      <c r="H21" s="404">
        <f>SUMIFS('MCO Encounters'!I:I,'MCO Encounters'!A:A,B21,'MCO Encounters'!F:F,$C$1)</f>
        <v>0</v>
      </c>
      <c r="I21" s="371"/>
      <c r="J21" s="404">
        <f>SUMIFS('MCO Encounters'!H:H,'MCO Encounters'!A:A,B21,'MCO Encounters'!F:F,$C$1)</f>
        <v>0</v>
      </c>
      <c r="K21" s="372"/>
      <c r="L21" s="370"/>
      <c r="M21" s="394"/>
      <c r="N21" s="394"/>
      <c r="O21" s="394"/>
      <c r="P21" s="394"/>
      <c r="Q21" s="394"/>
      <c r="R21" s="395"/>
      <c r="S21" s="396"/>
      <c r="T21" s="394"/>
      <c r="U21" s="397"/>
      <c r="V21" s="398"/>
      <c r="W21" s="394"/>
      <c r="X21" s="398"/>
      <c r="Y21" s="394"/>
      <c r="Z21" s="396"/>
      <c r="AA21" s="398"/>
      <c r="AB21" s="398"/>
      <c r="AC21" s="398"/>
      <c r="AD21" s="398"/>
      <c r="AE21" s="398"/>
      <c r="AF21" s="397"/>
      <c r="AG21" s="388"/>
      <c r="AH21" s="388"/>
      <c r="AI21" s="388"/>
      <c r="AJ21" s="388"/>
      <c r="AK21" s="388"/>
      <c r="AL21" s="388"/>
      <c r="AM21" s="388"/>
      <c r="AN21" s="388"/>
      <c r="AO21" s="388"/>
      <c r="AP21" s="388"/>
      <c r="AQ21" s="388"/>
      <c r="AR21" s="388"/>
      <c r="AS21" s="388"/>
      <c r="AT21" s="388"/>
      <c r="AU21" s="388"/>
      <c r="AV21" s="388"/>
      <c r="AW21" s="388"/>
      <c r="AX21" s="389"/>
      <c r="AY21" s="388"/>
      <c r="AZ21" s="388"/>
      <c r="BA21" s="388"/>
      <c r="BB21" s="388"/>
      <c r="BC21" s="388"/>
      <c r="BD21" s="388"/>
      <c r="BE21" s="388"/>
      <c r="BF21" s="388"/>
      <c r="BG21" s="388"/>
      <c r="BH21" s="399"/>
      <c r="BI21" s="385"/>
      <c r="BJ21" s="388"/>
      <c r="BK21" s="388"/>
      <c r="BL21" s="388"/>
      <c r="BM21" s="388"/>
      <c r="BN21" s="391"/>
      <c r="BO21" s="19">
        <f>COUNTIF(AG21:AW21,"Yes")</f>
        <v>0</v>
      </c>
      <c r="BP21" s="20">
        <f>COUNTIF(AX21:BG21, "Yes")</f>
        <v>0</v>
      </c>
      <c r="BQ21" s="21">
        <f>COUNTIF(BI21:BN21, "Yes")</f>
        <v>0</v>
      </c>
      <c r="BR21" s="242">
        <f>SUM(BO21:BQ21)</f>
        <v>0</v>
      </c>
      <c r="BS21" s="9" t="str">
        <f>IF(MATCH(B:B,'[2]Master ATLIS List'!$A:$A,0),"Y","N")</f>
        <v>Y</v>
      </c>
    </row>
    <row r="22" spans="1:71" x14ac:dyDescent="0.2">
      <c r="A22" s="408" t="s">
        <v>934</v>
      </c>
      <c r="B22" s="22" t="s">
        <v>935</v>
      </c>
      <c r="C22" s="23" t="s">
        <v>1393</v>
      </c>
      <c r="D22" s="23" t="s">
        <v>15</v>
      </c>
      <c r="E22" s="24" t="s">
        <v>18</v>
      </c>
      <c r="F22" s="402">
        <f>SUMIFS('MCO Encounters'!G:G,'MCO Encounters'!A:A,B22,'MCO Encounters'!F:F,$C$1)</f>
        <v>0</v>
      </c>
      <c r="G22" s="371"/>
      <c r="H22" s="404">
        <f>SUMIFS('MCO Encounters'!I:I,'MCO Encounters'!A:A,B22,'MCO Encounters'!F:F,$C$1)</f>
        <v>0</v>
      </c>
      <c r="I22" s="371"/>
      <c r="J22" s="404">
        <f>SUMIFS('MCO Encounters'!H:H,'MCO Encounters'!A:A,B22,'MCO Encounters'!F:F,$C$1)</f>
        <v>0</v>
      </c>
      <c r="K22" s="372"/>
      <c r="L22" s="370"/>
      <c r="M22" s="383"/>
      <c r="N22" s="383"/>
      <c r="O22" s="383"/>
      <c r="P22" s="383"/>
      <c r="Q22" s="383"/>
      <c r="R22" s="384"/>
      <c r="S22" s="385"/>
      <c r="T22" s="383"/>
      <c r="U22" s="393"/>
      <c r="V22" s="388"/>
      <c r="W22" s="383"/>
      <c r="X22" s="388"/>
      <c r="Y22" s="383"/>
      <c r="Z22" s="385"/>
      <c r="AA22" s="388"/>
      <c r="AB22" s="388"/>
      <c r="AC22" s="388"/>
      <c r="AD22" s="388"/>
      <c r="AE22" s="388"/>
      <c r="AF22" s="393"/>
      <c r="AG22" s="388"/>
      <c r="AH22" s="388"/>
      <c r="AI22" s="388"/>
      <c r="AJ22" s="388"/>
      <c r="AK22" s="388"/>
      <c r="AL22" s="388"/>
      <c r="AM22" s="388"/>
      <c r="AN22" s="388"/>
      <c r="AO22" s="388"/>
      <c r="AP22" s="388"/>
      <c r="AQ22" s="388"/>
      <c r="AR22" s="388"/>
      <c r="AS22" s="388"/>
      <c r="AT22" s="388"/>
      <c r="AU22" s="388"/>
      <c r="AV22" s="388"/>
      <c r="AW22" s="388"/>
      <c r="AX22" s="389"/>
      <c r="AY22" s="388"/>
      <c r="AZ22" s="388"/>
      <c r="BA22" s="388"/>
      <c r="BB22" s="388"/>
      <c r="BC22" s="388"/>
      <c r="BD22" s="388"/>
      <c r="BE22" s="388"/>
      <c r="BF22" s="388"/>
      <c r="BG22" s="388"/>
      <c r="BH22" s="390"/>
      <c r="BI22" s="385"/>
      <c r="BJ22" s="388"/>
      <c r="BK22" s="388"/>
      <c r="BL22" s="388"/>
      <c r="BM22" s="388"/>
      <c r="BN22" s="391"/>
      <c r="BO22" s="19">
        <f>COUNTIF(AG22:AW22,"Yes")</f>
        <v>0</v>
      </c>
      <c r="BP22" s="20">
        <f>COUNTIF(AX22:BG22, "Yes")</f>
        <v>0</v>
      </c>
      <c r="BQ22" s="21">
        <f>COUNTIF(BI22:BN22, "Yes")</f>
        <v>0</v>
      </c>
      <c r="BR22" s="242">
        <f>SUM(BO22:BQ22)</f>
        <v>0</v>
      </c>
      <c r="BS22" s="9" t="str">
        <f>IF(MATCH(B:B,'[2]Master ATLIS List'!$A:$A,0),"Y","N")</f>
        <v>Y</v>
      </c>
    </row>
    <row r="23" spans="1:71" s="28" customFormat="1" x14ac:dyDescent="0.2">
      <c r="A23" s="409" t="s">
        <v>970</v>
      </c>
      <c r="B23" s="26" t="s">
        <v>971</v>
      </c>
      <c r="C23" s="18" t="s">
        <v>1671</v>
      </c>
      <c r="D23" s="18" t="s">
        <v>15</v>
      </c>
      <c r="E23" s="27" t="s">
        <v>183</v>
      </c>
      <c r="F23" s="402">
        <f>SUMIFS('MCO Encounters'!G:G,'MCO Encounters'!A:A,B23,'MCO Encounters'!F:F,$C$1)</f>
        <v>0</v>
      </c>
      <c r="G23" s="371"/>
      <c r="H23" s="404">
        <f>SUMIFS('MCO Encounters'!I:I,'MCO Encounters'!A:A,B23,'MCO Encounters'!F:F,$C$1)</f>
        <v>0</v>
      </c>
      <c r="I23" s="371"/>
      <c r="J23" s="404">
        <f>SUMIFS('MCO Encounters'!H:H,'MCO Encounters'!A:A,B23,'MCO Encounters'!F:F,$C$1)</f>
        <v>0</v>
      </c>
      <c r="K23" s="372"/>
      <c r="L23" s="370"/>
      <c r="M23" s="394"/>
      <c r="N23" s="394"/>
      <c r="O23" s="394"/>
      <c r="P23" s="394"/>
      <c r="Q23" s="394"/>
      <c r="R23" s="395"/>
      <c r="S23" s="396"/>
      <c r="T23" s="394"/>
      <c r="U23" s="397"/>
      <c r="V23" s="398"/>
      <c r="W23" s="394"/>
      <c r="X23" s="398"/>
      <c r="Y23" s="394"/>
      <c r="Z23" s="396"/>
      <c r="AA23" s="398"/>
      <c r="AB23" s="398"/>
      <c r="AC23" s="398"/>
      <c r="AD23" s="398"/>
      <c r="AE23" s="398"/>
      <c r="AF23" s="397"/>
      <c r="AG23" s="388"/>
      <c r="AH23" s="388"/>
      <c r="AI23" s="388"/>
      <c r="AJ23" s="388"/>
      <c r="AK23" s="388"/>
      <c r="AL23" s="388"/>
      <c r="AM23" s="388"/>
      <c r="AN23" s="388"/>
      <c r="AO23" s="388"/>
      <c r="AP23" s="388"/>
      <c r="AQ23" s="388"/>
      <c r="AR23" s="388"/>
      <c r="AS23" s="388"/>
      <c r="AT23" s="388"/>
      <c r="AU23" s="388"/>
      <c r="AV23" s="388"/>
      <c r="AW23" s="388"/>
      <c r="AX23" s="389"/>
      <c r="AY23" s="388"/>
      <c r="AZ23" s="388"/>
      <c r="BA23" s="388"/>
      <c r="BB23" s="388"/>
      <c r="BC23" s="388"/>
      <c r="BD23" s="388"/>
      <c r="BE23" s="388"/>
      <c r="BF23" s="388"/>
      <c r="BG23" s="388"/>
      <c r="BH23" s="399"/>
      <c r="BI23" s="385"/>
      <c r="BJ23" s="388"/>
      <c r="BK23" s="388"/>
      <c r="BL23" s="388"/>
      <c r="BM23" s="388"/>
      <c r="BN23" s="391"/>
      <c r="BO23" s="19">
        <f>COUNTIF(AG23:AW23,"Yes")</f>
        <v>0</v>
      </c>
      <c r="BP23" s="20">
        <f>COUNTIF(AX23:BG23, "Yes")</f>
        <v>0</v>
      </c>
      <c r="BQ23" s="21">
        <f>COUNTIF(BI23:BN23, "Yes")</f>
        <v>0</v>
      </c>
      <c r="BR23" s="242">
        <f>SUM(BO23:BQ23)</f>
        <v>0</v>
      </c>
      <c r="BS23" s="9" t="str">
        <f>IF(MATCH(B:B,'[2]Master ATLIS List'!$A:$A,0),"Y","N")</f>
        <v>Y</v>
      </c>
    </row>
    <row r="24" spans="1:71" x14ac:dyDescent="0.2">
      <c r="A24" s="408" t="s">
        <v>782</v>
      </c>
      <c r="B24" s="22" t="s">
        <v>783</v>
      </c>
      <c r="C24" s="23" t="s">
        <v>1427</v>
      </c>
      <c r="D24" s="23" t="s">
        <v>15</v>
      </c>
      <c r="E24" s="24" t="s">
        <v>18</v>
      </c>
      <c r="F24" s="402">
        <f>SUMIFS('MCO Encounters'!G:G,'MCO Encounters'!A:A,B24,'MCO Encounters'!F:F,$C$1)</f>
        <v>0</v>
      </c>
      <c r="G24" s="371"/>
      <c r="H24" s="404">
        <f>SUMIFS('MCO Encounters'!I:I,'MCO Encounters'!A:A,B24,'MCO Encounters'!F:F,$C$1)</f>
        <v>0</v>
      </c>
      <c r="I24" s="371"/>
      <c r="J24" s="404">
        <f>SUMIFS('MCO Encounters'!H:H,'MCO Encounters'!A:A,B24,'MCO Encounters'!F:F,$C$1)</f>
        <v>0</v>
      </c>
      <c r="K24" s="372"/>
      <c r="L24" s="370"/>
      <c r="M24" s="383"/>
      <c r="N24" s="383"/>
      <c r="O24" s="383"/>
      <c r="P24" s="383"/>
      <c r="Q24" s="383"/>
      <c r="R24" s="384"/>
      <c r="S24" s="385"/>
      <c r="T24" s="383"/>
      <c r="U24" s="393"/>
      <c r="V24" s="388"/>
      <c r="W24" s="383"/>
      <c r="X24" s="388"/>
      <c r="Y24" s="383"/>
      <c r="Z24" s="385"/>
      <c r="AA24" s="388"/>
      <c r="AB24" s="388"/>
      <c r="AC24" s="388"/>
      <c r="AD24" s="388"/>
      <c r="AE24" s="388"/>
      <c r="AF24" s="393"/>
      <c r="AG24" s="388"/>
      <c r="AH24" s="388"/>
      <c r="AI24" s="388"/>
      <c r="AJ24" s="388"/>
      <c r="AK24" s="388"/>
      <c r="AL24" s="388"/>
      <c r="AM24" s="388"/>
      <c r="AN24" s="388"/>
      <c r="AO24" s="388"/>
      <c r="AP24" s="388"/>
      <c r="AQ24" s="388"/>
      <c r="AR24" s="388"/>
      <c r="AS24" s="388"/>
      <c r="AT24" s="388"/>
      <c r="AU24" s="388"/>
      <c r="AV24" s="388"/>
      <c r="AW24" s="388"/>
      <c r="AX24" s="389"/>
      <c r="AY24" s="388"/>
      <c r="AZ24" s="388"/>
      <c r="BA24" s="388"/>
      <c r="BB24" s="388"/>
      <c r="BC24" s="388"/>
      <c r="BD24" s="388"/>
      <c r="BE24" s="388"/>
      <c r="BF24" s="388"/>
      <c r="BG24" s="388"/>
      <c r="BH24" s="390"/>
      <c r="BI24" s="385"/>
      <c r="BJ24" s="388"/>
      <c r="BK24" s="388"/>
      <c r="BL24" s="388"/>
      <c r="BM24" s="388"/>
      <c r="BN24" s="391"/>
      <c r="BO24" s="19">
        <f>COUNTIF(AG24:AW24,"Yes")</f>
        <v>0</v>
      </c>
      <c r="BP24" s="20">
        <f>COUNTIF(AX24:BG24, "Yes")</f>
        <v>0</v>
      </c>
      <c r="BQ24" s="21">
        <f>COUNTIF(BI24:BN24, "Yes")</f>
        <v>0</v>
      </c>
      <c r="BR24" s="242">
        <f>SUM(BO24:BQ24)</f>
        <v>0</v>
      </c>
      <c r="BS24" s="9" t="str">
        <f>IF(MATCH(B:B,'[2]Master ATLIS List'!$A:$A,0),"Y","N")</f>
        <v>Y</v>
      </c>
    </row>
    <row r="25" spans="1:71" s="28" customFormat="1" x14ac:dyDescent="0.2">
      <c r="A25" s="409" t="s">
        <v>288</v>
      </c>
      <c r="B25" s="26" t="s">
        <v>289</v>
      </c>
      <c r="C25" s="18" t="s">
        <v>1403</v>
      </c>
      <c r="D25" s="18" t="s">
        <v>15</v>
      </c>
      <c r="E25" s="27" t="s">
        <v>65</v>
      </c>
      <c r="F25" s="402">
        <f>SUMIFS('MCO Encounters'!G:G,'MCO Encounters'!A:A,B25,'MCO Encounters'!F:F,$C$1)</f>
        <v>0</v>
      </c>
      <c r="G25" s="371"/>
      <c r="H25" s="404">
        <f>SUMIFS('MCO Encounters'!I:I,'MCO Encounters'!A:A,B25,'MCO Encounters'!F:F,$C$1)</f>
        <v>0</v>
      </c>
      <c r="I25" s="371"/>
      <c r="J25" s="404">
        <f>SUMIFS('MCO Encounters'!H:H,'MCO Encounters'!A:A,B25,'MCO Encounters'!F:F,$C$1)</f>
        <v>0</v>
      </c>
      <c r="K25" s="372"/>
      <c r="L25" s="370"/>
      <c r="M25" s="394"/>
      <c r="N25" s="394"/>
      <c r="O25" s="394"/>
      <c r="P25" s="394"/>
      <c r="Q25" s="394"/>
      <c r="R25" s="395"/>
      <c r="S25" s="396"/>
      <c r="T25" s="394"/>
      <c r="U25" s="397"/>
      <c r="V25" s="398"/>
      <c r="W25" s="394"/>
      <c r="X25" s="398"/>
      <c r="Y25" s="394"/>
      <c r="Z25" s="396"/>
      <c r="AA25" s="398"/>
      <c r="AB25" s="398"/>
      <c r="AC25" s="398"/>
      <c r="AD25" s="398"/>
      <c r="AE25" s="398"/>
      <c r="AF25" s="397"/>
      <c r="AG25" s="388"/>
      <c r="AH25" s="388"/>
      <c r="AI25" s="388"/>
      <c r="AJ25" s="388"/>
      <c r="AK25" s="388"/>
      <c r="AL25" s="388"/>
      <c r="AM25" s="388"/>
      <c r="AN25" s="388"/>
      <c r="AO25" s="388"/>
      <c r="AP25" s="388"/>
      <c r="AQ25" s="388"/>
      <c r="AR25" s="388"/>
      <c r="AS25" s="388"/>
      <c r="AT25" s="388"/>
      <c r="AU25" s="388"/>
      <c r="AV25" s="388"/>
      <c r="AW25" s="388"/>
      <c r="AX25" s="389"/>
      <c r="AY25" s="388"/>
      <c r="AZ25" s="388"/>
      <c r="BA25" s="388"/>
      <c r="BB25" s="388"/>
      <c r="BC25" s="388"/>
      <c r="BD25" s="388"/>
      <c r="BE25" s="388"/>
      <c r="BF25" s="388"/>
      <c r="BG25" s="388"/>
      <c r="BH25" s="399"/>
      <c r="BI25" s="385"/>
      <c r="BJ25" s="388"/>
      <c r="BK25" s="388"/>
      <c r="BL25" s="388"/>
      <c r="BM25" s="388"/>
      <c r="BN25" s="391"/>
      <c r="BO25" s="19">
        <f>COUNTIF(AG25:AW25,"Yes")</f>
        <v>0</v>
      </c>
      <c r="BP25" s="20">
        <f>COUNTIF(AX25:BG25, "Yes")</f>
        <v>0</v>
      </c>
      <c r="BQ25" s="21">
        <f>COUNTIF(BI25:BN25, "Yes")</f>
        <v>0</v>
      </c>
      <c r="BR25" s="242">
        <f>SUM(BO25:BQ25)</f>
        <v>0</v>
      </c>
      <c r="BS25" s="9" t="str">
        <f>IF(MATCH(B:B,'[2]Master ATLIS List'!$A:$A,0),"Y","N")</f>
        <v>Y</v>
      </c>
    </row>
    <row r="26" spans="1:71" x14ac:dyDescent="0.2">
      <c r="A26" s="408" t="s">
        <v>444</v>
      </c>
      <c r="B26" s="22" t="s">
        <v>445</v>
      </c>
      <c r="C26" s="23" t="s">
        <v>1618</v>
      </c>
      <c r="D26" s="23" t="s">
        <v>13</v>
      </c>
      <c r="E26" s="24" t="s">
        <v>67</v>
      </c>
      <c r="F26" s="402">
        <f>SUMIFS('MCO Encounters'!G:G,'MCO Encounters'!A:A,B26,'MCO Encounters'!F:F,$C$1)</f>
        <v>0</v>
      </c>
      <c r="G26" s="371"/>
      <c r="H26" s="404">
        <f>SUMIFS('MCO Encounters'!I:I,'MCO Encounters'!A:A,B26,'MCO Encounters'!F:F,$C$1)</f>
        <v>0</v>
      </c>
      <c r="I26" s="371"/>
      <c r="J26" s="404">
        <f>SUMIFS('MCO Encounters'!H:H,'MCO Encounters'!A:A,B26,'MCO Encounters'!F:F,$C$1)</f>
        <v>0</v>
      </c>
      <c r="K26" s="372"/>
      <c r="L26" s="370"/>
      <c r="M26" s="383"/>
      <c r="N26" s="383"/>
      <c r="O26" s="383"/>
      <c r="P26" s="383"/>
      <c r="Q26" s="383"/>
      <c r="R26" s="384"/>
      <c r="S26" s="385"/>
      <c r="T26" s="383"/>
      <c r="U26" s="393"/>
      <c r="V26" s="388"/>
      <c r="W26" s="383"/>
      <c r="X26" s="388"/>
      <c r="Y26" s="383"/>
      <c r="Z26" s="385"/>
      <c r="AA26" s="388"/>
      <c r="AB26" s="388"/>
      <c r="AC26" s="388"/>
      <c r="AD26" s="388"/>
      <c r="AE26" s="388"/>
      <c r="AF26" s="393"/>
      <c r="AG26" s="388"/>
      <c r="AH26" s="388"/>
      <c r="AI26" s="388"/>
      <c r="AJ26" s="388"/>
      <c r="AK26" s="388"/>
      <c r="AL26" s="388"/>
      <c r="AM26" s="388"/>
      <c r="AN26" s="388"/>
      <c r="AO26" s="388"/>
      <c r="AP26" s="388"/>
      <c r="AQ26" s="388"/>
      <c r="AR26" s="388"/>
      <c r="AS26" s="388"/>
      <c r="AT26" s="388"/>
      <c r="AU26" s="388"/>
      <c r="AV26" s="388"/>
      <c r="AW26" s="388"/>
      <c r="AX26" s="389"/>
      <c r="AY26" s="388"/>
      <c r="AZ26" s="388"/>
      <c r="BA26" s="388"/>
      <c r="BB26" s="388"/>
      <c r="BC26" s="388"/>
      <c r="BD26" s="388"/>
      <c r="BE26" s="388"/>
      <c r="BF26" s="388"/>
      <c r="BG26" s="388"/>
      <c r="BH26" s="390"/>
      <c r="BI26" s="385"/>
      <c r="BJ26" s="388"/>
      <c r="BK26" s="388"/>
      <c r="BL26" s="388"/>
      <c r="BM26" s="388"/>
      <c r="BN26" s="391"/>
      <c r="BO26" s="19">
        <f>COUNTIF(AG26:AW26,"Yes")</f>
        <v>0</v>
      </c>
      <c r="BP26" s="20">
        <f>COUNTIF(AX26:BG26, "Yes")</f>
        <v>0</v>
      </c>
      <c r="BQ26" s="21">
        <f>COUNTIF(BI26:BN26, "Yes")</f>
        <v>0</v>
      </c>
      <c r="BR26" s="242">
        <f>SUM(BO26:BQ26)</f>
        <v>0</v>
      </c>
      <c r="BS26" s="9" t="str">
        <f>IF(MATCH(B:B,'[2]Master ATLIS List'!$A:$A,0),"Y","N")</f>
        <v>Y</v>
      </c>
    </row>
    <row r="27" spans="1:71" s="28" customFormat="1" x14ac:dyDescent="0.2">
      <c r="A27" s="409" t="s">
        <v>254</v>
      </c>
      <c r="B27" s="26" t="s">
        <v>255</v>
      </c>
      <c r="C27" s="18" t="s">
        <v>1554</v>
      </c>
      <c r="D27" s="18" t="s">
        <v>15</v>
      </c>
      <c r="E27" s="27" t="s">
        <v>61</v>
      </c>
      <c r="F27" s="402">
        <f>SUMIFS('MCO Encounters'!G:G,'MCO Encounters'!A:A,B27,'MCO Encounters'!F:F,$C$1)</f>
        <v>0</v>
      </c>
      <c r="G27" s="371"/>
      <c r="H27" s="404">
        <f>SUMIFS('MCO Encounters'!I:I,'MCO Encounters'!A:A,B27,'MCO Encounters'!F:F,$C$1)</f>
        <v>0</v>
      </c>
      <c r="I27" s="371"/>
      <c r="J27" s="404">
        <f>SUMIFS('MCO Encounters'!H:H,'MCO Encounters'!A:A,B27,'MCO Encounters'!F:F,$C$1)</f>
        <v>0</v>
      </c>
      <c r="K27" s="372"/>
      <c r="L27" s="370"/>
      <c r="M27" s="394"/>
      <c r="N27" s="394"/>
      <c r="O27" s="394"/>
      <c r="P27" s="394"/>
      <c r="Q27" s="394"/>
      <c r="R27" s="395"/>
      <c r="S27" s="396"/>
      <c r="T27" s="394"/>
      <c r="U27" s="397"/>
      <c r="V27" s="398"/>
      <c r="W27" s="394"/>
      <c r="X27" s="398"/>
      <c r="Y27" s="394"/>
      <c r="Z27" s="396"/>
      <c r="AA27" s="398"/>
      <c r="AB27" s="398"/>
      <c r="AC27" s="398"/>
      <c r="AD27" s="398"/>
      <c r="AE27" s="398"/>
      <c r="AF27" s="397"/>
      <c r="AG27" s="388"/>
      <c r="AH27" s="388"/>
      <c r="AI27" s="388"/>
      <c r="AJ27" s="388"/>
      <c r="AK27" s="388"/>
      <c r="AL27" s="388"/>
      <c r="AM27" s="388"/>
      <c r="AN27" s="388"/>
      <c r="AO27" s="388"/>
      <c r="AP27" s="388"/>
      <c r="AQ27" s="388"/>
      <c r="AR27" s="388"/>
      <c r="AS27" s="388"/>
      <c r="AT27" s="388"/>
      <c r="AU27" s="388"/>
      <c r="AV27" s="388"/>
      <c r="AW27" s="388"/>
      <c r="AX27" s="389"/>
      <c r="AY27" s="388"/>
      <c r="AZ27" s="388"/>
      <c r="BA27" s="388"/>
      <c r="BB27" s="388"/>
      <c r="BC27" s="388"/>
      <c r="BD27" s="388"/>
      <c r="BE27" s="388"/>
      <c r="BF27" s="388"/>
      <c r="BG27" s="388"/>
      <c r="BH27" s="399"/>
      <c r="BI27" s="385"/>
      <c r="BJ27" s="388"/>
      <c r="BK27" s="388"/>
      <c r="BL27" s="388"/>
      <c r="BM27" s="388"/>
      <c r="BN27" s="391"/>
      <c r="BO27" s="19">
        <f>COUNTIF(AG27:AW27,"Yes")</f>
        <v>0</v>
      </c>
      <c r="BP27" s="20">
        <f>COUNTIF(AX27:BG27, "Yes")</f>
        <v>0</v>
      </c>
      <c r="BQ27" s="21">
        <f>COUNTIF(BI27:BN27, "Yes")</f>
        <v>0</v>
      </c>
      <c r="BR27" s="242">
        <f>SUM(BO27:BQ27)</f>
        <v>0</v>
      </c>
      <c r="BS27" s="9" t="str">
        <f>IF(MATCH(B:B,'[2]Master ATLIS List'!$A:$A,0),"Y","N")</f>
        <v>Y</v>
      </c>
    </row>
    <row r="28" spans="1:71" x14ac:dyDescent="0.2">
      <c r="A28" s="408" t="s">
        <v>179</v>
      </c>
      <c r="B28" s="22" t="s">
        <v>180</v>
      </c>
      <c r="C28" s="23" t="s">
        <v>1701</v>
      </c>
      <c r="D28" s="23" t="s">
        <v>15</v>
      </c>
      <c r="E28" s="24" t="s">
        <v>64</v>
      </c>
      <c r="F28" s="402">
        <f>SUMIFS('MCO Encounters'!G:G,'MCO Encounters'!A:A,B28,'MCO Encounters'!F:F,$C$1)</f>
        <v>0</v>
      </c>
      <c r="G28" s="371"/>
      <c r="H28" s="404">
        <f>SUMIFS('MCO Encounters'!I:I,'MCO Encounters'!A:A,B28,'MCO Encounters'!F:F,$C$1)</f>
        <v>0</v>
      </c>
      <c r="I28" s="371"/>
      <c r="J28" s="404">
        <f>SUMIFS('MCO Encounters'!H:H,'MCO Encounters'!A:A,B28,'MCO Encounters'!F:F,$C$1)</f>
        <v>0</v>
      </c>
      <c r="K28" s="372"/>
      <c r="L28" s="370"/>
      <c r="M28" s="383"/>
      <c r="N28" s="383"/>
      <c r="O28" s="383"/>
      <c r="P28" s="383"/>
      <c r="Q28" s="383"/>
      <c r="R28" s="384"/>
      <c r="S28" s="385"/>
      <c r="T28" s="383"/>
      <c r="U28" s="393"/>
      <c r="V28" s="388"/>
      <c r="W28" s="383"/>
      <c r="X28" s="388"/>
      <c r="Y28" s="383"/>
      <c r="Z28" s="385"/>
      <c r="AA28" s="388"/>
      <c r="AB28" s="388"/>
      <c r="AC28" s="388"/>
      <c r="AD28" s="388"/>
      <c r="AE28" s="388"/>
      <c r="AF28" s="393"/>
      <c r="AG28" s="388"/>
      <c r="AH28" s="388"/>
      <c r="AI28" s="388"/>
      <c r="AJ28" s="388"/>
      <c r="AK28" s="388"/>
      <c r="AL28" s="388"/>
      <c r="AM28" s="388"/>
      <c r="AN28" s="388"/>
      <c r="AO28" s="388"/>
      <c r="AP28" s="388"/>
      <c r="AQ28" s="388"/>
      <c r="AR28" s="388"/>
      <c r="AS28" s="388"/>
      <c r="AT28" s="388"/>
      <c r="AU28" s="388"/>
      <c r="AV28" s="388"/>
      <c r="AW28" s="388"/>
      <c r="AX28" s="389"/>
      <c r="AY28" s="388"/>
      <c r="AZ28" s="388"/>
      <c r="BA28" s="388"/>
      <c r="BB28" s="388"/>
      <c r="BC28" s="388"/>
      <c r="BD28" s="388"/>
      <c r="BE28" s="388"/>
      <c r="BF28" s="388"/>
      <c r="BG28" s="388"/>
      <c r="BH28" s="390"/>
      <c r="BI28" s="385"/>
      <c r="BJ28" s="388"/>
      <c r="BK28" s="388"/>
      <c r="BL28" s="388"/>
      <c r="BM28" s="388"/>
      <c r="BN28" s="391"/>
      <c r="BO28" s="19">
        <f>COUNTIF(AG28:AW28,"Yes")</f>
        <v>0</v>
      </c>
      <c r="BP28" s="20">
        <f>COUNTIF(AX28:BG28, "Yes")</f>
        <v>0</v>
      </c>
      <c r="BQ28" s="21">
        <f>COUNTIF(BI28:BN28, "Yes")</f>
        <v>0</v>
      </c>
      <c r="BR28" s="242">
        <f>SUM(BO28:BQ28)</f>
        <v>0</v>
      </c>
      <c r="BS28" s="9" t="str">
        <f>IF(MATCH(B:B,'[2]Master ATLIS List'!$A:$A,0),"Y","N")</f>
        <v>Y</v>
      </c>
    </row>
    <row r="29" spans="1:71" s="28" customFormat="1" x14ac:dyDescent="0.2">
      <c r="A29" s="409" t="s">
        <v>494</v>
      </c>
      <c r="B29" s="26" t="s">
        <v>495</v>
      </c>
      <c r="C29" s="18" t="s">
        <v>1742</v>
      </c>
      <c r="D29" s="18" t="s">
        <v>15</v>
      </c>
      <c r="E29" s="27" t="s">
        <v>20</v>
      </c>
      <c r="F29" s="402">
        <f>SUMIFS('MCO Encounters'!G:G,'MCO Encounters'!A:A,B29,'MCO Encounters'!F:F,$C$1)</f>
        <v>0</v>
      </c>
      <c r="G29" s="371"/>
      <c r="H29" s="404">
        <f>SUMIFS('MCO Encounters'!I:I,'MCO Encounters'!A:A,B29,'MCO Encounters'!F:F,$C$1)</f>
        <v>0</v>
      </c>
      <c r="I29" s="371"/>
      <c r="J29" s="404">
        <f>SUMIFS('MCO Encounters'!H:H,'MCO Encounters'!A:A,B29,'MCO Encounters'!F:F,$C$1)</f>
        <v>0</v>
      </c>
      <c r="K29" s="372"/>
      <c r="L29" s="370"/>
      <c r="M29" s="394"/>
      <c r="N29" s="394"/>
      <c r="O29" s="394"/>
      <c r="P29" s="394"/>
      <c r="Q29" s="394"/>
      <c r="R29" s="395"/>
      <c r="S29" s="396"/>
      <c r="T29" s="394"/>
      <c r="U29" s="397"/>
      <c r="V29" s="398"/>
      <c r="W29" s="394"/>
      <c r="X29" s="398"/>
      <c r="Y29" s="394"/>
      <c r="Z29" s="396"/>
      <c r="AA29" s="398"/>
      <c r="AB29" s="398"/>
      <c r="AC29" s="398"/>
      <c r="AD29" s="398"/>
      <c r="AE29" s="398"/>
      <c r="AF29" s="397"/>
      <c r="AG29" s="388"/>
      <c r="AH29" s="388"/>
      <c r="AI29" s="388"/>
      <c r="AJ29" s="388"/>
      <c r="AK29" s="388"/>
      <c r="AL29" s="388"/>
      <c r="AM29" s="388"/>
      <c r="AN29" s="388"/>
      <c r="AO29" s="388"/>
      <c r="AP29" s="388"/>
      <c r="AQ29" s="388"/>
      <c r="AR29" s="388"/>
      <c r="AS29" s="388"/>
      <c r="AT29" s="388"/>
      <c r="AU29" s="388"/>
      <c r="AV29" s="388"/>
      <c r="AW29" s="388"/>
      <c r="AX29" s="389"/>
      <c r="AY29" s="388"/>
      <c r="AZ29" s="388"/>
      <c r="BA29" s="388"/>
      <c r="BB29" s="388"/>
      <c r="BC29" s="388"/>
      <c r="BD29" s="388"/>
      <c r="BE29" s="388"/>
      <c r="BF29" s="388"/>
      <c r="BG29" s="388"/>
      <c r="BH29" s="399"/>
      <c r="BI29" s="385"/>
      <c r="BJ29" s="388"/>
      <c r="BK29" s="388"/>
      <c r="BL29" s="388"/>
      <c r="BM29" s="388"/>
      <c r="BN29" s="391"/>
      <c r="BO29" s="19">
        <f>COUNTIF(AG29:AW29,"Yes")</f>
        <v>0</v>
      </c>
      <c r="BP29" s="20">
        <f>COUNTIF(AX29:BG29, "Yes")</f>
        <v>0</v>
      </c>
      <c r="BQ29" s="21">
        <f>COUNTIF(BI29:BN29, "Yes")</f>
        <v>0</v>
      </c>
      <c r="BR29" s="242">
        <f>SUM(BO29:BQ29)</f>
        <v>0</v>
      </c>
      <c r="BS29" s="9" t="str">
        <f>IF(MATCH(B:B,'[2]Master ATLIS List'!$A:$A,0),"Y","N")</f>
        <v>Y</v>
      </c>
    </row>
    <row r="30" spans="1:71" x14ac:dyDescent="0.2">
      <c r="A30" s="408" t="s">
        <v>563</v>
      </c>
      <c r="B30" s="22" t="s">
        <v>564</v>
      </c>
      <c r="C30" s="23" t="s">
        <v>1608</v>
      </c>
      <c r="D30" s="23" t="s">
        <v>13</v>
      </c>
      <c r="E30" s="24" t="s">
        <v>67</v>
      </c>
      <c r="F30" s="402">
        <f>SUMIFS('MCO Encounters'!G:G,'MCO Encounters'!A:A,B30,'MCO Encounters'!F:F,$C$1)</f>
        <v>0</v>
      </c>
      <c r="G30" s="371"/>
      <c r="H30" s="404">
        <f>SUMIFS('MCO Encounters'!I:I,'MCO Encounters'!A:A,B30,'MCO Encounters'!F:F,$C$1)</f>
        <v>0</v>
      </c>
      <c r="I30" s="371"/>
      <c r="J30" s="404">
        <f>SUMIFS('MCO Encounters'!H:H,'MCO Encounters'!A:A,B30,'MCO Encounters'!F:F,$C$1)</f>
        <v>0</v>
      </c>
      <c r="K30" s="372"/>
      <c r="L30" s="370"/>
      <c r="M30" s="383"/>
      <c r="N30" s="383"/>
      <c r="O30" s="383"/>
      <c r="P30" s="383"/>
      <c r="Q30" s="383"/>
      <c r="R30" s="384"/>
      <c r="S30" s="385"/>
      <c r="T30" s="383"/>
      <c r="U30" s="393"/>
      <c r="V30" s="388"/>
      <c r="W30" s="383"/>
      <c r="X30" s="388"/>
      <c r="Y30" s="383"/>
      <c r="Z30" s="385"/>
      <c r="AA30" s="388"/>
      <c r="AB30" s="388"/>
      <c r="AC30" s="388"/>
      <c r="AD30" s="388"/>
      <c r="AE30" s="388"/>
      <c r="AF30" s="393"/>
      <c r="AG30" s="388"/>
      <c r="AH30" s="388"/>
      <c r="AI30" s="388"/>
      <c r="AJ30" s="388"/>
      <c r="AK30" s="388"/>
      <c r="AL30" s="388"/>
      <c r="AM30" s="388"/>
      <c r="AN30" s="388"/>
      <c r="AO30" s="388"/>
      <c r="AP30" s="388"/>
      <c r="AQ30" s="388"/>
      <c r="AR30" s="388"/>
      <c r="AS30" s="388"/>
      <c r="AT30" s="388"/>
      <c r="AU30" s="388"/>
      <c r="AV30" s="388"/>
      <c r="AW30" s="388"/>
      <c r="AX30" s="389"/>
      <c r="AY30" s="388"/>
      <c r="AZ30" s="388"/>
      <c r="BA30" s="388"/>
      <c r="BB30" s="388"/>
      <c r="BC30" s="388"/>
      <c r="BD30" s="388"/>
      <c r="BE30" s="388"/>
      <c r="BF30" s="388"/>
      <c r="BG30" s="388"/>
      <c r="BH30" s="390"/>
      <c r="BI30" s="385"/>
      <c r="BJ30" s="388"/>
      <c r="BK30" s="388"/>
      <c r="BL30" s="388"/>
      <c r="BM30" s="388"/>
      <c r="BN30" s="391"/>
      <c r="BO30" s="19">
        <f>COUNTIF(AG30:AW30,"Yes")</f>
        <v>0</v>
      </c>
      <c r="BP30" s="20">
        <f>COUNTIF(AX30:BG30, "Yes")</f>
        <v>0</v>
      </c>
      <c r="BQ30" s="21">
        <f>COUNTIF(BI30:BN30, "Yes")</f>
        <v>0</v>
      </c>
      <c r="BR30" s="242">
        <f>SUM(BO30:BQ30)</f>
        <v>0</v>
      </c>
      <c r="BS30" s="9" t="str">
        <f>IF(MATCH(B:B,'[2]Master ATLIS List'!$A:$A,0),"Y","N")</f>
        <v>Y</v>
      </c>
    </row>
    <row r="31" spans="1:71" s="28" customFormat="1" x14ac:dyDescent="0.2">
      <c r="A31" s="409" t="s">
        <v>609</v>
      </c>
      <c r="B31" s="26" t="s">
        <v>610</v>
      </c>
      <c r="C31" s="18" t="s">
        <v>1726</v>
      </c>
      <c r="D31" s="18" t="s">
        <v>15</v>
      </c>
      <c r="E31" s="27" t="s">
        <v>17</v>
      </c>
      <c r="F31" s="402">
        <f>SUMIFS('MCO Encounters'!G:G,'MCO Encounters'!A:A,B31,'MCO Encounters'!F:F,$C$1)</f>
        <v>0</v>
      </c>
      <c r="G31" s="371"/>
      <c r="H31" s="404">
        <f>SUMIFS('MCO Encounters'!I:I,'MCO Encounters'!A:A,B31,'MCO Encounters'!F:F,$C$1)</f>
        <v>0</v>
      </c>
      <c r="I31" s="371"/>
      <c r="J31" s="404">
        <f>SUMIFS('MCO Encounters'!H:H,'MCO Encounters'!A:A,B31,'MCO Encounters'!F:F,$C$1)</f>
        <v>0</v>
      </c>
      <c r="K31" s="372"/>
      <c r="L31" s="370"/>
      <c r="M31" s="394"/>
      <c r="N31" s="394"/>
      <c r="O31" s="394"/>
      <c r="P31" s="394"/>
      <c r="Q31" s="394"/>
      <c r="R31" s="395"/>
      <c r="S31" s="396"/>
      <c r="T31" s="394"/>
      <c r="U31" s="397"/>
      <c r="V31" s="398"/>
      <c r="W31" s="394"/>
      <c r="X31" s="398"/>
      <c r="Y31" s="394"/>
      <c r="Z31" s="396"/>
      <c r="AA31" s="398"/>
      <c r="AB31" s="398"/>
      <c r="AC31" s="398"/>
      <c r="AD31" s="398"/>
      <c r="AE31" s="398"/>
      <c r="AF31" s="397"/>
      <c r="AG31" s="388"/>
      <c r="AH31" s="388"/>
      <c r="AI31" s="388"/>
      <c r="AJ31" s="388"/>
      <c r="AK31" s="388"/>
      <c r="AL31" s="388"/>
      <c r="AM31" s="388"/>
      <c r="AN31" s="388"/>
      <c r="AO31" s="388"/>
      <c r="AP31" s="388"/>
      <c r="AQ31" s="388"/>
      <c r="AR31" s="388"/>
      <c r="AS31" s="388"/>
      <c r="AT31" s="388"/>
      <c r="AU31" s="388"/>
      <c r="AV31" s="388"/>
      <c r="AW31" s="388"/>
      <c r="AX31" s="389"/>
      <c r="AY31" s="388"/>
      <c r="AZ31" s="388"/>
      <c r="BA31" s="388"/>
      <c r="BB31" s="388"/>
      <c r="BC31" s="388"/>
      <c r="BD31" s="388"/>
      <c r="BE31" s="388"/>
      <c r="BF31" s="388"/>
      <c r="BG31" s="388"/>
      <c r="BH31" s="399"/>
      <c r="BI31" s="385"/>
      <c r="BJ31" s="388"/>
      <c r="BK31" s="388"/>
      <c r="BL31" s="388"/>
      <c r="BM31" s="388"/>
      <c r="BN31" s="391"/>
      <c r="BO31" s="19">
        <f>COUNTIF(AG31:AW31,"Yes")</f>
        <v>0</v>
      </c>
      <c r="BP31" s="20">
        <f>COUNTIF(AX31:BG31, "Yes")</f>
        <v>0</v>
      </c>
      <c r="BQ31" s="21">
        <f>COUNTIF(BI31:BN31, "Yes")</f>
        <v>0</v>
      </c>
      <c r="BR31" s="242">
        <f>SUM(BO31:BQ31)</f>
        <v>0</v>
      </c>
      <c r="BS31" s="9" t="str">
        <f>IF(MATCH(B:B,'[2]Master ATLIS List'!$A:$A,0),"Y","N")</f>
        <v>Y</v>
      </c>
    </row>
    <row r="32" spans="1:71" x14ac:dyDescent="0.2">
      <c r="A32" s="408" t="s">
        <v>792</v>
      </c>
      <c r="B32" s="22" t="s">
        <v>793</v>
      </c>
      <c r="C32" s="23" t="s">
        <v>1409</v>
      </c>
      <c r="D32" s="23" t="s">
        <v>15</v>
      </c>
      <c r="E32" s="24" t="s">
        <v>20</v>
      </c>
      <c r="F32" s="402">
        <f>SUMIFS('MCO Encounters'!G:G,'MCO Encounters'!A:A,B32,'MCO Encounters'!F:F,$C$1)</f>
        <v>0</v>
      </c>
      <c r="G32" s="371"/>
      <c r="H32" s="404">
        <f>SUMIFS('MCO Encounters'!I:I,'MCO Encounters'!A:A,B32,'MCO Encounters'!F:F,$C$1)</f>
        <v>0</v>
      </c>
      <c r="I32" s="371"/>
      <c r="J32" s="404">
        <f>SUMIFS('MCO Encounters'!H:H,'MCO Encounters'!A:A,B32,'MCO Encounters'!F:F,$C$1)</f>
        <v>0</v>
      </c>
      <c r="K32" s="372"/>
      <c r="L32" s="370"/>
      <c r="M32" s="383"/>
      <c r="N32" s="383"/>
      <c r="O32" s="383"/>
      <c r="P32" s="383"/>
      <c r="Q32" s="383"/>
      <c r="R32" s="384"/>
      <c r="S32" s="385"/>
      <c r="T32" s="383"/>
      <c r="U32" s="393"/>
      <c r="V32" s="388"/>
      <c r="W32" s="383"/>
      <c r="X32" s="388"/>
      <c r="Y32" s="383"/>
      <c r="Z32" s="385"/>
      <c r="AA32" s="388"/>
      <c r="AB32" s="388"/>
      <c r="AC32" s="388"/>
      <c r="AD32" s="388"/>
      <c r="AE32" s="388"/>
      <c r="AF32" s="393"/>
      <c r="AG32" s="388"/>
      <c r="AH32" s="388"/>
      <c r="AI32" s="388"/>
      <c r="AJ32" s="388"/>
      <c r="AK32" s="388"/>
      <c r="AL32" s="388"/>
      <c r="AM32" s="388"/>
      <c r="AN32" s="388"/>
      <c r="AO32" s="388"/>
      <c r="AP32" s="388"/>
      <c r="AQ32" s="388"/>
      <c r="AR32" s="388"/>
      <c r="AS32" s="388"/>
      <c r="AT32" s="388"/>
      <c r="AU32" s="388"/>
      <c r="AV32" s="388"/>
      <c r="AW32" s="388"/>
      <c r="AX32" s="389"/>
      <c r="AY32" s="388"/>
      <c r="AZ32" s="388"/>
      <c r="BA32" s="388"/>
      <c r="BB32" s="388"/>
      <c r="BC32" s="388"/>
      <c r="BD32" s="388"/>
      <c r="BE32" s="388"/>
      <c r="BF32" s="388"/>
      <c r="BG32" s="388"/>
      <c r="BH32" s="390"/>
      <c r="BI32" s="385"/>
      <c r="BJ32" s="388"/>
      <c r="BK32" s="388"/>
      <c r="BL32" s="388"/>
      <c r="BM32" s="388"/>
      <c r="BN32" s="391"/>
      <c r="BO32" s="19">
        <f>COUNTIF(AG32:AW32,"Yes")</f>
        <v>0</v>
      </c>
      <c r="BP32" s="20">
        <f>COUNTIF(AX32:BG32, "Yes")</f>
        <v>0</v>
      </c>
      <c r="BQ32" s="21">
        <f>COUNTIF(BI32:BN32, "Yes")</f>
        <v>0</v>
      </c>
      <c r="BR32" s="242">
        <f>SUM(BO32:BQ32)</f>
        <v>0</v>
      </c>
      <c r="BS32" s="9" t="str">
        <f>IF(MATCH(B:B,'[2]Master ATLIS List'!$A:$A,0),"Y","N")</f>
        <v>Y</v>
      </c>
    </row>
    <row r="33" spans="1:71" s="28" customFormat="1" x14ac:dyDescent="0.2">
      <c r="A33" s="409" t="s">
        <v>828</v>
      </c>
      <c r="B33" s="26" t="s">
        <v>829</v>
      </c>
      <c r="C33" s="18" t="s">
        <v>1572</v>
      </c>
      <c r="D33" s="18" t="s">
        <v>15</v>
      </c>
      <c r="E33" s="27" t="s">
        <v>17</v>
      </c>
      <c r="F33" s="402">
        <f>SUMIFS('MCO Encounters'!G:G,'MCO Encounters'!A:A,B33,'MCO Encounters'!F:F,$C$1)</f>
        <v>0</v>
      </c>
      <c r="G33" s="371"/>
      <c r="H33" s="404">
        <f>SUMIFS('MCO Encounters'!I:I,'MCO Encounters'!A:A,B33,'MCO Encounters'!F:F,$C$1)</f>
        <v>0</v>
      </c>
      <c r="I33" s="371"/>
      <c r="J33" s="404">
        <f>SUMIFS('MCO Encounters'!H:H,'MCO Encounters'!A:A,B33,'MCO Encounters'!F:F,$C$1)</f>
        <v>0</v>
      </c>
      <c r="K33" s="372"/>
      <c r="L33" s="370"/>
      <c r="M33" s="394"/>
      <c r="N33" s="394"/>
      <c r="O33" s="394"/>
      <c r="P33" s="394"/>
      <c r="Q33" s="394"/>
      <c r="R33" s="395"/>
      <c r="S33" s="396"/>
      <c r="T33" s="394"/>
      <c r="U33" s="397"/>
      <c r="V33" s="398"/>
      <c r="W33" s="394"/>
      <c r="X33" s="398"/>
      <c r="Y33" s="394"/>
      <c r="Z33" s="396"/>
      <c r="AA33" s="398"/>
      <c r="AB33" s="398"/>
      <c r="AC33" s="398"/>
      <c r="AD33" s="398"/>
      <c r="AE33" s="398"/>
      <c r="AF33" s="397"/>
      <c r="AG33" s="388"/>
      <c r="AH33" s="388"/>
      <c r="AI33" s="388"/>
      <c r="AJ33" s="388"/>
      <c r="AK33" s="388"/>
      <c r="AL33" s="388"/>
      <c r="AM33" s="388"/>
      <c r="AN33" s="388"/>
      <c r="AO33" s="388"/>
      <c r="AP33" s="388"/>
      <c r="AQ33" s="388"/>
      <c r="AR33" s="388"/>
      <c r="AS33" s="388"/>
      <c r="AT33" s="388"/>
      <c r="AU33" s="388"/>
      <c r="AV33" s="388"/>
      <c r="AW33" s="388"/>
      <c r="AX33" s="389"/>
      <c r="AY33" s="388"/>
      <c r="AZ33" s="388"/>
      <c r="BA33" s="388"/>
      <c r="BB33" s="388"/>
      <c r="BC33" s="388"/>
      <c r="BD33" s="388"/>
      <c r="BE33" s="388"/>
      <c r="BF33" s="388"/>
      <c r="BG33" s="388"/>
      <c r="BH33" s="399"/>
      <c r="BI33" s="385"/>
      <c r="BJ33" s="388"/>
      <c r="BK33" s="388"/>
      <c r="BL33" s="388"/>
      <c r="BM33" s="388"/>
      <c r="BN33" s="391"/>
      <c r="BO33" s="19">
        <f>COUNTIF(AG33:AW33,"Yes")</f>
        <v>0</v>
      </c>
      <c r="BP33" s="20">
        <f>COUNTIF(AX33:BG33, "Yes")</f>
        <v>0</v>
      </c>
      <c r="BQ33" s="21">
        <f>COUNTIF(BI33:BN33, "Yes")</f>
        <v>0</v>
      </c>
      <c r="BR33" s="242">
        <f>SUM(BO33:BQ33)</f>
        <v>0</v>
      </c>
      <c r="BS33" s="9" t="str">
        <f>IF(MATCH(B:B,'[2]Master ATLIS List'!$A:$A,0),"Y","N")</f>
        <v>Y</v>
      </c>
    </row>
    <row r="34" spans="1:71" x14ac:dyDescent="0.2">
      <c r="A34" s="408" t="s">
        <v>974</v>
      </c>
      <c r="B34" s="22" t="s">
        <v>975</v>
      </c>
      <c r="C34" s="23" t="s">
        <v>1798</v>
      </c>
      <c r="D34" s="23" t="s">
        <v>15</v>
      </c>
      <c r="E34" s="24" t="s">
        <v>17</v>
      </c>
      <c r="F34" s="402">
        <f>SUMIFS('MCO Encounters'!G:G,'MCO Encounters'!A:A,B34,'MCO Encounters'!F:F,$C$1)</f>
        <v>0</v>
      </c>
      <c r="G34" s="371"/>
      <c r="H34" s="404">
        <f>SUMIFS('MCO Encounters'!I:I,'MCO Encounters'!A:A,B34,'MCO Encounters'!F:F,$C$1)</f>
        <v>0</v>
      </c>
      <c r="I34" s="371"/>
      <c r="J34" s="404">
        <f>SUMIFS('MCO Encounters'!H:H,'MCO Encounters'!A:A,B34,'MCO Encounters'!F:F,$C$1)</f>
        <v>0</v>
      </c>
      <c r="K34" s="372"/>
      <c r="L34" s="370"/>
      <c r="M34" s="383"/>
      <c r="N34" s="383"/>
      <c r="O34" s="383"/>
      <c r="P34" s="383"/>
      <c r="Q34" s="383"/>
      <c r="R34" s="384"/>
      <c r="S34" s="385"/>
      <c r="T34" s="383"/>
      <c r="U34" s="393"/>
      <c r="V34" s="388"/>
      <c r="W34" s="383"/>
      <c r="X34" s="388"/>
      <c r="Y34" s="383"/>
      <c r="Z34" s="385"/>
      <c r="AA34" s="388"/>
      <c r="AB34" s="388"/>
      <c r="AC34" s="388"/>
      <c r="AD34" s="388"/>
      <c r="AE34" s="388"/>
      <c r="AF34" s="393"/>
      <c r="AG34" s="388"/>
      <c r="AH34" s="388"/>
      <c r="AI34" s="388"/>
      <c r="AJ34" s="388"/>
      <c r="AK34" s="388"/>
      <c r="AL34" s="388"/>
      <c r="AM34" s="388"/>
      <c r="AN34" s="388"/>
      <c r="AO34" s="388"/>
      <c r="AP34" s="388"/>
      <c r="AQ34" s="388"/>
      <c r="AR34" s="388"/>
      <c r="AS34" s="388"/>
      <c r="AT34" s="388"/>
      <c r="AU34" s="388"/>
      <c r="AV34" s="388"/>
      <c r="AW34" s="388"/>
      <c r="AX34" s="389"/>
      <c r="AY34" s="388"/>
      <c r="AZ34" s="388"/>
      <c r="BA34" s="388"/>
      <c r="BB34" s="388"/>
      <c r="BC34" s="388"/>
      <c r="BD34" s="388"/>
      <c r="BE34" s="388"/>
      <c r="BF34" s="388"/>
      <c r="BG34" s="388"/>
      <c r="BH34" s="390"/>
      <c r="BI34" s="385"/>
      <c r="BJ34" s="388"/>
      <c r="BK34" s="388"/>
      <c r="BL34" s="388"/>
      <c r="BM34" s="388"/>
      <c r="BN34" s="391"/>
      <c r="BO34" s="19">
        <f>COUNTIF(AG34:AW34,"Yes")</f>
        <v>0</v>
      </c>
      <c r="BP34" s="20">
        <f>COUNTIF(AX34:BG34, "Yes")</f>
        <v>0</v>
      </c>
      <c r="BQ34" s="21">
        <f>COUNTIF(BI34:BN34, "Yes")</f>
        <v>0</v>
      </c>
      <c r="BR34" s="242">
        <f>SUM(BO34:BQ34)</f>
        <v>0</v>
      </c>
      <c r="BS34" s="9" t="str">
        <f>IF(MATCH(B:B,'[2]Master ATLIS List'!$A:$A,0),"Y","N")</f>
        <v>Y</v>
      </c>
    </row>
    <row r="35" spans="1:71" s="28" customFormat="1" x14ac:dyDescent="0.2">
      <c r="A35" s="409" t="s">
        <v>991</v>
      </c>
      <c r="B35" s="26" t="s">
        <v>992</v>
      </c>
      <c r="C35" s="18" t="s">
        <v>1651</v>
      </c>
      <c r="D35" s="18" t="s">
        <v>15</v>
      </c>
      <c r="E35" s="27" t="s">
        <v>65</v>
      </c>
      <c r="F35" s="402">
        <f>SUMIFS('MCO Encounters'!G:G,'MCO Encounters'!A:A,B35,'MCO Encounters'!F:F,$C$1)</f>
        <v>0</v>
      </c>
      <c r="G35" s="371"/>
      <c r="H35" s="404">
        <f>SUMIFS('MCO Encounters'!I:I,'MCO Encounters'!A:A,B35,'MCO Encounters'!F:F,$C$1)</f>
        <v>0</v>
      </c>
      <c r="I35" s="371"/>
      <c r="J35" s="404">
        <f>SUMIFS('MCO Encounters'!H:H,'MCO Encounters'!A:A,B35,'MCO Encounters'!F:F,$C$1)</f>
        <v>0</v>
      </c>
      <c r="K35" s="372"/>
      <c r="L35" s="370"/>
      <c r="M35" s="394"/>
      <c r="N35" s="394"/>
      <c r="O35" s="394"/>
      <c r="P35" s="394"/>
      <c r="Q35" s="394"/>
      <c r="R35" s="395"/>
      <c r="S35" s="396"/>
      <c r="T35" s="394"/>
      <c r="U35" s="397"/>
      <c r="V35" s="398"/>
      <c r="W35" s="394"/>
      <c r="X35" s="398"/>
      <c r="Y35" s="394"/>
      <c r="Z35" s="396"/>
      <c r="AA35" s="398"/>
      <c r="AB35" s="398"/>
      <c r="AC35" s="398"/>
      <c r="AD35" s="398"/>
      <c r="AE35" s="398"/>
      <c r="AF35" s="397"/>
      <c r="AG35" s="388"/>
      <c r="AH35" s="388"/>
      <c r="AI35" s="388"/>
      <c r="AJ35" s="388"/>
      <c r="AK35" s="388"/>
      <c r="AL35" s="388"/>
      <c r="AM35" s="388"/>
      <c r="AN35" s="388"/>
      <c r="AO35" s="388"/>
      <c r="AP35" s="388"/>
      <c r="AQ35" s="388"/>
      <c r="AR35" s="388"/>
      <c r="AS35" s="388"/>
      <c r="AT35" s="388"/>
      <c r="AU35" s="388"/>
      <c r="AV35" s="388"/>
      <c r="AW35" s="388"/>
      <c r="AX35" s="389"/>
      <c r="AY35" s="388"/>
      <c r="AZ35" s="388"/>
      <c r="BA35" s="388"/>
      <c r="BB35" s="388"/>
      <c r="BC35" s="388"/>
      <c r="BD35" s="388"/>
      <c r="BE35" s="388"/>
      <c r="BF35" s="388"/>
      <c r="BG35" s="388"/>
      <c r="BH35" s="399"/>
      <c r="BI35" s="385"/>
      <c r="BJ35" s="388"/>
      <c r="BK35" s="388"/>
      <c r="BL35" s="388"/>
      <c r="BM35" s="388"/>
      <c r="BN35" s="391"/>
      <c r="BO35" s="19">
        <f>COUNTIF(AG35:AW35,"Yes")</f>
        <v>0</v>
      </c>
      <c r="BP35" s="20">
        <f>COUNTIF(AX35:BG35, "Yes")</f>
        <v>0</v>
      </c>
      <c r="BQ35" s="21">
        <f>COUNTIF(BI35:BN35, "Yes")</f>
        <v>0</v>
      </c>
      <c r="BR35" s="242">
        <f>SUM(BO35:BQ35)</f>
        <v>0</v>
      </c>
      <c r="BS35" s="9" t="str">
        <f>IF(MATCH(B:B,'[2]Master ATLIS List'!$A:$A,0),"Y","N")</f>
        <v>Y</v>
      </c>
    </row>
    <row r="36" spans="1:71" x14ac:dyDescent="0.2">
      <c r="A36" s="408" t="s">
        <v>414</v>
      </c>
      <c r="B36" s="22" t="s">
        <v>415</v>
      </c>
      <c r="C36" s="23" t="s">
        <v>1547</v>
      </c>
      <c r="D36" s="23" t="s">
        <v>15</v>
      </c>
      <c r="E36" s="24" t="s">
        <v>20</v>
      </c>
      <c r="F36" s="402">
        <f>SUMIFS('MCO Encounters'!G:G,'MCO Encounters'!A:A,B36,'MCO Encounters'!F:F,$C$1)</f>
        <v>0</v>
      </c>
      <c r="G36" s="371"/>
      <c r="H36" s="404">
        <f>SUMIFS('MCO Encounters'!I:I,'MCO Encounters'!A:A,B36,'MCO Encounters'!F:F,$C$1)</f>
        <v>0</v>
      </c>
      <c r="I36" s="371"/>
      <c r="J36" s="404">
        <f>SUMIFS('MCO Encounters'!H:H,'MCO Encounters'!A:A,B36,'MCO Encounters'!F:F,$C$1)</f>
        <v>0</v>
      </c>
      <c r="K36" s="372"/>
      <c r="L36" s="370"/>
      <c r="M36" s="383"/>
      <c r="N36" s="383"/>
      <c r="O36" s="383"/>
      <c r="P36" s="383"/>
      <c r="Q36" s="383"/>
      <c r="R36" s="384"/>
      <c r="S36" s="385"/>
      <c r="T36" s="383"/>
      <c r="U36" s="393"/>
      <c r="V36" s="388"/>
      <c r="W36" s="383"/>
      <c r="X36" s="388"/>
      <c r="Y36" s="383"/>
      <c r="Z36" s="385"/>
      <c r="AA36" s="388"/>
      <c r="AB36" s="388"/>
      <c r="AC36" s="388"/>
      <c r="AD36" s="388"/>
      <c r="AE36" s="388"/>
      <c r="AF36" s="393"/>
      <c r="AG36" s="388"/>
      <c r="AH36" s="388"/>
      <c r="AI36" s="388"/>
      <c r="AJ36" s="388"/>
      <c r="AK36" s="388"/>
      <c r="AL36" s="388"/>
      <c r="AM36" s="388"/>
      <c r="AN36" s="388"/>
      <c r="AO36" s="388"/>
      <c r="AP36" s="388"/>
      <c r="AQ36" s="388"/>
      <c r="AR36" s="388"/>
      <c r="AS36" s="388"/>
      <c r="AT36" s="388"/>
      <c r="AU36" s="388"/>
      <c r="AV36" s="388"/>
      <c r="AW36" s="388"/>
      <c r="AX36" s="389"/>
      <c r="AY36" s="388"/>
      <c r="AZ36" s="388"/>
      <c r="BA36" s="388"/>
      <c r="BB36" s="388"/>
      <c r="BC36" s="388"/>
      <c r="BD36" s="388"/>
      <c r="BE36" s="388"/>
      <c r="BF36" s="388"/>
      <c r="BG36" s="388"/>
      <c r="BH36" s="390"/>
      <c r="BI36" s="385"/>
      <c r="BJ36" s="388"/>
      <c r="BK36" s="388"/>
      <c r="BL36" s="388"/>
      <c r="BM36" s="388"/>
      <c r="BN36" s="391"/>
      <c r="BO36" s="19">
        <f>COUNTIF(AG36:AW36,"Yes")</f>
        <v>0</v>
      </c>
      <c r="BP36" s="20">
        <f>COUNTIF(AX36:BG36, "Yes")</f>
        <v>0</v>
      </c>
      <c r="BQ36" s="21">
        <f>COUNTIF(BI36:BN36, "Yes")</f>
        <v>0</v>
      </c>
      <c r="BR36" s="242">
        <f>SUM(BO36:BQ36)</f>
        <v>0</v>
      </c>
      <c r="BS36" s="9" t="str">
        <f>IF(MATCH(B:B,'[2]Master ATLIS List'!$A:$A,0),"Y","N")</f>
        <v>Y</v>
      </c>
    </row>
    <row r="37" spans="1:71" s="28" customFormat="1" x14ac:dyDescent="0.2">
      <c r="A37" s="409" t="s">
        <v>382</v>
      </c>
      <c r="B37" s="26" t="s">
        <v>383</v>
      </c>
      <c r="C37" s="18" t="s">
        <v>1861</v>
      </c>
      <c r="D37" s="18" t="s">
        <v>15</v>
      </c>
      <c r="E37" s="27" t="s">
        <v>17</v>
      </c>
      <c r="F37" s="402">
        <f>SUMIFS('MCO Encounters'!G:G,'MCO Encounters'!A:A,B37,'MCO Encounters'!F:F,$C$1)</f>
        <v>0</v>
      </c>
      <c r="G37" s="371"/>
      <c r="H37" s="404">
        <f>SUMIFS('MCO Encounters'!I:I,'MCO Encounters'!A:A,B37,'MCO Encounters'!F:F,$C$1)</f>
        <v>0</v>
      </c>
      <c r="I37" s="371"/>
      <c r="J37" s="404">
        <f>SUMIFS('MCO Encounters'!H:H,'MCO Encounters'!A:A,B37,'MCO Encounters'!F:F,$C$1)</f>
        <v>0</v>
      </c>
      <c r="K37" s="372"/>
      <c r="L37" s="370"/>
      <c r="M37" s="394"/>
      <c r="N37" s="394"/>
      <c r="O37" s="394"/>
      <c r="P37" s="394"/>
      <c r="Q37" s="394"/>
      <c r="R37" s="395"/>
      <c r="S37" s="396"/>
      <c r="T37" s="394"/>
      <c r="U37" s="397"/>
      <c r="V37" s="398"/>
      <c r="W37" s="394"/>
      <c r="X37" s="398"/>
      <c r="Y37" s="394"/>
      <c r="Z37" s="396"/>
      <c r="AA37" s="398"/>
      <c r="AB37" s="398"/>
      <c r="AC37" s="398"/>
      <c r="AD37" s="398"/>
      <c r="AE37" s="398"/>
      <c r="AF37" s="397"/>
      <c r="AG37" s="388"/>
      <c r="AH37" s="388"/>
      <c r="AI37" s="388"/>
      <c r="AJ37" s="388"/>
      <c r="AK37" s="388"/>
      <c r="AL37" s="388"/>
      <c r="AM37" s="388"/>
      <c r="AN37" s="388"/>
      <c r="AO37" s="388"/>
      <c r="AP37" s="388"/>
      <c r="AQ37" s="388"/>
      <c r="AR37" s="388"/>
      <c r="AS37" s="388"/>
      <c r="AT37" s="388"/>
      <c r="AU37" s="388"/>
      <c r="AV37" s="388"/>
      <c r="AW37" s="388"/>
      <c r="AX37" s="389"/>
      <c r="AY37" s="388"/>
      <c r="AZ37" s="388"/>
      <c r="BA37" s="388"/>
      <c r="BB37" s="388"/>
      <c r="BC37" s="388"/>
      <c r="BD37" s="388"/>
      <c r="BE37" s="388"/>
      <c r="BF37" s="388"/>
      <c r="BG37" s="388"/>
      <c r="BH37" s="399"/>
      <c r="BI37" s="385"/>
      <c r="BJ37" s="388"/>
      <c r="BK37" s="388"/>
      <c r="BL37" s="388"/>
      <c r="BM37" s="388"/>
      <c r="BN37" s="391"/>
      <c r="BO37" s="19">
        <f>COUNTIF(AG37:AW37,"Yes")</f>
        <v>0</v>
      </c>
      <c r="BP37" s="20">
        <f>COUNTIF(AX37:BG37, "Yes")</f>
        <v>0</v>
      </c>
      <c r="BQ37" s="21">
        <f>COUNTIF(BI37:BN37, "Yes")</f>
        <v>0</v>
      </c>
      <c r="BR37" s="242">
        <f>SUM(BO37:BQ37)</f>
        <v>0</v>
      </c>
      <c r="BS37" s="9" t="str">
        <f>IF(MATCH(B:B,'[2]Master ATLIS List'!$A:$A,0),"Y","N")</f>
        <v>Y</v>
      </c>
    </row>
    <row r="38" spans="1:71" x14ac:dyDescent="0.2">
      <c r="A38" s="408" t="s">
        <v>652</v>
      </c>
      <c r="B38" s="22" t="s">
        <v>653</v>
      </c>
      <c r="C38" s="23" t="s">
        <v>1736</v>
      </c>
      <c r="D38" s="23" t="s">
        <v>15</v>
      </c>
      <c r="E38" s="24" t="s">
        <v>17</v>
      </c>
      <c r="F38" s="402">
        <f>SUMIFS('MCO Encounters'!G:G,'MCO Encounters'!A:A,B38,'MCO Encounters'!F:F,$C$1)</f>
        <v>0</v>
      </c>
      <c r="G38" s="371"/>
      <c r="H38" s="404">
        <f>SUMIFS('MCO Encounters'!I:I,'MCO Encounters'!A:A,B38,'MCO Encounters'!F:F,$C$1)</f>
        <v>0</v>
      </c>
      <c r="I38" s="371"/>
      <c r="J38" s="404">
        <f>SUMIFS('MCO Encounters'!H:H,'MCO Encounters'!A:A,B38,'MCO Encounters'!F:F,$C$1)</f>
        <v>0</v>
      </c>
      <c r="K38" s="372"/>
      <c r="L38" s="370"/>
      <c r="M38" s="383"/>
      <c r="N38" s="383"/>
      <c r="O38" s="383"/>
      <c r="P38" s="383"/>
      <c r="Q38" s="383"/>
      <c r="R38" s="384"/>
      <c r="S38" s="385"/>
      <c r="T38" s="383"/>
      <c r="U38" s="393"/>
      <c r="V38" s="388"/>
      <c r="W38" s="383"/>
      <c r="X38" s="388"/>
      <c r="Y38" s="383"/>
      <c r="Z38" s="385" t="s">
        <v>38</v>
      </c>
      <c r="AA38" s="388"/>
      <c r="AB38" s="388"/>
      <c r="AC38" s="388"/>
      <c r="AD38" s="388"/>
      <c r="AE38" s="388"/>
      <c r="AF38" s="393"/>
      <c r="AG38" s="388"/>
      <c r="AH38" s="388"/>
      <c r="AI38" s="388"/>
      <c r="AJ38" s="388"/>
      <c r="AK38" s="388"/>
      <c r="AL38" s="388"/>
      <c r="AM38" s="388"/>
      <c r="AN38" s="388"/>
      <c r="AO38" s="388"/>
      <c r="AP38" s="388"/>
      <c r="AQ38" s="388"/>
      <c r="AR38" s="388"/>
      <c r="AS38" s="388"/>
      <c r="AT38" s="388"/>
      <c r="AU38" s="388"/>
      <c r="AV38" s="388"/>
      <c r="AW38" s="388"/>
      <c r="AX38" s="389"/>
      <c r="AY38" s="388"/>
      <c r="AZ38" s="388"/>
      <c r="BA38" s="388"/>
      <c r="BB38" s="388"/>
      <c r="BC38" s="388"/>
      <c r="BD38" s="388"/>
      <c r="BE38" s="388"/>
      <c r="BF38" s="388"/>
      <c r="BG38" s="388"/>
      <c r="BH38" s="390"/>
      <c r="BI38" s="385"/>
      <c r="BJ38" s="388"/>
      <c r="BK38" s="388"/>
      <c r="BL38" s="388"/>
      <c r="BM38" s="388"/>
      <c r="BN38" s="391"/>
      <c r="BO38" s="19">
        <f>COUNTIF(AG38:AW38,"Yes")</f>
        <v>0</v>
      </c>
      <c r="BP38" s="20">
        <f>COUNTIF(AX38:BG38, "Yes")</f>
        <v>0</v>
      </c>
      <c r="BQ38" s="21">
        <f>COUNTIF(BI38:BN38, "Yes")</f>
        <v>0</v>
      </c>
      <c r="BR38" s="242">
        <f>SUM(BO38:BQ38)</f>
        <v>0</v>
      </c>
      <c r="BS38" s="9" t="str">
        <f>IF(MATCH(B:B,'[2]Master ATLIS List'!$A:$A,0),"Y","N")</f>
        <v>Y</v>
      </c>
    </row>
    <row r="39" spans="1:71" s="28" customFormat="1" x14ac:dyDescent="0.2">
      <c r="A39" s="409" t="s">
        <v>498</v>
      </c>
      <c r="B39" s="26" t="s">
        <v>499</v>
      </c>
      <c r="C39" s="18" t="s">
        <v>1626</v>
      </c>
      <c r="D39" s="18" t="s">
        <v>15</v>
      </c>
      <c r="E39" s="27" t="s">
        <v>17</v>
      </c>
      <c r="F39" s="402">
        <f>SUMIFS('MCO Encounters'!G:G,'MCO Encounters'!A:A,B39,'MCO Encounters'!F:F,$C$1)</f>
        <v>0</v>
      </c>
      <c r="G39" s="371"/>
      <c r="H39" s="404">
        <f>SUMIFS('MCO Encounters'!I:I,'MCO Encounters'!A:A,B39,'MCO Encounters'!F:F,$C$1)</f>
        <v>0</v>
      </c>
      <c r="I39" s="371"/>
      <c r="J39" s="404">
        <f>SUMIFS('MCO Encounters'!H:H,'MCO Encounters'!A:A,B39,'MCO Encounters'!F:F,$C$1)</f>
        <v>0</v>
      </c>
      <c r="K39" s="372"/>
      <c r="L39" s="370"/>
      <c r="M39" s="394"/>
      <c r="N39" s="394"/>
      <c r="O39" s="394"/>
      <c r="P39" s="394"/>
      <c r="Q39" s="394"/>
      <c r="R39" s="395"/>
      <c r="S39" s="396"/>
      <c r="T39" s="394"/>
      <c r="U39" s="397"/>
      <c r="V39" s="398"/>
      <c r="W39" s="394"/>
      <c r="X39" s="398"/>
      <c r="Y39" s="394"/>
      <c r="Z39" s="396"/>
      <c r="AA39" s="398"/>
      <c r="AB39" s="398"/>
      <c r="AC39" s="398"/>
      <c r="AD39" s="398"/>
      <c r="AE39" s="398"/>
      <c r="AF39" s="397"/>
      <c r="AG39" s="388"/>
      <c r="AH39" s="388"/>
      <c r="AI39" s="388"/>
      <c r="AJ39" s="388"/>
      <c r="AK39" s="388"/>
      <c r="AL39" s="388"/>
      <c r="AM39" s="388"/>
      <c r="AN39" s="388"/>
      <c r="AO39" s="388"/>
      <c r="AP39" s="388"/>
      <c r="AQ39" s="388"/>
      <c r="AR39" s="388"/>
      <c r="AS39" s="388"/>
      <c r="AT39" s="388"/>
      <c r="AU39" s="388"/>
      <c r="AV39" s="388"/>
      <c r="AW39" s="388"/>
      <c r="AX39" s="389"/>
      <c r="AY39" s="388"/>
      <c r="AZ39" s="388"/>
      <c r="BA39" s="388"/>
      <c r="BB39" s="388"/>
      <c r="BC39" s="388"/>
      <c r="BD39" s="388"/>
      <c r="BE39" s="388"/>
      <c r="BF39" s="388"/>
      <c r="BG39" s="388"/>
      <c r="BH39" s="399"/>
      <c r="BI39" s="385"/>
      <c r="BJ39" s="388"/>
      <c r="BK39" s="388"/>
      <c r="BL39" s="388"/>
      <c r="BM39" s="388"/>
      <c r="BN39" s="391"/>
      <c r="BO39" s="19">
        <f>COUNTIF(AG39:AW39,"Yes")</f>
        <v>0</v>
      </c>
      <c r="BP39" s="20">
        <f>COUNTIF(AX39:BG39, "Yes")</f>
        <v>0</v>
      </c>
      <c r="BQ39" s="21">
        <f>COUNTIF(BI39:BN39, "Yes")</f>
        <v>0</v>
      </c>
      <c r="BR39" s="242">
        <f>SUM(BO39:BQ39)</f>
        <v>0</v>
      </c>
      <c r="BS39" s="9" t="str">
        <f>IF(MATCH(B:B,'[2]Master ATLIS List'!$A:$A,0),"Y","N")</f>
        <v>Y</v>
      </c>
    </row>
    <row r="40" spans="1:71" x14ac:dyDescent="0.2">
      <c r="A40" s="408" t="s">
        <v>1016</v>
      </c>
      <c r="B40" s="22" t="s">
        <v>1017</v>
      </c>
      <c r="C40" s="23" t="s">
        <v>1834</v>
      </c>
      <c r="D40" s="23" t="s">
        <v>15</v>
      </c>
      <c r="E40" s="24" t="s">
        <v>65</v>
      </c>
      <c r="F40" s="402">
        <f>SUMIFS('MCO Encounters'!G:G,'MCO Encounters'!A:A,B40,'MCO Encounters'!F:F,$C$1)</f>
        <v>0</v>
      </c>
      <c r="G40" s="371"/>
      <c r="H40" s="404">
        <f>SUMIFS('MCO Encounters'!I:I,'MCO Encounters'!A:A,B40,'MCO Encounters'!F:F,$C$1)</f>
        <v>0</v>
      </c>
      <c r="I40" s="371"/>
      <c r="J40" s="404">
        <f>SUMIFS('MCO Encounters'!H:H,'MCO Encounters'!A:A,B40,'MCO Encounters'!F:F,$C$1)</f>
        <v>0</v>
      </c>
      <c r="K40" s="372"/>
      <c r="L40" s="370"/>
      <c r="M40" s="383"/>
      <c r="N40" s="383"/>
      <c r="O40" s="383"/>
      <c r="P40" s="383"/>
      <c r="Q40" s="383"/>
      <c r="R40" s="384"/>
      <c r="S40" s="385"/>
      <c r="T40" s="383"/>
      <c r="U40" s="393"/>
      <c r="V40" s="388"/>
      <c r="W40" s="383"/>
      <c r="X40" s="388"/>
      <c r="Y40" s="383"/>
      <c r="Z40" s="385"/>
      <c r="AA40" s="388"/>
      <c r="AB40" s="388"/>
      <c r="AC40" s="388"/>
      <c r="AD40" s="388"/>
      <c r="AE40" s="388"/>
      <c r="AF40" s="393"/>
      <c r="AG40" s="388"/>
      <c r="AH40" s="388"/>
      <c r="AI40" s="388"/>
      <c r="AJ40" s="388"/>
      <c r="AK40" s="388"/>
      <c r="AL40" s="388"/>
      <c r="AM40" s="388"/>
      <c r="AN40" s="388"/>
      <c r="AO40" s="388"/>
      <c r="AP40" s="388"/>
      <c r="AQ40" s="388"/>
      <c r="AR40" s="388"/>
      <c r="AS40" s="388"/>
      <c r="AT40" s="388"/>
      <c r="AU40" s="388"/>
      <c r="AV40" s="388"/>
      <c r="AW40" s="388"/>
      <c r="AX40" s="389"/>
      <c r="AY40" s="388"/>
      <c r="AZ40" s="388"/>
      <c r="BA40" s="388"/>
      <c r="BB40" s="388"/>
      <c r="BC40" s="388"/>
      <c r="BD40" s="388"/>
      <c r="BE40" s="388"/>
      <c r="BF40" s="388"/>
      <c r="BG40" s="388"/>
      <c r="BH40" s="390"/>
      <c r="BI40" s="385"/>
      <c r="BJ40" s="388"/>
      <c r="BK40" s="388"/>
      <c r="BL40" s="388"/>
      <c r="BM40" s="388"/>
      <c r="BN40" s="391"/>
      <c r="BO40" s="19">
        <f>COUNTIF(AG40:AW40,"Yes")</f>
        <v>0</v>
      </c>
      <c r="BP40" s="20">
        <f>COUNTIF(AX40:BG40, "Yes")</f>
        <v>0</v>
      </c>
      <c r="BQ40" s="21">
        <f>COUNTIF(BI40:BN40, "Yes")</f>
        <v>0</v>
      </c>
      <c r="BR40" s="242">
        <f>SUM(BO40:BQ40)</f>
        <v>0</v>
      </c>
      <c r="BS40" s="9" t="str">
        <f>IF(MATCH(B:B,'[2]Master ATLIS List'!$A:$A,0),"Y","N")</f>
        <v>Y</v>
      </c>
    </row>
    <row r="41" spans="1:71" s="28" customFormat="1" x14ac:dyDescent="0.2">
      <c r="A41" s="409" t="s">
        <v>1012</v>
      </c>
      <c r="B41" s="26" t="s">
        <v>1013</v>
      </c>
      <c r="C41" s="18" t="s">
        <v>1579</v>
      </c>
      <c r="D41" s="18" t="s">
        <v>15</v>
      </c>
      <c r="E41" s="27" t="s">
        <v>65</v>
      </c>
      <c r="F41" s="402">
        <f>SUMIFS('MCO Encounters'!G:G,'MCO Encounters'!A:A,B41,'MCO Encounters'!F:F,$C$1)</f>
        <v>0</v>
      </c>
      <c r="G41" s="371"/>
      <c r="H41" s="404">
        <f>SUMIFS('MCO Encounters'!I:I,'MCO Encounters'!A:A,B41,'MCO Encounters'!F:F,$C$1)</f>
        <v>0</v>
      </c>
      <c r="I41" s="371"/>
      <c r="J41" s="404">
        <f>SUMIFS('MCO Encounters'!H:H,'MCO Encounters'!A:A,B41,'MCO Encounters'!F:F,$C$1)</f>
        <v>0</v>
      </c>
      <c r="K41" s="372"/>
      <c r="L41" s="370"/>
      <c r="M41" s="394"/>
      <c r="N41" s="394"/>
      <c r="O41" s="394"/>
      <c r="P41" s="394"/>
      <c r="Q41" s="394"/>
      <c r="R41" s="395"/>
      <c r="S41" s="396"/>
      <c r="T41" s="394"/>
      <c r="U41" s="397"/>
      <c r="V41" s="398"/>
      <c r="W41" s="394"/>
      <c r="X41" s="398"/>
      <c r="Y41" s="394"/>
      <c r="Z41" s="396"/>
      <c r="AA41" s="398"/>
      <c r="AB41" s="398"/>
      <c r="AC41" s="398"/>
      <c r="AD41" s="398"/>
      <c r="AE41" s="398"/>
      <c r="AF41" s="397"/>
      <c r="AG41" s="388"/>
      <c r="AH41" s="388"/>
      <c r="AI41" s="388"/>
      <c r="AJ41" s="388"/>
      <c r="AK41" s="388"/>
      <c r="AL41" s="388"/>
      <c r="AM41" s="388"/>
      <c r="AN41" s="388"/>
      <c r="AO41" s="388"/>
      <c r="AP41" s="388"/>
      <c r="AQ41" s="388"/>
      <c r="AR41" s="388"/>
      <c r="AS41" s="388"/>
      <c r="AT41" s="388"/>
      <c r="AU41" s="388"/>
      <c r="AV41" s="388"/>
      <c r="AW41" s="388"/>
      <c r="AX41" s="389"/>
      <c r="AY41" s="388"/>
      <c r="AZ41" s="388"/>
      <c r="BA41" s="388"/>
      <c r="BB41" s="388"/>
      <c r="BC41" s="388"/>
      <c r="BD41" s="388"/>
      <c r="BE41" s="388"/>
      <c r="BF41" s="388"/>
      <c r="BG41" s="388"/>
      <c r="BH41" s="399"/>
      <c r="BI41" s="385"/>
      <c r="BJ41" s="388"/>
      <c r="BK41" s="388"/>
      <c r="BL41" s="388"/>
      <c r="BM41" s="388"/>
      <c r="BN41" s="391"/>
      <c r="BO41" s="19">
        <f>COUNTIF(AG41:AW41,"Yes")</f>
        <v>0</v>
      </c>
      <c r="BP41" s="20">
        <f>COUNTIF(AX41:BG41, "Yes")</f>
        <v>0</v>
      </c>
      <c r="BQ41" s="21">
        <f>COUNTIF(BI41:BN41, "Yes")</f>
        <v>0</v>
      </c>
      <c r="BR41" s="242">
        <f>SUM(BO41:BQ41)</f>
        <v>0</v>
      </c>
      <c r="BS41" s="9" t="str">
        <f>IF(MATCH(B:B,'[2]Master ATLIS List'!$A:$A,0),"Y","N")</f>
        <v>Y</v>
      </c>
    </row>
    <row r="42" spans="1:71" x14ac:dyDescent="0.2">
      <c r="A42" s="408" t="s">
        <v>585</v>
      </c>
      <c r="B42" s="22" t="s">
        <v>586</v>
      </c>
      <c r="C42" s="23" t="s">
        <v>1684</v>
      </c>
      <c r="D42" s="23" t="s">
        <v>15</v>
      </c>
      <c r="E42" s="24" t="s">
        <v>17</v>
      </c>
      <c r="F42" s="402">
        <f>SUMIFS('MCO Encounters'!G:G,'MCO Encounters'!A:A,B42,'MCO Encounters'!F:F,$C$1)</f>
        <v>0</v>
      </c>
      <c r="G42" s="371"/>
      <c r="H42" s="404">
        <f>SUMIFS('MCO Encounters'!I:I,'MCO Encounters'!A:A,B42,'MCO Encounters'!F:F,$C$1)</f>
        <v>0</v>
      </c>
      <c r="I42" s="371"/>
      <c r="J42" s="404">
        <f>SUMIFS('MCO Encounters'!H:H,'MCO Encounters'!A:A,B42,'MCO Encounters'!F:F,$C$1)</f>
        <v>0</v>
      </c>
      <c r="K42" s="372"/>
      <c r="L42" s="370"/>
      <c r="M42" s="383"/>
      <c r="N42" s="383"/>
      <c r="O42" s="383"/>
      <c r="P42" s="383"/>
      <c r="Q42" s="383"/>
      <c r="R42" s="384"/>
      <c r="S42" s="385"/>
      <c r="T42" s="383"/>
      <c r="U42" s="393"/>
      <c r="V42" s="388"/>
      <c r="W42" s="383"/>
      <c r="X42" s="388"/>
      <c r="Y42" s="383"/>
      <c r="Z42" s="385"/>
      <c r="AA42" s="388"/>
      <c r="AB42" s="388"/>
      <c r="AC42" s="388"/>
      <c r="AD42" s="388"/>
      <c r="AE42" s="388"/>
      <c r="AF42" s="393"/>
      <c r="AG42" s="388"/>
      <c r="AH42" s="388"/>
      <c r="AI42" s="388"/>
      <c r="AJ42" s="388"/>
      <c r="AK42" s="388"/>
      <c r="AL42" s="388"/>
      <c r="AM42" s="388"/>
      <c r="AN42" s="388"/>
      <c r="AO42" s="388"/>
      <c r="AP42" s="388"/>
      <c r="AQ42" s="388"/>
      <c r="AR42" s="388"/>
      <c r="AS42" s="388"/>
      <c r="AT42" s="388"/>
      <c r="AU42" s="388"/>
      <c r="AV42" s="388"/>
      <c r="AW42" s="388"/>
      <c r="AX42" s="389"/>
      <c r="AY42" s="388"/>
      <c r="AZ42" s="388"/>
      <c r="BA42" s="388"/>
      <c r="BB42" s="388"/>
      <c r="BC42" s="388"/>
      <c r="BD42" s="388"/>
      <c r="BE42" s="388"/>
      <c r="BF42" s="388"/>
      <c r="BG42" s="388"/>
      <c r="BH42" s="390"/>
      <c r="BI42" s="385"/>
      <c r="BJ42" s="388"/>
      <c r="BK42" s="388"/>
      <c r="BL42" s="388"/>
      <c r="BM42" s="388"/>
      <c r="BN42" s="391"/>
      <c r="BO42" s="19">
        <f>COUNTIF(AG42:AW42,"Yes")</f>
        <v>0</v>
      </c>
      <c r="BP42" s="20">
        <f>COUNTIF(AX42:BG42, "Yes")</f>
        <v>0</v>
      </c>
      <c r="BQ42" s="21">
        <f>COUNTIF(BI42:BN42, "Yes")</f>
        <v>0</v>
      </c>
      <c r="BR42" s="242">
        <f>SUM(BO42:BQ42)</f>
        <v>0</v>
      </c>
      <c r="BS42" s="9" t="str">
        <f>IF(MATCH(B:B,'[2]Master ATLIS List'!$A:$A,0),"Y","N")</f>
        <v>Y</v>
      </c>
    </row>
    <row r="43" spans="1:71" s="28" customFormat="1" x14ac:dyDescent="0.2">
      <c r="A43" s="409" t="s">
        <v>1044</v>
      </c>
      <c r="B43" s="26" t="s">
        <v>1045</v>
      </c>
      <c r="C43" s="18" t="s">
        <v>1435</v>
      </c>
      <c r="D43" s="18" t="s">
        <v>15</v>
      </c>
      <c r="E43" s="27" t="s">
        <v>18</v>
      </c>
      <c r="F43" s="402">
        <f>SUMIFS('MCO Encounters'!G:G,'MCO Encounters'!A:A,B43,'MCO Encounters'!F:F,$C$1)</f>
        <v>0</v>
      </c>
      <c r="G43" s="371"/>
      <c r="H43" s="404">
        <f>SUMIFS('MCO Encounters'!I:I,'MCO Encounters'!A:A,B43,'MCO Encounters'!F:F,$C$1)</f>
        <v>0</v>
      </c>
      <c r="I43" s="371"/>
      <c r="J43" s="404">
        <f>SUMIFS('MCO Encounters'!H:H,'MCO Encounters'!A:A,B43,'MCO Encounters'!F:F,$C$1)</f>
        <v>0</v>
      </c>
      <c r="K43" s="372"/>
      <c r="L43" s="370"/>
      <c r="M43" s="394"/>
      <c r="N43" s="394"/>
      <c r="O43" s="394"/>
      <c r="P43" s="394"/>
      <c r="Q43" s="394"/>
      <c r="R43" s="395"/>
      <c r="S43" s="396"/>
      <c r="T43" s="394"/>
      <c r="U43" s="397"/>
      <c r="V43" s="398"/>
      <c r="W43" s="394"/>
      <c r="X43" s="398"/>
      <c r="Y43" s="394"/>
      <c r="Z43" s="396"/>
      <c r="AA43" s="398"/>
      <c r="AB43" s="398"/>
      <c r="AC43" s="398"/>
      <c r="AD43" s="398"/>
      <c r="AE43" s="398"/>
      <c r="AF43" s="397"/>
      <c r="AG43" s="388"/>
      <c r="AH43" s="388"/>
      <c r="AI43" s="388"/>
      <c r="AJ43" s="388"/>
      <c r="AK43" s="388"/>
      <c r="AL43" s="388"/>
      <c r="AM43" s="388"/>
      <c r="AN43" s="388"/>
      <c r="AO43" s="388"/>
      <c r="AP43" s="388"/>
      <c r="AQ43" s="388"/>
      <c r="AR43" s="388"/>
      <c r="AS43" s="388"/>
      <c r="AT43" s="388"/>
      <c r="AU43" s="388"/>
      <c r="AV43" s="388"/>
      <c r="AW43" s="388"/>
      <c r="AX43" s="389"/>
      <c r="AY43" s="388"/>
      <c r="AZ43" s="388"/>
      <c r="BA43" s="388"/>
      <c r="BB43" s="388"/>
      <c r="BC43" s="388"/>
      <c r="BD43" s="388"/>
      <c r="BE43" s="388"/>
      <c r="BF43" s="388"/>
      <c r="BG43" s="388"/>
      <c r="BH43" s="399"/>
      <c r="BI43" s="385"/>
      <c r="BJ43" s="388"/>
      <c r="BK43" s="388"/>
      <c r="BL43" s="388"/>
      <c r="BM43" s="388"/>
      <c r="BN43" s="391"/>
      <c r="BO43" s="19">
        <f>COUNTIF(AG43:AW43,"Yes")</f>
        <v>0</v>
      </c>
      <c r="BP43" s="20">
        <f>COUNTIF(AX43:BG43, "Yes")</f>
        <v>0</v>
      </c>
      <c r="BQ43" s="21">
        <f>COUNTIF(BI43:BN43, "Yes")</f>
        <v>0</v>
      </c>
      <c r="BR43" s="242">
        <f>SUM(BO43:BQ43)</f>
        <v>0</v>
      </c>
      <c r="BS43" s="9" t="str">
        <f>IF(MATCH(B:B,'[2]Master ATLIS List'!$A:$A,0),"Y","N")</f>
        <v>Y</v>
      </c>
    </row>
    <row r="44" spans="1:71" x14ac:dyDescent="0.2">
      <c r="A44" s="408" t="s">
        <v>226</v>
      </c>
      <c r="B44" s="22" t="s">
        <v>227</v>
      </c>
      <c r="C44" s="23" t="s">
        <v>1695</v>
      </c>
      <c r="D44" s="23" t="s">
        <v>13</v>
      </c>
      <c r="E44" s="24" t="s">
        <v>18</v>
      </c>
      <c r="F44" s="402">
        <f>SUMIFS('MCO Encounters'!G:G,'MCO Encounters'!A:A,B44,'MCO Encounters'!F:F,$C$1)</f>
        <v>0</v>
      </c>
      <c r="G44" s="371"/>
      <c r="H44" s="404">
        <f>SUMIFS('MCO Encounters'!I:I,'MCO Encounters'!A:A,B44,'MCO Encounters'!F:F,$C$1)</f>
        <v>0</v>
      </c>
      <c r="I44" s="371"/>
      <c r="J44" s="404">
        <f>SUMIFS('MCO Encounters'!H:H,'MCO Encounters'!A:A,B44,'MCO Encounters'!F:F,$C$1)</f>
        <v>0</v>
      </c>
      <c r="K44" s="372"/>
      <c r="L44" s="370"/>
      <c r="M44" s="383"/>
      <c r="N44" s="383"/>
      <c r="O44" s="383"/>
      <c r="P44" s="383"/>
      <c r="Q44" s="383"/>
      <c r="R44" s="384"/>
      <c r="S44" s="385"/>
      <c r="T44" s="383"/>
      <c r="U44" s="393"/>
      <c r="V44" s="388"/>
      <c r="W44" s="383"/>
      <c r="X44" s="388"/>
      <c r="Y44" s="383"/>
      <c r="Z44" s="385"/>
      <c r="AA44" s="388"/>
      <c r="AB44" s="388"/>
      <c r="AC44" s="388"/>
      <c r="AD44" s="388"/>
      <c r="AE44" s="388"/>
      <c r="AF44" s="393"/>
      <c r="AG44" s="388"/>
      <c r="AH44" s="388"/>
      <c r="AI44" s="388"/>
      <c r="AJ44" s="388"/>
      <c r="AK44" s="388"/>
      <c r="AL44" s="388"/>
      <c r="AM44" s="388"/>
      <c r="AN44" s="388"/>
      <c r="AO44" s="388"/>
      <c r="AP44" s="388"/>
      <c r="AQ44" s="388"/>
      <c r="AR44" s="388"/>
      <c r="AS44" s="388"/>
      <c r="AT44" s="388"/>
      <c r="AU44" s="388"/>
      <c r="AV44" s="388"/>
      <c r="AW44" s="388"/>
      <c r="AX44" s="389"/>
      <c r="AY44" s="388"/>
      <c r="AZ44" s="388"/>
      <c r="BA44" s="388"/>
      <c r="BB44" s="388"/>
      <c r="BC44" s="388"/>
      <c r="BD44" s="388"/>
      <c r="BE44" s="388"/>
      <c r="BF44" s="388"/>
      <c r="BG44" s="388"/>
      <c r="BH44" s="390"/>
      <c r="BI44" s="385"/>
      <c r="BJ44" s="388"/>
      <c r="BK44" s="388"/>
      <c r="BL44" s="388"/>
      <c r="BM44" s="388"/>
      <c r="BN44" s="391"/>
      <c r="BO44" s="19">
        <f>COUNTIF(AG44:AW44,"Yes")</f>
        <v>0</v>
      </c>
      <c r="BP44" s="20">
        <f>COUNTIF(AX44:BG44, "Yes")</f>
        <v>0</v>
      </c>
      <c r="BQ44" s="21">
        <f>COUNTIF(BI44:BN44, "Yes")</f>
        <v>0</v>
      </c>
      <c r="BR44" s="242">
        <f>SUM(BO44:BQ44)</f>
        <v>0</v>
      </c>
      <c r="BS44" s="9" t="str">
        <f>IF(MATCH(B:B,'[2]Master ATLIS List'!$A:$A,0),"Y","N")</f>
        <v>Y</v>
      </c>
    </row>
    <row r="45" spans="1:71" s="28" customFormat="1" x14ac:dyDescent="0.2">
      <c r="A45" s="409" t="s">
        <v>509</v>
      </c>
      <c r="B45" s="26" t="s">
        <v>510</v>
      </c>
      <c r="C45" s="18" t="s">
        <v>1803</v>
      </c>
      <c r="D45" s="18" t="s">
        <v>15</v>
      </c>
      <c r="E45" s="27" t="s">
        <v>35</v>
      </c>
      <c r="F45" s="402">
        <f>SUMIFS('MCO Encounters'!G:G,'MCO Encounters'!A:A,B45,'MCO Encounters'!F:F,$C$1)</f>
        <v>0</v>
      </c>
      <c r="G45" s="371"/>
      <c r="H45" s="404">
        <f>SUMIFS('MCO Encounters'!I:I,'MCO Encounters'!A:A,B45,'MCO Encounters'!F:F,$C$1)</f>
        <v>0</v>
      </c>
      <c r="I45" s="371"/>
      <c r="J45" s="404">
        <f>SUMIFS('MCO Encounters'!H:H,'MCO Encounters'!A:A,B45,'MCO Encounters'!F:F,$C$1)</f>
        <v>0</v>
      </c>
      <c r="K45" s="372"/>
      <c r="L45" s="370"/>
      <c r="M45" s="394"/>
      <c r="N45" s="394"/>
      <c r="O45" s="394"/>
      <c r="P45" s="394"/>
      <c r="Q45" s="394"/>
      <c r="R45" s="395"/>
      <c r="S45" s="396"/>
      <c r="T45" s="394"/>
      <c r="U45" s="397"/>
      <c r="V45" s="398"/>
      <c r="W45" s="394"/>
      <c r="X45" s="398"/>
      <c r="Y45" s="394"/>
      <c r="Z45" s="396"/>
      <c r="AA45" s="398"/>
      <c r="AB45" s="398"/>
      <c r="AC45" s="398"/>
      <c r="AD45" s="398"/>
      <c r="AE45" s="398"/>
      <c r="AF45" s="397"/>
      <c r="AG45" s="388"/>
      <c r="AH45" s="388"/>
      <c r="AI45" s="388"/>
      <c r="AJ45" s="388"/>
      <c r="AK45" s="388"/>
      <c r="AL45" s="388"/>
      <c r="AM45" s="388"/>
      <c r="AN45" s="388"/>
      <c r="AO45" s="388"/>
      <c r="AP45" s="388"/>
      <c r="AQ45" s="388"/>
      <c r="AR45" s="388"/>
      <c r="AS45" s="388"/>
      <c r="AT45" s="388"/>
      <c r="AU45" s="388"/>
      <c r="AV45" s="388"/>
      <c r="AW45" s="388"/>
      <c r="AX45" s="389"/>
      <c r="AY45" s="388"/>
      <c r="AZ45" s="388"/>
      <c r="BA45" s="388"/>
      <c r="BB45" s="388"/>
      <c r="BC45" s="388"/>
      <c r="BD45" s="388"/>
      <c r="BE45" s="388"/>
      <c r="BF45" s="388"/>
      <c r="BG45" s="388"/>
      <c r="BH45" s="399"/>
      <c r="BI45" s="385"/>
      <c r="BJ45" s="388"/>
      <c r="BK45" s="388"/>
      <c r="BL45" s="388"/>
      <c r="BM45" s="388"/>
      <c r="BN45" s="391"/>
      <c r="BO45" s="19">
        <f>COUNTIF(AG45:AW45,"Yes")</f>
        <v>0</v>
      </c>
      <c r="BP45" s="20">
        <f>COUNTIF(AX45:BG45, "Yes")</f>
        <v>0</v>
      </c>
      <c r="BQ45" s="21">
        <f>COUNTIF(BI45:BN45, "Yes")</f>
        <v>0</v>
      </c>
      <c r="BR45" s="242">
        <f>SUM(BO45:BQ45)</f>
        <v>0</v>
      </c>
      <c r="BS45" s="9" t="str">
        <f>IF(MATCH(B:B,'[2]Master ATLIS List'!$A:$A,0),"Y","N")</f>
        <v>Y</v>
      </c>
    </row>
    <row r="46" spans="1:71" x14ac:dyDescent="0.2">
      <c r="A46" s="408" t="s">
        <v>298</v>
      </c>
      <c r="B46" s="22" t="s">
        <v>299</v>
      </c>
      <c r="C46" s="23" t="s">
        <v>1652</v>
      </c>
      <c r="D46" s="23" t="s">
        <v>13</v>
      </c>
      <c r="E46" s="24" t="s">
        <v>67</v>
      </c>
      <c r="F46" s="402">
        <f>SUMIFS('MCO Encounters'!G:G,'MCO Encounters'!A:A,B46,'MCO Encounters'!F:F,$C$1)</f>
        <v>0</v>
      </c>
      <c r="G46" s="371"/>
      <c r="H46" s="404">
        <f>SUMIFS('MCO Encounters'!I:I,'MCO Encounters'!A:A,B46,'MCO Encounters'!F:F,$C$1)</f>
        <v>0</v>
      </c>
      <c r="I46" s="371"/>
      <c r="J46" s="404">
        <f>SUMIFS('MCO Encounters'!H:H,'MCO Encounters'!A:A,B46,'MCO Encounters'!F:F,$C$1)</f>
        <v>0</v>
      </c>
      <c r="K46" s="372"/>
      <c r="L46" s="370"/>
      <c r="M46" s="383"/>
      <c r="N46" s="383"/>
      <c r="O46" s="383"/>
      <c r="P46" s="383"/>
      <c r="Q46" s="383"/>
      <c r="R46" s="384"/>
      <c r="S46" s="385"/>
      <c r="T46" s="383"/>
      <c r="U46" s="393"/>
      <c r="V46" s="388"/>
      <c r="W46" s="383"/>
      <c r="X46" s="388"/>
      <c r="Y46" s="383"/>
      <c r="Z46" s="385"/>
      <c r="AA46" s="388"/>
      <c r="AB46" s="388"/>
      <c r="AC46" s="388"/>
      <c r="AD46" s="388"/>
      <c r="AE46" s="388"/>
      <c r="AF46" s="393"/>
      <c r="AG46" s="388"/>
      <c r="AH46" s="388"/>
      <c r="AI46" s="388"/>
      <c r="AJ46" s="388"/>
      <c r="AK46" s="388"/>
      <c r="AL46" s="388"/>
      <c r="AM46" s="388"/>
      <c r="AN46" s="388"/>
      <c r="AO46" s="388"/>
      <c r="AP46" s="388"/>
      <c r="AQ46" s="388"/>
      <c r="AR46" s="388"/>
      <c r="AS46" s="388"/>
      <c r="AT46" s="388"/>
      <c r="AU46" s="388"/>
      <c r="AV46" s="388"/>
      <c r="AW46" s="388"/>
      <c r="AX46" s="389"/>
      <c r="AY46" s="388"/>
      <c r="AZ46" s="388"/>
      <c r="BA46" s="388"/>
      <c r="BB46" s="388"/>
      <c r="BC46" s="388"/>
      <c r="BD46" s="388"/>
      <c r="BE46" s="388"/>
      <c r="BF46" s="388"/>
      <c r="BG46" s="388"/>
      <c r="BH46" s="390"/>
      <c r="BI46" s="385"/>
      <c r="BJ46" s="388"/>
      <c r="BK46" s="388"/>
      <c r="BL46" s="388"/>
      <c r="BM46" s="388"/>
      <c r="BN46" s="391"/>
      <c r="BO46" s="19">
        <f>COUNTIF(AG46:AW46,"Yes")</f>
        <v>0</v>
      </c>
      <c r="BP46" s="20">
        <f>COUNTIF(AX46:BG46, "Yes")</f>
        <v>0</v>
      </c>
      <c r="BQ46" s="21">
        <f>COUNTIF(BI46:BN46, "Yes")</f>
        <v>0</v>
      </c>
      <c r="BR46" s="242">
        <f>SUM(BO46:BQ46)</f>
        <v>0</v>
      </c>
      <c r="BS46" s="9" t="str">
        <f>IF(MATCH(B:B,'[2]Master ATLIS List'!$A:$A,0),"Y","N")</f>
        <v>Y</v>
      </c>
    </row>
    <row r="47" spans="1:71" s="28" customFormat="1" x14ac:dyDescent="0.2">
      <c r="A47" s="409" t="s">
        <v>360</v>
      </c>
      <c r="B47" s="26" t="s">
        <v>361</v>
      </c>
      <c r="C47" s="18" t="s">
        <v>1442</v>
      </c>
      <c r="D47" s="18" t="s">
        <v>15</v>
      </c>
      <c r="E47" s="27" t="s">
        <v>17</v>
      </c>
      <c r="F47" s="402">
        <f>SUMIFS('MCO Encounters'!G:G,'MCO Encounters'!A:A,B47,'MCO Encounters'!F:F,$C$1)</f>
        <v>0</v>
      </c>
      <c r="G47" s="371"/>
      <c r="H47" s="404">
        <f>SUMIFS('MCO Encounters'!I:I,'MCO Encounters'!A:A,B47,'MCO Encounters'!F:F,$C$1)</f>
        <v>0</v>
      </c>
      <c r="I47" s="371"/>
      <c r="J47" s="404">
        <f>SUMIFS('MCO Encounters'!H:H,'MCO Encounters'!A:A,B47,'MCO Encounters'!F:F,$C$1)</f>
        <v>0</v>
      </c>
      <c r="K47" s="372"/>
      <c r="L47" s="370"/>
      <c r="M47" s="394"/>
      <c r="N47" s="394"/>
      <c r="O47" s="394"/>
      <c r="P47" s="394"/>
      <c r="Q47" s="394"/>
      <c r="R47" s="395"/>
      <c r="S47" s="396"/>
      <c r="T47" s="394"/>
      <c r="U47" s="397"/>
      <c r="V47" s="398"/>
      <c r="W47" s="394"/>
      <c r="X47" s="398"/>
      <c r="Y47" s="394"/>
      <c r="Z47" s="396"/>
      <c r="AA47" s="398"/>
      <c r="AB47" s="398"/>
      <c r="AC47" s="398"/>
      <c r="AD47" s="398"/>
      <c r="AE47" s="398"/>
      <c r="AF47" s="397"/>
      <c r="AG47" s="388"/>
      <c r="AH47" s="388"/>
      <c r="AI47" s="388"/>
      <c r="AJ47" s="388"/>
      <c r="AK47" s="388"/>
      <c r="AL47" s="388"/>
      <c r="AM47" s="388"/>
      <c r="AN47" s="388"/>
      <c r="AO47" s="388"/>
      <c r="AP47" s="388"/>
      <c r="AQ47" s="388"/>
      <c r="AR47" s="388"/>
      <c r="AS47" s="388"/>
      <c r="AT47" s="388"/>
      <c r="AU47" s="388"/>
      <c r="AV47" s="388"/>
      <c r="AW47" s="388"/>
      <c r="AX47" s="389"/>
      <c r="AY47" s="388"/>
      <c r="AZ47" s="388"/>
      <c r="BA47" s="388"/>
      <c r="BB47" s="388"/>
      <c r="BC47" s="388"/>
      <c r="BD47" s="388"/>
      <c r="BE47" s="388"/>
      <c r="BF47" s="388"/>
      <c r="BG47" s="388"/>
      <c r="BH47" s="399"/>
      <c r="BI47" s="385"/>
      <c r="BJ47" s="388"/>
      <c r="BK47" s="388"/>
      <c r="BL47" s="388"/>
      <c r="BM47" s="388"/>
      <c r="BN47" s="391"/>
      <c r="BO47" s="19">
        <f>COUNTIF(AG47:AW47,"Yes")</f>
        <v>0</v>
      </c>
      <c r="BP47" s="20">
        <f>COUNTIF(AX47:BG47, "Yes")</f>
        <v>0</v>
      </c>
      <c r="BQ47" s="21">
        <f>COUNTIF(BI47:BN47, "Yes")</f>
        <v>0</v>
      </c>
      <c r="BR47" s="242">
        <f>SUM(BO47:BQ47)</f>
        <v>0</v>
      </c>
      <c r="BS47" s="9" t="str">
        <f>IF(MATCH(B:B,'[2]Master ATLIS List'!$A:$A,0),"Y","N")</f>
        <v>Y</v>
      </c>
    </row>
    <row r="48" spans="1:71" x14ac:dyDescent="0.2">
      <c r="A48" s="408" t="s">
        <v>993</v>
      </c>
      <c r="B48" s="22" t="s">
        <v>994</v>
      </c>
      <c r="C48" s="23" t="s">
        <v>995</v>
      </c>
      <c r="D48" s="23" t="s">
        <v>15</v>
      </c>
      <c r="E48" s="24" t="s">
        <v>65</v>
      </c>
      <c r="F48" s="402">
        <f>SUMIFS('MCO Encounters'!G:G,'MCO Encounters'!A:A,B48,'MCO Encounters'!F:F,$C$1)</f>
        <v>0</v>
      </c>
      <c r="G48" s="371"/>
      <c r="H48" s="404">
        <f>SUMIFS('MCO Encounters'!I:I,'MCO Encounters'!A:A,B48,'MCO Encounters'!F:F,$C$1)</f>
        <v>0</v>
      </c>
      <c r="I48" s="371"/>
      <c r="J48" s="404">
        <f>SUMIFS('MCO Encounters'!H:H,'MCO Encounters'!A:A,B48,'MCO Encounters'!F:F,$C$1)</f>
        <v>0</v>
      </c>
      <c r="K48" s="372"/>
      <c r="L48" s="370"/>
      <c r="M48" s="383"/>
      <c r="N48" s="383"/>
      <c r="O48" s="383"/>
      <c r="P48" s="383"/>
      <c r="Q48" s="383"/>
      <c r="R48" s="384"/>
      <c r="S48" s="385"/>
      <c r="T48" s="383"/>
      <c r="U48" s="393"/>
      <c r="V48" s="388"/>
      <c r="W48" s="383"/>
      <c r="X48" s="388"/>
      <c r="Y48" s="383"/>
      <c r="Z48" s="385"/>
      <c r="AA48" s="388"/>
      <c r="AB48" s="388"/>
      <c r="AC48" s="388"/>
      <c r="AD48" s="388"/>
      <c r="AE48" s="388"/>
      <c r="AF48" s="393"/>
      <c r="AG48" s="388"/>
      <c r="AH48" s="388"/>
      <c r="AI48" s="388"/>
      <c r="AJ48" s="388"/>
      <c r="AK48" s="388"/>
      <c r="AL48" s="388"/>
      <c r="AM48" s="388"/>
      <c r="AN48" s="388"/>
      <c r="AO48" s="388"/>
      <c r="AP48" s="388"/>
      <c r="AQ48" s="388"/>
      <c r="AR48" s="388"/>
      <c r="AS48" s="388"/>
      <c r="AT48" s="388"/>
      <c r="AU48" s="388"/>
      <c r="AV48" s="388"/>
      <c r="AW48" s="388"/>
      <c r="AX48" s="389"/>
      <c r="AY48" s="388"/>
      <c r="AZ48" s="388"/>
      <c r="BA48" s="388"/>
      <c r="BB48" s="388"/>
      <c r="BC48" s="388"/>
      <c r="BD48" s="388"/>
      <c r="BE48" s="388"/>
      <c r="BF48" s="388"/>
      <c r="BG48" s="388"/>
      <c r="BH48" s="390"/>
      <c r="BI48" s="385"/>
      <c r="BJ48" s="388"/>
      <c r="BK48" s="388"/>
      <c r="BL48" s="388"/>
      <c r="BM48" s="388"/>
      <c r="BN48" s="391"/>
      <c r="BO48" s="19">
        <f>COUNTIF(AG48:AW48,"Yes")</f>
        <v>0</v>
      </c>
      <c r="BP48" s="20">
        <f>COUNTIF(AX48:BG48, "Yes")</f>
        <v>0</v>
      </c>
      <c r="BQ48" s="21">
        <f>COUNTIF(BI48:BN48, "Yes")</f>
        <v>0</v>
      </c>
      <c r="BR48" s="242">
        <f>SUM(BO48:BQ48)</f>
        <v>0</v>
      </c>
      <c r="BS48" s="9" t="str">
        <f>IF(MATCH(B:B,'[2]Master ATLIS List'!$A:$A,0),"Y","N")</f>
        <v>Y</v>
      </c>
    </row>
    <row r="49" spans="1:71" s="28" customFormat="1" x14ac:dyDescent="0.2">
      <c r="A49" s="409" t="s">
        <v>1000</v>
      </c>
      <c r="B49" s="26" t="s">
        <v>1001</v>
      </c>
      <c r="C49" s="18" t="s">
        <v>1558</v>
      </c>
      <c r="D49" s="18" t="s">
        <v>13</v>
      </c>
      <c r="E49" s="27" t="s">
        <v>66</v>
      </c>
      <c r="F49" s="402">
        <f>SUMIFS('MCO Encounters'!G:G,'MCO Encounters'!A:A,B49,'MCO Encounters'!F:F,$C$1)</f>
        <v>0</v>
      </c>
      <c r="G49" s="371"/>
      <c r="H49" s="404">
        <f>SUMIFS('MCO Encounters'!I:I,'MCO Encounters'!A:A,B49,'MCO Encounters'!F:F,$C$1)</f>
        <v>0</v>
      </c>
      <c r="I49" s="371"/>
      <c r="J49" s="404">
        <f>SUMIFS('MCO Encounters'!H:H,'MCO Encounters'!A:A,B49,'MCO Encounters'!F:F,$C$1)</f>
        <v>0</v>
      </c>
      <c r="K49" s="372"/>
      <c r="L49" s="370"/>
      <c r="M49" s="394"/>
      <c r="N49" s="394"/>
      <c r="O49" s="394"/>
      <c r="P49" s="394"/>
      <c r="Q49" s="394"/>
      <c r="R49" s="395"/>
      <c r="S49" s="396"/>
      <c r="T49" s="394"/>
      <c r="U49" s="397"/>
      <c r="V49" s="398"/>
      <c r="W49" s="394"/>
      <c r="X49" s="398"/>
      <c r="Y49" s="394"/>
      <c r="Z49" s="396"/>
      <c r="AA49" s="398"/>
      <c r="AB49" s="398"/>
      <c r="AC49" s="398"/>
      <c r="AD49" s="398"/>
      <c r="AE49" s="398"/>
      <c r="AF49" s="397"/>
      <c r="AG49" s="388"/>
      <c r="AH49" s="388"/>
      <c r="AI49" s="388"/>
      <c r="AJ49" s="388"/>
      <c r="AK49" s="388"/>
      <c r="AL49" s="388"/>
      <c r="AM49" s="388"/>
      <c r="AN49" s="388"/>
      <c r="AO49" s="388"/>
      <c r="AP49" s="388"/>
      <c r="AQ49" s="388"/>
      <c r="AR49" s="388"/>
      <c r="AS49" s="388"/>
      <c r="AT49" s="388"/>
      <c r="AU49" s="388"/>
      <c r="AV49" s="388"/>
      <c r="AW49" s="388"/>
      <c r="AX49" s="389"/>
      <c r="AY49" s="388"/>
      <c r="AZ49" s="388"/>
      <c r="BA49" s="388"/>
      <c r="BB49" s="388"/>
      <c r="BC49" s="388"/>
      <c r="BD49" s="388"/>
      <c r="BE49" s="388"/>
      <c r="BF49" s="388"/>
      <c r="BG49" s="388"/>
      <c r="BH49" s="399"/>
      <c r="BI49" s="385"/>
      <c r="BJ49" s="388"/>
      <c r="BK49" s="388"/>
      <c r="BL49" s="388"/>
      <c r="BM49" s="388"/>
      <c r="BN49" s="391"/>
      <c r="BO49" s="19">
        <f>COUNTIF(AG49:AW49,"Yes")</f>
        <v>0</v>
      </c>
      <c r="BP49" s="20">
        <f>COUNTIF(AX49:BG49, "Yes")</f>
        <v>0</v>
      </c>
      <c r="BQ49" s="21">
        <f>COUNTIF(BI49:BN49, "Yes")</f>
        <v>0</v>
      </c>
      <c r="BR49" s="242">
        <f>SUM(BO49:BQ49)</f>
        <v>0</v>
      </c>
      <c r="BS49" s="9" t="str">
        <f>IF(MATCH(B:B,'[2]Master ATLIS List'!$A:$A,0),"Y","N")</f>
        <v>Y</v>
      </c>
    </row>
    <row r="50" spans="1:71" x14ac:dyDescent="0.2">
      <c r="A50" s="408" t="s">
        <v>300</v>
      </c>
      <c r="B50" s="22" t="s">
        <v>301</v>
      </c>
      <c r="C50" s="23" t="s">
        <v>1477</v>
      </c>
      <c r="D50" s="23" t="s">
        <v>15</v>
      </c>
      <c r="E50" s="24" t="s">
        <v>66</v>
      </c>
      <c r="F50" s="402">
        <f>SUMIFS('MCO Encounters'!G:G,'MCO Encounters'!A:A,B50,'MCO Encounters'!F:F,$C$1)</f>
        <v>0</v>
      </c>
      <c r="G50" s="371"/>
      <c r="H50" s="404">
        <f>SUMIFS('MCO Encounters'!I:I,'MCO Encounters'!A:A,B50,'MCO Encounters'!F:F,$C$1)</f>
        <v>0</v>
      </c>
      <c r="I50" s="371"/>
      <c r="J50" s="404">
        <f>SUMIFS('MCO Encounters'!H:H,'MCO Encounters'!A:A,B50,'MCO Encounters'!F:F,$C$1)</f>
        <v>0</v>
      </c>
      <c r="K50" s="372"/>
      <c r="L50" s="370"/>
      <c r="M50" s="383"/>
      <c r="N50" s="383"/>
      <c r="O50" s="383"/>
      <c r="P50" s="383"/>
      <c r="Q50" s="383"/>
      <c r="R50" s="384"/>
      <c r="S50" s="385"/>
      <c r="T50" s="383"/>
      <c r="U50" s="393"/>
      <c r="V50" s="388"/>
      <c r="W50" s="383"/>
      <c r="X50" s="388"/>
      <c r="Y50" s="383"/>
      <c r="Z50" s="385"/>
      <c r="AA50" s="388"/>
      <c r="AB50" s="388"/>
      <c r="AC50" s="388"/>
      <c r="AD50" s="388"/>
      <c r="AE50" s="388"/>
      <c r="AF50" s="393"/>
      <c r="AG50" s="388"/>
      <c r="AH50" s="388"/>
      <c r="AI50" s="388"/>
      <c r="AJ50" s="388"/>
      <c r="AK50" s="388"/>
      <c r="AL50" s="388"/>
      <c r="AM50" s="388"/>
      <c r="AN50" s="388"/>
      <c r="AO50" s="388"/>
      <c r="AP50" s="388"/>
      <c r="AQ50" s="388"/>
      <c r="AR50" s="388"/>
      <c r="AS50" s="388"/>
      <c r="AT50" s="388"/>
      <c r="AU50" s="388"/>
      <c r="AV50" s="388"/>
      <c r="AW50" s="388"/>
      <c r="AX50" s="389"/>
      <c r="AY50" s="388"/>
      <c r="AZ50" s="388"/>
      <c r="BA50" s="388"/>
      <c r="BB50" s="388"/>
      <c r="BC50" s="388"/>
      <c r="BD50" s="388"/>
      <c r="BE50" s="388"/>
      <c r="BF50" s="388"/>
      <c r="BG50" s="388"/>
      <c r="BH50" s="390"/>
      <c r="BI50" s="385"/>
      <c r="BJ50" s="388"/>
      <c r="BK50" s="388"/>
      <c r="BL50" s="388"/>
      <c r="BM50" s="388"/>
      <c r="BN50" s="391"/>
      <c r="BO50" s="19">
        <f>COUNTIF(AG50:AW50,"Yes")</f>
        <v>0</v>
      </c>
      <c r="BP50" s="20">
        <f>COUNTIF(AX50:BG50, "Yes")</f>
        <v>0</v>
      </c>
      <c r="BQ50" s="21">
        <f>COUNTIF(BI50:BN50, "Yes")</f>
        <v>0</v>
      </c>
      <c r="BR50" s="242">
        <f>SUM(BO50:BQ50)</f>
        <v>0</v>
      </c>
      <c r="BS50" s="9" t="str">
        <f>IF(MATCH(B:B,'[2]Master ATLIS List'!$A:$A,0),"Y","N")</f>
        <v>Y</v>
      </c>
    </row>
    <row r="51" spans="1:71" s="28" customFormat="1" x14ac:dyDescent="0.2">
      <c r="A51" s="409" t="s">
        <v>738</v>
      </c>
      <c r="B51" s="26" t="s">
        <v>739</v>
      </c>
      <c r="C51" s="18" t="s">
        <v>1563</v>
      </c>
      <c r="D51" s="18" t="s">
        <v>15</v>
      </c>
      <c r="E51" s="27" t="s">
        <v>183</v>
      </c>
      <c r="F51" s="402">
        <f>SUMIFS('MCO Encounters'!G:G,'MCO Encounters'!A:A,B51,'MCO Encounters'!F:F,$C$1)</f>
        <v>0</v>
      </c>
      <c r="G51" s="371"/>
      <c r="H51" s="404">
        <f>SUMIFS('MCO Encounters'!I:I,'MCO Encounters'!A:A,B51,'MCO Encounters'!F:F,$C$1)</f>
        <v>0</v>
      </c>
      <c r="I51" s="371"/>
      <c r="J51" s="404">
        <f>SUMIFS('MCO Encounters'!H:H,'MCO Encounters'!A:A,B51,'MCO Encounters'!F:F,$C$1)</f>
        <v>0</v>
      </c>
      <c r="K51" s="372"/>
      <c r="L51" s="370"/>
      <c r="M51" s="394"/>
      <c r="N51" s="394"/>
      <c r="O51" s="394"/>
      <c r="P51" s="394"/>
      <c r="Q51" s="394"/>
      <c r="R51" s="395"/>
      <c r="S51" s="396"/>
      <c r="T51" s="394"/>
      <c r="U51" s="397"/>
      <c r="V51" s="398"/>
      <c r="W51" s="394"/>
      <c r="X51" s="398"/>
      <c r="Y51" s="394"/>
      <c r="Z51" s="396"/>
      <c r="AA51" s="398"/>
      <c r="AB51" s="398"/>
      <c r="AC51" s="398"/>
      <c r="AD51" s="398"/>
      <c r="AE51" s="398"/>
      <c r="AF51" s="397"/>
      <c r="AG51" s="388"/>
      <c r="AH51" s="388"/>
      <c r="AI51" s="388"/>
      <c r="AJ51" s="388"/>
      <c r="AK51" s="388"/>
      <c r="AL51" s="388"/>
      <c r="AM51" s="388"/>
      <c r="AN51" s="388"/>
      <c r="AO51" s="388"/>
      <c r="AP51" s="388"/>
      <c r="AQ51" s="388"/>
      <c r="AR51" s="388"/>
      <c r="AS51" s="388"/>
      <c r="AT51" s="388"/>
      <c r="AU51" s="388"/>
      <c r="AV51" s="388"/>
      <c r="AW51" s="388"/>
      <c r="AX51" s="389"/>
      <c r="AY51" s="388"/>
      <c r="AZ51" s="388"/>
      <c r="BA51" s="388"/>
      <c r="BB51" s="388"/>
      <c r="BC51" s="388"/>
      <c r="BD51" s="388"/>
      <c r="BE51" s="388"/>
      <c r="BF51" s="388"/>
      <c r="BG51" s="388"/>
      <c r="BH51" s="399"/>
      <c r="BI51" s="385"/>
      <c r="BJ51" s="388"/>
      <c r="BK51" s="388"/>
      <c r="BL51" s="388"/>
      <c r="BM51" s="388"/>
      <c r="BN51" s="391"/>
      <c r="BO51" s="19">
        <f>COUNTIF(AG51:AW51,"Yes")</f>
        <v>0</v>
      </c>
      <c r="BP51" s="20">
        <f>COUNTIF(AX51:BG51, "Yes")</f>
        <v>0</v>
      </c>
      <c r="BQ51" s="21">
        <f>COUNTIF(BI51:BN51, "Yes")</f>
        <v>0</v>
      </c>
      <c r="BR51" s="242">
        <f>SUM(BO51:BQ51)</f>
        <v>0</v>
      </c>
      <c r="BS51" s="9" t="str">
        <f>IF(MATCH(B:B,'[2]Master ATLIS List'!$A:$A,0),"Y","N")</f>
        <v>Y</v>
      </c>
    </row>
    <row r="52" spans="1:71" x14ac:dyDescent="0.2">
      <c r="A52" s="408" t="s">
        <v>846</v>
      </c>
      <c r="B52" s="22" t="s">
        <v>847</v>
      </c>
      <c r="C52" s="23" t="s">
        <v>1668</v>
      </c>
      <c r="D52" s="23" t="s">
        <v>15</v>
      </c>
      <c r="E52" s="24" t="s">
        <v>63</v>
      </c>
      <c r="F52" s="402">
        <f>SUMIFS('MCO Encounters'!G:G,'MCO Encounters'!A:A,B52,'MCO Encounters'!F:F,$C$1)</f>
        <v>0</v>
      </c>
      <c r="G52" s="371"/>
      <c r="H52" s="404">
        <f>SUMIFS('MCO Encounters'!I:I,'MCO Encounters'!A:A,B52,'MCO Encounters'!F:F,$C$1)</f>
        <v>0</v>
      </c>
      <c r="I52" s="371"/>
      <c r="J52" s="404">
        <f>SUMIFS('MCO Encounters'!H:H,'MCO Encounters'!A:A,B52,'MCO Encounters'!F:F,$C$1)</f>
        <v>0</v>
      </c>
      <c r="K52" s="372"/>
      <c r="L52" s="370"/>
      <c r="M52" s="383"/>
      <c r="N52" s="383"/>
      <c r="O52" s="383"/>
      <c r="P52" s="383"/>
      <c r="Q52" s="383"/>
      <c r="R52" s="384"/>
      <c r="S52" s="385"/>
      <c r="T52" s="383"/>
      <c r="U52" s="393"/>
      <c r="V52" s="388"/>
      <c r="W52" s="383"/>
      <c r="X52" s="388"/>
      <c r="Y52" s="383"/>
      <c r="Z52" s="385"/>
      <c r="AA52" s="388"/>
      <c r="AB52" s="388"/>
      <c r="AC52" s="388"/>
      <c r="AD52" s="388"/>
      <c r="AE52" s="388"/>
      <c r="AF52" s="393"/>
      <c r="AG52" s="388"/>
      <c r="AH52" s="388"/>
      <c r="AI52" s="388"/>
      <c r="AJ52" s="388"/>
      <c r="AK52" s="388"/>
      <c r="AL52" s="388"/>
      <c r="AM52" s="388"/>
      <c r="AN52" s="388"/>
      <c r="AO52" s="388"/>
      <c r="AP52" s="388"/>
      <c r="AQ52" s="388"/>
      <c r="AR52" s="388"/>
      <c r="AS52" s="388"/>
      <c r="AT52" s="388"/>
      <c r="AU52" s="388"/>
      <c r="AV52" s="388"/>
      <c r="AW52" s="388"/>
      <c r="AX52" s="389"/>
      <c r="AY52" s="388"/>
      <c r="AZ52" s="388"/>
      <c r="BA52" s="388"/>
      <c r="BB52" s="388"/>
      <c r="BC52" s="388"/>
      <c r="BD52" s="388"/>
      <c r="BE52" s="388"/>
      <c r="BF52" s="388"/>
      <c r="BG52" s="388"/>
      <c r="BH52" s="390"/>
      <c r="BI52" s="385"/>
      <c r="BJ52" s="388"/>
      <c r="BK52" s="388"/>
      <c r="BL52" s="388"/>
      <c r="BM52" s="388"/>
      <c r="BN52" s="391"/>
      <c r="BO52" s="19">
        <f>COUNTIF(AG52:AW52,"Yes")</f>
        <v>0</v>
      </c>
      <c r="BP52" s="20">
        <f>COUNTIF(AX52:BG52, "Yes")</f>
        <v>0</v>
      </c>
      <c r="BQ52" s="21">
        <f>COUNTIF(BI52:BN52, "Yes")</f>
        <v>0</v>
      </c>
      <c r="BR52" s="242">
        <f>SUM(BO52:BQ52)</f>
        <v>0</v>
      </c>
      <c r="BS52" s="9" t="str">
        <f>IF(MATCH(B:B,'[2]Master ATLIS List'!$A:$A,0),"Y","N")</f>
        <v>Y</v>
      </c>
    </row>
    <row r="53" spans="1:71" s="28" customFormat="1" x14ac:dyDescent="0.2">
      <c r="A53" s="409" t="s">
        <v>364</v>
      </c>
      <c r="B53" s="26" t="s">
        <v>365</v>
      </c>
      <c r="C53" s="18" t="s">
        <v>1780</v>
      </c>
      <c r="D53" s="18" t="s">
        <v>13</v>
      </c>
      <c r="E53" s="27" t="s">
        <v>66</v>
      </c>
      <c r="F53" s="402">
        <f>SUMIFS('MCO Encounters'!G:G,'MCO Encounters'!A:A,B53,'MCO Encounters'!F:F,$C$1)</f>
        <v>0</v>
      </c>
      <c r="G53" s="371"/>
      <c r="H53" s="404">
        <f>SUMIFS('MCO Encounters'!I:I,'MCO Encounters'!A:A,B53,'MCO Encounters'!F:F,$C$1)</f>
        <v>0</v>
      </c>
      <c r="I53" s="371"/>
      <c r="J53" s="404">
        <f>SUMIFS('MCO Encounters'!H:H,'MCO Encounters'!A:A,B53,'MCO Encounters'!F:F,$C$1)</f>
        <v>0</v>
      </c>
      <c r="K53" s="372"/>
      <c r="L53" s="370"/>
      <c r="M53" s="394"/>
      <c r="N53" s="394"/>
      <c r="O53" s="394"/>
      <c r="P53" s="394"/>
      <c r="Q53" s="394"/>
      <c r="R53" s="395"/>
      <c r="S53" s="396"/>
      <c r="T53" s="394"/>
      <c r="U53" s="397"/>
      <c r="V53" s="398"/>
      <c r="W53" s="394"/>
      <c r="X53" s="398"/>
      <c r="Y53" s="394"/>
      <c r="Z53" s="396"/>
      <c r="AA53" s="398"/>
      <c r="AB53" s="398"/>
      <c r="AC53" s="398"/>
      <c r="AD53" s="398"/>
      <c r="AE53" s="398"/>
      <c r="AF53" s="397"/>
      <c r="AG53" s="388"/>
      <c r="AH53" s="388"/>
      <c r="AI53" s="388"/>
      <c r="AJ53" s="388"/>
      <c r="AK53" s="388"/>
      <c r="AL53" s="388"/>
      <c r="AM53" s="388"/>
      <c r="AN53" s="388"/>
      <c r="AO53" s="388"/>
      <c r="AP53" s="388"/>
      <c r="AQ53" s="388"/>
      <c r="AR53" s="388"/>
      <c r="AS53" s="388"/>
      <c r="AT53" s="388"/>
      <c r="AU53" s="388"/>
      <c r="AV53" s="388"/>
      <c r="AW53" s="388"/>
      <c r="AX53" s="389"/>
      <c r="AY53" s="388"/>
      <c r="AZ53" s="388"/>
      <c r="BA53" s="388"/>
      <c r="BB53" s="388"/>
      <c r="BC53" s="388"/>
      <c r="BD53" s="388"/>
      <c r="BE53" s="388"/>
      <c r="BF53" s="388"/>
      <c r="BG53" s="388"/>
      <c r="BH53" s="399"/>
      <c r="BI53" s="385"/>
      <c r="BJ53" s="388"/>
      <c r="BK53" s="388"/>
      <c r="BL53" s="388"/>
      <c r="BM53" s="388"/>
      <c r="BN53" s="391"/>
      <c r="BO53" s="19">
        <f>COUNTIF(AG53:AW53,"Yes")</f>
        <v>0</v>
      </c>
      <c r="BP53" s="20">
        <f>COUNTIF(AX53:BG53, "Yes")</f>
        <v>0</v>
      </c>
      <c r="BQ53" s="21">
        <f>COUNTIF(BI53:BN53, "Yes")</f>
        <v>0</v>
      </c>
      <c r="BR53" s="242">
        <f>SUM(BO53:BQ53)</f>
        <v>0</v>
      </c>
      <c r="BS53" s="9" t="str">
        <f>IF(MATCH(B:B,'[2]Master ATLIS List'!$A:$A,0),"Y","N")</f>
        <v>Y</v>
      </c>
    </row>
    <row r="54" spans="1:71" x14ac:dyDescent="0.2">
      <c r="A54" s="408" t="s">
        <v>750</v>
      </c>
      <c r="B54" s="22" t="s">
        <v>751</v>
      </c>
      <c r="C54" s="23" t="s">
        <v>1610</v>
      </c>
      <c r="D54" s="23" t="s">
        <v>13</v>
      </c>
      <c r="E54" s="24" t="s">
        <v>66</v>
      </c>
      <c r="F54" s="402">
        <f>SUMIFS('MCO Encounters'!G:G,'MCO Encounters'!A:A,B54,'MCO Encounters'!F:F,$C$1)</f>
        <v>0</v>
      </c>
      <c r="G54" s="371"/>
      <c r="H54" s="404">
        <f>SUMIFS('MCO Encounters'!I:I,'MCO Encounters'!A:A,B54,'MCO Encounters'!F:F,$C$1)</f>
        <v>0</v>
      </c>
      <c r="I54" s="371"/>
      <c r="J54" s="404">
        <f>SUMIFS('MCO Encounters'!H:H,'MCO Encounters'!A:A,B54,'MCO Encounters'!F:F,$C$1)</f>
        <v>0</v>
      </c>
      <c r="K54" s="372"/>
      <c r="L54" s="370"/>
      <c r="M54" s="383"/>
      <c r="N54" s="383"/>
      <c r="O54" s="383"/>
      <c r="P54" s="383"/>
      <c r="Q54" s="383"/>
      <c r="R54" s="384"/>
      <c r="S54" s="385"/>
      <c r="T54" s="383"/>
      <c r="U54" s="393"/>
      <c r="V54" s="388"/>
      <c r="W54" s="383"/>
      <c r="X54" s="388"/>
      <c r="Y54" s="383"/>
      <c r="Z54" s="385"/>
      <c r="AA54" s="388"/>
      <c r="AB54" s="388"/>
      <c r="AC54" s="388"/>
      <c r="AD54" s="388"/>
      <c r="AE54" s="388"/>
      <c r="AF54" s="393"/>
      <c r="AG54" s="388"/>
      <c r="AH54" s="388"/>
      <c r="AI54" s="388"/>
      <c r="AJ54" s="388"/>
      <c r="AK54" s="388"/>
      <c r="AL54" s="388"/>
      <c r="AM54" s="388"/>
      <c r="AN54" s="388"/>
      <c r="AO54" s="388"/>
      <c r="AP54" s="388"/>
      <c r="AQ54" s="388"/>
      <c r="AR54" s="388"/>
      <c r="AS54" s="388"/>
      <c r="AT54" s="388"/>
      <c r="AU54" s="388"/>
      <c r="AV54" s="388"/>
      <c r="AW54" s="388"/>
      <c r="AX54" s="389"/>
      <c r="AY54" s="388"/>
      <c r="AZ54" s="388"/>
      <c r="BA54" s="388"/>
      <c r="BB54" s="388"/>
      <c r="BC54" s="388"/>
      <c r="BD54" s="388"/>
      <c r="BE54" s="388"/>
      <c r="BF54" s="388"/>
      <c r="BG54" s="388"/>
      <c r="BH54" s="390"/>
      <c r="BI54" s="385"/>
      <c r="BJ54" s="388"/>
      <c r="BK54" s="388"/>
      <c r="BL54" s="388"/>
      <c r="BM54" s="388"/>
      <c r="BN54" s="391"/>
      <c r="BO54" s="19">
        <f>COUNTIF(AG54:AW54,"Yes")</f>
        <v>0</v>
      </c>
      <c r="BP54" s="20">
        <f>COUNTIF(AX54:BG54, "Yes")</f>
        <v>0</v>
      </c>
      <c r="BQ54" s="21">
        <f>COUNTIF(BI54:BN54, "Yes")</f>
        <v>0</v>
      </c>
      <c r="BR54" s="242">
        <f>SUM(BO54:BQ54)</f>
        <v>0</v>
      </c>
      <c r="BS54" s="9" t="str">
        <f>IF(MATCH(B:B,'[2]Master ATLIS List'!$A:$A,0),"Y","N")</f>
        <v>Y</v>
      </c>
    </row>
    <row r="55" spans="1:71" s="28" customFormat="1" x14ac:dyDescent="0.2">
      <c r="A55" s="409" t="s">
        <v>972</v>
      </c>
      <c r="B55" s="26" t="s">
        <v>973</v>
      </c>
      <c r="C55" s="18" t="s">
        <v>1708</v>
      </c>
      <c r="D55" s="18" t="s">
        <v>13</v>
      </c>
      <c r="E55" s="27" t="s">
        <v>183</v>
      </c>
      <c r="F55" s="402">
        <f>SUMIFS('MCO Encounters'!G:G,'MCO Encounters'!A:A,B55,'MCO Encounters'!F:F,$C$1)</f>
        <v>0</v>
      </c>
      <c r="G55" s="371"/>
      <c r="H55" s="404">
        <f>SUMIFS('MCO Encounters'!I:I,'MCO Encounters'!A:A,B55,'MCO Encounters'!F:F,$C$1)</f>
        <v>0</v>
      </c>
      <c r="I55" s="371"/>
      <c r="J55" s="404">
        <f>SUMIFS('MCO Encounters'!H:H,'MCO Encounters'!A:A,B55,'MCO Encounters'!F:F,$C$1)</f>
        <v>0</v>
      </c>
      <c r="K55" s="372"/>
      <c r="L55" s="370"/>
      <c r="M55" s="394"/>
      <c r="N55" s="394"/>
      <c r="O55" s="394"/>
      <c r="P55" s="394"/>
      <c r="Q55" s="394"/>
      <c r="R55" s="395"/>
      <c r="S55" s="396"/>
      <c r="T55" s="394"/>
      <c r="U55" s="397"/>
      <c r="V55" s="398"/>
      <c r="W55" s="394"/>
      <c r="X55" s="398"/>
      <c r="Y55" s="394"/>
      <c r="Z55" s="396"/>
      <c r="AA55" s="398"/>
      <c r="AB55" s="398"/>
      <c r="AC55" s="398"/>
      <c r="AD55" s="398"/>
      <c r="AE55" s="398"/>
      <c r="AF55" s="397"/>
      <c r="AG55" s="388"/>
      <c r="AH55" s="388"/>
      <c r="AI55" s="388"/>
      <c r="AJ55" s="388"/>
      <c r="AK55" s="388"/>
      <c r="AL55" s="388"/>
      <c r="AM55" s="388"/>
      <c r="AN55" s="388"/>
      <c r="AO55" s="388"/>
      <c r="AP55" s="388"/>
      <c r="AQ55" s="388"/>
      <c r="AR55" s="388"/>
      <c r="AS55" s="388"/>
      <c r="AT55" s="388"/>
      <c r="AU55" s="388"/>
      <c r="AV55" s="388"/>
      <c r="AW55" s="388"/>
      <c r="AX55" s="389"/>
      <c r="AY55" s="388"/>
      <c r="AZ55" s="388"/>
      <c r="BA55" s="388"/>
      <c r="BB55" s="388"/>
      <c r="BC55" s="388"/>
      <c r="BD55" s="388"/>
      <c r="BE55" s="388"/>
      <c r="BF55" s="388"/>
      <c r="BG55" s="388"/>
      <c r="BH55" s="399"/>
      <c r="BI55" s="385"/>
      <c r="BJ55" s="388"/>
      <c r="BK55" s="388"/>
      <c r="BL55" s="388"/>
      <c r="BM55" s="388"/>
      <c r="BN55" s="391"/>
      <c r="BO55" s="19">
        <f>COUNTIF(AG55:AW55,"Yes")</f>
        <v>0</v>
      </c>
      <c r="BP55" s="20">
        <f>COUNTIF(AX55:BG55, "Yes")</f>
        <v>0</v>
      </c>
      <c r="BQ55" s="21">
        <f>COUNTIF(BI55:BN55, "Yes")</f>
        <v>0</v>
      </c>
      <c r="BR55" s="242">
        <f>SUM(BO55:BQ55)</f>
        <v>0</v>
      </c>
      <c r="BS55" s="9" t="str">
        <f>IF(MATCH(B:B,'[2]Master ATLIS List'!$A:$A,0),"Y","N")</f>
        <v>Y</v>
      </c>
    </row>
    <row r="56" spans="1:71" x14ac:dyDescent="0.2">
      <c r="A56" s="408" t="s">
        <v>511</v>
      </c>
      <c r="B56" s="22" t="s">
        <v>512</v>
      </c>
      <c r="C56" s="23" t="s">
        <v>1535</v>
      </c>
      <c r="D56" s="23" t="s">
        <v>13</v>
      </c>
      <c r="E56" s="24" t="s">
        <v>67</v>
      </c>
      <c r="F56" s="402">
        <f>SUMIFS('MCO Encounters'!G:G,'MCO Encounters'!A:A,B56,'MCO Encounters'!F:F,$C$1)</f>
        <v>0</v>
      </c>
      <c r="G56" s="371"/>
      <c r="H56" s="404">
        <f>SUMIFS('MCO Encounters'!I:I,'MCO Encounters'!A:A,B56,'MCO Encounters'!F:F,$C$1)</f>
        <v>0</v>
      </c>
      <c r="I56" s="371"/>
      <c r="J56" s="404">
        <f>SUMIFS('MCO Encounters'!H:H,'MCO Encounters'!A:A,B56,'MCO Encounters'!F:F,$C$1)</f>
        <v>0</v>
      </c>
      <c r="K56" s="372"/>
      <c r="L56" s="370"/>
      <c r="M56" s="383"/>
      <c r="N56" s="383"/>
      <c r="O56" s="383"/>
      <c r="P56" s="383"/>
      <c r="Q56" s="383"/>
      <c r="R56" s="384"/>
      <c r="S56" s="385"/>
      <c r="T56" s="383"/>
      <c r="U56" s="393"/>
      <c r="V56" s="388"/>
      <c r="W56" s="383"/>
      <c r="X56" s="388"/>
      <c r="Y56" s="383"/>
      <c r="Z56" s="385"/>
      <c r="AA56" s="388"/>
      <c r="AB56" s="388"/>
      <c r="AC56" s="388"/>
      <c r="AD56" s="388"/>
      <c r="AE56" s="388"/>
      <c r="AF56" s="393"/>
      <c r="AG56" s="388"/>
      <c r="AH56" s="388"/>
      <c r="AI56" s="388"/>
      <c r="AJ56" s="388"/>
      <c r="AK56" s="388"/>
      <c r="AL56" s="388"/>
      <c r="AM56" s="388"/>
      <c r="AN56" s="388"/>
      <c r="AO56" s="388"/>
      <c r="AP56" s="388"/>
      <c r="AQ56" s="388"/>
      <c r="AR56" s="388"/>
      <c r="AS56" s="388"/>
      <c r="AT56" s="388"/>
      <c r="AU56" s="388"/>
      <c r="AV56" s="388"/>
      <c r="AW56" s="388"/>
      <c r="AX56" s="389"/>
      <c r="AY56" s="388"/>
      <c r="AZ56" s="388"/>
      <c r="BA56" s="388"/>
      <c r="BB56" s="388"/>
      <c r="BC56" s="388"/>
      <c r="BD56" s="388"/>
      <c r="BE56" s="388"/>
      <c r="BF56" s="388"/>
      <c r="BG56" s="388"/>
      <c r="BH56" s="390"/>
      <c r="BI56" s="385"/>
      <c r="BJ56" s="388"/>
      <c r="BK56" s="388"/>
      <c r="BL56" s="388"/>
      <c r="BM56" s="388"/>
      <c r="BN56" s="391"/>
      <c r="BO56" s="19">
        <f>COUNTIF(AG56:AW56,"Yes")</f>
        <v>0</v>
      </c>
      <c r="BP56" s="20">
        <f>COUNTIF(AX56:BG56, "Yes")</f>
        <v>0</v>
      </c>
      <c r="BQ56" s="21">
        <f>COUNTIF(BI56:BN56, "Yes")</f>
        <v>0</v>
      </c>
      <c r="BR56" s="242">
        <f>SUM(BO56:BQ56)</f>
        <v>0</v>
      </c>
      <c r="BS56" s="9" t="str">
        <f>IF(MATCH(B:B,'[2]Master ATLIS List'!$A:$A,0),"Y","N")</f>
        <v>Y</v>
      </c>
    </row>
    <row r="57" spans="1:71" s="28" customFormat="1" x14ac:dyDescent="0.2">
      <c r="A57" s="409" t="s">
        <v>697</v>
      </c>
      <c r="B57" s="26" t="s">
        <v>698</v>
      </c>
      <c r="C57" s="18" t="s">
        <v>1658</v>
      </c>
      <c r="D57" s="18" t="s">
        <v>15</v>
      </c>
      <c r="E57" s="27" t="s">
        <v>65</v>
      </c>
      <c r="F57" s="402">
        <f>SUMIFS('MCO Encounters'!G:G,'MCO Encounters'!A:A,B57,'MCO Encounters'!F:F,$C$1)</f>
        <v>0</v>
      </c>
      <c r="G57" s="371"/>
      <c r="H57" s="404">
        <f>SUMIFS('MCO Encounters'!I:I,'MCO Encounters'!A:A,B57,'MCO Encounters'!F:F,$C$1)</f>
        <v>0</v>
      </c>
      <c r="I57" s="371"/>
      <c r="J57" s="404">
        <f>SUMIFS('MCO Encounters'!H:H,'MCO Encounters'!A:A,B57,'MCO Encounters'!F:F,$C$1)</f>
        <v>0</v>
      </c>
      <c r="K57" s="372"/>
      <c r="L57" s="370"/>
      <c r="M57" s="394"/>
      <c r="N57" s="394"/>
      <c r="O57" s="394"/>
      <c r="P57" s="394"/>
      <c r="Q57" s="394"/>
      <c r="R57" s="395"/>
      <c r="S57" s="396"/>
      <c r="T57" s="394"/>
      <c r="U57" s="397"/>
      <c r="V57" s="398"/>
      <c r="W57" s="394"/>
      <c r="X57" s="398"/>
      <c r="Y57" s="394"/>
      <c r="Z57" s="396"/>
      <c r="AA57" s="398"/>
      <c r="AB57" s="398"/>
      <c r="AC57" s="398"/>
      <c r="AD57" s="398"/>
      <c r="AE57" s="398"/>
      <c r="AF57" s="397"/>
      <c r="AG57" s="388"/>
      <c r="AH57" s="388"/>
      <c r="AI57" s="388"/>
      <c r="AJ57" s="388"/>
      <c r="AK57" s="388"/>
      <c r="AL57" s="388"/>
      <c r="AM57" s="388"/>
      <c r="AN57" s="388"/>
      <c r="AO57" s="388"/>
      <c r="AP57" s="388"/>
      <c r="AQ57" s="388"/>
      <c r="AR57" s="388"/>
      <c r="AS57" s="388"/>
      <c r="AT57" s="388"/>
      <c r="AU57" s="388"/>
      <c r="AV57" s="388"/>
      <c r="AW57" s="388"/>
      <c r="AX57" s="389"/>
      <c r="AY57" s="388"/>
      <c r="AZ57" s="388"/>
      <c r="BA57" s="388"/>
      <c r="BB57" s="388"/>
      <c r="BC57" s="388"/>
      <c r="BD57" s="388"/>
      <c r="BE57" s="388"/>
      <c r="BF57" s="388"/>
      <c r="BG57" s="388"/>
      <c r="BH57" s="399"/>
      <c r="BI57" s="385"/>
      <c r="BJ57" s="388"/>
      <c r="BK57" s="388"/>
      <c r="BL57" s="388"/>
      <c r="BM57" s="388"/>
      <c r="BN57" s="391"/>
      <c r="BO57" s="19">
        <f>COUNTIF(AG57:AW57,"Yes")</f>
        <v>0</v>
      </c>
      <c r="BP57" s="20">
        <f>COUNTIF(AX57:BG57, "Yes")</f>
        <v>0</v>
      </c>
      <c r="BQ57" s="21">
        <f>COUNTIF(BI57:BN57, "Yes")</f>
        <v>0</v>
      </c>
      <c r="BR57" s="242">
        <f>SUM(BO57:BQ57)</f>
        <v>0</v>
      </c>
      <c r="BS57" s="9" t="str">
        <f>IF(MATCH(B:B,'[2]Master ATLIS List'!$A:$A,0),"Y","N")</f>
        <v>Y</v>
      </c>
    </row>
    <row r="58" spans="1:71" x14ac:dyDescent="0.2">
      <c r="A58" s="408" t="s">
        <v>693</v>
      </c>
      <c r="B58" s="22" t="s">
        <v>694</v>
      </c>
      <c r="C58" s="23" t="s">
        <v>1452</v>
      </c>
      <c r="D58" s="23" t="s">
        <v>15</v>
      </c>
      <c r="E58" s="24" t="s">
        <v>65</v>
      </c>
      <c r="F58" s="402">
        <f>SUMIFS('MCO Encounters'!G:G,'MCO Encounters'!A:A,B58,'MCO Encounters'!F:F,$C$1)</f>
        <v>0</v>
      </c>
      <c r="G58" s="371"/>
      <c r="H58" s="404">
        <f>SUMIFS('MCO Encounters'!I:I,'MCO Encounters'!A:A,B58,'MCO Encounters'!F:F,$C$1)</f>
        <v>0</v>
      </c>
      <c r="I58" s="371"/>
      <c r="J58" s="404">
        <f>SUMIFS('MCO Encounters'!H:H,'MCO Encounters'!A:A,B58,'MCO Encounters'!F:F,$C$1)</f>
        <v>0</v>
      </c>
      <c r="K58" s="372"/>
      <c r="L58" s="370"/>
      <c r="M58" s="383"/>
      <c r="N58" s="383"/>
      <c r="O58" s="383"/>
      <c r="P58" s="383"/>
      <c r="Q58" s="383"/>
      <c r="R58" s="384"/>
      <c r="S58" s="385"/>
      <c r="T58" s="383"/>
      <c r="U58" s="393"/>
      <c r="V58" s="388"/>
      <c r="W58" s="383"/>
      <c r="X58" s="388"/>
      <c r="Y58" s="383"/>
      <c r="Z58" s="385"/>
      <c r="AA58" s="388"/>
      <c r="AB58" s="388"/>
      <c r="AC58" s="388"/>
      <c r="AD58" s="388"/>
      <c r="AE58" s="388"/>
      <c r="AF58" s="393"/>
      <c r="AG58" s="388"/>
      <c r="AH58" s="388"/>
      <c r="AI58" s="388"/>
      <c r="AJ58" s="388"/>
      <c r="AK58" s="388"/>
      <c r="AL58" s="388"/>
      <c r="AM58" s="388"/>
      <c r="AN58" s="388"/>
      <c r="AO58" s="388"/>
      <c r="AP58" s="388"/>
      <c r="AQ58" s="388"/>
      <c r="AR58" s="388"/>
      <c r="AS58" s="388"/>
      <c r="AT58" s="388"/>
      <c r="AU58" s="388"/>
      <c r="AV58" s="388"/>
      <c r="AW58" s="388"/>
      <c r="AX58" s="389"/>
      <c r="AY58" s="388"/>
      <c r="AZ58" s="388"/>
      <c r="BA58" s="388"/>
      <c r="BB58" s="388"/>
      <c r="BC58" s="388"/>
      <c r="BD58" s="388"/>
      <c r="BE58" s="388"/>
      <c r="BF58" s="388"/>
      <c r="BG58" s="388"/>
      <c r="BH58" s="390"/>
      <c r="BI58" s="385"/>
      <c r="BJ58" s="388"/>
      <c r="BK58" s="388"/>
      <c r="BL58" s="388"/>
      <c r="BM58" s="388"/>
      <c r="BN58" s="391"/>
      <c r="BO58" s="19">
        <f>COUNTIF(AG58:AW58,"Yes")</f>
        <v>0</v>
      </c>
      <c r="BP58" s="20">
        <f>COUNTIF(AX58:BG58, "Yes")</f>
        <v>0</v>
      </c>
      <c r="BQ58" s="21">
        <f>COUNTIF(BI58:BN58, "Yes")</f>
        <v>0</v>
      </c>
      <c r="BR58" s="242">
        <f>SUM(BO58:BQ58)</f>
        <v>0</v>
      </c>
      <c r="BS58" s="9" t="str">
        <f>IF(MATCH(B:B,'[2]Master ATLIS List'!$A:$A,0),"Y","N")</f>
        <v>Y</v>
      </c>
    </row>
    <row r="59" spans="1:71" s="28" customFormat="1" x14ac:dyDescent="0.2">
      <c r="A59" s="409" t="s">
        <v>202</v>
      </c>
      <c r="B59" s="26" t="s">
        <v>203</v>
      </c>
      <c r="C59" s="18" t="s">
        <v>1591</v>
      </c>
      <c r="D59" s="18" t="s">
        <v>13</v>
      </c>
      <c r="E59" s="27" t="s">
        <v>61</v>
      </c>
      <c r="F59" s="402">
        <f>SUMIFS('MCO Encounters'!G:G,'MCO Encounters'!A:A,B59,'MCO Encounters'!F:F,$C$1)</f>
        <v>0</v>
      </c>
      <c r="G59" s="371"/>
      <c r="H59" s="404">
        <f>SUMIFS('MCO Encounters'!I:I,'MCO Encounters'!A:A,B59,'MCO Encounters'!F:F,$C$1)</f>
        <v>0</v>
      </c>
      <c r="I59" s="371"/>
      <c r="J59" s="404">
        <f>SUMIFS('MCO Encounters'!H:H,'MCO Encounters'!A:A,B59,'MCO Encounters'!F:F,$C$1)</f>
        <v>0</v>
      </c>
      <c r="K59" s="372"/>
      <c r="L59" s="370"/>
      <c r="M59" s="394"/>
      <c r="N59" s="394"/>
      <c r="O59" s="394"/>
      <c r="P59" s="394"/>
      <c r="Q59" s="394"/>
      <c r="R59" s="395"/>
      <c r="S59" s="396"/>
      <c r="T59" s="394"/>
      <c r="U59" s="397"/>
      <c r="V59" s="398"/>
      <c r="W59" s="394"/>
      <c r="X59" s="398"/>
      <c r="Y59" s="394"/>
      <c r="Z59" s="396"/>
      <c r="AA59" s="398"/>
      <c r="AB59" s="398"/>
      <c r="AC59" s="398"/>
      <c r="AD59" s="398"/>
      <c r="AE59" s="398"/>
      <c r="AF59" s="397"/>
      <c r="AG59" s="388"/>
      <c r="AH59" s="388"/>
      <c r="AI59" s="388"/>
      <c r="AJ59" s="388"/>
      <c r="AK59" s="388"/>
      <c r="AL59" s="388"/>
      <c r="AM59" s="388"/>
      <c r="AN59" s="388"/>
      <c r="AO59" s="388"/>
      <c r="AP59" s="388"/>
      <c r="AQ59" s="388"/>
      <c r="AR59" s="388"/>
      <c r="AS59" s="388"/>
      <c r="AT59" s="388"/>
      <c r="AU59" s="388"/>
      <c r="AV59" s="388"/>
      <c r="AW59" s="388"/>
      <c r="AX59" s="389"/>
      <c r="AY59" s="388"/>
      <c r="AZ59" s="388"/>
      <c r="BA59" s="388"/>
      <c r="BB59" s="388"/>
      <c r="BC59" s="388"/>
      <c r="BD59" s="388"/>
      <c r="BE59" s="388"/>
      <c r="BF59" s="388"/>
      <c r="BG59" s="388"/>
      <c r="BH59" s="399"/>
      <c r="BI59" s="385"/>
      <c r="BJ59" s="388"/>
      <c r="BK59" s="388"/>
      <c r="BL59" s="388"/>
      <c r="BM59" s="388"/>
      <c r="BN59" s="391"/>
      <c r="BO59" s="19">
        <f>COUNTIF(AG59:AW59,"Yes")</f>
        <v>0</v>
      </c>
      <c r="BP59" s="20">
        <f>COUNTIF(AX59:BG59, "Yes")</f>
        <v>0</v>
      </c>
      <c r="BQ59" s="21">
        <f>COUNTIF(BI59:BN59, "Yes")</f>
        <v>0</v>
      </c>
      <c r="BR59" s="242">
        <f>SUM(BO59:BQ59)</f>
        <v>0</v>
      </c>
      <c r="BS59" s="9" t="str">
        <f>IF(MATCH(B:B,'[2]Master ATLIS List'!$A:$A,0),"Y","N")</f>
        <v>Y</v>
      </c>
    </row>
    <row r="60" spans="1:71" x14ac:dyDescent="0.2">
      <c r="A60" s="408" t="s">
        <v>152</v>
      </c>
      <c r="B60" s="22" t="s">
        <v>153</v>
      </c>
      <c r="C60" s="23" t="s">
        <v>1595</v>
      </c>
      <c r="D60" s="23" t="s">
        <v>15</v>
      </c>
      <c r="E60" s="24" t="s">
        <v>18</v>
      </c>
      <c r="F60" s="402">
        <f>SUMIFS('MCO Encounters'!G:G,'MCO Encounters'!A:A,B60,'MCO Encounters'!F:F,$C$1)</f>
        <v>0</v>
      </c>
      <c r="G60" s="371"/>
      <c r="H60" s="404">
        <f>SUMIFS('MCO Encounters'!I:I,'MCO Encounters'!A:A,B60,'MCO Encounters'!F:F,$C$1)</f>
        <v>0</v>
      </c>
      <c r="I60" s="371"/>
      <c r="J60" s="404">
        <f>SUMIFS('MCO Encounters'!H:H,'MCO Encounters'!A:A,B60,'MCO Encounters'!F:F,$C$1)</f>
        <v>0</v>
      </c>
      <c r="K60" s="372"/>
      <c r="L60" s="370"/>
      <c r="M60" s="383"/>
      <c r="N60" s="383"/>
      <c r="O60" s="383"/>
      <c r="P60" s="383"/>
      <c r="Q60" s="383"/>
      <c r="R60" s="384"/>
      <c r="S60" s="385"/>
      <c r="T60" s="383"/>
      <c r="U60" s="393"/>
      <c r="V60" s="388"/>
      <c r="W60" s="383"/>
      <c r="X60" s="388"/>
      <c r="Y60" s="383"/>
      <c r="Z60" s="385"/>
      <c r="AA60" s="388"/>
      <c r="AB60" s="388"/>
      <c r="AC60" s="388"/>
      <c r="AD60" s="388"/>
      <c r="AE60" s="388"/>
      <c r="AF60" s="393"/>
      <c r="AG60" s="388"/>
      <c r="AH60" s="388"/>
      <c r="AI60" s="388"/>
      <c r="AJ60" s="388"/>
      <c r="AK60" s="388"/>
      <c r="AL60" s="388"/>
      <c r="AM60" s="388"/>
      <c r="AN60" s="388"/>
      <c r="AO60" s="388"/>
      <c r="AP60" s="388"/>
      <c r="AQ60" s="388"/>
      <c r="AR60" s="388"/>
      <c r="AS60" s="388"/>
      <c r="AT60" s="388"/>
      <c r="AU60" s="388"/>
      <c r="AV60" s="388"/>
      <c r="AW60" s="388"/>
      <c r="AX60" s="389"/>
      <c r="AY60" s="388"/>
      <c r="AZ60" s="388"/>
      <c r="BA60" s="388"/>
      <c r="BB60" s="388"/>
      <c r="BC60" s="388"/>
      <c r="BD60" s="388"/>
      <c r="BE60" s="388"/>
      <c r="BF60" s="388"/>
      <c r="BG60" s="388"/>
      <c r="BH60" s="390"/>
      <c r="BI60" s="385"/>
      <c r="BJ60" s="388"/>
      <c r="BK60" s="388"/>
      <c r="BL60" s="388"/>
      <c r="BM60" s="388"/>
      <c r="BN60" s="391"/>
      <c r="BO60" s="19">
        <f>COUNTIF(AG60:AW60,"Yes")</f>
        <v>0</v>
      </c>
      <c r="BP60" s="20">
        <f>COUNTIF(AX60:BG60, "Yes")</f>
        <v>0</v>
      </c>
      <c r="BQ60" s="21">
        <f>COUNTIF(BI60:BN60, "Yes")</f>
        <v>0</v>
      </c>
      <c r="BR60" s="242">
        <f>SUM(BO60:BQ60)</f>
        <v>0</v>
      </c>
      <c r="BS60" s="9" t="str">
        <f>IF(MATCH(B:B,'[2]Master ATLIS List'!$A:$A,0),"Y","N")</f>
        <v>Y</v>
      </c>
    </row>
    <row r="61" spans="1:71" s="28" customFormat="1" x14ac:dyDescent="0.2">
      <c r="A61" s="409" t="s">
        <v>398</v>
      </c>
      <c r="B61" s="26" t="s">
        <v>399</v>
      </c>
      <c r="C61" s="18" t="s">
        <v>1543</v>
      </c>
      <c r="D61" s="18" t="s">
        <v>15</v>
      </c>
      <c r="E61" s="27" t="s">
        <v>18</v>
      </c>
      <c r="F61" s="402">
        <f>SUMIFS('MCO Encounters'!G:G,'MCO Encounters'!A:A,B61,'MCO Encounters'!F:F,$C$1)</f>
        <v>0</v>
      </c>
      <c r="G61" s="371"/>
      <c r="H61" s="404">
        <f>SUMIFS('MCO Encounters'!I:I,'MCO Encounters'!A:A,B61,'MCO Encounters'!F:F,$C$1)</f>
        <v>0</v>
      </c>
      <c r="I61" s="371"/>
      <c r="J61" s="404">
        <f>SUMIFS('MCO Encounters'!H:H,'MCO Encounters'!A:A,B61,'MCO Encounters'!F:F,$C$1)</f>
        <v>0</v>
      </c>
      <c r="K61" s="372"/>
      <c r="L61" s="370"/>
      <c r="M61" s="394"/>
      <c r="N61" s="394"/>
      <c r="O61" s="394"/>
      <c r="P61" s="394"/>
      <c r="Q61" s="394"/>
      <c r="R61" s="395"/>
      <c r="S61" s="396"/>
      <c r="T61" s="394"/>
      <c r="U61" s="397"/>
      <c r="V61" s="398"/>
      <c r="W61" s="394"/>
      <c r="X61" s="398"/>
      <c r="Y61" s="394"/>
      <c r="Z61" s="396"/>
      <c r="AA61" s="398"/>
      <c r="AB61" s="398"/>
      <c r="AC61" s="398"/>
      <c r="AD61" s="398"/>
      <c r="AE61" s="398"/>
      <c r="AF61" s="397"/>
      <c r="AG61" s="388"/>
      <c r="AH61" s="388"/>
      <c r="AI61" s="388"/>
      <c r="AJ61" s="388"/>
      <c r="AK61" s="388"/>
      <c r="AL61" s="388"/>
      <c r="AM61" s="388"/>
      <c r="AN61" s="388"/>
      <c r="AO61" s="388"/>
      <c r="AP61" s="388"/>
      <c r="AQ61" s="388"/>
      <c r="AR61" s="388"/>
      <c r="AS61" s="388"/>
      <c r="AT61" s="388"/>
      <c r="AU61" s="388"/>
      <c r="AV61" s="388"/>
      <c r="AW61" s="388"/>
      <c r="AX61" s="389"/>
      <c r="AY61" s="388"/>
      <c r="AZ61" s="388"/>
      <c r="BA61" s="388"/>
      <c r="BB61" s="388"/>
      <c r="BC61" s="388"/>
      <c r="BD61" s="388"/>
      <c r="BE61" s="388"/>
      <c r="BF61" s="388"/>
      <c r="BG61" s="388"/>
      <c r="BH61" s="399"/>
      <c r="BI61" s="385"/>
      <c r="BJ61" s="388"/>
      <c r="BK61" s="388"/>
      <c r="BL61" s="388"/>
      <c r="BM61" s="388"/>
      <c r="BN61" s="391"/>
      <c r="BO61" s="19">
        <f>COUNTIF(AG61:AW61,"Yes")</f>
        <v>0</v>
      </c>
      <c r="BP61" s="20">
        <f>COUNTIF(AX61:BG61, "Yes")</f>
        <v>0</v>
      </c>
      <c r="BQ61" s="21">
        <f>COUNTIF(BI61:BN61, "Yes")</f>
        <v>0</v>
      </c>
      <c r="BR61" s="242">
        <f>SUM(BO61:BQ61)</f>
        <v>0</v>
      </c>
      <c r="BS61" s="9" t="str">
        <f>IF(MATCH(B:B,'[2]Master ATLIS List'!$A:$A,0),"Y","N")</f>
        <v>Y</v>
      </c>
    </row>
    <row r="62" spans="1:71" x14ac:dyDescent="0.2">
      <c r="A62" s="408" t="s">
        <v>156</v>
      </c>
      <c r="B62" s="22" t="s">
        <v>157</v>
      </c>
      <c r="C62" s="23" t="s">
        <v>1850</v>
      </c>
      <c r="D62" s="23" t="s">
        <v>15</v>
      </c>
      <c r="E62" s="24" t="s">
        <v>18</v>
      </c>
      <c r="F62" s="402">
        <f>SUMIFS('MCO Encounters'!G:G,'MCO Encounters'!A:A,B62,'MCO Encounters'!F:F,$C$1)</f>
        <v>0</v>
      </c>
      <c r="G62" s="371"/>
      <c r="H62" s="404">
        <f>SUMIFS('MCO Encounters'!I:I,'MCO Encounters'!A:A,B62,'MCO Encounters'!F:F,$C$1)</f>
        <v>0</v>
      </c>
      <c r="I62" s="371"/>
      <c r="J62" s="404">
        <f>SUMIFS('MCO Encounters'!H:H,'MCO Encounters'!A:A,B62,'MCO Encounters'!F:F,$C$1)</f>
        <v>0</v>
      </c>
      <c r="K62" s="372"/>
      <c r="L62" s="370"/>
      <c r="M62" s="383"/>
      <c r="N62" s="383"/>
      <c r="O62" s="383"/>
      <c r="P62" s="383"/>
      <c r="Q62" s="383"/>
      <c r="R62" s="384"/>
      <c r="S62" s="385"/>
      <c r="T62" s="383"/>
      <c r="U62" s="393"/>
      <c r="V62" s="388"/>
      <c r="W62" s="383"/>
      <c r="X62" s="388"/>
      <c r="Y62" s="383"/>
      <c r="Z62" s="385"/>
      <c r="AA62" s="388"/>
      <c r="AB62" s="388"/>
      <c r="AC62" s="388"/>
      <c r="AD62" s="388"/>
      <c r="AE62" s="388"/>
      <c r="AF62" s="393"/>
      <c r="AG62" s="388"/>
      <c r="AH62" s="388"/>
      <c r="AI62" s="388"/>
      <c r="AJ62" s="388"/>
      <c r="AK62" s="388"/>
      <c r="AL62" s="388"/>
      <c r="AM62" s="388"/>
      <c r="AN62" s="388"/>
      <c r="AO62" s="388"/>
      <c r="AP62" s="388"/>
      <c r="AQ62" s="388"/>
      <c r="AR62" s="388"/>
      <c r="AS62" s="388"/>
      <c r="AT62" s="388"/>
      <c r="AU62" s="388"/>
      <c r="AV62" s="388"/>
      <c r="AW62" s="388"/>
      <c r="AX62" s="389"/>
      <c r="AY62" s="388"/>
      <c r="AZ62" s="388"/>
      <c r="BA62" s="388"/>
      <c r="BB62" s="388"/>
      <c r="BC62" s="388"/>
      <c r="BD62" s="388"/>
      <c r="BE62" s="388"/>
      <c r="BF62" s="388"/>
      <c r="BG62" s="388"/>
      <c r="BH62" s="390"/>
      <c r="BI62" s="385"/>
      <c r="BJ62" s="388"/>
      <c r="BK62" s="388"/>
      <c r="BL62" s="388"/>
      <c r="BM62" s="388"/>
      <c r="BN62" s="391"/>
      <c r="BO62" s="19">
        <f>COUNTIF(AG62:AW62,"Yes")</f>
        <v>0</v>
      </c>
      <c r="BP62" s="20">
        <f>COUNTIF(AX62:BG62, "Yes")</f>
        <v>0</v>
      </c>
      <c r="BQ62" s="21">
        <f>COUNTIF(BI62:BN62, "Yes")</f>
        <v>0</v>
      </c>
      <c r="BR62" s="242">
        <f>SUM(BO62:BQ62)</f>
        <v>0</v>
      </c>
      <c r="BS62" s="9" t="str">
        <f>IF(MATCH(B:B,'[2]Master ATLIS List'!$A:$A,0),"Y","N")</f>
        <v>Y</v>
      </c>
    </row>
    <row r="63" spans="1:71" s="28" customFormat="1" x14ac:dyDescent="0.2">
      <c r="A63" s="409" t="s">
        <v>892</v>
      </c>
      <c r="B63" s="26" t="s">
        <v>893</v>
      </c>
      <c r="C63" s="18" t="s">
        <v>1725</v>
      </c>
      <c r="D63" s="18" t="s">
        <v>15</v>
      </c>
      <c r="E63" s="27" t="s">
        <v>18</v>
      </c>
      <c r="F63" s="402">
        <f>SUMIFS('MCO Encounters'!G:G,'MCO Encounters'!A:A,B63,'MCO Encounters'!F:F,$C$1)</f>
        <v>0</v>
      </c>
      <c r="G63" s="371"/>
      <c r="H63" s="404">
        <f>SUMIFS('MCO Encounters'!I:I,'MCO Encounters'!A:A,B63,'MCO Encounters'!F:F,$C$1)</f>
        <v>0</v>
      </c>
      <c r="I63" s="371"/>
      <c r="J63" s="404">
        <f>SUMIFS('MCO Encounters'!H:H,'MCO Encounters'!A:A,B63,'MCO Encounters'!F:F,$C$1)</f>
        <v>0</v>
      </c>
      <c r="K63" s="372"/>
      <c r="L63" s="370"/>
      <c r="M63" s="394"/>
      <c r="N63" s="394"/>
      <c r="O63" s="394"/>
      <c r="P63" s="394"/>
      <c r="Q63" s="394"/>
      <c r="R63" s="395"/>
      <c r="S63" s="396"/>
      <c r="T63" s="394"/>
      <c r="U63" s="397"/>
      <c r="V63" s="398"/>
      <c r="W63" s="394"/>
      <c r="X63" s="398"/>
      <c r="Y63" s="394"/>
      <c r="Z63" s="396"/>
      <c r="AA63" s="398"/>
      <c r="AB63" s="398"/>
      <c r="AC63" s="398"/>
      <c r="AD63" s="398"/>
      <c r="AE63" s="398"/>
      <c r="AF63" s="397"/>
      <c r="AG63" s="388"/>
      <c r="AH63" s="388"/>
      <c r="AI63" s="388"/>
      <c r="AJ63" s="388"/>
      <c r="AK63" s="388"/>
      <c r="AL63" s="388"/>
      <c r="AM63" s="388"/>
      <c r="AN63" s="388"/>
      <c r="AO63" s="388"/>
      <c r="AP63" s="388"/>
      <c r="AQ63" s="388"/>
      <c r="AR63" s="388"/>
      <c r="AS63" s="388"/>
      <c r="AT63" s="388"/>
      <c r="AU63" s="388"/>
      <c r="AV63" s="388"/>
      <c r="AW63" s="388"/>
      <c r="AX63" s="389"/>
      <c r="AY63" s="388"/>
      <c r="AZ63" s="388"/>
      <c r="BA63" s="388"/>
      <c r="BB63" s="388"/>
      <c r="BC63" s="388"/>
      <c r="BD63" s="388"/>
      <c r="BE63" s="388"/>
      <c r="BF63" s="388"/>
      <c r="BG63" s="388"/>
      <c r="BH63" s="399"/>
      <c r="BI63" s="385"/>
      <c r="BJ63" s="388"/>
      <c r="BK63" s="388"/>
      <c r="BL63" s="388"/>
      <c r="BM63" s="388"/>
      <c r="BN63" s="391"/>
      <c r="BO63" s="19">
        <f>COUNTIF(AG63:AW63,"Yes")</f>
        <v>0</v>
      </c>
      <c r="BP63" s="20">
        <f>COUNTIF(AX63:BG63, "Yes")</f>
        <v>0</v>
      </c>
      <c r="BQ63" s="21">
        <f>COUNTIF(BI63:BN63, "Yes")</f>
        <v>0</v>
      </c>
      <c r="BR63" s="242">
        <f>SUM(BO63:BQ63)</f>
        <v>0</v>
      </c>
      <c r="BS63" s="9" t="str">
        <f>IF(MATCH(B:B,'[2]Master ATLIS List'!$A:$A,0),"Y","N")</f>
        <v>Y</v>
      </c>
    </row>
    <row r="64" spans="1:71" x14ac:dyDescent="0.2">
      <c r="A64" s="408" t="s">
        <v>276</v>
      </c>
      <c r="B64" s="22" t="s">
        <v>277</v>
      </c>
      <c r="C64" s="23" t="s">
        <v>1629</v>
      </c>
      <c r="D64" s="23" t="s">
        <v>15</v>
      </c>
      <c r="E64" s="24" t="s">
        <v>18</v>
      </c>
      <c r="F64" s="402">
        <f>SUMIFS('MCO Encounters'!G:G,'MCO Encounters'!A:A,B64,'MCO Encounters'!F:F,$C$1)</f>
        <v>0</v>
      </c>
      <c r="G64" s="371"/>
      <c r="H64" s="404">
        <f>SUMIFS('MCO Encounters'!I:I,'MCO Encounters'!A:A,B64,'MCO Encounters'!F:F,$C$1)</f>
        <v>0</v>
      </c>
      <c r="I64" s="371"/>
      <c r="J64" s="404">
        <f>SUMIFS('MCO Encounters'!H:H,'MCO Encounters'!A:A,B64,'MCO Encounters'!F:F,$C$1)</f>
        <v>0</v>
      </c>
      <c r="K64" s="372"/>
      <c r="L64" s="370"/>
      <c r="M64" s="383"/>
      <c r="N64" s="383"/>
      <c r="O64" s="383"/>
      <c r="P64" s="383"/>
      <c r="Q64" s="383"/>
      <c r="R64" s="384"/>
      <c r="S64" s="385"/>
      <c r="T64" s="383"/>
      <c r="U64" s="393"/>
      <c r="V64" s="388"/>
      <c r="W64" s="383"/>
      <c r="X64" s="388"/>
      <c r="Y64" s="383"/>
      <c r="Z64" s="385"/>
      <c r="AA64" s="388"/>
      <c r="AB64" s="388"/>
      <c r="AC64" s="388"/>
      <c r="AD64" s="388"/>
      <c r="AE64" s="388"/>
      <c r="AF64" s="393"/>
      <c r="AG64" s="388"/>
      <c r="AH64" s="388"/>
      <c r="AI64" s="388"/>
      <c r="AJ64" s="388"/>
      <c r="AK64" s="388"/>
      <c r="AL64" s="388"/>
      <c r="AM64" s="388"/>
      <c r="AN64" s="388"/>
      <c r="AO64" s="388"/>
      <c r="AP64" s="388"/>
      <c r="AQ64" s="388"/>
      <c r="AR64" s="388"/>
      <c r="AS64" s="388"/>
      <c r="AT64" s="388"/>
      <c r="AU64" s="388"/>
      <c r="AV64" s="388"/>
      <c r="AW64" s="388"/>
      <c r="AX64" s="389"/>
      <c r="AY64" s="388"/>
      <c r="AZ64" s="388"/>
      <c r="BA64" s="388"/>
      <c r="BB64" s="388"/>
      <c r="BC64" s="388"/>
      <c r="BD64" s="388"/>
      <c r="BE64" s="388"/>
      <c r="BF64" s="388"/>
      <c r="BG64" s="388"/>
      <c r="BH64" s="390"/>
      <c r="BI64" s="385"/>
      <c r="BJ64" s="388"/>
      <c r="BK64" s="388"/>
      <c r="BL64" s="388"/>
      <c r="BM64" s="388"/>
      <c r="BN64" s="391"/>
      <c r="BO64" s="19">
        <f>COUNTIF(AG64:AW64,"Yes")</f>
        <v>0</v>
      </c>
      <c r="BP64" s="20">
        <f>COUNTIF(AX64:BG64, "Yes")</f>
        <v>0</v>
      </c>
      <c r="BQ64" s="21">
        <f>COUNTIF(BI64:BN64, "Yes")</f>
        <v>0</v>
      </c>
      <c r="BR64" s="242">
        <f>SUM(BO64:BQ64)</f>
        <v>0</v>
      </c>
      <c r="BS64" s="9" t="str">
        <f>IF(MATCH(B:B,'[2]Master ATLIS List'!$A:$A,0),"Y","N")</f>
        <v>Y</v>
      </c>
    </row>
    <row r="65" spans="1:71" s="28" customFormat="1" x14ac:dyDescent="0.2">
      <c r="A65" s="409" t="s">
        <v>355</v>
      </c>
      <c r="B65" s="26" t="s">
        <v>356</v>
      </c>
      <c r="C65" s="18" t="s">
        <v>1534</v>
      </c>
      <c r="D65" s="18" t="s">
        <v>15</v>
      </c>
      <c r="E65" s="27" t="s">
        <v>18</v>
      </c>
      <c r="F65" s="402">
        <f>SUMIFS('MCO Encounters'!G:G,'MCO Encounters'!A:A,B65,'MCO Encounters'!F:F,$C$1)</f>
        <v>0</v>
      </c>
      <c r="G65" s="371"/>
      <c r="H65" s="404">
        <f>SUMIFS('MCO Encounters'!I:I,'MCO Encounters'!A:A,B65,'MCO Encounters'!F:F,$C$1)</f>
        <v>0</v>
      </c>
      <c r="I65" s="371"/>
      <c r="J65" s="404">
        <f>SUMIFS('MCO Encounters'!H:H,'MCO Encounters'!A:A,B65,'MCO Encounters'!F:F,$C$1)</f>
        <v>0</v>
      </c>
      <c r="K65" s="372"/>
      <c r="L65" s="370"/>
      <c r="M65" s="394"/>
      <c r="N65" s="394"/>
      <c r="O65" s="394"/>
      <c r="P65" s="394"/>
      <c r="Q65" s="394"/>
      <c r="R65" s="395"/>
      <c r="S65" s="396"/>
      <c r="T65" s="394"/>
      <c r="U65" s="397"/>
      <c r="V65" s="398"/>
      <c r="W65" s="394"/>
      <c r="X65" s="398"/>
      <c r="Y65" s="394"/>
      <c r="Z65" s="396"/>
      <c r="AA65" s="398"/>
      <c r="AB65" s="398"/>
      <c r="AC65" s="398"/>
      <c r="AD65" s="398"/>
      <c r="AE65" s="398"/>
      <c r="AF65" s="397"/>
      <c r="AG65" s="388"/>
      <c r="AH65" s="388"/>
      <c r="AI65" s="388"/>
      <c r="AJ65" s="388"/>
      <c r="AK65" s="388"/>
      <c r="AL65" s="388"/>
      <c r="AM65" s="388"/>
      <c r="AN65" s="388"/>
      <c r="AO65" s="388"/>
      <c r="AP65" s="388"/>
      <c r="AQ65" s="388"/>
      <c r="AR65" s="388"/>
      <c r="AS65" s="388"/>
      <c r="AT65" s="388"/>
      <c r="AU65" s="388"/>
      <c r="AV65" s="388"/>
      <c r="AW65" s="388"/>
      <c r="AX65" s="389"/>
      <c r="AY65" s="388"/>
      <c r="AZ65" s="388"/>
      <c r="BA65" s="388"/>
      <c r="BB65" s="388"/>
      <c r="BC65" s="388"/>
      <c r="BD65" s="388"/>
      <c r="BE65" s="388"/>
      <c r="BF65" s="388"/>
      <c r="BG65" s="388"/>
      <c r="BH65" s="399"/>
      <c r="BI65" s="385"/>
      <c r="BJ65" s="388"/>
      <c r="BK65" s="388"/>
      <c r="BL65" s="388"/>
      <c r="BM65" s="388"/>
      <c r="BN65" s="391"/>
      <c r="BO65" s="19">
        <f>COUNTIF(AG65:AW65,"Yes")</f>
        <v>0</v>
      </c>
      <c r="BP65" s="20">
        <f>COUNTIF(AX65:BG65, "Yes")</f>
        <v>0</v>
      </c>
      <c r="BQ65" s="21">
        <f>COUNTIF(BI65:BN65, "Yes")</f>
        <v>0</v>
      </c>
      <c r="BR65" s="242">
        <f>SUM(BO65:BQ65)</f>
        <v>0</v>
      </c>
      <c r="BS65" s="9" t="str">
        <f>IF(MATCH(B:B,'[2]Master ATLIS List'!$A:$A,0),"Y","N")</f>
        <v>Y</v>
      </c>
    </row>
    <row r="66" spans="1:71" x14ac:dyDescent="0.2">
      <c r="A66" s="408" t="s">
        <v>913</v>
      </c>
      <c r="B66" s="22" t="s">
        <v>914</v>
      </c>
      <c r="C66" s="23" t="s">
        <v>1490</v>
      </c>
      <c r="D66" s="23" t="s">
        <v>15</v>
      </c>
      <c r="E66" s="24" t="s">
        <v>65</v>
      </c>
      <c r="F66" s="402">
        <f>SUMIFS('MCO Encounters'!G:G,'MCO Encounters'!A:A,B66,'MCO Encounters'!F:F,$C$1)</f>
        <v>0</v>
      </c>
      <c r="G66" s="371"/>
      <c r="H66" s="404">
        <f>SUMIFS('MCO Encounters'!I:I,'MCO Encounters'!A:A,B66,'MCO Encounters'!F:F,$C$1)</f>
        <v>0</v>
      </c>
      <c r="I66" s="371"/>
      <c r="J66" s="404">
        <f>SUMIFS('MCO Encounters'!H:H,'MCO Encounters'!A:A,B66,'MCO Encounters'!F:F,$C$1)</f>
        <v>0</v>
      </c>
      <c r="K66" s="372"/>
      <c r="L66" s="370"/>
      <c r="M66" s="383"/>
      <c r="N66" s="383"/>
      <c r="O66" s="383"/>
      <c r="P66" s="383"/>
      <c r="Q66" s="383"/>
      <c r="R66" s="384"/>
      <c r="S66" s="385"/>
      <c r="T66" s="383"/>
      <c r="U66" s="393"/>
      <c r="V66" s="388"/>
      <c r="W66" s="383"/>
      <c r="X66" s="388"/>
      <c r="Y66" s="383"/>
      <c r="Z66" s="385"/>
      <c r="AA66" s="388"/>
      <c r="AB66" s="388"/>
      <c r="AC66" s="388"/>
      <c r="AD66" s="388"/>
      <c r="AE66" s="388"/>
      <c r="AF66" s="393"/>
      <c r="AG66" s="388"/>
      <c r="AH66" s="388"/>
      <c r="AI66" s="388"/>
      <c r="AJ66" s="388"/>
      <c r="AK66" s="388"/>
      <c r="AL66" s="388"/>
      <c r="AM66" s="388"/>
      <c r="AN66" s="388"/>
      <c r="AO66" s="388"/>
      <c r="AP66" s="388"/>
      <c r="AQ66" s="388"/>
      <c r="AR66" s="388"/>
      <c r="AS66" s="388"/>
      <c r="AT66" s="388"/>
      <c r="AU66" s="388"/>
      <c r="AV66" s="388"/>
      <c r="AW66" s="388"/>
      <c r="AX66" s="389"/>
      <c r="AY66" s="388"/>
      <c r="AZ66" s="388"/>
      <c r="BA66" s="388"/>
      <c r="BB66" s="388"/>
      <c r="BC66" s="388"/>
      <c r="BD66" s="388"/>
      <c r="BE66" s="388"/>
      <c r="BF66" s="388"/>
      <c r="BG66" s="388"/>
      <c r="BH66" s="390"/>
      <c r="BI66" s="385"/>
      <c r="BJ66" s="388"/>
      <c r="BK66" s="388"/>
      <c r="BL66" s="388"/>
      <c r="BM66" s="388"/>
      <c r="BN66" s="391"/>
      <c r="BO66" s="19">
        <f>COUNTIF(AG66:AW66,"Yes")</f>
        <v>0</v>
      </c>
      <c r="BP66" s="20">
        <f>COUNTIF(AX66:BG66, "Yes")</f>
        <v>0</v>
      </c>
      <c r="BQ66" s="21">
        <f>COUNTIF(BI66:BN66, "Yes")</f>
        <v>0</v>
      </c>
      <c r="BR66" s="242">
        <f>SUM(BO66:BQ66)</f>
        <v>0</v>
      </c>
      <c r="BS66" s="9" t="str">
        <f>IF(MATCH(B:B,'[2]Master ATLIS List'!$A:$A,0),"Y","N")</f>
        <v>Y</v>
      </c>
    </row>
    <row r="67" spans="1:71" s="28" customFormat="1" x14ac:dyDescent="0.2">
      <c r="A67" s="409" t="s">
        <v>915</v>
      </c>
      <c r="B67" s="26" t="s">
        <v>916</v>
      </c>
      <c r="C67" s="18" t="s">
        <v>1390</v>
      </c>
      <c r="D67" s="18" t="s">
        <v>15</v>
      </c>
      <c r="E67" s="27" t="s">
        <v>18</v>
      </c>
      <c r="F67" s="402">
        <f>SUMIFS('MCO Encounters'!G:G,'MCO Encounters'!A:A,B67,'MCO Encounters'!F:F,$C$1)</f>
        <v>0</v>
      </c>
      <c r="G67" s="371"/>
      <c r="H67" s="404">
        <f>SUMIFS('MCO Encounters'!I:I,'MCO Encounters'!A:A,B67,'MCO Encounters'!F:F,$C$1)</f>
        <v>0</v>
      </c>
      <c r="I67" s="371"/>
      <c r="J67" s="404">
        <f>SUMIFS('MCO Encounters'!H:H,'MCO Encounters'!A:A,B67,'MCO Encounters'!F:F,$C$1)</f>
        <v>0</v>
      </c>
      <c r="K67" s="372"/>
      <c r="L67" s="370"/>
      <c r="M67" s="394"/>
      <c r="N67" s="394"/>
      <c r="O67" s="394"/>
      <c r="P67" s="394"/>
      <c r="Q67" s="394"/>
      <c r="R67" s="395"/>
      <c r="S67" s="396"/>
      <c r="T67" s="394"/>
      <c r="U67" s="397"/>
      <c r="V67" s="398"/>
      <c r="W67" s="394"/>
      <c r="X67" s="398"/>
      <c r="Y67" s="394"/>
      <c r="Z67" s="396"/>
      <c r="AA67" s="398"/>
      <c r="AB67" s="398"/>
      <c r="AC67" s="398"/>
      <c r="AD67" s="398"/>
      <c r="AE67" s="398"/>
      <c r="AF67" s="397"/>
      <c r="AG67" s="388"/>
      <c r="AH67" s="388"/>
      <c r="AI67" s="388"/>
      <c r="AJ67" s="388"/>
      <c r="AK67" s="388"/>
      <c r="AL67" s="388"/>
      <c r="AM67" s="388"/>
      <c r="AN67" s="388"/>
      <c r="AO67" s="388"/>
      <c r="AP67" s="388"/>
      <c r="AQ67" s="388"/>
      <c r="AR67" s="388"/>
      <c r="AS67" s="388"/>
      <c r="AT67" s="388"/>
      <c r="AU67" s="388"/>
      <c r="AV67" s="388"/>
      <c r="AW67" s="388"/>
      <c r="AX67" s="389"/>
      <c r="AY67" s="388"/>
      <c r="AZ67" s="388"/>
      <c r="BA67" s="388"/>
      <c r="BB67" s="388"/>
      <c r="BC67" s="388"/>
      <c r="BD67" s="388"/>
      <c r="BE67" s="388"/>
      <c r="BF67" s="388"/>
      <c r="BG67" s="388"/>
      <c r="BH67" s="399"/>
      <c r="BI67" s="385"/>
      <c r="BJ67" s="388"/>
      <c r="BK67" s="388"/>
      <c r="BL67" s="388"/>
      <c r="BM67" s="388"/>
      <c r="BN67" s="391"/>
      <c r="BO67" s="19">
        <f>COUNTIF(AG67:AW67,"Yes")</f>
        <v>0</v>
      </c>
      <c r="BP67" s="20">
        <f>COUNTIF(AX67:BG67, "Yes")</f>
        <v>0</v>
      </c>
      <c r="BQ67" s="21">
        <f>COUNTIF(BI67:BN67, "Yes")</f>
        <v>0</v>
      </c>
      <c r="BR67" s="242">
        <f>SUM(BO67:BQ67)</f>
        <v>0</v>
      </c>
      <c r="BS67" s="9" t="str">
        <f>IF(MATCH(B:B,'[2]Master ATLIS List'!$A:$A,0),"Y","N")</f>
        <v>Y</v>
      </c>
    </row>
    <row r="68" spans="1:71" x14ac:dyDescent="0.2">
      <c r="A68" s="408" t="s">
        <v>923</v>
      </c>
      <c r="B68" s="22" t="s">
        <v>924</v>
      </c>
      <c r="C68" s="23" t="s">
        <v>1434</v>
      </c>
      <c r="D68" s="23" t="s">
        <v>15</v>
      </c>
      <c r="E68" s="24" t="s">
        <v>18</v>
      </c>
      <c r="F68" s="402">
        <f>SUMIFS('MCO Encounters'!G:G,'MCO Encounters'!A:A,B68,'MCO Encounters'!F:F,$C$1)</f>
        <v>0</v>
      </c>
      <c r="G68" s="371"/>
      <c r="H68" s="404">
        <f>SUMIFS('MCO Encounters'!I:I,'MCO Encounters'!A:A,B68,'MCO Encounters'!F:F,$C$1)</f>
        <v>0</v>
      </c>
      <c r="I68" s="371"/>
      <c r="J68" s="404">
        <f>SUMIFS('MCO Encounters'!H:H,'MCO Encounters'!A:A,B68,'MCO Encounters'!F:F,$C$1)</f>
        <v>0</v>
      </c>
      <c r="K68" s="372"/>
      <c r="L68" s="370"/>
      <c r="M68" s="383"/>
      <c r="N68" s="383"/>
      <c r="O68" s="383"/>
      <c r="P68" s="383"/>
      <c r="Q68" s="383"/>
      <c r="R68" s="384"/>
      <c r="S68" s="385"/>
      <c r="T68" s="383"/>
      <c r="U68" s="393"/>
      <c r="V68" s="388"/>
      <c r="W68" s="383"/>
      <c r="X68" s="388"/>
      <c r="Y68" s="383"/>
      <c r="Z68" s="385"/>
      <c r="AA68" s="388"/>
      <c r="AB68" s="388"/>
      <c r="AC68" s="388"/>
      <c r="AD68" s="388"/>
      <c r="AE68" s="388"/>
      <c r="AF68" s="393"/>
      <c r="AG68" s="388"/>
      <c r="AH68" s="388"/>
      <c r="AI68" s="388"/>
      <c r="AJ68" s="388"/>
      <c r="AK68" s="388"/>
      <c r="AL68" s="388"/>
      <c r="AM68" s="388"/>
      <c r="AN68" s="388"/>
      <c r="AO68" s="388"/>
      <c r="AP68" s="388"/>
      <c r="AQ68" s="388"/>
      <c r="AR68" s="388"/>
      <c r="AS68" s="388"/>
      <c r="AT68" s="388"/>
      <c r="AU68" s="388"/>
      <c r="AV68" s="388"/>
      <c r="AW68" s="388"/>
      <c r="AX68" s="389"/>
      <c r="AY68" s="388"/>
      <c r="AZ68" s="388"/>
      <c r="BA68" s="388"/>
      <c r="BB68" s="388"/>
      <c r="BC68" s="388"/>
      <c r="BD68" s="388"/>
      <c r="BE68" s="388"/>
      <c r="BF68" s="388"/>
      <c r="BG68" s="388"/>
      <c r="BH68" s="390"/>
      <c r="BI68" s="385"/>
      <c r="BJ68" s="388"/>
      <c r="BK68" s="388"/>
      <c r="BL68" s="388"/>
      <c r="BM68" s="388"/>
      <c r="BN68" s="391"/>
      <c r="BO68" s="19">
        <f>COUNTIF(AG68:AW68,"Yes")</f>
        <v>0</v>
      </c>
      <c r="BP68" s="20">
        <f>COUNTIF(AX68:BG68, "Yes")</f>
        <v>0</v>
      </c>
      <c r="BQ68" s="21">
        <f>COUNTIF(BI68:BN68, "Yes")</f>
        <v>0</v>
      </c>
      <c r="BR68" s="242">
        <f>SUM(BO68:BQ68)</f>
        <v>0</v>
      </c>
      <c r="BS68" s="9" t="str">
        <f>IF(MATCH(B:B,'[2]Master ATLIS List'!$A:$A,0),"Y","N")</f>
        <v>Y</v>
      </c>
    </row>
    <row r="69" spans="1:71" s="28" customFormat="1" x14ac:dyDescent="0.2">
      <c r="A69" s="409" t="s">
        <v>911</v>
      </c>
      <c r="B69" s="26" t="s">
        <v>912</v>
      </c>
      <c r="C69" s="18" t="s">
        <v>1473</v>
      </c>
      <c r="D69" s="18" t="s">
        <v>15</v>
      </c>
      <c r="E69" s="27" t="s">
        <v>19</v>
      </c>
      <c r="F69" s="402">
        <f>SUMIFS('MCO Encounters'!G:G,'MCO Encounters'!A:A,B69,'MCO Encounters'!F:F,$C$1)</f>
        <v>0</v>
      </c>
      <c r="G69" s="371"/>
      <c r="H69" s="404">
        <f>SUMIFS('MCO Encounters'!I:I,'MCO Encounters'!A:A,B69,'MCO Encounters'!F:F,$C$1)</f>
        <v>0</v>
      </c>
      <c r="I69" s="371"/>
      <c r="J69" s="404">
        <f>SUMIFS('MCO Encounters'!H:H,'MCO Encounters'!A:A,B69,'MCO Encounters'!F:F,$C$1)</f>
        <v>0</v>
      </c>
      <c r="K69" s="372"/>
      <c r="L69" s="370"/>
      <c r="M69" s="394"/>
      <c r="N69" s="394"/>
      <c r="O69" s="394"/>
      <c r="P69" s="394"/>
      <c r="Q69" s="394"/>
      <c r="R69" s="395"/>
      <c r="S69" s="396"/>
      <c r="T69" s="394"/>
      <c r="U69" s="397"/>
      <c r="V69" s="398"/>
      <c r="W69" s="394"/>
      <c r="X69" s="398"/>
      <c r="Y69" s="394"/>
      <c r="Z69" s="396"/>
      <c r="AA69" s="398"/>
      <c r="AB69" s="398"/>
      <c r="AC69" s="398"/>
      <c r="AD69" s="398"/>
      <c r="AE69" s="398"/>
      <c r="AF69" s="397"/>
      <c r="AG69" s="388"/>
      <c r="AH69" s="388"/>
      <c r="AI69" s="388"/>
      <c r="AJ69" s="388"/>
      <c r="AK69" s="388"/>
      <c r="AL69" s="388"/>
      <c r="AM69" s="388"/>
      <c r="AN69" s="388"/>
      <c r="AO69" s="388"/>
      <c r="AP69" s="388"/>
      <c r="AQ69" s="388"/>
      <c r="AR69" s="388"/>
      <c r="AS69" s="388"/>
      <c r="AT69" s="388"/>
      <c r="AU69" s="388"/>
      <c r="AV69" s="388"/>
      <c r="AW69" s="388"/>
      <c r="AX69" s="389"/>
      <c r="AY69" s="388"/>
      <c r="AZ69" s="388"/>
      <c r="BA69" s="388"/>
      <c r="BB69" s="388"/>
      <c r="BC69" s="388"/>
      <c r="BD69" s="388"/>
      <c r="BE69" s="388"/>
      <c r="BF69" s="388"/>
      <c r="BG69" s="388"/>
      <c r="BH69" s="399"/>
      <c r="BI69" s="385"/>
      <c r="BJ69" s="388"/>
      <c r="BK69" s="388"/>
      <c r="BL69" s="388"/>
      <c r="BM69" s="388"/>
      <c r="BN69" s="391"/>
      <c r="BO69" s="19">
        <f>COUNTIF(AG69:AW69,"Yes")</f>
        <v>0</v>
      </c>
      <c r="BP69" s="20">
        <f>COUNTIF(AX69:BG69, "Yes")</f>
        <v>0</v>
      </c>
      <c r="BQ69" s="21">
        <f>COUNTIF(BI69:BN69, "Yes")</f>
        <v>0</v>
      </c>
      <c r="BR69" s="242">
        <f>SUM(BO69:BQ69)</f>
        <v>0</v>
      </c>
      <c r="BS69" s="9" t="str">
        <f>IF(MATCH(B:B,'[2]Master ATLIS List'!$A:$A,0),"Y","N")</f>
        <v>Y</v>
      </c>
    </row>
    <row r="70" spans="1:71" x14ac:dyDescent="0.2">
      <c r="A70" s="408" t="s">
        <v>428</v>
      </c>
      <c r="B70" s="22" t="s">
        <v>429</v>
      </c>
      <c r="C70" s="23" t="s">
        <v>1601</v>
      </c>
      <c r="D70" s="23" t="s">
        <v>15</v>
      </c>
      <c r="E70" s="24" t="s">
        <v>18</v>
      </c>
      <c r="F70" s="402">
        <f>SUMIFS('MCO Encounters'!G:G,'MCO Encounters'!A:A,B70,'MCO Encounters'!F:F,$C$1)</f>
        <v>0</v>
      </c>
      <c r="G70" s="371"/>
      <c r="H70" s="404">
        <f>SUMIFS('MCO Encounters'!I:I,'MCO Encounters'!A:A,B70,'MCO Encounters'!F:F,$C$1)</f>
        <v>0</v>
      </c>
      <c r="I70" s="371"/>
      <c r="J70" s="404">
        <f>SUMIFS('MCO Encounters'!H:H,'MCO Encounters'!A:A,B70,'MCO Encounters'!F:F,$C$1)</f>
        <v>0</v>
      </c>
      <c r="K70" s="372"/>
      <c r="L70" s="370"/>
      <c r="M70" s="383"/>
      <c r="N70" s="383"/>
      <c r="O70" s="383"/>
      <c r="P70" s="383"/>
      <c r="Q70" s="383"/>
      <c r="R70" s="384"/>
      <c r="S70" s="385"/>
      <c r="T70" s="383"/>
      <c r="U70" s="393"/>
      <c r="V70" s="388"/>
      <c r="W70" s="383"/>
      <c r="X70" s="388"/>
      <c r="Y70" s="383"/>
      <c r="Z70" s="385"/>
      <c r="AA70" s="388"/>
      <c r="AB70" s="388"/>
      <c r="AC70" s="388"/>
      <c r="AD70" s="388"/>
      <c r="AE70" s="388"/>
      <c r="AF70" s="393"/>
      <c r="AG70" s="388"/>
      <c r="AH70" s="388"/>
      <c r="AI70" s="388"/>
      <c r="AJ70" s="388"/>
      <c r="AK70" s="388"/>
      <c r="AL70" s="388"/>
      <c r="AM70" s="388"/>
      <c r="AN70" s="388"/>
      <c r="AO70" s="388"/>
      <c r="AP70" s="388"/>
      <c r="AQ70" s="388"/>
      <c r="AR70" s="388"/>
      <c r="AS70" s="388"/>
      <c r="AT70" s="388"/>
      <c r="AU70" s="388"/>
      <c r="AV70" s="388"/>
      <c r="AW70" s="388"/>
      <c r="AX70" s="389"/>
      <c r="AY70" s="388"/>
      <c r="AZ70" s="388"/>
      <c r="BA70" s="388"/>
      <c r="BB70" s="388"/>
      <c r="BC70" s="388"/>
      <c r="BD70" s="388"/>
      <c r="BE70" s="388"/>
      <c r="BF70" s="388"/>
      <c r="BG70" s="388"/>
      <c r="BH70" s="390"/>
      <c r="BI70" s="385"/>
      <c r="BJ70" s="388"/>
      <c r="BK70" s="388"/>
      <c r="BL70" s="388"/>
      <c r="BM70" s="388"/>
      <c r="BN70" s="391"/>
      <c r="BO70" s="19">
        <f>COUNTIF(AG70:AW70,"Yes")</f>
        <v>0</v>
      </c>
      <c r="BP70" s="20">
        <f>COUNTIF(AX70:BG70, "Yes")</f>
        <v>0</v>
      </c>
      <c r="BQ70" s="21">
        <f>COUNTIF(BI70:BN70, "Yes")</f>
        <v>0</v>
      </c>
      <c r="BR70" s="242">
        <f>SUM(BO70:BQ70)</f>
        <v>0</v>
      </c>
      <c r="BS70" s="9" t="str">
        <f>IF(MATCH(B:B,'[2]Master ATLIS List'!$A:$A,0),"Y","N")</f>
        <v>Y</v>
      </c>
    </row>
    <row r="71" spans="1:71" s="28" customFormat="1" x14ac:dyDescent="0.2">
      <c r="A71" s="409" t="s">
        <v>569</v>
      </c>
      <c r="B71" s="26" t="s">
        <v>570</v>
      </c>
      <c r="C71" s="18" t="s">
        <v>1605</v>
      </c>
      <c r="D71" s="18" t="s">
        <v>160</v>
      </c>
      <c r="E71" s="27" t="s">
        <v>17</v>
      </c>
      <c r="F71" s="402">
        <f>SUMIFS('MCO Encounters'!G:G,'MCO Encounters'!A:A,B71,'MCO Encounters'!F:F,$C$1)</f>
        <v>0</v>
      </c>
      <c r="G71" s="371"/>
      <c r="H71" s="404">
        <f>SUMIFS('MCO Encounters'!I:I,'MCO Encounters'!A:A,B71,'MCO Encounters'!F:F,$C$1)</f>
        <v>0</v>
      </c>
      <c r="I71" s="371"/>
      <c r="J71" s="404">
        <f>SUMIFS('MCO Encounters'!H:H,'MCO Encounters'!A:A,B71,'MCO Encounters'!F:F,$C$1)</f>
        <v>0</v>
      </c>
      <c r="K71" s="372"/>
      <c r="L71" s="370"/>
      <c r="M71" s="394"/>
      <c r="N71" s="394"/>
      <c r="O71" s="394"/>
      <c r="P71" s="394"/>
      <c r="Q71" s="394"/>
      <c r="R71" s="395"/>
      <c r="S71" s="396"/>
      <c r="T71" s="394"/>
      <c r="U71" s="397"/>
      <c r="V71" s="398"/>
      <c r="W71" s="394"/>
      <c r="X71" s="398"/>
      <c r="Y71" s="394"/>
      <c r="Z71" s="396"/>
      <c r="AA71" s="398"/>
      <c r="AB71" s="398"/>
      <c r="AC71" s="398"/>
      <c r="AD71" s="398"/>
      <c r="AE71" s="398"/>
      <c r="AF71" s="397"/>
      <c r="AG71" s="388"/>
      <c r="AH71" s="388"/>
      <c r="AI71" s="388"/>
      <c r="AJ71" s="388"/>
      <c r="AK71" s="388"/>
      <c r="AL71" s="388"/>
      <c r="AM71" s="388"/>
      <c r="AN71" s="388"/>
      <c r="AO71" s="388"/>
      <c r="AP71" s="388"/>
      <c r="AQ71" s="388"/>
      <c r="AR71" s="388"/>
      <c r="AS71" s="388"/>
      <c r="AT71" s="388"/>
      <c r="AU71" s="388"/>
      <c r="AV71" s="388"/>
      <c r="AW71" s="388"/>
      <c r="AX71" s="389"/>
      <c r="AY71" s="388"/>
      <c r="AZ71" s="388"/>
      <c r="BA71" s="388"/>
      <c r="BB71" s="388"/>
      <c r="BC71" s="388"/>
      <c r="BD71" s="388"/>
      <c r="BE71" s="388"/>
      <c r="BF71" s="388"/>
      <c r="BG71" s="388"/>
      <c r="BH71" s="399"/>
      <c r="BI71" s="385"/>
      <c r="BJ71" s="388"/>
      <c r="BK71" s="388"/>
      <c r="BL71" s="388"/>
      <c r="BM71" s="388"/>
      <c r="BN71" s="391"/>
      <c r="BO71" s="19">
        <f>COUNTIF(AG71:AW71,"Yes")</f>
        <v>0</v>
      </c>
      <c r="BP71" s="20">
        <f>COUNTIF(AX71:BG71, "Yes")</f>
        <v>0</v>
      </c>
      <c r="BQ71" s="21">
        <f>COUNTIF(BI71:BN71, "Yes")</f>
        <v>0</v>
      </c>
      <c r="BR71" s="242">
        <f>SUM(BO71:BQ71)</f>
        <v>0</v>
      </c>
      <c r="BS71" s="9" t="str">
        <f>IF(MATCH(B:B,'[2]Master ATLIS List'!$A:$A,0),"Y","N")</f>
        <v>Y</v>
      </c>
    </row>
    <row r="72" spans="1:71" x14ac:dyDescent="0.2">
      <c r="A72" s="408" t="s">
        <v>909</v>
      </c>
      <c r="B72" s="22" t="s">
        <v>910</v>
      </c>
      <c r="C72" s="23" t="s">
        <v>1772</v>
      </c>
      <c r="D72" s="23" t="s">
        <v>160</v>
      </c>
      <c r="E72" s="24" t="s">
        <v>17</v>
      </c>
      <c r="F72" s="402">
        <f>SUMIFS('MCO Encounters'!G:G,'MCO Encounters'!A:A,B72,'MCO Encounters'!F:F,$C$1)</f>
        <v>0</v>
      </c>
      <c r="G72" s="371"/>
      <c r="H72" s="404">
        <f>SUMIFS('MCO Encounters'!I:I,'MCO Encounters'!A:A,B72,'MCO Encounters'!F:F,$C$1)</f>
        <v>0</v>
      </c>
      <c r="I72" s="371"/>
      <c r="J72" s="404">
        <f>SUMIFS('MCO Encounters'!H:H,'MCO Encounters'!A:A,B72,'MCO Encounters'!F:F,$C$1)</f>
        <v>0</v>
      </c>
      <c r="K72" s="372"/>
      <c r="L72" s="370"/>
      <c r="M72" s="383"/>
      <c r="N72" s="383"/>
      <c r="O72" s="383"/>
      <c r="P72" s="383"/>
      <c r="Q72" s="383"/>
      <c r="R72" s="384"/>
      <c r="S72" s="385"/>
      <c r="T72" s="383"/>
      <c r="U72" s="393"/>
      <c r="V72" s="388"/>
      <c r="W72" s="383"/>
      <c r="X72" s="388"/>
      <c r="Y72" s="383"/>
      <c r="Z72" s="385"/>
      <c r="AA72" s="388"/>
      <c r="AB72" s="388"/>
      <c r="AC72" s="388"/>
      <c r="AD72" s="388"/>
      <c r="AE72" s="388"/>
      <c r="AF72" s="393"/>
      <c r="AG72" s="388"/>
      <c r="AH72" s="388"/>
      <c r="AI72" s="388"/>
      <c r="AJ72" s="388"/>
      <c r="AK72" s="388"/>
      <c r="AL72" s="388"/>
      <c r="AM72" s="388"/>
      <c r="AN72" s="388"/>
      <c r="AO72" s="388"/>
      <c r="AP72" s="388"/>
      <c r="AQ72" s="388"/>
      <c r="AR72" s="388"/>
      <c r="AS72" s="388"/>
      <c r="AT72" s="388"/>
      <c r="AU72" s="388"/>
      <c r="AV72" s="388"/>
      <c r="AW72" s="388"/>
      <c r="AX72" s="389"/>
      <c r="AY72" s="388"/>
      <c r="AZ72" s="388"/>
      <c r="BA72" s="388"/>
      <c r="BB72" s="388"/>
      <c r="BC72" s="388"/>
      <c r="BD72" s="388"/>
      <c r="BE72" s="388"/>
      <c r="BF72" s="388"/>
      <c r="BG72" s="388"/>
      <c r="BH72" s="390"/>
      <c r="BI72" s="385"/>
      <c r="BJ72" s="388"/>
      <c r="BK72" s="388"/>
      <c r="BL72" s="388"/>
      <c r="BM72" s="388"/>
      <c r="BN72" s="391"/>
      <c r="BO72" s="19">
        <f>COUNTIF(AG72:AW72,"Yes")</f>
        <v>0</v>
      </c>
      <c r="BP72" s="20">
        <f>COUNTIF(AX72:BG72, "Yes")</f>
        <v>0</v>
      </c>
      <c r="BQ72" s="21">
        <f>COUNTIF(BI72:BN72, "Yes")</f>
        <v>0</v>
      </c>
      <c r="BR72" s="242">
        <f>SUM(BO72:BQ72)</f>
        <v>0</v>
      </c>
      <c r="BS72" s="9" t="str">
        <f>IF(MATCH(B:B,'[2]Master ATLIS List'!$A:$A,0),"Y","N")</f>
        <v>Y</v>
      </c>
    </row>
    <row r="73" spans="1:71" s="28" customFormat="1" x14ac:dyDescent="0.2">
      <c r="A73" s="409" t="s">
        <v>473</v>
      </c>
      <c r="B73" s="26" t="s">
        <v>474</v>
      </c>
      <c r="C73" s="18" t="s">
        <v>1646</v>
      </c>
      <c r="D73" s="18" t="s">
        <v>13</v>
      </c>
      <c r="E73" s="27" t="s">
        <v>67</v>
      </c>
      <c r="F73" s="402">
        <f>SUMIFS('MCO Encounters'!G:G,'MCO Encounters'!A:A,B73,'MCO Encounters'!F:F,$C$1)</f>
        <v>0</v>
      </c>
      <c r="G73" s="371"/>
      <c r="H73" s="404">
        <f>SUMIFS('MCO Encounters'!I:I,'MCO Encounters'!A:A,B73,'MCO Encounters'!F:F,$C$1)</f>
        <v>0</v>
      </c>
      <c r="I73" s="371"/>
      <c r="J73" s="404">
        <f>SUMIFS('MCO Encounters'!H:H,'MCO Encounters'!A:A,B73,'MCO Encounters'!F:F,$C$1)</f>
        <v>0</v>
      </c>
      <c r="K73" s="372"/>
      <c r="L73" s="370"/>
      <c r="M73" s="394"/>
      <c r="N73" s="394"/>
      <c r="O73" s="394"/>
      <c r="P73" s="394"/>
      <c r="Q73" s="394"/>
      <c r="R73" s="395"/>
      <c r="S73" s="396"/>
      <c r="T73" s="394"/>
      <c r="U73" s="397"/>
      <c r="V73" s="398"/>
      <c r="W73" s="394"/>
      <c r="X73" s="398"/>
      <c r="Y73" s="394"/>
      <c r="Z73" s="396"/>
      <c r="AA73" s="398"/>
      <c r="AB73" s="398"/>
      <c r="AC73" s="398"/>
      <c r="AD73" s="398"/>
      <c r="AE73" s="398"/>
      <c r="AF73" s="397"/>
      <c r="AG73" s="388"/>
      <c r="AH73" s="388"/>
      <c r="AI73" s="388"/>
      <c r="AJ73" s="388"/>
      <c r="AK73" s="388"/>
      <c r="AL73" s="388"/>
      <c r="AM73" s="388"/>
      <c r="AN73" s="388"/>
      <c r="AO73" s="388"/>
      <c r="AP73" s="388"/>
      <c r="AQ73" s="388"/>
      <c r="AR73" s="388"/>
      <c r="AS73" s="388"/>
      <c r="AT73" s="388"/>
      <c r="AU73" s="388"/>
      <c r="AV73" s="388"/>
      <c r="AW73" s="388"/>
      <c r="AX73" s="389"/>
      <c r="AY73" s="388"/>
      <c r="AZ73" s="388"/>
      <c r="BA73" s="388"/>
      <c r="BB73" s="388"/>
      <c r="BC73" s="388"/>
      <c r="BD73" s="388"/>
      <c r="BE73" s="388"/>
      <c r="BF73" s="388"/>
      <c r="BG73" s="388"/>
      <c r="BH73" s="399"/>
      <c r="BI73" s="385"/>
      <c r="BJ73" s="388"/>
      <c r="BK73" s="388"/>
      <c r="BL73" s="388"/>
      <c r="BM73" s="388"/>
      <c r="BN73" s="391"/>
      <c r="BO73" s="19">
        <f>COUNTIF(AG73:AW73,"Yes")</f>
        <v>0</v>
      </c>
      <c r="BP73" s="20">
        <f>COUNTIF(AX73:BG73, "Yes")</f>
        <v>0</v>
      </c>
      <c r="BQ73" s="21">
        <f>COUNTIF(BI73:BN73, "Yes")</f>
        <v>0</v>
      </c>
      <c r="BR73" s="242">
        <f>SUM(BO73:BQ73)</f>
        <v>0</v>
      </c>
      <c r="BS73" s="9" t="str">
        <f>IF(MATCH(B:B,'[2]Master ATLIS List'!$A:$A,0),"Y","N")</f>
        <v>Y</v>
      </c>
    </row>
    <row r="74" spans="1:71" x14ac:dyDescent="0.2">
      <c r="A74" s="408" t="s">
        <v>321</v>
      </c>
      <c r="B74" s="22" t="s">
        <v>322</v>
      </c>
      <c r="C74" s="23" t="s">
        <v>1570</v>
      </c>
      <c r="D74" s="23" t="s">
        <v>15</v>
      </c>
      <c r="E74" s="24" t="s">
        <v>183</v>
      </c>
      <c r="F74" s="402">
        <f>SUMIFS('MCO Encounters'!G:G,'MCO Encounters'!A:A,B74,'MCO Encounters'!F:F,$C$1)</f>
        <v>0</v>
      </c>
      <c r="G74" s="371"/>
      <c r="H74" s="404">
        <f>SUMIFS('MCO Encounters'!I:I,'MCO Encounters'!A:A,B74,'MCO Encounters'!F:F,$C$1)</f>
        <v>0</v>
      </c>
      <c r="I74" s="371"/>
      <c r="J74" s="404">
        <f>SUMIFS('MCO Encounters'!H:H,'MCO Encounters'!A:A,B74,'MCO Encounters'!F:F,$C$1)</f>
        <v>0</v>
      </c>
      <c r="K74" s="372"/>
      <c r="L74" s="370"/>
      <c r="M74" s="383"/>
      <c r="N74" s="383"/>
      <c r="O74" s="383"/>
      <c r="P74" s="383"/>
      <c r="Q74" s="383"/>
      <c r="R74" s="384"/>
      <c r="S74" s="385"/>
      <c r="T74" s="383"/>
      <c r="U74" s="393"/>
      <c r="V74" s="388"/>
      <c r="W74" s="383"/>
      <c r="X74" s="388"/>
      <c r="Y74" s="383"/>
      <c r="Z74" s="385"/>
      <c r="AA74" s="388"/>
      <c r="AB74" s="388"/>
      <c r="AC74" s="388"/>
      <c r="AD74" s="388"/>
      <c r="AE74" s="388"/>
      <c r="AF74" s="393"/>
      <c r="AG74" s="388"/>
      <c r="AH74" s="388"/>
      <c r="AI74" s="388"/>
      <c r="AJ74" s="388"/>
      <c r="AK74" s="388"/>
      <c r="AL74" s="388"/>
      <c r="AM74" s="388"/>
      <c r="AN74" s="388"/>
      <c r="AO74" s="388"/>
      <c r="AP74" s="388"/>
      <c r="AQ74" s="388"/>
      <c r="AR74" s="388"/>
      <c r="AS74" s="388"/>
      <c r="AT74" s="388"/>
      <c r="AU74" s="388"/>
      <c r="AV74" s="388"/>
      <c r="AW74" s="388"/>
      <c r="AX74" s="389"/>
      <c r="AY74" s="388"/>
      <c r="AZ74" s="388"/>
      <c r="BA74" s="388"/>
      <c r="BB74" s="388"/>
      <c r="BC74" s="388"/>
      <c r="BD74" s="388"/>
      <c r="BE74" s="388"/>
      <c r="BF74" s="388"/>
      <c r="BG74" s="388"/>
      <c r="BH74" s="390"/>
      <c r="BI74" s="385"/>
      <c r="BJ74" s="388"/>
      <c r="BK74" s="388"/>
      <c r="BL74" s="388"/>
      <c r="BM74" s="388"/>
      <c r="BN74" s="391"/>
      <c r="BO74" s="19">
        <f>COUNTIF(AG74:AW74,"Yes")</f>
        <v>0</v>
      </c>
      <c r="BP74" s="20">
        <f>COUNTIF(AX74:BG74, "Yes")</f>
        <v>0</v>
      </c>
      <c r="BQ74" s="21">
        <f>COUNTIF(BI74:BN74, "Yes")</f>
        <v>0</v>
      </c>
      <c r="BR74" s="242">
        <f>SUM(BO74:BQ74)</f>
        <v>0</v>
      </c>
      <c r="BS74" s="9" t="str">
        <f>IF(MATCH(B:B,'[2]Master ATLIS List'!$A:$A,0),"Y","N")</f>
        <v>Y</v>
      </c>
    </row>
    <row r="75" spans="1:71" s="28" customFormat="1" x14ac:dyDescent="0.2">
      <c r="A75" s="409" t="s">
        <v>181</v>
      </c>
      <c r="B75" s="26" t="s">
        <v>182</v>
      </c>
      <c r="C75" s="18" t="s">
        <v>1634</v>
      </c>
      <c r="D75" s="18" t="s">
        <v>15</v>
      </c>
      <c r="E75" s="27" t="s">
        <v>183</v>
      </c>
      <c r="F75" s="402">
        <f>SUMIFS('MCO Encounters'!G:G,'MCO Encounters'!A:A,B75,'MCO Encounters'!F:F,$C$1)</f>
        <v>0</v>
      </c>
      <c r="G75" s="371"/>
      <c r="H75" s="404">
        <f>SUMIFS('MCO Encounters'!I:I,'MCO Encounters'!A:A,B75,'MCO Encounters'!F:F,$C$1)</f>
        <v>0</v>
      </c>
      <c r="I75" s="371"/>
      <c r="J75" s="404">
        <f>SUMIFS('MCO Encounters'!H:H,'MCO Encounters'!A:A,B75,'MCO Encounters'!F:F,$C$1)</f>
        <v>0</v>
      </c>
      <c r="K75" s="372"/>
      <c r="L75" s="370"/>
      <c r="M75" s="394"/>
      <c r="N75" s="394"/>
      <c r="O75" s="394"/>
      <c r="P75" s="394"/>
      <c r="Q75" s="394"/>
      <c r="R75" s="395"/>
      <c r="S75" s="396"/>
      <c r="T75" s="394"/>
      <c r="U75" s="397"/>
      <c r="V75" s="398"/>
      <c r="W75" s="394"/>
      <c r="X75" s="398"/>
      <c r="Y75" s="394"/>
      <c r="Z75" s="396"/>
      <c r="AA75" s="398"/>
      <c r="AB75" s="398"/>
      <c r="AC75" s="398"/>
      <c r="AD75" s="398"/>
      <c r="AE75" s="398"/>
      <c r="AF75" s="397"/>
      <c r="AG75" s="388"/>
      <c r="AH75" s="388"/>
      <c r="AI75" s="388"/>
      <c r="AJ75" s="388"/>
      <c r="AK75" s="388"/>
      <c r="AL75" s="388"/>
      <c r="AM75" s="388"/>
      <c r="AN75" s="388"/>
      <c r="AO75" s="388"/>
      <c r="AP75" s="388"/>
      <c r="AQ75" s="388"/>
      <c r="AR75" s="388"/>
      <c r="AS75" s="388"/>
      <c r="AT75" s="388"/>
      <c r="AU75" s="388"/>
      <c r="AV75" s="388"/>
      <c r="AW75" s="388"/>
      <c r="AX75" s="389"/>
      <c r="AY75" s="388"/>
      <c r="AZ75" s="388"/>
      <c r="BA75" s="388"/>
      <c r="BB75" s="388"/>
      <c r="BC75" s="388"/>
      <c r="BD75" s="388"/>
      <c r="BE75" s="388"/>
      <c r="BF75" s="388"/>
      <c r="BG75" s="388"/>
      <c r="BH75" s="399"/>
      <c r="BI75" s="385"/>
      <c r="BJ75" s="388"/>
      <c r="BK75" s="388"/>
      <c r="BL75" s="388"/>
      <c r="BM75" s="388"/>
      <c r="BN75" s="391"/>
      <c r="BO75" s="19">
        <f>COUNTIF(AG75:AW75,"Yes")</f>
        <v>0</v>
      </c>
      <c r="BP75" s="20">
        <f>COUNTIF(AX75:BG75, "Yes")</f>
        <v>0</v>
      </c>
      <c r="BQ75" s="21">
        <f>COUNTIF(BI75:BN75, "Yes")</f>
        <v>0</v>
      </c>
      <c r="BR75" s="242">
        <f>SUM(BO75:BQ75)</f>
        <v>0</v>
      </c>
      <c r="BS75" s="9" t="str">
        <f>IF(MATCH(B:B,'[2]Master ATLIS List'!$A:$A,0),"Y","N")</f>
        <v>Y</v>
      </c>
    </row>
    <row r="76" spans="1:71" x14ac:dyDescent="0.2">
      <c r="A76" s="408" t="s">
        <v>561</v>
      </c>
      <c r="B76" s="22" t="s">
        <v>562</v>
      </c>
      <c r="C76" s="23" t="s">
        <v>1746</v>
      </c>
      <c r="D76" s="23" t="s">
        <v>15</v>
      </c>
      <c r="E76" s="24" t="s">
        <v>61</v>
      </c>
      <c r="F76" s="402">
        <f>SUMIFS('MCO Encounters'!G:G,'MCO Encounters'!A:A,B76,'MCO Encounters'!F:F,$C$1)</f>
        <v>0</v>
      </c>
      <c r="G76" s="371"/>
      <c r="H76" s="404">
        <f>SUMIFS('MCO Encounters'!I:I,'MCO Encounters'!A:A,B76,'MCO Encounters'!F:F,$C$1)</f>
        <v>0</v>
      </c>
      <c r="I76" s="371"/>
      <c r="J76" s="404">
        <f>SUMIFS('MCO Encounters'!H:H,'MCO Encounters'!A:A,B76,'MCO Encounters'!F:F,$C$1)</f>
        <v>0</v>
      </c>
      <c r="K76" s="372"/>
      <c r="L76" s="370"/>
      <c r="M76" s="383"/>
      <c r="N76" s="383"/>
      <c r="O76" s="383"/>
      <c r="P76" s="383"/>
      <c r="Q76" s="383"/>
      <c r="R76" s="384"/>
      <c r="S76" s="385"/>
      <c r="T76" s="383"/>
      <c r="U76" s="393"/>
      <c r="V76" s="388"/>
      <c r="W76" s="383"/>
      <c r="X76" s="388"/>
      <c r="Y76" s="383"/>
      <c r="Z76" s="385"/>
      <c r="AA76" s="388"/>
      <c r="AB76" s="388"/>
      <c r="AC76" s="388"/>
      <c r="AD76" s="388"/>
      <c r="AE76" s="388"/>
      <c r="AF76" s="393"/>
      <c r="AG76" s="388"/>
      <c r="AH76" s="388"/>
      <c r="AI76" s="388"/>
      <c r="AJ76" s="388"/>
      <c r="AK76" s="388"/>
      <c r="AL76" s="388"/>
      <c r="AM76" s="388"/>
      <c r="AN76" s="388"/>
      <c r="AO76" s="388"/>
      <c r="AP76" s="388"/>
      <c r="AQ76" s="388"/>
      <c r="AR76" s="388"/>
      <c r="AS76" s="388"/>
      <c r="AT76" s="388"/>
      <c r="AU76" s="388"/>
      <c r="AV76" s="388"/>
      <c r="AW76" s="388"/>
      <c r="AX76" s="389"/>
      <c r="AY76" s="388"/>
      <c r="AZ76" s="388"/>
      <c r="BA76" s="388"/>
      <c r="BB76" s="388"/>
      <c r="BC76" s="388"/>
      <c r="BD76" s="388"/>
      <c r="BE76" s="388"/>
      <c r="BF76" s="388"/>
      <c r="BG76" s="388"/>
      <c r="BH76" s="390"/>
      <c r="BI76" s="385"/>
      <c r="BJ76" s="388"/>
      <c r="BK76" s="388"/>
      <c r="BL76" s="388"/>
      <c r="BM76" s="388"/>
      <c r="BN76" s="391"/>
      <c r="BO76" s="19">
        <f>COUNTIF(AG76:AW76,"Yes")</f>
        <v>0</v>
      </c>
      <c r="BP76" s="20">
        <f>COUNTIF(AX76:BG76, "Yes")</f>
        <v>0</v>
      </c>
      <c r="BQ76" s="21">
        <f>COUNTIF(BI76:BN76, "Yes")</f>
        <v>0</v>
      </c>
      <c r="BR76" s="242">
        <f>SUM(BO76:BQ76)</f>
        <v>0</v>
      </c>
      <c r="BS76" s="9" t="str">
        <f>IF(MATCH(B:B,'[2]Master ATLIS List'!$A:$A,0),"Y","N")</f>
        <v>Y</v>
      </c>
    </row>
    <row r="77" spans="1:71" s="28" customFormat="1" x14ac:dyDescent="0.2">
      <c r="A77" s="409" t="s">
        <v>349</v>
      </c>
      <c r="B77" s="26" t="s">
        <v>350</v>
      </c>
      <c r="C77" s="18" t="s">
        <v>1723</v>
      </c>
      <c r="D77" s="18" t="s">
        <v>13</v>
      </c>
      <c r="E77" s="27" t="s">
        <v>61</v>
      </c>
      <c r="F77" s="402">
        <f>SUMIFS('MCO Encounters'!G:G,'MCO Encounters'!A:A,B77,'MCO Encounters'!F:F,$C$1)</f>
        <v>0</v>
      </c>
      <c r="G77" s="371"/>
      <c r="H77" s="404">
        <f>SUMIFS('MCO Encounters'!I:I,'MCO Encounters'!A:A,B77,'MCO Encounters'!F:F,$C$1)</f>
        <v>0</v>
      </c>
      <c r="I77" s="371"/>
      <c r="J77" s="404">
        <f>SUMIFS('MCO Encounters'!H:H,'MCO Encounters'!A:A,B77,'MCO Encounters'!F:F,$C$1)</f>
        <v>0</v>
      </c>
      <c r="K77" s="372"/>
      <c r="L77" s="370"/>
      <c r="M77" s="394"/>
      <c r="N77" s="394"/>
      <c r="O77" s="394"/>
      <c r="P77" s="394"/>
      <c r="Q77" s="394"/>
      <c r="R77" s="395"/>
      <c r="S77" s="396"/>
      <c r="T77" s="394"/>
      <c r="U77" s="397"/>
      <c r="V77" s="398"/>
      <c r="W77" s="394"/>
      <c r="X77" s="398"/>
      <c r="Y77" s="394"/>
      <c r="Z77" s="396"/>
      <c r="AA77" s="398"/>
      <c r="AB77" s="398"/>
      <c r="AC77" s="398"/>
      <c r="AD77" s="398"/>
      <c r="AE77" s="398"/>
      <c r="AF77" s="397"/>
      <c r="AG77" s="388"/>
      <c r="AH77" s="388"/>
      <c r="AI77" s="388"/>
      <c r="AJ77" s="388"/>
      <c r="AK77" s="388"/>
      <c r="AL77" s="388"/>
      <c r="AM77" s="388"/>
      <c r="AN77" s="388"/>
      <c r="AO77" s="388"/>
      <c r="AP77" s="388"/>
      <c r="AQ77" s="388"/>
      <c r="AR77" s="388"/>
      <c r="AS77" s="388"/>
      <c r="AT77" s="388"/>
      <c r="AU77" s="388"/>
      <c r="AV77" s="388"/>
      <c r="AW77" s="388"/>
      <c r="AX77" s="389"/>
      <c r="AY77" s="388"/>
      <c r="AZ77" s="388"/>
      <c r="BA77" s="388"/>
      <c r="BB77" s="388"/>
      <c r="BC77" s="388"/>
      <c r="BD77" s="388"/>
      <c r="BE77" s="388"/>
      <c r="BF77" s="388"/>
      <c r="BG77" s="388"/>
      <c r="BH77" s="399"/>
      <c r="BI77" s="385"/>
      <c r="BJ77" s="388"/>
      <c r="BK77" s="388"/>
      <c r="BL77" s="388"/>
      <c r="BM77" s="388"/>
      <c r="BN77" s="391"/>
      <c r="BO77" s="19">
        <f>COUNTIF(AG77:AW77,"Yes")</f>
        <v>0</v>
      </c>
      <c r="BP77" s="20">
        <f>COUNTIF(AX77:BG77, "Yes")</f>
        <v>0</v>
      </c>
      <c r="BQ77" s="21">
        <f>COUNTIF(BI77:BN77, "Yes")</f>
        <v>0</v>
      </c>
      <c r="BR77" s="242">
        <f>SUM(BO77:BQ77)</f>
        <v>0</v>
      </c>
      <c r="BS77" s="9" t="str">
        <f>IF(MATCH(B:B,'[2]Master ATLIS List'!$A:$A,0),"Y","N")</f>
        <v>Y</v>
      </c>
    </row>
    <row r="78" spans="1:71" x14ac:dyDescent="0.2">
      <c r="A78" s="408" t="s">
        <v>938</v>
      </c>
      <c r="B78" s="22" t="s">
        <v>939</v>
      </c>
      <c r="C78" s="23" t="s">
        <v>940</v>
      </c>
      <c r="D78" s="23" t="s">
        <v>13</v>
      </c>
      <c r="E78" s="24" t="s">
        <v>183</v>
      </c>
      <c r="F78" s="402">
        <f>SUMIFS('MCO Encounters'!G:G,'MCO Encounters'!A:A,B78,'MCO Encounters'!F:F,$C$1)</f>
        <v>0</v>
      </c>
      <c r="G78" s="371"/>
      <c r="H78" s="404">
        <f>SUMIFS('MCO Encounters'!I:I,'MCO Encounters'!A:A,B78,'MCO Encounters'!F:F,$C$1)</f>
        <v>0</v>
      </c>
      <c r="I78" s="371"/>
      <c r="J78" s="404">
        <f>SUMIFS('MCO Encounters'!H:H,'MCO Encounters'!A:A,B78,'MCO Encounters'!F:F,$C$1)</f>
        <v>0</v>
      </c>
      <c r="K78" s="372"/>
      <c r="L78" s="370"/>
      <c r="M78" s="383"/>
      <c r="N78" s="383"/>
      <c r="O78" s="383"/>
      <c r="P78" s="383"/>
      <c r="Q78" s="383"/>
      <c r="R78" s="384"/>
      <c r="S78" s="385"/>
      <c r="T78" s="383"/>
      <c r="U78" s="393"/>
      <c r="V78" s="388"/>
      <c r="W78" s="383"/>
      <c r="X78" s="388"/>
      <c r="Y78" s="383"/>
      <c r="Z78" s="385"/>
      <c r="AA78" s="388"/>
      <c r="AB78" s="388"/>
      <c r="AC78" s="388"/>
      <c r="AD78" s="388"/>
      <c r="AE78" s="388"/>
      <c r="AF78" s="393"/>
      <c r="AG78" s="388"/>
      <c r="AH78" s="388"/>
      <c r="AI78" s="388"/>
      <c r="AJ78" s="388"/>
      <c r="AK78" s="388"/>
      <c r="AL78" s="388"/>
      <c r="AM78" s="388"/>
      <c r="AN78" s="388"/>
      <c r="AO78" s="388"/>
      <c r="AP78" s="388"/>
      <c r="AQ78" s="388"/>
      <c r="AR78" s="388"/>
      <c r="AS78" s="388"/>
      <c r="AT78" s="388"/>
      <c r="AU78" s="388"/>
      <c r="AV78" s="388"/>
      <c r="AW78" s="388"/>
      <c r="AX78" s="389"/>
      <c r="AY78" s="388"/>
      <c r="AZ78" s="388"/>
      <c r="BA78" s="388"/>
      <c r="BB78" s="388"/>
      <c r="BC78" s="388"/>
      <c r="BD78" s="388"/>
      <c r="BE78" s="388"/>
      <c r="BF78" s="388"/>
      <c r="BG78" s="388"/>
      <c r="BH78" s="390"/>
      <c r="BI78" s="385"/>
      <c r="BJ78" s="388"/>
      <c r="BK78" s="388"/>
      <c r="BL78" s="388"/>
      <c r="BM78" s="388"/>
      <c r="BN78" s="391"/>
      <c r="BO78" s="19">
        <f>COUNTIF(AG78:AW78,"Yes")</f>
        <v>0</v>
      </c>
      <c r="BP78" s="20">
        <f>COUNTIF(AX78:BG78, "Yes")</f>
        <v>0</v>
      </c>
      <c r="BQ78" s="21">
        <f>COUNTIF(BI78:BN78, "Yes")</f>
        <v>0</v>
      </c>
      <c r="BR78" s="242">
        <f>SUM(BO78:BQ78)</f>
        <v>0</v>
      </c>
      <c r="BS78" s="9" t="str">
        <f>IF(MATCH(B:B,'[2]Master ATLIS List'!$A:$A,0),"Y","N")</f>
        <v>Y</v>
      </c>
    </row>
    <row r="79" spans="1:71" s="28" customFormat="1" x14ac:dyDescent="0.2">
      <c r="A79" s="409" t="s">
        <v>158</v>
      </c>
      <c r="B79" s="26" t="s">
        <v>159</v>
      </c>
      <c r="C79" s="18" t="s">
        <v>1802</v>
      </c>
      <c r="D79" s="18" t="s">
        <v>160</v>
      </c>
      <c r="E79" s="27" t="s">
        <v>35</v>
      </c>
      <c r="F79" s="402">
        <f>SUMIFS('MCO Encounters'!G:G,'MCO Encounters'!A:A,B79,'MCO Encounters'!F:F,$C$1)</f>
        <v>0</v>
      </c>
      <c r="G79" s="371"/>
      <c r="H79" s="404">
        <f>SUMIFS('MCO Encounters'!I:I,'MCO Encounters'!A:A,B79,'MCO Encounters'!F:F,$C$1)</f>
        <v>0</v>
      </c>
      <c r="I79" s="371"/>
      <c r="J79" s="404">
        <f>SUMIFS('MCO Encounters'!H:H,'MCO Encounters'!A:A,B79,'MCO Encounters'!F:F,$C$1)</f>
        <v>0</v>
      </c>
      <c r="K79" s="372"/>
      <c r="L79" s="370"/>
      <c r="M79" s="394"/>
      <c r="N79" s="394"/>
      <c r="O79" s="394"/>
      <c r="P79" s="394"/>
      <c r="Q79" s="394"/>
      <c r="R79" s="395"/>
      <c r="S79" s="396"/>
      <c r="T79" s="394"/>
      <c r="U79" s="397"/>
      <c r="V79" s="398"/>
      <c r="W79" s="394"/>
      <c r="X79" s="398"/>
      <c r="Y79" s="394"/>
      <c r="Z79" s="396"/>
      <c r="AA79" s="398"/>
      <c r="AB79" s="398"/>
      <c r="AC79" s="398"/>
      <c r="AD79" s="398"/>
      <c r="AE79" s="398"/>
      <c r="AF79" s="397"/>
      <c r="AG79" s="388"/>
      <c r="AH79" s="388"/>
      <c r="AI79" s="388"/>
      <c r="AJ79" s="388"/>
      <c r="AK79" s="388"/>
      <c r="AL79" s="388"/>
      <c r="AM79" s="388"/>
      <c r="AN79" s="388"/>
      <c r="AO79" s="388"/>
      <c r="AP79" s="388"/>
      <c r="AQ79" s="388"/>
      <c r="AR79" s="388"/>
      <c r="AS79" s="388"/>
      <c r="AT79" s="388"/>
      <c r="AU79" s="388"/>
      <c r="AV79" s="388"/>
      <c r="AW79" s="388"/>
      <c r="AX79" s="389"/>
      <c r="AY79" s="388"/>
      <c r="AZ79" s="388"/>
      <c r="BA79" s="388"/>
      <c r="BB79" s="388"/>
      <c r="BC79" s="388"/>
      <c r="BD79" s="388"/>
      <c r="BE79" s="388"/>
      <c r="BF79" s="388"/>
      <c r="BG79" s="388"/>
      <c r="BH79" s="399"/>
      <c r="BI79" s="385"/>
      <c r="BJ79" s="388"/>
      <c r="BK79" s="388"/>
      <c r="BL79" s="388"/>
      <c r="BM79" s="388"/>
      <c r="BN79" s="391"/>
      <c r="BO79" s="19">
        <f>COUNTIF(AG79:AW79,"Yes")</f>
        <v>0</v>
      </c>
      <c r="BP79" s="20">
        <f>COUNTIF(AX79:BG79, "Yes")</f>
        <v>0</v>
      </c>
      <c r="BQ79" s="21">
        <f>COUNTIF(BI79:BN79, "Yes")</f>
        <v>0</v>
      </c>
      <c r="BR79" s="242">
        <f>SUM(BO79:BQ79)</f>
        <v>0</v>
      </c>
      <c r="BS79" s="9" t="str">
        <f>IF(MATCH(B:B,'[2]Master ATLIS List'!$A:$A,0),"Y","N")</f>
        <v>Y</v>
      </c>
    </row>
    <row r="80" spans="1:71" x14ac:dyDescent="0.2">
      <c r="A80" s="408" t="s">
        <v>161</v>
      </c>
      <c r="B80" s="22" t="s">
        <v>162</v>
      </c>
      <c r="C80" s="23" t="s">
        <v>1607</v>
      </c>
      <c r="D80" s="23" t="s">
        <v>15</v>
      </c>
      <c r="E80" s="24" t="s">
        <v>35</v>
      </c>
      <c r="F80" s="402">
        <f>SUMIFS('MCO Encounters'!G:G,'MCO Encounters'!A:A,B80,'MCO Encounters'!F:F,$C$1)</f>
        <v>0</v>
      </c>
      <c r="G80" s="371"/>
      <c r="H80" s="404">
        <f>SUMIFS('MCO Encounters'!I:I,'MCO Encounters'!A:A,B80,'MCO Encounters'!F:F,$C$1)</f>
        <v>0</v>
      </c>
      <c r="I80" s="371"/>
      <c r="J80" s="404">
        <f>SUMIFS('MCO Encounters'!H:H,'MCO Encounters'!A:A,B80,'MCO Encounters'!F:F,$C$1)</f>
        <v>0</v>
      </c>
      <c r="K80" s="372"/>
      <c r="L80" s="370"/>
      <c r="M80" s="383"/>
      <c r="N80" s="383"/>
      <c r="O80" s="383"/>
      <c r="P80" s="383"/>
      <c r="Q80" s="383"/>
      <c r="R80" s="384"/>
      <c r="S80" s="385"/>
      <c r="T80" s="383"/>
      <c r="U80" s="393"/>
      <c r="V80" s="388"/>
      <c r="W80" s="383"/>
      <c r="X80" s="388"/>
      <c r="Y80" s="383"/>
      <c r="Z80" s="385"/>
      <c r="AA80" s="388"/>
      <c r="AB80" s="388"/>
      <c r="AC80" s="388"/>
      <c r="AD80" s="388"/>
      <c r="AE80" s="388"/>
      <c r="AF80" s="393"/>
      <c r="AG80" s="388"/>
      <c r="AH80" s="388"/>
      <c r="AI80" s="388"/>
      <c r="AJ80" s="388"/>
      <c r="AK80" s="388"/>
      <c r="AL80" s="388"/>
      <c r="AM80" s="388"/>
      <c r="AN80" s="388"/>
      <c r="AO80" s="388"/>
      <c r="AP80" s="388"/>
      <c r="AQ80" s="388"/>
      <c r="AR80" s="388"/>
      <c r="AS80" s="388"/>
      <c r="AT80" s="388"/>
      <c r="AU80" s="388"/>
      <c r="AV80" s="388"/>
      <c r="AW80" s="388"/>
      <c r="AX80" s="389"/>
      <c r="AY80" s="388"/>
      <c r="AZ80" s="388"/>
      <c r="BA80" s="388"/>
      <c r="BB80" s="388"/>
      <c r="BC80" s="388"/>
      <c r="BD80" s="388"/>
      <c r="BE80" s="388"/>
      <c r="BF80" s="388"/>
      <c r="BG80" s="388"/>
      <c r="BH80" s="390"/>
      <c r="BI80" s="385"/>
      <c r="BJ80" s="388"/>
      <c r="BK80" s="388"/>
      <c r="BL80" s="388"/>
      <c r="BM80" s="388"/>
      <c r="BN80" s="391"/>
      <c r="BO80" s="19">
        <f>COUNTIF(AG80:AW80,"Yes")</f>
        <v>0</v>
      </c>
      <c r="BP80" s="20">
        <f>COUNTIF(AX80:BG80, "Yes")</f>
        <v>0</v>
      </c>
      <c r="BQ80" s="21">
        <f>COUNTIF(BI80:BN80, "Yes")</f>
        <v>0</v>
      </c>
      <c r="BR80" s="242">
        <f>SUM(BO80:BQ80)</f>
        <v>0</v>
      </c>
      <c r="BS80" s="9" t="str">
        <f>IF(MATCH(B:B,'[2]Master ATLIS List'!$A:$A,0),"Y","N")</f>
        <v>Y</v>
      </c>
    </row>
    <row r="81" spans="1:71" s="28" customFormat="1" x14ac:dyDescent="0.2">
      <c r="A81" s="409" t="s">
        <v>1038</v>
      </c>
      <c r="B81" s="26" t="s">
        <v>1039</v>
      </c>
      <c r="C81" s="18" t="s">
        <v>1688</v>
      </c>
      <c r="D81" s="18" t="s">
        <v>15</v>
      </c>
      <c r="E81" s="27" t="s">
        <v>65</v>
      </c>
      <c r="F81" s="402">
        <f>SUMIFS('MCO Encounters'!G:G,'MCO Encounters'!A:A,B81,'MCO Encounters'!F:F,$C$1)</f>
        <v>0</v>
      </c>
      <c r="G81" s="371"/>
      <c r="H81" s="404">
        <f>SUMIFS('MCO Encounters'!I:I,'MCO Encounters'!A:A,B81,'MCO Encounters'!F:F,$C$1)</f>
        <v>0</v>
      </c>
      <c r="I81" s="371"/>
      <c r="J81" s="404">
        <f>SUMIFS('MCO Encounters'!H:H,'MCO Encounters'!A:A,B81,'MCO Encounters'!F:F,$C$1)</f>
        <v>0</v>
      </c>
      <c r="K81" s="372"/>
      <c r="L81" s="370"/>
      <c r="M81" s="394"/>
      <c r="N81" s="394"/>
      <c r="O81" s="394"/>
      <c r="P81" s="394"/>
      <c r="Q81" s="394"/>
      <c r="R81" s="395"/>
      <c r="S81" s="396"/>
      <c r="T81" s="394"/>
      <c r="U81" s="397"/>
      <c r="V81" s="398"/>
      <c r="W81" s="394"/>
      <c r="X81" s="398"/>
      <c r="Y81" s="394"/>
      <c r="Z81" s="396"/>
      <c r="AA81" s="398"/>
      <c r="AB81" s="398"/>
      <c r="AC81" s="398"/>
      <c r="AD81" s="398"/>
      <c r="AE81" s="398"/>
      <c r="AF81" s="397"/>
      <c r="AG81" s="388"/>
      <c r="AH81" s="388"/>
      <c r="AI81" s="388"/>
      <c r="AJ81" s="388"/>
      <c r="AK81" s="388"/>
      <c r="AL81" s="388"/>
      <c r="AM81" s="388"/>
      <c r="AN81" s="388"/>
      <c r="AO81" s="388"/>
      <c r="AP81" s="388"/>
      <c r="AQ81" s="388"/>
      <c r="AR81" s="388"/>
      <c r="AS81" s="388"/>
      <c r="AT81" s="388"/>
      <c r="AU81" s="388"/>
      <c r="AV81" s="388"/>
      <c r="AW81" s="388"/>
      <c r="AX81" s="389"/>
      <c r="AY81" s="388"/>
      <c r="AZ81" s="388"/>
      <c r="BA81" s="388"/>
      <c r="BB81" s="388"/>
      <c r="BC81" s="388"/>
      <c r="BD81" s="388"/>
      <c r="BE81" s="388"/>
      <c r="BF81" s="388"/>
      <c r="BG81" s="388"/>
      <c r="BH81" s="399"/>
      <c r="BI81" s="385"/>
      <c r="BJ81" s="388"/>
      <c r="BK81" s="388"/>
      <c r="BL81" s="388"/>
      <c r="BM81" s="388"/>
      <c r="BN81" s="391"/>
      <c r="BO81" s="19">
        <f>COUNTIF(AG81:AW81,"Yes")</f>
        <v>0</v>
      </c>
      <c r="BP81" s="20">
        <f>COUNTIF(AX81:BG81, "Yes")</f>
        <v>0</v>
      </c>
      <c r="BQ81" s="21">
        <f>COUNTIF(BI81:BN81, "Yes")</f>
        <v>0</v>
      </c>
      <c r="BR81" s="242">
        <f>SUM(BO81:BQ81)</f>
        <v>0</v>
      </c>
      <c r="BS81" s="9" t="str">
        <f>IF(MATCH(B:B,'[2]Master ATLIS List'!$A:$A,0),"Y","N")</f>
        <v>Y</v>
      </c>
    </row>
    <row r="82" spans="1:71" x14ac:dyDescent="0.2">
      <c r="A82" s="408" t="s">
        <v>296</v>
      </c>
      <c r="B82" s="22" t="s">
        <v>297</v>
      </c>
      <c r="C82" s="23" t="s">
        <v>1529</v>
      </c>
      <c r="D82" s="23" t="s">
        <v>13</v>
      </c>
      <c r="E82" s="24" t="s">
        <v>64</v>
      </c>
      <c r="F82" s="402">
        <f>SUMIFS('MCO Encounters'!G:G,'MCO Encounters'!A:A,B82,'MCO Encounters'!F:F,$C$1)</f>
        <v>0</v>
      </c>
      <c r="G82" s="371"/>
      <c r="H82" s="404">
        <f>SUMIFS('MCO Encounters'!I:I,'MCO Encounters'!A:A,B82,'MCO Encounters'!F:F,$C$1)</f>
        <v>0</v>
      </c>
      <c r="I82" s="371"/>
      <c r="J82" s="404">
        <f>SUMIFS('MCO Encounters'!H:H,'MCO Encounters'!A:A,B82,'MCO Encounters'!F:F,$C$1)</f>
        <v>0</v>
      </c>
      <c r="K82" s="372"/>
      <c r="L82" s="370"/>
      <c r="M82" s="383"/>
      <c r="N82" s="383"/>
      <c r="O82" s="383"/>
      <c r="P82" s="383"/>
      <c r="Q82" s="383"/>
      <c r="R82" s="384"/>
      <c r="S82" s="385"/>
      <c r="T82" s="383"/>
      <c r="U82" s="393"/>
      <c r="V82" s="388"/>
      <c r="W82" s="383"/>
      <c r="X82" s="388"/>
      <c r="Y82" s="383"/>
      <c r="Z82" s="385"/>
      <c r="AA82" s="388"/>
      <c r="AB82" s="388"/>
      <c r="AC82" s="388"/>
      <c r="AD82" s="388"/>
      <c r="AE82" s="388"/>
      <c r="AF82" s="393"/>
      <c r="AG82" s="388"/>
      <c r="AH82" s="388"/>
      <c r="AI82" s="388"/>
      <c r="AJ82" s="388"/>
      <c r="AK82" s="388"/>
      <c r="AL82" s="388"/>
      <c r="AM82" s="388"/>
      <c r="AN82" s="388"/>
      <c r="AO82" s="388"/>
      <c r="AP82" s="388"/>
      <c r="AQ82" s="388"/>
      <c r="AR82" s="388"/>
      <c r="AS82" s="388"/>
      <c r="AT82" s="388"/>
      <c r="AU82" s="388"/>
      <c r="AV82" s="388"/>
      <c r="AW82" s="388"/>
      <c r="AX82" s="389"/>
      <c r="AY82" s="388"/>
      <c r="AZ82" s="388"/>
      <c r="BA82" s="388"/>
      <c r="BB82" s="388"/>
      <c r="BC82" s="388"/>
      <c r="BD82" s="388"/>
      <c r="BE82" s="388"/>
      <c r="BF82" s="388"/>
      <c r="BG82" s="388"/>
      <c r="BH82" s="390"/>
      <c r="BI82" s="385"/>
      <c r="BJ82" s="388"/>
      <c r="BK82" s="388"/>
      <c r="BL82" s="388"/>
      <c r="BM82" s="388"/>
      <c r="BN82" s="391"/>
      <c r="BO82" s="19">
        <f>COUNTIF(AG82:AW82,"Yes")</f>
        <v>0</v>
      </c>
      <c r="BP82" s="20">
        <f>COUNTIF(AX82:BG82, "Yes")</f>
        <v>0</v>
      </c>
      <c r="BQ82" s="21">
        <f>COUNTIF(BI82:BN82, "Yes")</f>
        <v>0</v>
      </c>
      <c r="BR82" s="242">
        <f>SUM(BO82:BQ82)</f>
        <v>0</v>
      </c>
      <c r="BS82" s="9" t="str">
        <f>IF(MATCH(B:B,'[2]Master ATLIS List'!$A:$A,0),"Y","N")</f>
        <v>Y</v>
      </c>
    </row>
    <row r="83" spans="1:71" s="28" customFormat="1" x14ac:dyDescent="0.2">
      <c r="A83" s="409" t="s">
        <v>150</v>
      </c>
      <c r="B83" s="26" t="s">
        <v>151</v>
      </c>
      <c r="C83" s="18" t="s">
        <v>1683</v>
      </c>
      <c r="D83" s="18" t="s">
        <v>13</v>
      </c>
      <c r="E83" s="27" t="s">
        <v>64</v>
      </c>
      <c r="F83" s="402">
        <f>SUMIFS('MCO Encounters'!G:G,'MCO Encounters'!A:A,B83,'MCO Encounters'!F:F,$C$1)</f>
        <v>0</v>
      </c>
      <c r="G83" s="371"/>
      <c r="H83" s="404">
        <f>SUMIFS('MCO Encounters'!I:I,'MCO Encounters'!A:A,B83,'MCO Encounters'!F:F,$C$1)</f>
        <v>0</v>
      </c>
      <c r="I83" s="371"/>
      <c r="J83" s="404">
        <f>SUMIFS('MCO Encounters'!H:H,'MCO Encounters'!A:A,B83,'MCO Encounters'!F:F,$C$1)</f>
        <v>0</v>
      </c>
      <c r="K83" s="372"/>
      <c r="L83" s="370"/>
      <c r="M83" s="394"/>
      <c r="N83" s="394"/>
      <c r="O83" s="394"/>
      <c r="P83" s="394"/>
      <c r="Q83" s="394"/>
      <c r="R83" s="395"/>
      <c r="S83" s="396"/>
      <c r="T83" s="394"/>
      <c r="U83" s="397"/>
      <c r="V83" s="398"/>
      <c r="W83" s="394"/>
      <c r="X83" s="398"/>
      <c r="Y83" s="394"/>
      <c r="Z83" s="396"/>
      <c r="AA83" s="398"/>
      <c r="AB83" s="398"/>
      <c r="AC83" s="398"/>
      <c r="AD83" s="398"/>
      <c r="AE83" s="398"/>
      <c r="AF83" s="397"/>
      <c r="AG83" s="388"/>
      <c r="AH83" s="388"/>
      <c r="AI83" s="388"/>
      <c r="AJ83" s="388"/>
      <c r="AK83" s="388"/>
      <c r="AL83" s="388"/>
      <c r="AM83" s="388"/>
      <c r="AN83" s="388"/>
      <c r="AO83" s="388"/>
      <c r="AP83" s="388"/>
      <c r="AQ83" s="388"/>
      <c r="AR83" s="388"/>
      <c r="AS83" s="388"/>
      <c r="AT83" s="388"/>
      <c r="AU83" s="388"/>
      <c r="AV83" s="388"/>
      <c r="AW83" s="388"/>
      <c r="AX83" s="389"/>
      <c r="AY83" s="388"/>
      <c r="AZ83" s="388"/>
      <c r="BA83" s="388"/>
      <c r="BB83" s="388"/>
      <c r="BC83" s="388"/>
      <c r="BD83" s="388"/>
      <c r="BE83" s="388"/>
      <c r="BF83" s="388"/>
      <c r="BG83" s="388"/>
      <c r="BH83" s="399"/>
      <c r="BI83" s="385"/>
      <c r="BJ83" s="388"/>
      <c r="BK83" s="388"/>
      <c r="BL83" s="388"/>
      <c r="BM83" s="388"/>
      <c r="BN83" s="391"/>
      <c r="BO83" s="19">
        <f>COUNTIF(AG83:AW83,"Yes")</f>
        <v>0</v>
      </c>
      <c r="BP83" s="20">
        <f>COUNTIF(AX83:BG83, "Yes")</f>
        <v>0</v>
      </c>
      <c r="BQ83" s="21">
        <f>COUNTIF(BI83:BN83, "Yes")</f>
        <v>0</v>
      </c>
      <c r="BR83" s="242">
        <f>SUM(BO83:BQ83)</f>
        <v>0</v>
      </c>
      <c r="BS83" s="9" t="str">
        <f>IF(MATCH(B:B,'[2]Master ATLIS List'!$A:$A,0),"Y","N")</f>
        <v>Y</v>
      </c>
    </row>
    <row r="84" spans="1:71" x14ac:dyDescent="0.2">
      <c r="A84" s="408" t="s">
        <v>380</v>
      </c>
      <c r="B84" s="22" t="s">
        <v>381</v>
      </c>
      <c r="C84" s="23" t="s">
        <v>1754</v>
      </c>
      <c r="D84" s="23" t="s">
        <v>15</v>
      </c>
      <c r="E84" s="24" t="s">
        <v>64</v>
      </c>
      <c r="F84" s="402">
        <f>SUMIFS('MCO Encounters'!G:G,'MCO Encounters'!A:A,B84,'MCO Encounters'!F:F,$C$1)</f>
        <v>0</v>
      </c>
      <c r="G84" s="371"/>
      <c r="H84" s="404">
        <f>SUMIFS('MCO Encounters'!I:I,'MCO Encounters'!A:A,B84,'MCO Encounters'!F:F,$C$1)</f>
        <v>0</v>
      </c>
      <c r="I84" s="371"/>
      <c r="J84" s="404">
        <f>SUMIFS('MCO Encounters'!H:H,'MCO Encounters'!A:A,B84,'MCO Encounters'!F:F,$C$1)</f>
        <v>0</v>
      </c>
      <c r="K84" s="372"/>
      <c r="L84" s="370"/>
      <c r="M84" s="383"/>
      <c r="N84" s="383"/>
      <c r="O84" s="383"/>
      <c r="P84" s="383"/>
      <c r="Q84" s="383"/>
      <c r="R84" s="384"/>
      <c r="S84" s="385"/>
      <c r="T84" s="383"/>
      <c r="U84" s="393"/>
      <c r="V84" s="388"/>
      <c r="W84" s="383"/>
      <c r="X84" s="388"/>
      <c r="Y84" s="383"/>
      <c r="Z84" s="385"/>
      <c r="AA84" s="388"/>
      <c r="AB84" s="388"/>
      <c r="AC84" s="388"/>
      <c r="AD84" s="388"/>
      <c r="AE84" s="388"/>
      <c r="AF84" s="393"/>
      <c r="AG84" s="388"/>
      <c r="AH84" s="388"/>
      <c r="AI84" s="388"/>
      <c r="AJ84" s="388"/>
      <c r="AK84" s="388"/>
      <c r="AL84" s="388"/>
      <c r="AM84" s="388"/>
      <c r="AN84" s="388"/>
      <c r="AO84" s="388"/>
      <c r="AP84" s="388"/>
      <c r="AQ84" s="388"/>
      <c r="AR84" s="388"/>
      <c r="AS84" s="388"/>
      <c r="AT84" s="388"/>
      <c r="AU84" s="388"/>
      <c r="AV84" s="388"/>
      <c r="AW84" s="388"/>
      <c r="AX84" s="389"/>
      <c r="AY84" s="388"/>
      <c r="AZ84" s="388"/>
      <c r="BA84" s="388"/>
      <c r="BB84" s="388"/>
      <c r="BC84" s="388"/>
      <c r="BD84" s="388"/>
      <c r="BE84" s="388"/>
      <c r="BF84" s="388"/>
      <c r="BG84" s="388"/>
      <c r="BH84" s="390"/>
      <c r="BI84" s="385"/>
      <c r="BJ84" s="388"/>
      <c r="BK84" s="388"/>
      <c r="BL84" s="388"/>
      <c r="BM84" s="388"/>
      <c r="BN84" s="391"/>
      <c r="BO84" s="19">
        <f>COUNTIF(AG84:AW84,"Yes")</f>
        <v>0</v>
      </c>
      <c r="BP84" s="20">
        <f>COUNTIF(AX84:BG84, "Yes")</f>
        <v>0</v>
      </c>
      <c r="BQ84" s="21">
        <f>COUNTIF(BI84:BN84, "Yes")</f>
        <v>0</v>
      </c>
      <c r="BR84" s="242">
        <f>SUM(BO84:BQ84)</f>
        <v>0</v>
      </c>
      <c r="BS84" s="9" t="str">
        <f>IF(MATCH(B:B,'[2]Master ATLIS List'!$A:$A,0),"Y","N")</f>
        <v>Y</v>
      </c>
    </row>
    <row r="85" spans="1:71" s="28" customFormat="1" x14ac:dyDescent="0.2">
      <c r="A85" s="409" t="s">
        <v>533</v>
      </c>
      <c r="B85" s="26" t="s">
        <v>534</v>
      </c>
      <c r="C85" s="18" t="s">
        <v>1555</v>
      </c>
      <c r="D85" s="18" t="s">
        <v>13</v>
      </c>
      <c r="E85" s="27" t="s">
        <v>64</v>
      </c>
      <c r="F85" s="402">
        <f>SUMIFS('MCO Encounters'!G:G,'MCO Encounters'!A:A,B85,'MCO Encounters'!F:F,$C$1)</f>
        <v>0</v>
      </c>
      <c r="G85" s="371"/>
      <c r="H85" s="404">
        <f>SUMIFS('MCO Encounters'!I:I,'MCO Encounters'!A:A,B85,'MCO Encounters'!F:F,$C$1)</f>
        <v>0</v>
      </c>
      <c r="I85" s="371"/>
      <c r="J85" s="404">
        <f>SUMIFS('MCO Encounters'!H:H,'MCO Encounters'!A:A,B85,'MCO Encounters'!F:F,$C$1)</f>
        <v>0</v>
      </c>
      <c r="K85" s="372"/>
      <c r="L85" s="370"/>
      <c r="M85" s="394"/>
      <c r="N85" s="394"/>
      <c r="O85" s="394"/>
      <c r="P85" s="394"/>
      <c r="Q85" s="394"/>
      <c r="R85" s="395"/>
      <c r="S85" s="396"/>
      <c r="T85" s="394"/>
      <c r="U85" s="397"/>
      <c r="V85" s="398"/>
      <c r="W85" s="394"/>
      <c r="X85" s="398"/>
      <c r="Y85" s="394"/>
      <c r="Z85" s="396"/>
      <c r="AA85" s="398"/>
      <c r="AB85" s="398"/>
      <c r="AC85" s="398"/>
      <c r="AD85" s="398"/>
      <c r="AE85" s="398"/>
      <c r="AF85" s="397"/>
      <c r="AG85" s="388"/>
      <c r="AH85" s="388"/>
      <c r="AI85" s="388"/>
      <c r="AJ85" s="388"/>
      <c r="AK85" s="388"/>
      <c r="AL85" s="388"/>
      <c r="AM85" s="388"/>
      <c r="AN85" s="388"/>
      <c r="AO85" s="388"/>
      <c r="AP85" s="388"/>
      <c r="AQ85" s="388"/>
      <c r="AR85" s="388"/>
      <c r="AS85" s="388"/>
      <c r="AT85" s="388"/>
      <c r="AU85" s="388"/>
      <c r="AV85" s="388"/>
      <c r="AW85" s="388"/>
      <c r="AX85" s="389"/>
      <c r="AY85" s="388"/>
      <c r="AZ85" s="388"/>
      <c r="BA85" s="388"/>
      <c r="BB85" s="388"/>
      <c r="BC85" s="388"/>
      <c r="BD85" s="388"/>
      <c r="BE85" s="388"/>
      <c r="BF85" s="388"/>
      <c r="BG85" s="388"/>
      <c r="BH85" s="399"/>
      <c r="BI85" s="385"/>
      <c r="BJ85" s="388"/>
      <c r="BK85" s="388"/>
      <c r="BL85" s="388"/>
      <c r="BM85" s="388"/>
      <c r="BN85" s="391"/>
      <c r="BO85" s="19">
        <f>COUNTIF(AG85:AW85,"Yes")</f>
        <v>0</v>
      </c>
      <c r="BP85" s="20">
        <f>COUNTIF(AX85:BG85, "Yes")</f>
        <v>0</v>
      </c>
      <c r="BQ85" s="21">
        <f>COUNTIF(BI85:BN85, "Yes")</f>
        <v>0</v>
      </c>
      <c r="BR85" s="242">
        <f>SUM(BO85:BQ85)</f>
        <v>0</v>
      </c>
      <c r="BS85" s="9" t="str">
        <f>IF(MATCH(B:B,'[2]Master ATLIS List'!$A:$A,0),"Y","N")</f>
        <v>Y</v>
      </c>
    </row>
    <row r="86" spans="1:71" x14ac:dyDescent="0.2">
      <c r="A86" s="408" t="s">
        <v>551</v>
      </c>
      <c r="B86" s="22" t="s">
        <v>552</v>
      </c>
      <c r="C86" s="23" t="s">
        <v>1566</v>
      </c>
      <c r="D86" s="23" t="s">
        <v>15</v>
      </c>
      <c r="E86" s="24" t="s">
        <v>64</v>
      </c>
      <c r="F86" s="402">
        <f>SUMIFS('MCO Encounters'!G:G,'MCO Encounters'!A:A,B86,'MCO Encounters'!F:F,$C$1)</f>
        <v>0</v>
      </c>
      <c r="G86" s="371"/>
      <c r="H86" s="404">
        <f>SUMIFS('MCO Encounters'!I:I,'MCO Encounters'!A:A,B86,'MCO Encounters'!F:F,$C$1)</f>
        <v>0</v>
      </c>
      <c r="I86" s="371"/>
      <c r="J86" s="404">
        <f>SUMIFS('MCO Encounters'!H:H,'MCO Encounters'!A:A,B86,'MCO Encounters'!F:F,$C$1)</f>
        <v>0</v>
      </c>
      <c r="K86" s="372"/>
      <c r="L86" s="370"/>
      <c r="M86" s="383"/>
      <c r="N86" s="383"/>
      <c r="O86" s="383"/>
      <c r="P86" s="383"/>
      <c r="Q86" s="383"/>
      <c r="R86" s="384"/>
      <c r="S86" s="385"/>
      <c r="T86" s="383"/>
      <c r="U86" s="393"/>
      <c r="V86" s="388"/>
      <c r="W86" s="383"/>
      <c r="X86" s="388"/>
      <c r="Y86" s="383"/>
      <c r="Z86" s="385"/>
      <c r="AA86" s="388"/>
      <c r="AB86" s="388"/>
      <c r="AC86" s="388"/>
      <c r="AD86" s="388"/>
      <c r="AE86" s="388"/>
      <c r="AF86" s="393"/>
      <c r="AG86" s="388"/>
      <c r="AH86" s="388"/>
      <c r="AI86" s="388"/>
      <c r="AJ86" s="388"/>
      <c r="AK86" s="388"/>
      <c r="AL86" s="388"/>
      <c r="AM86" s="388"/>
      <c r="AN86" s="388"/>
      <c r="AO86" s="388"/>
      <c r="AP86" s="388"/>
      <c r="AQ86" s="388"/>
      <c r="AR86" s="388"/>
      <c r="AS86" s="388"/>
      <c r="AT86" s="388"/>
      <c r="AU86" s="388"/>
      <c r="AV86" s="388"/>
      <c r="AW86" s="388"/>
      <c r="AX86" s="389"/>
      <c r="AY86" s="388"/>
      <c r="AZ86" s="388"/>
      <c r="BA86" s="388"/>
      <c r="BB86" s="388"/>
      <c r="BC86" s="388"/>
      <c r="BD86" s="388"/>
      <c r="BE86" s="388"/>
      <c r="BF86" s="388"/>
      <c r="BG86" s="388"/>
      <c r="BH86" s="390"/>
      <c r="BI86" s="385"/>
      <c r="BJ86" s="388"/>
      <c r="BK86" s="388"/>
      <c r="BL86" s="388"/>
      <c r="BM86" s="388"/>
      <c r="BN86" s="391"/>
      <c r="BO86" s="19">
        <f>COUNTIF(AG86:AW86,"Yes")</f>
        <v>0</v>
      </c>
      <c r="BP86" s="20">
        <f>COUNTIF(AX86:BG86, "Yes")</f>
        <v>0</v>
      </c>
      <c r="BQ86" s="21">
        <f>COUNTIF(BI86:BN86, "Yes")</f>
        <v>0</v>
      </c>
      <c r="BR86" s="242">
        <f>SUM(BO86:BQ86)</f>
        <v>0</v>
      </c>
      <c r="BS86" s="9" t="str">
        <f>IF(MATCH(B:B,'[2]Master ATLIS List'!$A:$A,0),"Y","N")</f>
        <v>Y</v>
      </c>
    </row>
    <row r="87" spans="1:71" s="28" customFormat="1" x14ac:dyDescent="0.2">
      <c r="A87" s="409" t="s">
        <v>1377</v>
      </c>
      <c r="B87" s="26" t="s">
        <v>908</v>
      </c>
      <c r="C87" s="18" t="s">
        <v>1822</v>
      </c>
      <c r="D87" s="18" t="s">
        <v>15</v>
      </c>
      <c r="E87" s="27" t="s">
        <v>18</v>
      </c>
      <c r="F87" s="402">
        <f>SUMIFS('MCO Encounters'!G:G,'MCO Encounters'!A:A,B87,'MCO Encounters'!F:F,$C$1)</f>
        <v>0</v>
      </c>
      <c r="G87" s="371"/>
      <c r="H87" s="404">
        <f>SUMIFS('MCO Encounters'!I:I,'MCO Encounters'!A:A,B87,'MCO Encounters'!F:F,$C$1)</f>
        <v>0</v>
      </c>
      <c r="I87" s="371"/>
      <c r="J87" s="404">
        <f>SUMIFS('MCO Encounters'!H:H,'MCO Encounters'!A:A,B87,'MCO Encounters'!F:F,$C$1)</f>
        <v>0</v>
      </c>
      <c r="K87" s="372"/>
      <c r="L87" s="370"/>
      <c r="M87" s="394"/>
      <c r="N87" s="394"/>
      <c r="O87" s="394"/>
      <c r="P87" s="394"/>
      <c r="Q87" s="394"/>
      <c r="R87" s="395"/>
      <c r="S87" s="396"/>
      <c r="T87" s="394"/>
      <c r="U87" s="397"/>
      <c r="V87" s="398"/>
      <c r="W87" s="394"/>
      <c r="X87" s="398"/>
      <c r="Y87" s="394"/>
      <c r="Z87" s="396"/>
      <c r="AA87" s="398"/>
      <c r="AB87" s="398"/>
      <c r="AC87" s="398"/>
      <c r="AD87" s="398"/>
      <c r="AE87" s="398"/>
      <c r="AF87" s="397"/>
      <c r="AG87" s="388"/>
      <c r="AH87" s="388"/>
      <c r="AI87" s="388"/>
      <c r="AJ87" s="388"/>
      <c r="AK87" s="388"/>
      <c r="AL87" s="388"/>
      <c r="AM87" s="388"/>
      <c r="AN87" s="388"/>
      <c r="AO87" s="388"/>
      <c r="AP87" s="388"/>
      <c r="AQ87" s="388"/>
      <c r="AR87" s="388"/>
      <c r="AS87" s="388"/>
      <c r="AT87" s="388"/>
      <c r="AU87" s="388"/>
      <c r="AV87" s="388"/>
      <c r="AW87" s="388"/>
      <c r="AX87" s="389"/>
      <c r="AY87" s="388"/>
      <c r="AZ87" s="388"/>
      <c r="BA87" s="388"/>
      <c r="BB87" s="388"/>
      <c r="BC87" s="388"/>
      <c r="BD87" s="388"/>
      <c r="BE87" s="388"/>
      <c r="BF87" s="388"/>
      <c r="BG87" s="388"/>
      <c r="BH87" s="399"/>
      <c r="BI87" s="385"/>
      <c r="BJ87" s="388"/>
      <c r="BK87" s="388"/>
      <c r="BL87" s="388"/>
      <c r="BM87" s="388"/>
      <c r="BN87" s="391"/>
      <c r="BO87" s="19">
        <f>COUNTIF(AG87:AW87,"Yes")</f>
        <v>0</v>
      </c>
      <c r="BP87" s="20">
        <f>COUNTIF(AX87:BG87, "Yes")</f>
        <v>0</v>
      </c>
      <c r="BQ87" s="21">
        <f>COUNTIF(BI87:BN87, "Yes")</f>
        <v>0</v>
      </c>
      <c r="BR87" s="242">
        <f>SUM(BO87:BQ87)</f>
        <v>0</v>
      </c>
      <c r="BS87" s="9" t="str">
        <f>IF(MATCH(B:B,'[2]Master ATLIS List'!$A:$A,0),"Y","N")</f>
        <v>Y</v>
      </c>
    </row>
    <row r="88" spans="1:71" x14ac:dyDescent="0.2">
      <c r="A88" s="408" t="s">
        <v>671</v>
      </c>
      <c r="B88" s="22" t="s">
        <v>672</v>
      </c>
      <c r="C88" s="23" t="s">
        <v>1498</v>
      </c>
      <c r="D88" s="23" t="s">
        <v>15</v>
      </c>
      <c r="E88" s="24" t="s">
        <v>18</v>
      </c>
      <c r="F88" s="402">
        <f>SUMIFS('MCO Encounters'!G:G,'MCO Encounters'!A:A,B88,'MCO Encounters'!F:F,$C$1)</f>
        <v>0</v>
      </c>
      <c r="G88" s="371"/>
      <c r="H88" s="404">
        <f>SUMIFS('MCO Encounters'!I:I,'MCO Encounters'!A:A,B88,'MCO Encounters'!F:F,$C$1)</f>
        <v>0</v>
      </c>
      <c r="I88" s="371"/>
      <c r="J88" s="404">
        <f>SUMIFS('MCO Encounters'!H:H,'MCO Encounters'!A:A,B88,'MCO Encounters'!F:F,$C$1)</f>
        <v>0</v>
      </c>
      <c r="K88" s="372"/>
      <c r="L88" s="370"/>
      <c r="M88" s="383"/>
      <c r="N88" s="383"/>
      <c r="O88" s="383"/>
      <c r="P88" s="383"/>
      <c r="Q88" s="383"/>
      <c r="R88" s="384"/>
      <c r="S88" s="385"/>
      <c r="T88" s="383"/>
      <c r="U88" s="393"/>
      <c r="V88" s="388"/>
      <c r="W88" s="383"/>
      <c r="X88" s="388"/>
      <c r="Y88" s="383"/>
      <c r="Z88" s="385"/>
      <c r="AA88" s="388"/>
      <c r="AB88" s="388"/>
      <c r="AC88" s="388"/>
      <c r="AD88" s="388"/>
      <c r="AE88" s="388"/>
      <c r="AF88" s="393"/>
      <c r="AG88" s="388"/>
      <c r="AH88" s="388"/>
      <c r="AI88" s="388"/>
      <c r="AJ88" s="388"/>
      <c r="AK88" s="388"/>
      <c r="AL88" s="388"/>
      <c r="AM88" s="388"/>
      <c r="AN88" s="388"/>
      <c r="AO88" s="388"/>
      <c r="AP88" s="388"/>
      <c r="AQ88" s="388"/>
      <c r="AR88" s="388"/>
      <c r="AS88" s="388"/>
      <c r="AT88" s="388"/>
      <c r="AU88" s="388"/>
      <c r="AV88" s="388"/>
      <c r="AW88" s="388"/>
      <c r="AX88" s="389"/>
      <c r="AY88" s="388"/>
      <c r="AZ88" s="388"/>
      <c r="BA88" s="388"/>
      <c r="BB88" s="388"/>
      <c r="BC88" s="388"/>
      <c r="BD88" s="388"/>
      <c r="BE88" s="388"/>
      <c r="BF88" s="388"/>
      <c r="BG88" s="388"/>
      <c r="BH88" s="390"/>
      <c r="BI88" s="385"/>
      <c r="BJ88" s="388"/>
      <c r="BK88" s="388"/>
      <c r="BL88" s="388"/>
      <c r="BM88" s="388"/>
      <c r="BN88" s="391"/>
      <c r="BO88" s="19">
        <f>COUNTIF(AG88:AW88,"Yes")</f>
        <v>0</v>
      </c>
      <c r="BP88" s="20">
        <f>COUNTIF(AX88:BG88, "Yes")</f>
        <v>0</v>
      </c>
      <c r="BQ88" s="21">
        <f>COUNTIF(BI88:BN88, "Yes")</f>
        <v>0</v>
      </c>
      <c r="BR88" s="242">
        <f>SUM(BO88:BQ88)</f>
        <v>0</v>
      </c>
      <c r="BS88" s="9" t="str">
        <f>IF(MATCH(B:B,'[2]Master ATLIS List'!$A:$A,0),"Y","N")</f>
        <v>Y</v>
      </c>
    </row>
    <row r="89" spans="1:71" s="28" customFormat="1" x14ac:dyDescent="0.2">
      <c r="A89" s="409" t="s">
        <v>1067</v>
      </c>
      <c r="B89" s="26" t="s">
        <v>1068</v>
      </c>
      <c r="C89" s="18" t="s">
        <v>1430</v>
      </c>
      <c r="D89" s="18" t="s">
        <v>15</v>
      </c>
      <c r="E89" s="27" t="s">
        <v>20</v>
      </c>
      <c r="F89" s="402">
        <f>SUMIFS('MCO Encounters'!G:G,'MCO Encounters'!A:A,B89,'MCO Encounters'!F:F,$C$1)</f>
        <v>0</v>
      </c>
      <c r="G89" s="371"/>
      <c r="H89" s="404">
        <f>SUMIFS('MCO Encounters'!I:I,'MCO Encounters'!A:A,B89,'MCO Encounters'!F:F,$C$1)</f>
        <v>0</v>
      </c>
      <c r="I89" s="371"/>
      <c r="J89" s="404">
        <f>SUMIFS('MCO Encounters'!H:H,'MCO Encounters'!A:A,B89,'MCO Encounters'!F:F,$C$1)</f>
        <v>0</v>
      </c>
      <c r="K89" s="372"/>
      <c r="L89" s="370"/>
      <c r="M89" s="394"/>
      <c r="N89" s="394"/>
      <c r="O89" s="394"/>
      <c r="P89" s="394"/>
      <c r="Q89" s="394"/>
      <c r="R89" s="395"/>
      <c r="S89" s="396"/>
      <c r="T89" s="394"/>
      <c r="U89" s="397"/>
      <c r="V89" s="398"/>
      <c r="W89" s="394"/>
      <c r="X89" s="398"/>
      <c r="Y89" s="394"/>
      <c r="Z89" s="396"/>
      <c r="AA89" s="398"/>
      <c r="AB89" s="398"/>
      <c r="AC89" s="398"/>
      <c r="AD89" s="398"/>
      <c r="AE89" s="398"/>
      <c r="AF89" s="397"/>
      <c r="AG89" s="388"/>
      <c r="AH89" s="388"/>
      <c r="AI89" s="388"/>
      <c r="AJ89" s="388"/>
      <c r="AK89" s="388"/>
      <c r="AL89" s="388"/>
      <c r="AM89" s="388"/>
      <c r="AN89" s="388"/>
      <c r="AO89" s="388"/>
      <c r="AP89" s="388"/>
      <c r="AQ89" s="388"/>
      <c r="AR89" s="388"/>
      <c r="AS89" s="388"/>
      <c r="AT89" s="388"/>
      <c r="AU89" s="388"/>
      <c r="AV89" s="388"/>
      <c r="AW89" s="388"/>
      <c r="AX89" s="389"/>
      <c r="AY89" s="388"/>
      <c r="AZ89" s="388"/>
      <c r="BA89" s="388"/>
      <c r="BB89" s="388"/>
      <c r="BC89" s="388"/>
      <c r="BD89" s="388"/>
      <c r="BE89" s="388"/>
      <c r="BF89" s="388"/>
      <c r="BG89" s="388"/>
      <c r="BH89" s="399"/>
      <c r="BI89" s="385"/>
      <c r="BJ89" s="388"/>
      <c r="BK89" s="388"/>
      <c r="BL89" s="388"/>
      <c r="BM89" s="388"/>
      <c r="BN89" s="391"/>
      <c r="BO89" s="19">
        <f>COUNTIF(AG89:AW89,"Yes")</f>
        <v>0</v>
      </c>
      <c r="BP89" s="20">
        <f>COUNTIF(AX89:BG89, "Yes")</f>
        <v>0</v>
      </c>
      <c r="BQ89" s="21">
        <f>COUNTIF(BI89:BN89, "Yes")</f>
        <v>0</v>
      </c>
      <c r="BR89" s="242">
        <f>SUM(BO89:BQ89)</f>
        <v>0</v>
      </c>
      <c r="BS89" s="9" t="str">
        <f>IF(MATCH(B:B,'[2]Master ATLIS List'!$A:$A,0),"Y","N")</f>
        <v>Y</v>
      </c>
    </row>
    <row r="90" spans="1:71" x14ac:dyDescent="0.2">
      <c r="A90" s="408" t="s">
        <v>1080</v>
      </c>
      <c r="B90" s="22" t="s">
        <v>1081</v>
      </c>
      <c r="C90" s="23" t="s">
        <v>1082</v>
      </c>
      <c r="D90" s="23" t="s">
        <v>15</v>
      </c>
      <c r="E90" s="24" t="s">
        <v>66</v>
      </c>
      <c r="F90" s="402">
        <f>SUMIFS('MCO Encounters'!G:G,'MCO Encounters'!A:A,B90,'MCO Encounters'!F:F,$C$1)</f>
        <v>0</v>
      </c>
      <c r="G90" s="371"/>
      <c r="H90" s="404">
        <f>SUMIFS('MCO Encounters'!I:I,'MCO Encounters'!A:A,B90,'MCO Encounters'!F:F,$C$1)</f>
        <v>0</v>
      </c>
      <c r="I90" s="371"/>
      <c r="J90" s="404">
        <f>SUMIFS('MCO Encounters'!H:H,'MCO Encounters'!A:A,B90,'MCO Encounters'!F:F,$C$1)</f>
        <v>0</v>
      </c>
      <c r="K90" s="372"/>
      <c r="L90" s="370"/>
      <c r="M90" s="383"/>
      <c r="N90" s="383"/>
      <c r="O90" s="383"/>
      <c r="P90" s="383"/>
      <c r="Q90" s="383"/>
      <c r="R90" s="384"/>
      <c r="S90" s="385"/>
      <c r="T90" s="383"/>
      <c r="U90" s="393"/>
      <c r="V90" s="388"/>
      <c r="W90" s="383"/>
      <c r="X90" s="388"/>
      <c r="Y90" s="383"/>
      <c r="Z90" s="385"/>
      <c r="AA90" s="388"/>
      <c r="AB90" s="388"/>
      <c r="AC90" s="388"/>
      <c r="AD90" s="388"/>
      <c r="AE90" s="388"/>
      <c r="AF90" s="393"/>
      <c r="AG90" s="388"/>
      <c r="AH90" s="388"/>
      <c r="AI90" s="388"/>
      <c r="AJ90" s="388"/>
      <c r="AK90" s="388"/>
      <c r="AL90" s="388"/>
      <c r="AM90" s="388"/>
      <c r="AN90" s="388"/>
      <c r="AO90" s="388"/>
      <c r="AP90" s="388"/>
      <c r="AQ90" s="388"/>
      <c r="AR90" s="388"/>
      <c r="AS90" s="388"/>
      <c r="AT90" s="388"/>
      <c r="AU90" s="388"/>
      <c r="AV90" s="388"/>
      <c r="AW90" s="388"/>
      <c r="AX90" s="389"/>
      <c r="AY90" s="388"/>
      <c r="AZ90" s="388"/>
      <c r="BA90" s="388"/>
      <c r="BB90" s="388"/>
      <c r="BC90" s="388"/>
      <c r="BD90" s="388"/>
      <c r="BE90" s="388"/>
      <c r="BF90" s="388"/>
      <c r="BG90" s="388"/>
      <c r="BH90" s="390"/>
      <c r="BI90" s="385"/>
      <c r="BJ90" s="388"/>
      <c r="BK90" s="388"/>
      <c r="BL90" s="388"/>
      <c r="BM90" s="388"/>
      <c r="BN90" s="391"/>
      <c r="BO90" s="19">
        <f>COUNTIF(AG90:AW90,"Yes")</f>
        <v>0</v>
      </c>
      <c r="BP90" s="20">
        <f>COUNTIF(AX90:BG90, "Yes")</f>
        <v>0</v>
      </c>
      <c r="BQ90" s="21">
        <f>COUNTIF(BI90:BN90, "Yes")</f>
        <v>0</v>
      </c>
      <c r="BR90" s="242">
        <f>SUM(BO90:BQ90)</f>
        <v>0</v>
      </c>
      <c r="BS90" s="9" t="str">
        <f>IF(MATCH(B:B,'[2]Master ATLIS List'!$A:$A,0),"Y","N")</f>
        <v>Y</v>
      </c>
    </row>
    <row r="91" spans="1:71" s="28" customFormat="1" x14ac:dyDescent="0.2">
      <c r="A91" s="409" t="s">
        <v>1083</v>
      </c>
      <c r="B91" s="26" t="s">
        <v>1084</v>
      </c>
      <c r="C91" s="18" t="s">
        <v>1503</v>
      </c>
      <c r="D91" s="18" t="s">
        <v>15</v>
      </c>
      <c r="E91" s="27" t="s">
        <v>20</v>
      </c>
      <c r="F91" s="402">
        <f>SUMIFS('MCO Encounters'!G:G,'MCO Encounters'!A:A,B91,'MCO Encounters'!F:F,$C$1)</f>
        <v>0</v>
      </c>
      <c r="G91" s="371"/>
      <c r="H91" s="404">
        <f>SUMIFS('MCO Encounters'!I:I,'MCO Encounters'!A:A,B91,'MCO Encounters'!F:F,$C$1)</f>
        <v>0</v>
      </c>
      <c r="I91" s="371"/>
      <c r="J91" s="404">
        <f>SUMIFS('MCO Encounters'!H:H,'MCO Encounters'!A:A,B91,'MCO Encounters'!F:F,$C$1)</f>
        <v>0</v>
      </c>
      <c r="K91" s="372"/>
      <c r="L91" s="370"/>
      <c r="M91" s="394"/>
      <c r="N91" s="394"/>
      <c r="O91" s="394"/>
      <c r="P91" s="394"/>
      <c r="Q91" s="394"/>
      <c r="R91" s="395"/>
      <c r="S91" s="396"/>
      <c r="T91" s="394"/>
      <c r="U91" s="397"/>
      <c r="V91" s="398"/>
      <c r="W91" s="394"/>
      <c r="X91" s="398"/>
      <c r="Y91" s="394"/>
      <c r="Z91" s="396"/>
      <c r="AA91" s="398"/>
      <c r="AB91" s="398"/>
      <c r="AC91" s="398"/>
      <c r="AD91" s="398"/>
      <c r="AE91" s="398"/>
      <c r="AF91" s="397"/>
      <c r="AG91" s="388"/>
      <c r="AH91" s="388"/>
      <c r="AI91" s="388"/>
      <c r="AJ91" s="388"/>
      <c r="AK91" s="388"/>
      <c r="AL91" s="388"/>
      <c r="AM91" s="388"/>
      <c r="AN91" s="388"/>
      <c r="AO91" s="388"/>
      <c r="AP91" s="388"/>
      <c r="AQ91" s="388"/>
      <c r="AR91" s="388"/>
      <c r="AS91" s="388"/>
      <c r="AT91" s="388"/>
      <c r="AU91" s="388"/>
      <c r="AV91" s="388"/>
      <c r="AW91" s="388"/>
      <c r="AX91" s="389"/>
      <c r="AY91" s="388"/>
      <c r="AZ91" s="388"/>
      <c r="BA91" s="388"/>
      <c r="BB91" s="388"/>
      <c r="BC91" s="388"/>
      <c r="BD91" s="388"/>
      <c r="BE91" s="388"/>
      <c r="BF91" s="388"/>
      <c r="BG91" s="388"/>
      <c r="BH91" s="399"/>
      <c r="BI91" s="385"/>
      <c r="BJ91" s="388"/>
      <c r="BK91" s="388"/>
      <c r="BL91" s="388"/>
      <c r="BM91" s="388"/>
      <c r="BN91" s="391"/>
      <c r="BO91" s="19">
        <f>COUNTIF(AG91:AW91,"Yes")</f>
        <v>0</v>
      </c>
      <c r="BP91" s="20">
        <f>COUNTIF(AX91:BG91, "Yes")</f>
        <v>0</v>
      </c>
      <c r="BQ91" s="21">
        <f>COUNTIF(BI91:BN91, "Yes")</f>
        <v>0</v>
      </c>
      <c r="BR91" s="242">
        <f>SUM(BO91:BQ91)</f>
        <v>0</v>
      </c>
      <c r="BS91" s="9" t="str">
        <f>IF(MATCH(B:B,'[2]Master ATLIS List'!$A:$A,0),"Y","N")</f>
        <v>Y</v>
      </c>
    </row>
    <row r="92" spans="1:71" x14ac:dyDescent="0.2">
      <c r="A92" s="408" t="s">
        <v>304</v>
      </c>
      <c r="B92" s="22" t="s">
        <v>305</v>
      </c>
      <c r="C92" s="23" t="s">
        <v>306</v>
      </c>
      <c r="D92" s="23" t="s">
        <v>15</v>
      </c>
      <c r="E92" s="24" t="s">
        <v>67</v>
      </c>
      <c r="F92" s="402">
        <f>SUMIFS('MCO Encounters'!G:G,'MCO Encounters'!A:A,B92,'MCO Encounters'!F:F,$C$1)</f>
        <v>0</v>
      </c>
      <c r="G92" s="371"/>
      <c r="H92" s="404">
        <f>SUMIFS('MCO Encounters'!I:I,'MCO Encounters'!A:A,B92,'MCO Encounters'!F:F,$C$1)</f>
        <v>0</v>
      </c>
      <c r="I92" s="371"/>
      <c r="J92" s="404">
        <f>SUMIFS('MCO Encounters'!H:H,'MCO Encounters'!A:A,B92,'MCO Encounters'!F:F,$C$1)</f>
        <v>0</v>
      </c>
      <c r="K92" s="372"/>
      <c r="L92" s="370"/>
      <c r="M92" s="383"/>
      <c r="N92" s="383"/>
      <c r="O92" s="383"/>
      <c r="P92" s="383"/>
      <c r="Q92" s="383"/>
      <c r="R92" s="384"/>
      <c r="S92" s="385"/>
      <c r="T92" s="383"/>
      <c r="U92" s="393"/>
      <c r="V92" s="388"/>
      <c r="W92" s="383"/>
      <c r="X92" s="388"/>
      <c r="Y92" s="383"/>
      <c r="Z92" s="385"/>
      <c r="AA92" s="388"/>
      <c r="AB92" s="388"/>
      <c r="AC92" s="388"/>
      <c r="AD92" s="388"/>
      <c r="AE92" s="388"/>
      <c r="AF92" s="393"/>
      <c r="AG92" s="388"/>
      <c r="AH92" s="388"/>
      <c r="AI92" s="388"/>
      <c r="AJ92" s="388"/>
      <c r="AK92" s="388"/>
      <c r="AL92" s="388"/>
      <c r="AM92" s="388"/>
      <c r="AN92" s="388"/>
      <c r="AO92" s="388"/>
      <c r="AP92" s="388"/>
      <c r="AQ92" s="388"/>
      <c r="AR92" s="388"/>
      <c r="AS92" s="388"/>
      <c r="AT92" s="388"/>
      <c r="AU92" s="388"/>
      <c r="AV92" s="388"/>
      <c r="AW92" s="388"/>
      <c r="AX92" s="389"/>
      <c r="AY92" s="388"/>
      <c r="AZ92" s="388"/>
      <c r="BA92" s="388"/>
      <c r="BB92" s="388"/>
      <c r="BC92" s="388"/>
      <c r="BD92" s="388"/>
      <c r="BE92" s="388"/>
      <c r="BF92" s="388"/>
      <c r="BG92" s="388"/>
      <c r="BH92" s="390"/>
      <c r="BI92" s="385"/>
      <c r="BJ92" s="388"/>
      <c r="BK92" s="388"/>
      <c r="BL92" s="388"/>
      <c r="BM92" s="388"/>
      <c r="BN92" s="391"/>
      <c r="BO92" s="19">
        <f>COUNTIF(AG92:AW92,"Yes")</f>
        <v>0</v>
      </c>
      <c r="BP92" s="20">
        <f>COUNTIF(AX92:BG92, "Yes")</f>
        <v>0</v>
      </c>
      <c r="BQ92" s="21">
        <f>COUNTIF(BI92:BN92, "Yes")</f>
        <v>0</v>
      </c>
      <c r="BR92" s="242">
        <f>SUM(BO92:BQ92)</f>
        <v>0</v>
      </c>
      <c r="BS92" s="9" t="str">
        <f>IF(MATCH(B:B,'[2]Master ATLIS List'!$A:$A,0),"Y","N")</f>
        <v>Y</v>
      </c>
    </row>
    <row r="93" spans="1:71" s="28" customFormat="1" x14ac:dyDescent="0.2">
      <c r="A93" s="409" t="s">
        <v>1040</v>
      </c>
      <c r="B93" s="26" t="s">
        <v>1041</v>
      </c>
      <c r="C93" s="18" t="s">
        <v>1541</v>
      </c>
      <c r="D93" s="18" t="s">
        <v>15</v>
      </c>
      <c r="E93" s="27" t="s">
        <v>49</v>
      </c>
      <c r="F93" s="402">
        <f>SUMIFS('MCO Encounters'!G:G,'MCO Encounters'!A:A,B93,'MCO Encounters'!F:F,$C$1)</f>
        <v>0</v>
      </c>
      <c r="G93" s="371"/>
      <c r="H93" s="404">
        <f>SUMIFS('MCO Encounters'!I:I,'MCO Encounters'!A:A,B93,'MCO Encounters'!F:F,$C$1)</f>
        <v>0</v>
      </c>
      <c r="I93" s="371"/>
      <c r="J93" s="404">
        <f>SUMIFS('MCO Encounters'!H:H,'MCO Encounters'!A:A,B93,'MCO Encounters'!F:F,$C$1)</f>
        <v>0</v>
      </c>
      <c r="K93" s="372"/>
      <c r="L93" s="370"/>
      <c r="M93" s="394"/>
      <c r="N93" s="394"/>
      <c r="O93" s="394"/>
      <c r="P93" s="394"/>
      <c r="Q93" s="394"/>
      <c r="R93" s="395"/>
      <c r="S93" s="396"/>
      <c r="T93" s="394"/>
      <c r="U93" s="397"/>
      <c r="V93" s="398"/>
      <c r="W93" s="394"/>
      <c r="X93" s="398"/>
      <c r="Y93" s="394"/>
      <c r="Z93" s="396"/>
      <c r="AA93" s="398"/>
      <c r="AB93" s="398"/>
      <c r="AC93" s="398"/>
      <c r="AD93" s="398"/>
      <c r="AE93" s="398"/>
      <c r="AF93" s="397"/>
      <c r="AG93" s="388"/>
      <c r="AH93" s="388"/>
      <c r="AI93" s="388"/>
      <c r="AJ93" s="388"/>
      <c r="AK93" s="388"/>
      <c r="AL93" s="388"/>
      <c r="AM93" s="388"/>
      <c r="AN93" s="388"/>
      <c r="AO93" s="388"/>
      <c r="AP93" s="388"/>
      <c r="AQ93" s="388"/>
      <c r="AR93" s="388"/>
      <c r="AS93" s="388"/>
      <c r="AT93" s="388"/>
      <c r="AU93" s="388"/>
      <c r="AV93" s="388"/>
      <c r="AW93" s="388"/>
      <c r="AX93" s="389"/>
      <c r="AY93" s="388"/>
      <c r="AZ93" s="388"/>
      <c r="BA93" s="388"/>
      <c r="BB93" s="388"/>
      <c r="BC93" s="388"/>
      <c r="BD93" s="388"/>
      <c r="BE93" s="388"/>
      <c r="BF93" s="388"/>
      <c r="BG93" s="388"/>
      <c r="BH93" s="399"/>
      <c r="BI93" s="385"/>
      <c r="BJ93" s="388"/>
      <c r="BK93" s="388"/>
      <c r="BL93" s="388"/>
      <c r="BM93" s="388"/>
      <c r="BN93" s="391"/>
      <c r="BO93" s="19">
        <f>COUNTIF(AG93:AW93,"Yes")</f>
        <v>0</v>
      </c>
      <c r="BP93" s="20">
        <f>COUNTIF(AX93:BG93, "Yes")</f>
        <v>0</v>
      </c>
      <c r="BQ93" s="21">
        <f>COUNTIF(BI93:BN93, "Yes")</f>
        <v>0</v>
      </c>
      <c r="BR93" s="242">
        <f>SUM(BO93:BQ93)</f>
        <v>0</v>
      </c>
      <c r="BS93" s="9" t="str">
        <f>IF(MATCH(B:B,'[2]Master ATLIS List'!$A:$A,0),"Y","N")</f>
        <v>Y</v>
      </c>
    </row>
    <row r="94" spans="1:71" x14ac:dyDescent="0.2">
      <c r="A94" s="408" t="s">
        <v>258</v>
      </c>
      <c r="B94" s="22" t="s">
        <v>259</v>
      </c>
      <c r="C94" s="23" t="s">
        <v>1494</v>
      </c>
      <c r="D94" s="23" t="s">
        <v>13</v>
      </c>
      <c r="E94" s="24" t="s">
        <v>67</v>
      </c>
      <c r="F94" s="402">
        <f>SUMIFS('MCO Encounters'!G:G,'MCO Encounters'!A:A,B94,'MCO Encounters'!F:F,$C$1)</f>
        <v>0</v>
      </c>
      <c r="G94" s="371"/>
      <c r="H94" s="404">
        <f>SUMIFS('MCO Encounters'!I:I,'MCO Encounters'!A:A,B94,'MCO Encounters'!F:F,$C$1)</f>
        <v>0</v>
      </c>
      <c r="I94" s="371"/>
      <c r="J94" s="404">
        <f>SUMIFS('MCO Encounters'!H:H,'MCO Encounters'!A:A,B94,'MCO Encounters'!F:F,$C$1)</f>
        <v>0</v>
      </c>
      <c r="K94" s="372"/>
      <c r="L94" s="370"/>
      <c r="M94" s="383"/>
      <c r="N94" s="383"/>
      <c r="O94" s="383"/>
      <c r="P94" s="383"/>
      <c r="Q94" s="383"/>
      <c r="R94" s="384"/>
      <c r="S94" s="385"/>
      <c r="T94" s="383"/>
      <c r="U94" s="393"/>
      <c r="V94" s="388"/>
      <c r="W94" s="383"/>
      <c r="X94" s="388"/>
      <c r="Y94" s="383"/>
      <c r="Z94" s="385"/>
      <c r="AA94" s="388"/>
      <c r="AB94" s="388"/>
      <c r="AC94" s="388"/>
      <c r="AD94" s="388"/>
      <c r="AE94" s="388"/>
      <c r="AF94" s="393"/>
      <c r="AG94" s="388"/>
      <c r="AH94" s="388"/>
      <c r="AI94" s="388"/>
      <c r="AJ94" s="388"/>
      <c r="AK94" s="388"/>
      <c r="AL94" s="388"/>
      <c r="AM94" s="388"/>
      <c r="AN94" s="388"/>
      <c r="AO94" s="388"/>
      <c r="AP94" s="388"/>
      <c r="AQ94" s="388"/>
      <c r="AR94" s="388"/>
      <c r="AS94" s="388"/>
      <c r="AT94" s="388"/>
      <c r="AU94" s="388"/>
      <c r="AV94" s="388"/>
      <c r="AW94" s="388"/>
      <c r="AX94" s="389"/>
      <c r="AY94" s="388"/>
      <c r="AZ94" s="388"/>
      <c r="BA94" s="388"/>
      <c r="BB94" s="388"/>
      <c r="BC94" s="388"/>
      <c r="BD94" s="388"/>
      <c r="BE94" s="388"/>
      <c r="BF94" s="388"/>
      <c r="BG94" s="388"/>
      <c r="BH94" s="390"/>
      <c r="BI94" s="385"/>
      <c r="BJ94" s="388"/>
      <c r="BK94" s="388"/>
      <c r="BL94" s="388"/>
      <c r="BM94" s="388"/>
      <c r="BN94" s="391"/>
      <c r="BO94" s="19">
        <f>COUNTIF(AG94:AW94,"Yes")</f>
        <v>0</v>
      </c>
      <c r="BP94" s="20">
        <f>COUNTIF(AX94:BG94, "Yes")</f>
        <v>0</v>
      </c>
      <c r="BQ94" s="21">
        <f>COUNTIF(BI94:BN94, "Yes")</f>
        <v>0</v>
      </c>
      <c r="BR94" s="242">
        <f>SUM(BO94:BQ94)</f>
        <v>0</v>
      </c>
      <c r="BS94" s="9" t="str">
        <f>IF(MATCH(B:B,'[2]Master ATLIS List'!$A:$A,0),"Y","N")</f>
        <v>Y</v>
      </c>
    </row>
    <row r="95" spans="1:71" s="28" customFormat="1" x14ac:dyDescent="0.2">
      <c r="A95" s="409" t="s">
        <v>167</v>
      </c>
      <c r="B95" s="26" t="s">
        <v>168</v>
      </c>
      <c r="C95" s="18" t="s">
        <v>1751</v>
      </c>
      <c r="D95" s="18" t="s">
        <v>15</v>
      </c>
      <c r="E95" s="27" t="s">
        <v>17</v>
      </c>
      <c r="F95" s="402">
        <f>SUMIFS('MCO Encounters'!G:G,'MCO Encounters'!A:A,B95,'MCO Encounters'!F:F,$C$1)</f>
        <v>0</v>
      </c>
      <c r="G95" s="371"/>
      <c r="H95" s="404">
        <f>SUMIFS('MCO Encounters'!I:I,'MCO Encounters'!A:A,B95,'MCO Encounters'!F:F,$C$1)</f>
        <v>0</v>
      </c>
      <c r="I95" s="371"/>
      <c r="J95" s="404">
        <f>SUMIFS('MCO Encounters'!H:H,'MCO Encounters'!A:A,B95,'MCO Encounters'!F:F,$C$1)</f>
        <v>0</v>
      </c>
      <c r="K95" s="372"/>
      <c r="L95" s="370"/>
      <c r="M95" s="394"/>
      <c r="N95" s="394"/>
      <c r="O95" s="394"/>
      <c r="P95" s="394"/>
      <c r="Q95" s="394"/>
      <c r="R95" s="395"/>
      <c r="S95" s="396"/>
      <c r="T95" s="394"/>
      <c r="U95" s="397"/>
      <c r="V95" s="398"/>
      <c r="W95" s="394"/>
      <c r="X95" s="398"/>
      <c r="Y95" s="394"/>
      <c r="Z95" s="396"/>
      <c r="AA95" s="398"/>
      <c r="AB95" s="398"/>
      <c r="AC95" s="398"/>
      <c r="AD95" s="398"/>
      <c r="AE95" s="398"/>
      <c r="AF95" s="397"/>
      <c r="AG95" s="388"/>
      <c r="AH95" s="388"/>
      <c r="AI95" s="388"/>
      <c r="AJ95" s="388"/>
      <c r="AK95" s="388"/>
      <c r="AL95" s="388"/>
      <c r="AM95" s="388"/>
      <c r="AN95" s="388"/>
      <c r="AO95" s="388"/>
      <c r="AP95" s="388"/>
      <c r="AQ95" s="388"/>
      <c r="AR95" s="388"/>
      <c r="AS95" s="388"/>
      <c r="AT95" s="388"/>
      <c r="AU95" s="388"/>
      <c r="AV95" s="388"/>
      <c r="AW95" s="388"/>
      <c r="AX95" s="389"/>
      <c r="AY95" s="388"/>
      <c r="AZ95" s="388"/>
      <c r="BA95" s="388"/>
      <c r="BB95" s="388"/>
      <c r="BC95" s="388"/>
      <c r="BD95" s="388"/>
      <c r="BE95" s="388"/>
      <c r="BF95" s="388"/>
      <c r="BG95" s="388"/>
      <c r="BH95" s="399"/>
      <c r="BI95" s="385"/>
      <c r="BJ95" s="388"/>
      <c r="BK95" s="388"/>
      <c r="BL95" s="388"/>
      <c r="BM95" s="388"/>
      <c r="BN95" s="391"/>
      <c r="BO95" s="19">
        <f>COUNTIF(AG95:AW95,"Yes")</f>
        <v>0</v>
      </c>
      <c r="BP95" s="20">
        <f>COUNTIF(AX95:BG95, "Yes")</f>
        <v>0</v>
      </c>
      <c r="BQ95" s="21">
        <f>COUNTIF(BI95:BN95, "Yes")</f>
        <v>0</v>
      </c>
      <c r="BR95" s="242">
        <f>SUM(BO95:BQ95)</f>
        <v>0</v>
      </c>
      <c r="BS95" s="9" t="str">
        <f>IF(MATCH(B:B,'[2]Master ATLIS List'!$A:$A,0),"Y","N")</f>
        <v>Y</v>
      </c>
    </row>
    <row r="96" spans="1:71" x14ac:dyDescent="0.2">
      <c r="A96" s="408" t="s">
        <v>171</v>
      </c>
      <c r="B96" s="22" t="s">
        <v>172</v>
      </c>
      <c r="C96" s="23" t="s">
        <v>1576</v>
      </c>
      <c r="D96" s="23" t="s">
        <v>15</v>
      </c>
      <c r="E96" s="24" t="s">
        <v>20</v>
      </c>
      <c r="F96" s="402">
        <f>SUMIFS('MCO Encounters'!G:G,'MCO Encounters'!A:A,B96,'MCO Encounters'!F:F,$C$1)</f>
        <v>0</v>
      </c>
      <c r="G96" s="371"/>
      <c r="H96" s="404">
        <f>SUMIFS('MCO Encounters'!I:I,'MCO Encounters'!A:A,B96,'MCO Encounters'!F:F,$C$1)</f>
        <v>0</v>
      </c>
      <c r="I96" s="371"/>
      <c r="J96" s="404">
        <f>SUMIFS('MCO Encounters'!H:H,'MCO Encounters'!A:A,B96,'MCO Encounters'!F:F,$C$1)</f>
        <v>0</v>
      </c>
      <c r="K96" s="372"/>
      <c r="L96" s="370"/>
      <c r="M96" s="383"/>
      <c r="N96" s="383"/>
      <c r="O96" s="383"/>
      <c r="P96" s="383"/>
      <c r="Q96" s="383"/>
      <c r="R96" s="384"/>
      <c r="S96" s="385"/>
      <c r="T96" s="383"/>
      <c r="U96" s="393"/>
      <c r="V96" s="388"/>
      <c r="W96" s="383"/>
      <c r="X96" s="388"/>
      <c r="Y96" s="383"/>
      <c r="Z96" s="385"/>
      <c r="AA96" s="388"/>
      <c r="AB96" s="388"/>
      <c r="AC96" s="388"/>
      <c r="AD96" s="388"/>
      <c r="AE96" s="388"/>
      <c r="AF96" s="393"/>
      <c r="AG96" s="388"/>
      <c r="AH96" s="388"/>
      <c r="AI96" s="388"/>
      <c r="AJ96" s="388"/>
      <c r="AK96" s="388"/>
      <c r="AL96" s="388"/>
      <c r="AM96" s="388"/>
      <c r="AN96" s="388"/>
      <c r="AO96" s="388"/>
      <c r="AP96" s="388"/>
      <c r="AQ96" s="388"/>
      <c r="AR96" s="388"/>
      <c r="AS96" s="388"/>
      <c r="AT96" s="388"/>
      <c r="AU96" s="388"/>
      <c r="AV96" s="388"/>
      <c r="AW96" s="388"/>
      <c r="AX96" s="389"/>
      <c r="AY96" s="388"/>
      <c r="AZ96" s="388"/>
      <c r="BA96" s="388"/>
      <c r="BB96" s="388"/>
      <c r="BC96" s="388"/>
      <c r="BD96" s="388"/>
      <c r="BE96" s="388"/>
      <c r="BF96" s="388"/>
      <c r="BG96" s="388"/>
      <c r="BH96" s="390"/>
      <c r="BI96" s="385"/>
      <c r="BJ96" s="388"/>
      <c r="BK96" s="388"/>
      <c r="BL96" s="388"/>
      <c r="BM96" s="388"/>
      <c r="BN96" s="391"/>
      <c r="BO96" s="19">
        <f>COUNTIF(AG96:AW96,"Yes")</f>
        <v>0</v>
      </c>
      <c r="BP96" s="20">
        <f>COUNTIF(AX96:BG96, "Yes")</f>
        <v>0</v>
      </c>
      <c r="BQ96" s="21">
        <f>COUNTIF(BI96:BN96, "Yes")</f>
        <v>0</v>
      </c>
      <c r="BR96" s="242">
        <f>SUM(BO96:BQ96)</f>
        <v>0</v>
      </c>
      <c r="BS96" s="9" t="str">
        <f>IF(MATCH(B:B,'[2]Master ATLIS List'!$A:$A,0),"Y","N")</f>
        <v>Y</v>
      </c>
    </row>
    <row r="97" spans="1:71" s="28" customFormat="1" x14ac:dyDescent="0.2">
      <c r="A97" s="409" t="s">
        <v>317</v>
      </c>
      <c r="B97" s="26" t="s">
        <v>318</v>
      </c>
      <c r="C97" s="18" t="s">
        <v>1639</v>
      </c>
      <c r="D97" s="18" t="s">
        <v>15</v>
      </c>
      <c r="E97" s="27" t="s">
        <v>20</v>
      </c>
      <c r="F97" s="402">
        <f>SUMIFS('MCO Encounters'!G:G,'MCO Encounters'!A:A,B97,'MCO Encounters'!F:F,$C$1)</f>
        <v>0</v>
      </c>
      <c r="G97" s="371"/>
      <c r="H97" s="404">
        <f>SUMIFS('MCO Encounters'!I:I,'MCO Encounters'!A:A,B97,'MCO Encounters'!F:F,$C$1)</f>
        <v>0</v>
      </c>
      <c r="I97" s="371"/>
      <c r="J97" s="404">
        <f>SUMIFS('MCO Encounters'!H:H,'MCO Encounters'!A:A,B97,'MCO Encounters'!F:F,$C$1)</f>
        <v>0</v>
      </c>
      <c r="K97" s="372"/>
      <c r="L97" s="370"/>
      <c r="M97" s="394"/>
      <c r="N97" s="394"/>
      <c r="O97" s="394"/>
      <c r="P97" s="394"/>
      <c r="Q97" s="394"/>
      <c r="R97" s="395"/>
      <c r="S97" s="396"/>
      <c r="T97" s="394"/>
      <c r="U97" s="397"/>
      <c r="V97" s="398"/>
      <c r="W97" s="394"/>
      <c r="X97" s="398"/>
      <c r="Y97" s="394"/>
      <c r="Z97" s="396"/>
      <c r="AA97" s="398"/>
      <c r="AB97" s="398"/>
      <c r="AC97" s="398"/>
      <c r="AD97" s="398"/>
      <c r="AE97" s="398"/>
      <c r="AF97" s="397"/>
      <c r="AG97" s="388"/>
      <c r="AH97" s="388"/>
      <c r="AI97" s="388"/>
      <c r="AJ97" s="388"/>
      <c r="AK97" s="388"/>
      <c r="AL97" s="388"/>
      <c r="AM97" s="388"/>
      <c r="AN97" s="388"/>
      <c r="AO97" s="388"/>
      <c r="AP97" s="388"/>
      <c r="AQ97" s="388"/>
      <c r="AR97" s="388"/>
      <c r="AS97" s="388"/>
      <c r="AT97" s="388"/>
      <c r="AU97" s="388"/>
      <c r="AV97" s="388"/>
      <c r="AW97" s="388"/>
      <c r="AX97" s="389"/>
      <c r="AY97" s="388"/>
      <c r="AZ97" s="388"/>
      <c r="BA97" s="388"/>
      <c r="BB97" s="388"/>
      <c r="BC97" s="388"/>
      <c r="BD97" s="388"/>
      <c r="BE97" s="388"/>
      <c r="BF97" s="388"/>
      <c r="BG97" s="388"/>
      <c r="BH97" s="399"/>
      <c r="BI97" s="385"/>
      <c r="BJ97" s="388"/>
      <c r="BK97" s="388"/>
      <c r="BL97" s="388"/>
      <c r="BM97" s="388"/>
      <c r="BN97" s="391"/>
      <c r="BO97" s="19">
        <f>COUNTIF(AG97:AW97,"Yes")</f>
        <v>0</v>
      </c>
      <c r="BP97" s="20">
        <f>COUNTIF(AX97:BG97, "Yes")</f>
        <v>0</v>
      </c>
      <c r="BQ97" s="21">
        <f>COUNTIF(BI97:BN97, "Yes")</f>
        <v>0</v>
      </c>
      <c r="BR97" s="242">
        <f>SUM(BO97:BQ97)</f>
        <v>0</v>
      </c>
      <c r="BS97" s="9" t="str">
        <f>IF(MATCH(B:B,'[2]Master ATLIS List'!$A:$A,0),"Y","N")</f>
        <v>Y</v>
      </c>
    </row>
    <row r="98" spans="1:71" x14ac:dyDescent="0.2">
      <c r="A98" s="408" t="s">
        <v>186</v>
      </c>
      <c r="B98" s="22" t="s">
        <v>187</v>
      </c>
      <c r="C98" s="23" t="s">
        <v>1835</v>
      </c>
      <c r="D98" s="23" t="s">
        <v>15</v>
      </c>
      <c r="E98" s="24" t="s">
        <v>17</v>
      </c>
      <c r="F98" s="402">
        <f>SUMIFS('MCO Encounters'!G:G,'MCO Encounters'!A:A,B98,'MCO Encounters'!F:F,$C$1)</f>
        <v>0</v>
      </c>
      <c r="G98" s="371"/>
      <c r="H98" s="404">
        <f>SUMIFS('MCO Encounters'!I:I,'MCO Encounters'!A:A,B98,'MCO Encounters'!F:F,$C$1)</f>
        <v>0</v>
      </c>
      <c r="I98" s="371"/>
      <c r="J98" s="404">
        <f>SUMIFS('MCO Encounters'!H:H,'MCO Encounters'!A:A,B98,'MCO Encounters'!F:F,$C$1)</f>
        <v>0</v>
      </c>
      <c r="K98" s="372"/>
      <c r="L98" s="370"/>
      <c r="M98" s="383"/>
      <c r="N98" s="383"/>
      <c r="O98" s="383"/>
      <c r="P98" s="383"/>
      <c r="Q98" s="383"/>
      <c r="R98" s="384"/>
      <c r="S98" s="385"/>
      <c r="T98" s="383"/>
      <c r="U98" s="393"/>
      <c r="V98" s="388"/>
      <c r="W98" s="383"/>
      <c r="X98" s="388"/>
      <c r="Y98" s="383"/>
      <c r="Z98" s="385"/>
      <c r="AA98" s="388"/>
      <c r="AB98" s="388"/>
      <c r="AC98" s="388"/>
      <c r="AD98" s="388"/>
      <c r="AE98" s="388"/>
      <c r="AF98" s="393"/>
      <c r="AG98" s="388"/>
      <c r="AH98" s="388"/>
      <c r="AI98" s="388"/>
      <c r="AJ98" s="388"/>
      <c r="AK98" s="388"/>
      <c r="AL98" s="388"/>
      <c r="AM98" s="388"/>
      <c r="AN98" s="388"/>
      <c r="AO98" s="388"/>
      <c r="AP98" s="388"/>
      <c r="AQ98" s="388"/>
      <c r="AR98" s="388"/>
      <c r="AS98" s="388"/>
      <c r="AT98" s="388"/>
      <c r="AU98" s="388"/>
      <c r="AV98" s="388"/>
      <c r="AW98" s="388"/>
      <c r="AX98" s="389"/>
      <c r="AY98" s="388"/>
      <c r="AZ98" s="388"/>
      <c r="BA98" s="388"/>
      <c r="BB98" s="388"/>
      <c r="BC98" s="388"/>
      <c r="BD98" s="388"/>
      <c r="BE98" s="388"/>
      <c r="BF98" s="388"/>
      <c r="BG98" s="388"/>
      <c r="BH98" s="390"/>
      <c r="BI98" s="385"/>
      <c r="BJ98" s="388"/>
      <c r="BK98" s="388"/>
      <c r="BL98" s="388"/>
      <c r="BM98" s="388"/>
      <c r="BN98" s="391"/>
      <c r="BO98" s="19">
        <f>COUNTIF(AG98:AW98,"Yes")</f>
        <v>0</v>
      </c>
      <c r="BP98" s="20">
        <f>COUNTIF(AX98:BG98, "Yes")</f>
        <v>0</v>
      </c>
      <c r="BQ98" s="21">
        <f>COUNTIF(BI98:BN98, "Yes")</f>
        <v>0</v>
      </c>
      <c r="BR98" s="242">
        <f>SUM(BO98:BQ98)</f>
        <v>0</v>
      </c>
      <c r="BS98" s="9" t="str">
        <f>IF(MATCH(B:B,'[2]Master ATLIS List'!$A:$A,0),"Y","N")</f>
        <v>Y</v>
      </c>
    </row>
    <row r="99" spans="1:71" s="28" customFormat="1" x14ac:dyDescent="0.2">
      <c r="A99" s="409" t="s">
        <v>341</v>
      </c>
      <c r="B99" s="26" t="s">
        <v>342</v>
      </c>
      <c r="C99" s="18" t="s">
        <v>1679</v>
      </c>
      <c r="D99" s="18" t="s">
        <v>15</v>
      </c>
      <c r="E99" s="27" t="s">
        <v>17</v>
      </c>
      <c r="F99" s="402">
        <f>SUMIFS('MCO Encounters'!G:G,'MCO Encounters'!A:A,B99,'MCO Encounters'!F:F,$C$1)</f>
        <v>0</v>
      </c>
      <c r="G99" s="371"/>
      <c r="H99" s="404">
        <f>SUMIFS('MCO Encounters'!I:I,'MCO Encounters'!A:A,B99,'MCO Encounters'!F:F,$C$1)</f>
        <v>0</v>
      </c>
      <c r="I99" s="371"/>
      <c r="J99" s="404">
        <f>SUMIFS('MCO Encounters'!H:H,'MCO Encounters'!A:A,B99,'MCO Encounters'!F:F,$C$1)</f>
        <v>0</v>
      </c>
      <c r="K99" s="372"/>
      <c r="L99" s="370"/>
      <c r="M99" s="394"/>
      <c r="N99" s="394"/>
      <c r="O99" s="394"/>
      <c r="P99" s="394"/>
      <c r="Q99" s="394"/>
      <c r="R99" s="395"/>
      <c r="S99" s="396"/>
      <c r="T99" s="394"/>
      <c r="U99" s="397"/>
      <c r="V99" s="398"/>
      <c r="W99" s="394"/>
      <c r="X99" s="398"/>
      <c r="Y99" s="394"/>
      <c r="Z99" s="396"/>
      <c r="AA99" s="398"/>
      <c r="AB99" s="398"/>
      <c r="AC99" s="398"/>
      <c r="AD99" s="398"/>
      <c r="AE99" s="398"/>
      <c r="AF99" s="397"/>
      <c r="AG99" s="388"/>
      <c r="AH99" s="388"/>
      <c r="AI99" s="388"/>
      <c r="AJ99" s="388"/>
      <c r="AK99" s="388"/>
      <c r="AL99" s="388"/>
      <c r="AM99" s="388"/>
      <c r="AN99" s="388"/>
      <c r="AO99" s="388"/>
      <c r="AP99" s="388"/>
      <c r="AQ99" s="388"/>
      <c r="AR99" s="388"/>
      <c r="AS99" s="388"/>
      <c r="AT99" s="388"/>
      <c r="AU99" s="388"/>
      <c r="AV99" s="388"/>
      <c r="AW99" s="388"/>
      <c r="AX99" s="389"/>
      <c r="AY99" s="388"/>
      <c r="AZ99" s="388"/>
      <c r="BA99" s="388"/>
      <c r="BB99" s="388"/>
      <c r="BC99" s="388"/>
      <c r="BD99" s="388"/>
      <c r="BE99" s="388"/>
      <c r="BF99" s="388"/>
      <c r="BG99" s="388"/>
      <c r="BH99" s="399"/>
      <c r="BI99" s="385"/>
      <c r="BJ99" s="388"/>
      <c r="BK99" s="388"/>
      <c r="BL99" s="388"/>
      <c r="BM99" s="388"/>
      <c r="BN99" s="391"/>
      <c r="BO99" s="19">
        <f>COUNTIF(AG99:AW99,"Yes")</f>
        <v>0</v>
      </c>
      <c r="BP99" s="20">
        <f>COUNTIF(AX99:BG99, "Yes")</f>
        <v>0</v>
      </c>
      <c r="BQ99" s="21">
        <f>COUNTIF(BI99:BN99, "Yes")</f>
        <v>0</v>
      </c>
      <c r="BR99" s="242">
        <f>SUM(BO99:BQ99)</f>
        <v>0</v>
      </c>
      <c r="BS99" s="9" t="str">
        <f>IF(MATCH(B:B,'[2]Master ATLIS List'!$A:$A,0),"Y","N")</f>
        <v>Y</v>
      </c>
    </row>
    <row r="100" spans="1:71" x14ac:dyDescent="0.2">
      <c r="A100" s="408" t="s">
        <v>438</v>
      </c>
      <c r="B100" s="22" t="s">
        <v>439</v>
      </c>
      <c r="C100" s="23" t="s">
        <v>1758</v>
      </c>
      <c r="D100" s="23" t="s">
        <v>15</v>
      </c>
      <c r="E100" s="24" t="s">
        <v>17</v>
      </c>
      <c r="F100" s="402">
        <f>SUMIFS('MCO Encounters'!G:G,'MCO Encounters'!A:A,B100,'MCO Encounters'!F:F,$C$1)</f>
        <v>0</v>
      </c>
      <c r="G100" s="371"/>
      <c r="H100" s="404">
        <f>SUMIFS('MCO Encounters'!I:I,'MCO Encounters'!A:A,B100,'MCO Encounters'!F:F,$C$1)</f>
        <v>0</v>
      </c>
      <c r="I100" s="371"/>
      <c r="J100" s="404">
        <f>SUMIFS('MCO Encounters'!H:H,'MCO Encounters'!A:A,B100,'MCO Encounters'!F:F,$C$1)</f>
        <v>0</v>
      </c>
      <c r="K100" s="372"/>
      <c r="L100" s="370"/>
      <c r="M100" s="383"/>
      <c r="N100" s="383"/>
      <c r="O100" s="383"/>
      <c r="P100" s="383"/>
      <c r="Q100" s="383"/>
      <c r="R100" s="384"/>
      <c r="S100" s="385"/>
      <c r="T100" s="383"/>
      <c r="U100" s="393"/>
      <c r="V100" s="388"/>
      <c r="W100" s="383"/>
      <c r="X100" s="388"/>
      <c r="Y100" s="383"/>
      <c r="Z100" s="385"/>
      <c r="AA100" s="388"/>
      <c r="AB100" s="388"/>
      <c r="AC100" s="388"/>
      <c r="AD100" s="388"/>
      <c r="AE100" s="388"/>
      <c r="AF100" s="393"/>
      <c r="AG100" s="388"/>
      <c r="AH100" s="388"/>
      <c r="AI100" s="388"/>
      <c r="AJ100" s="388"/>
      <c r="AK100" s="388"/>
      <c r="AL100" s="388"/>
      <c r="AM100" s="388"/>
      <c r="AN100" s="388"/>
      <c r="AO100" s="388"/>
      <c r="AP100" s="388"/>
      <c r="AQ100" s="388"/>
      <c r="AR100" s="388"/>
      <c r="AS100" s="388"/>
      <c r="AT100" s="388"/>
      <c r="AU100" s="388"/>
      <c r="AV100" s="388"/>
      <c r="AW100" s="388"/>
      <c r="AX100" s="389"/>
      <c r="AY100" s="388"/>
      <c r="AZ100" s="388"/>
      <c r="BA100" s="388"/>
      <c r="BB100" s="388"/>
      <c r="BC100" s="388"/>
      <c r="BD100" s="388"/>
      <c r="BE100" s="388"/>
      <c r="BF100" s="388"/>
      <c r="BG100" s="388"/>
      <c r="BH100" s="390"/>
      <c r="BI100" s="385"/>
      <c r="BJ100" s="388"/>
      <c r="BK100" s="388"/>
      <c r="BL100" s="388"/>
      <c r="BM100" s="388"/>
      <c r="BN100" s="391"/>
      <c r="BO100" s="19">
        <f>COUNTIF(AG100:AW100,"Yes")</f>
        <v>0</v>
      </c>
      <c r="BP100" s="20">
        <f>COUNTIF(AX100:BG100, "Yes")</f>
        <v>0</v>
      </c>
      <c r="BQ100" s="21">
        <f>COUNTIF(BI100:BN100, "Yes")</f>
        <v>0</v>
      </c>
      <c r="BR100" s="242">
        <f>SUM(BO100:BQ100)</f>
        <v>0</v>
      </c>
      <c r="BS100" s="9" t="str">
        <f>IF(MATCH(B:B,'[2]Master ATLIS List'!$A:$A,0),"Y","N")</f>
        <v>Y</v>
      </c>
    </row>
    <row r="101" spans="1:71" s="28" customFormat="1" x14ac:dyDescent="0.2">
      <c r="A101" s="409" t="s">
        <v>234</v>
      </c>
      <c r="B101" s="26" t="s">
        <v>235</v>
      </c>
      <c r="C101" s="18" t="s">
        <v>1703</v>
      </c>
      <c r="D101" s="18" t="s">
        <v>15</v>
      </c>
      <c r="E101" s="27" t="s">
        <v>20</v>
      </c>
      <c r="F101" s="402">
        <f>SUMIFS('MCO Encounters'!G:G,'MCO Encounters'!A:A,B101,'MCO Encounters'!F:F,$C$1)</f>
        <v>0</v>
      </c>
      <c r="G101" s="371"/>
      <c r="H101" s="404">
        <f>SUMIFS('MCO Encounters'!I:I,'MCO Encounters'!A:A,B101,'MCO Encounters'!F:F,$C$1)</f>
        <v>0</v>
      </c>
      <c r="I101" s="371"/>
      <c r="J101" s="404">
        <f>SUMIFS('MCO Encounters'!H:H,'MCO Encounters'!A:A,B101,'MCO Encounters'!F:F,$C$1)</f>
        <v>0</v>
      </c>
      <c r="K101" s="372"/>
      <c r="L101" s="370"/>
      <c r="M101" s="394"/>
      <c r="N101" s="394"/>
      <c r="O101" s="394"/>
      <c r="P101" s="394"/>
      <c r="Q101" s="394"/>
      <c r="R101" s="395"/>
      <c r="S101" s="396"/>
      <c r="T101" s="394"/>
      <c r="U101" s="397"/>
      <c r="V101" s="398"/>
      <c r="W101" s="394"/>
      <c r="X101" s="398"/>
      <c r="Y101" s="394"/>
      <c r="Z101" s="396"/>
      <c r="AA101" s="398"/>
      <c r="AB101" s="398"/>
      <c r="AC101" s="398"/>
      <c r="AD101" s="398"/>
      <c r="AE101" s="398"/>
      <c r="AF101" s="397"/>
      <c r="AG101" s="388"/>
      <c r="AH101" s="388"/>
      <c r="AI101" s="388"/>
      <c r="AJ101" s="388"/>
      <c r="AK101" s="388"/>
      <c r="AL101" s="388"/>
      <c r="AM101" s="388"/>
      <c r="AN101" s="388"/>
      <c r="AO101" s="388"/>
      <c r="AP101" s="388"/>
      <c r="AQ101" s="388"/>
      <c r="AR101" s="388"/>
      <c r="AS101" s="388"/>
      <c r="AT101" s="388"/>
      <c r="AU101" s="388"/>
      <c r="AV101" s="388"/>
      <c r="AW101" s="388"/>
      <c r="AX101" s="389"/>
      <c r="AY101" s="388"/>
      <c r="AZ101" s="388"/>
      <c r="BA101" s="388"/>
      <c r="BB101" s="388"/>
      <c r="BC101" s="388"/>
      <c r="BD101" s="388"/>
      <c r="BE101" s="388"/>
      <c r="BF101" s="388"/>
      <c r="BG101" s="388"/>
      <c r="BH101" s="399"/>
      <c r="BI101" s="385"/>
      <c r="BJ101" s="388"/>
      <c r="BK101" s="388"/>
      <c r="BL101" s="388"/>
      <c r="BM101" s="388"/>
      <c r="BN101" s="391"/>
      <c r="BO101" s="19">
        <f>COUNTIF(AG101:AW101,"Yes")</f>
        <v>0</v>
      </c>
      <c r="BP101" s="20">
        <f>COUNTIF(AX101:BG101, "Yes")</f>
        <v>0</v>
      </c>
      <c r="BQ101" s="21">
        <f>COUNTIF(BI101:BN101, "Yes")</f>
        <v>0</v>
      </c>
      <c r="BR101" s="242">
        <f>SUM(BO101:BQ101)</f>
        <v>0</v>
      </c>
      <c r="BS101" s="9" t="str">
        <f>IF(MATCH(B:B,'[2]Master ATLIS List'!$A:$A,0),"Y","N")</f>
        <v>Y</v>
      </c>
    </row>
    <row r="102" spans="1:71" x14ac:dyDescent="0.2">
      <c r="A102" s="408" t="s">
        <v>280</v>
      </c>
      <c r="B102" s="22" t="s">
        <v>281</v>
      </c>
      <c r="C102" s="23" t="s">
        <v>1738</v>
      </c>
      <c r="D102" s="23" t="s">
        <v>15</v>
      </c>
      <c r="E102" s="24" t="s">
        <v>20</v>
      </c>
      <c r="F102" s="402">
        <f>SUMIFS('MCO Encounters'!G:G,'MCO Encounters'!A:A,B102,'MCO Encounters'!F:F,$C$1)</f>
        <v>0</v>
      </c>
      <c r="G102" s="371"/>
      <c r="H102" s="404">
        <f>SUMIFS('MCO Encounters'!I:I,'MCO Encounters'!A:A,B102,'MCO Encounters'!F:F,$C$1)</f>
        <v>0</v>
      </c>
      <c r="I102" s="371"/>
      <c r="J102" s="404">
        <f>SUMIFS('MCO Encounters'!H:H,'MCO Encounters'!A:A,B102,'MCO Encounters'!F:F,$C$1)</f>
        <v>0</v>
      </c>
      <c r="K102" s="372"/>
      <c r="L102" s="370"/>
      <c r="M102" s="383"/>
      <c r="N102" s="383"/>
      <c r="O102" s="383"/>
      <c r="P102" s="383"/>
      <c r="Q102" s="383"/>
      <c r="R102" s="384"/>
      <c r="S102" s="385"/>
      <c r="T102" s="383"/>
      <c r="U102" s="393"/>
      <c r="V102" s="388"/>
      <c r="W102" s="383"/>
      <c r="X102" s="388"/>
      <c r="Y102" s="383"/>
      <c r="Z102" s="385"/>
      <c r="AA102" s="388"/>
      <c r="AB102" s="388"/>
      <c r="AC102" s="388"/>
      <c r="AD102" s="388"/>
      <c r="AE102" s="388"/>
      <c r="AF102" s="393"/>
      <c r="AG102" s="388"/>
      <c r="AH102" s="388"/>
      <c r="AI102" s="388"/>
      <c r="AJ102" s="388"/>
      <c r="AK102" s="388"/>
      <c r="AL102" s="388"/>
      <c r="AM102" s="388"/>
      <c r="AN102" s="388"/>
      <c r="AO102" s="388"/>
      <c r="AP102" s="388"/>
      <c r="AQ102" s="388"/>
      <c r="AR102" s="388"/>
      <c r="AS102" s="388"/>
      <c r="AT102" s="388"/>
      <c r="AU102" s="388"/>
      <c r="AV102" s="388"/>
      <c r="AW102" s="388"/>
      <c r="AX102" s="389"/>
      <c r="AY102" s="388"/>
      <c r="AZ102" s="388"/>
      <c r="BA102" s="388"/>
      <c r="BB102" s="388"/>
      <c r="BC102" s="388"/>
      <c r="BD102" s="388"/>
      <c r="BE102" s="388"/>
      <c r="BF102" s="388"/>
      <c r="BG102" s="388"/>
      <c r="BH102" s="390"/>
      <c r="BI102" s="385"/>
      <c r="BJ102" s="388"/>
      <c r="BK102" s="388"/>
      <c r="BL102" s="388"/>
      <c r="BM102" s="388"/>
      <c r="BN102" s="391"/>
      <c r="BO102" s="19">
        <f>COUNTIF(AG102:AW102,"Yes")</f>
        <v>0</v>
      </c>
      <c r="BP102" s="20">
        <f>COUNTIF(AX102:BG102, "Yes")</f>
        <v>0</v>
      </c>
      <c r="BQ102" s="21">
        <f>COUNTIF(BI102:BN102, "Yes")</f>
        <v>0</v>
      </c>
      <c r="BR102" s="242">
        <f>SUM(BO102:BQ102)</f>
        <v>0</v>
      </c>
      <c r="BS102" s="9" t="str">
        <f>IF(MATCH(B:B,'[2]Master ATLIS List'!$A:$A,0),"Y","N")</f>
        <v>Y</v>
      </c>
    </row>
    <row r="103" spans="1:71" s="28" customFormat="1" x14ac:dyDescent="0.2">
      <c r="A103" s="409" t="s">
        <v>357</v>
      </c>
      <c r="B103" s="26" t="s">
        <v>358</v>
      </c>
      <c r="C103" s="18" t="s">
        <v>1729</v>
      </c>
      <c r="D103" s="18" t="s">
        <v>15</v>
      </c>
      <c r="E103" s="27" t="s">
        <v>19</v>
      </c>
      <c r="F103" s="402">
        <f>SUMIFS('MCO Encounters'!G:G,'MCO Encounters'!A:A,B103,'MCO Encounters'!F:F,$C$1)</f>
        <v>0</v>
      </c>
      <c r="G103" s="371"/>
      <c r="H103" s="404">
        <f>SUMIFS('MCO Encounters'!I:I,'MCO Encounters'!A:A,B103,'MCO Encounters'!F:F,$C$1)</f>
        <v>0</v>
      </c>
      <c r="I103" s="371"/>
      <c r="J103" s="404">
        <f>SUMIFS('MCO Encounters'!H:H,'MCO Encounters'!A:A,B103,'MCO Encounters'!F:F,$C$1)</f>
        <v>0</v>
      </c>
      <c r="K103" s="372"/>
      <c r="L103" s="370"/>
      <c r="M103" s="394"/>
      <c r="N103" s="394"/>
      <c r="O103" s="394"/>
      <c r="P103" s="394"/>
      <c r="Q103" s="394"/>
      <c r="R103" s="395"/>
      <c r="S103" s="396"/>
      <c r="T103" s="394"/>
      <c r="U103" s="397"/>
      <c r="V103" s="398"/>
      <c r="W103" s="394"/>
      <c r="X103" s="398"/>
      <c r="Y103" s="394"/>
      <c r="Z103" s="396"/>
      <c r="AA103" s="398"/>
      <c r="AB103" s="398"/>
      <c r="AC103" s="398"/>
      <c r="AD103" s="398"/>
      <c r="AE103" s="398"/>
      <c r="AF103" s="397"/>
      <c r="AG103" s="388"/>
      <c r="AH103" s="388"/>
      <c r="AI103" s="388"/>
      <c r="AJ103" s="388"/>
      <c r="AK103" s="388"/>
      <c r="AL103" s="388"/>
      <c r="AM103" s="388"/>
      <c r="AN103" s="388"/>
      <c r="AO103" s="388"/>
      <c r="AP103" s="388"/>
      <c r="AQ103" s="388"/>
      <c r="AR103" s="388"/>
      <c r="AS103" s="388"/>
      <c r="AT103" s="388"/>
      <c r="AU103" s="388"/>
      <c r="AV103" s="388"/>
      <c r="AW103" s="388"/>
      <c r="AX103" s="389"/>
      <c r="AY103" s="388"/>
      <c r="AZ103" s="388"/>
      <c r="BA103" s="388"/>
      <c r="BB103" s="388"/>
      <c r="BC103" s="388"/>
      <c r="BD103" s="388"/>
      <c r="BE103" s="388"/>
      <c r="BF103" s="388"/>
      <c r="BG103" s="388"/>
      <c r="BH103" s="399"/>
      <c r="BI103" s="385"/>
      <c r="BJ103" s="388"/>
      <c r="BK103" s="388"/>
      <c r="BL103" s="388"/>
      <c r="BM103" s="388"/>
      <c r="BN103" s="391"/>
      <c r="BO103" s="19">
        <f>COUNTIF(AG103:AW103,"Yes")</f>
        <v>0</v>
      </c>
      <c r="BP103" s="20">
        <f>COUNTIF(AX103:BG103, "Yes")</f>
        <v>0</v>
      </c>
      <c r="BQ103" s="21">
        <f>COUNTIF(BI103:BN103, "Yes")</f>
        <v>0</v>
      </c>
      <c r="BR103" s="242">
        <f>SUM(BO103:BQ103)</f>
        <v>0</v>
      </c>
      <c r="BS103" s="9" t="str">
        <f>IF(MATCH(B:B,'[2]Master ATLIS List'!$A:$A,0),"Y","N")</f>
        <v>Y</v>
      </c>
    </row>
    <row r="104" spans="1:71" x14ac:dyDescent="0.2">
      <c r="A104" s="408" t="s">
        <v>169</v>
      </c>
      <c r="B104" s="22" t="s">
        <v>170</v>
      </c>
      <c r="C104" s="23" t="s">
        <v>1538</v>
      </c>
      <c r="D104" s="23" t="s">
        <v>15</v>
      </c>
      <c r="E104" s="24" t="s">
        <v>19</v>
      </c>
      <c r="F104" s="402">
        <f>SUMIFS('MCO Encounters'!G:G,'MCO Encounters'!A:A,B104,'MCO Encounters'!F:F,$C$1)</f>
        <v>0</v>
      </c>
      <c r="G104" s="371"/>
      <c r="H104" s="404">
        <f>SUMIFS('MCO Encounters'!I:I,'MCO Encounters'!A:A,B104,'MCO Encounters'!F:F,$C$1)</f>
        <v>0</v>
      </c>
      <c r="I104" s="371"/>
      <c r="J104" s="404">
        <f>SUMIFS('MCO Encounters'!H:H,'MCO Encounters'!A:A,B104,'MCO Encounters'!F:F,$C$1)</f>
        <v>0</v>
      </c>
      <c r="K104" s="372"/>
      <c r="L104" s="370"/>
      <c r="M104" s="383"/>
      <c r="N104" s="383"/>
      <c r="O104" s="383"/>
      <c r="P104" s="383"/>
      <c r="Q104" s="383"/>
      <c r="R104" s="384"/>
      <c r="S104" s="385"/>
      <c r="T104" s="383"/>
      <c r="U104" s="393"/>
      <c r="V104" s="388"/>
      <c r="W104" s="383"/>
      <c r="X104" s="388"/>
      <c r="Y104" s="383"/>
      <c r="Z104" s="385"/>
      <c r="AA104" s="388"/>
      <c r="AB104" s="388"/>
      <c r="AC104" s="388"/>
      <c r="AD104" s="388"/>
      <c r="AE104" s="388"/>
      <c r="AF104" s="393"/>
      <c r="AG104" s="388"/>
      <c r="AH104" s="388"/>
      <c r="AI104" s="388"/>
      <c r="AJ104" s="388"/>
      <c r="AK104" s="388"/>
      <c r="AL104" s="388"/>
      <c r="AM104" s="388"/>
      <c r="AN104" s="388"/>
      <c r="AO104" s="388"/>
      <c r="AP104" s="388"/>
      <c r="AQ104" s="388"/>
      <c r="AR104" s="388"/>
      <c r="AS104" s="388"/>
      <c r="AT104" s="388"/>
      <c r="AU104" s="388"/>
      <c r="AV104" s="388"/>
      <c r="AW104" s="388"/>
      <c r="AX104" s="389"/>
      <c r="AY104" s="388"/>
      <c r="AZ104" s="388"/>
      <c r="BA104" s="388"/>
      <c r="BB104" s="388"/>
      <c r="BC104" s="388"/>
      <c r="BD104" s="388"/>
      <c r="BE104" s="388"/>
      <c r="BF104" s="388"/>
      <c r="BG104" s="388"/>
      <c r="BH104" s="390"/>
      <c r="BI104" s="385"/>
      <c r="BJ104" s="388"/>
      <c r="BK104" s="388"/>
      <c r="BL104" s="388"/>
      <c r="BM104" s="388"/>
      <c r="BN104" s="391"/>
      <c r="BO104" s="19">
        <f>COUNTIF(AG104:AW104,"Yes")</f>
        <v>0</v>
      </c>
      <c r="BP104" s="20">
        <f>COUNTIF(AX104:BG104, "Yes")</f>
        <v>0</v>
      </c>
      <c r="BQ104" s="21">
        <f>COUNTIF(BI104:BN104, "Yes")</f>
        <v>0</v>
      </c>
      <c r="BR104" s="242">
        <f>SUM(BO104:BQ104)</f>
        <v>0</v>
      </c>
      <c r="BS104" s="9" t="str">
        <f>IF(MATCH(B:B,'[2]Master ATLIS List'!$A:$A,0),"Y","N")</f>
        <v>Y</v>
      </c>
    </row>
    <row r="105" spans="1:71" s="28" customFormat="1" x14ac:dyDescent="0.2">
      <c r="A105" s="409" t="s">
        <v>488</v>
      </c>
      <c r="B105" s="26" t="s">
        <v>489</v>
      </c>
      <c r="C105" s="18" t="s">
        <v>1776</v>
      </c>
      <c r="D105" s="18" t="s">
        <v>13</v>
      </c>
      <c r="E105" s="27" t="s">
        <v>66</v>
      </c>
      <c r="F105" s="402">
        <f>SUMIFS('MCO Encounters'!G:G,'MCO Encounters'!A:A,B105,'MCO Encounters'!F:F,$C$1)</f>
        <v>0</v>
      </c>
      <c r="G105" s="371"/>
      <c r="H105" s="404">
        <f>SUMIFS('MCO Encounters'!I:I,'MCO Encounters'!A:A,B105,'MCO Encounters'!F:F,$C$1)</f>
        <v>0</v>
      </c>
      <c r="I105" s="371"/>
      <c r="J105" s="404">
        <f>SUMIFS('MCO Encounters'!H:H,'MCO Encounters'!A:A,B105,'MCO Encounters'!F:F,$C$1)</f>
        <v>0</v>
      </c>
      <c r="K105" s="372"/>
      <c r="L105" s="370"/>
      <c r="M105" s="394"/>
      <c r="N105" s="394"/>
      <c r="O105" s="394"/>
      <c r="P105" s="394"/>
      <c r="Q105" s="394"/>
      <c r="R105" s="395"/>
      <c r="S105" s="396"/>
      <c r="T105" s="394"/>
      <c r="U105" s="397"/>
      <c r="V105" s="398"/>
      <c r="W105" s="394"/>
      <c r="X105" s="398"/>
      <c r="Y105" s="394"/>
      <c r="Z105" s="396"/>
      <c r="AA105" s="398"/>
      <c r="AB105" s="398"/>
      <c r="AC105" s="398"/>
      <c r="AD105" s="398"/>
      <c r="AE105" s="398"/>
      <c r="AF105" s="397"/>
      <c r="AG105" s="388"/>
      <c r="AH105" s="388"/>
      <c r="AI105" s="388"/>
      <c r="AJ105" s="388"/>
      <c r="AK105" s="388"/>
      <c r="AL105" s="388"/>
      <c r="AM105" s="388"/>
      <c r="AN105" s="388"/>
      <c r="AO105" s="388"/>
      <c r="AP105" s="388"/>
      <c r="AQ105" s="388"/>
      <c r="AR105" s="388"/>
      <c r="AS105" s="388"/>
      <c r="AT105" s="388"/>
      <c r="AU105" s="388"/>
      <c r="AV105" s="388"/>
      <c r="AW105" s="388"/>
      <c r="AX105" s="389"/>
      <c r="AY105" s="388"/>
      <c r="AZ105" s="388"/>
      <c r="BA105" s="388"/>
      <c r="BB105" s="388"/>
      <c r="BC105" s="388"/>
      <c r="BD105" s="388"/>
      <c r="BE105" s="388"/>
      <c r="BF105" s="388"/>
      <c r="BG105" s="388"/>
      <c r="BH105" s="399"/>
      <c r="BI105" s="385"/>
      <c r="BJ105" s="388"/>
      <c r="BK105" s="388"/>
      <c r="BL105" s="388"/>
      <c r="BM105" s="388"/>
      <c r="BN105" s="391"/>
      <c r="BO105" s="19">
        <f>COUNTIF(AG105:AW105,"Yes")</f>
        <v>0</v>
      </c>
      <c r="BP105" s="20">
        <f>COUNTIF(AX105:BG105, "Yes")</f>
        <v>0</v>
      </c>
      <c r="BQ105" s="21">
        <f>COUNTIF(BI105:BN105, "Yes")</f>
        <v>0</v>
      </c>
      <c r="BR105" s="242">
        <f>SUM(BO105:BQ105)</f>
        <v>0</v>
      </c>
      <c r="BS105" s="9" t="str">
        <f>IF(MATCH(B:B,'[2]Master ATLIS List'!$A:$A,0),"Y","N")</f>
        <v>Y</v>
      </c>
    </row>
    <row r="106" spans="1:71" x14ac:dyDescent="0.2">
      <c r="A106" s="408" t="s">
        <v>778</v>
      </c>
      <c r="B106" s="22" t="s">
        <v>779</v>
      </c>
      <c r="C106" s="23" t="s">
        <v>1650</v>
      </c>
      <c r="D106" s="23" t="s">
        <v>13</v>
      </c>
      <c r="E106" s="24" t="s">
        <v>66</v>
      </c>
      <c r="F106" s="402">
        <f>SUMIFS('MCO Encounters'!G:G,'MCO Encounters'!A:A,B106,'MCO Encounters'!F:F,$C$1)</f>
        <v>0</v>
      </c>
      <c r="G106" s="371"/>
      <c r="H106" s="404">
        <f>SUMIFS('MCO Encounters'!I:I,'MCO Encounters'!A:A,B106,'MCO Encounters'!F:F,$C$1)</f>
        <v>0</v>
      </c>
      <c r="I106" s="371"/>
      <c r="J106" s="404">
        <f>SUMIFS('MCO Encounters'!H:H,'MCO Encounters'!A:A,B106,'MCO Encounters'!F:F,$C$1)</f>
        <v>0</v>
      </c>
      <c r="K106" s="372"/>
      <c r="L106" s="370"/>
      <c r="M106" s="383"/>
      <c r="N106" s="383"/>
      <c r="O106" s="383"/>
      <c r="P106" s="383"/>
      <c r="Q106" s="383"/>
      <c r="R106" s="384"/>
      <c r="S106" s="385"/>
      <c r="T106" s="383"/>
      <c r="U106" s="393"/>
      <c r="V106" s="388"/>
      <c r="W106" s="383"/>
      <c r="X106" s="388"/>
      <c r="Y106" s="383"/>
      <c r="Z106" s="385"/>
      <c r="AA106" s="388"/>
      <c r="AB106" s="388"/>
      <c r="AC106" s="388"/>
      <c r="AD106" s="388"/>
      <c r="AE106" s="388"/>
      <c r="AF106" s="393"/>
      <c r="AG106" s="388"/>
      <c r="AH106" s="388"/>
      <c r="AI106" s="388"/>
      <c r="AJ106" s="388"/>
      <c r="AK106" s="388"/>
      <c r="AL106" s="388"/>
      <c r="AM106" s="388"/>
      <c r="AN106" s="388"/>
      <c r="AO106" s="388"/>
      <c r="AP106" s="388"/>
      <c r="AQ106" s="388"/>
      <c r="AR106" s="388"/>
      <c r="AS106" s="388"/>
      <c r="AT106" s="388"/>
      <c r="AU106" s="388"/>
      <c r="AV106" s="388"/>
      <c r="AW106" s="388"/>
      <c r="AX106" s="389"/>
      <c r="AY106" s="388"/>
      <c r="AZ106" s="388"/>
      <c r="BA106" s="388"/>
      <c r="BB106" s="388"/>
      <c r="BC106" s="388"/>
      <c r="BD106" s="388"/>
      <c r="BE106" s="388"/>
      <c r="BF106" s="388"/>
      <c r="BG106" s="388"/>
      <c r="BH106" s="390"/>
      <c r="BI106" s="385"/>
      <c r="BJ106" s="388"/>
      <c r="BK106" s="388"/>
      <c r="BL106" s="388"/>
      <c r="BM106" s="388"/>
      <c r="BN106" s="391"/>
      <c r="BO106" s="19">
        <f>COUNTIF(AG106:AW106,"Yes")</f>
        <v>0</v>
      </c>
      <c r="BP106" s="20">
        <f>COUNTIF(AX106:BG106, "Yes")</f>
        <v>0</v>
      </c>
      <c r="BQ106" s="21">
        <f>COUNTIF(BI106:BN106, "Yes")</f>
        <v>0</v>
      </c>
      <c r="BR106" s="242">
        <f>SUM(BO106:BQ106)</f>
        <v>0</v>
      </c>
      <c r="BS106" s="9" t="str">
        <f>IF(MATCH(B:B,'[2]Master ATLIS List'!$A:$A,0),"Y","N")</f>
        <v>Y</v>
      </c>
    </row>
    <row r="107" spans="1:71" s="28" customFormat="1" x14ac:dyDescent="0.2">
      <c r="A107" s="409" t="s">
        <v>323</v>
      </c>
      <c r="B107" s="26" t="s">
        <v>324</v>
      </c>
      <c r="C107" s="18" t="s">
        <v>1855</v>
      </c>
      <c r="D107" s="18" t="s">
        <v>15</v>
      </c>
      <c r="E107" s="27" t="s">
        <v>18</v>
      </c>
      <c r="F107" s="402">
        <f>SUMIFS('MCO Encounters'!G:G,'MCO Encounters'!A:A,B107,'MCO Encounters'!F:F,$C$1)</f>
        <v>0</v>
      </c>
      <c r="G107" s="371"/>
      <c r="H107" s="404">
        <f>SUMIFS('MCO Encounters'!I:I,'MCO Encounters'!A:A,B107,'MCO Encounters'!F:F,$C$1)</f>
        <v>0</v>
      </c>
      <c r="I107" s="371"/>
      <c r="J107" s="404">
        <f>SUMIFS('MCO Encounters'!H:H,'MCO Encounters'!A:A,B107,'MCO Encounters'!F:F,$C$1)</f>
        <v>0</v>
      </c>
      <c r="K107" s="372"/>
      <c r="L107" s="370"/>
      <c r="M107" s="394"/>
      <c r="N107" s="394"/>
      <c r="O107" s="394"/>
      <c r="P107" s="394"/>
      <c r="Q107" s="394"/>
      <c r="R107" s="395"/>
      <c r="S107" s="396"/>
      <c r="T107" s="394"/>
      <c r="U107" s="397"/>
      <c r="V107" s="398"/>
      <c r="W107" s="394"/>
      <c r="X107" s="398"/>
      <c r="Y107" s="394"/>
      <c r="Z107" s="396"/>
      <c r="AA107" s="398"/>
      <c r="AB107" s="398"/>
      <c r="AC107" s="398"/>
      <c r="AD107" s="398"/>
      <c r="AE107" s="398"/>
      <c r="AF107" s="397"/>
      <c r="AG107" s="388"/>
      <c r="AH107" s="388"/>
      <c r="AI107" s="388"/>
      <c r="AJ107" s="388"/>
      <c r="AK107" s="388"/>
      <c r="AL107" s="388"/>
      <c r="AM107" s="388"/>
      <c r="AN107" s="388"/>
      <c r="AO107" s="388"/>
      <c r="AP107" s="388"/>
      <c r="AQ107" s="388"/>
      <c r="AR107" s="388"/>
      <c r="AS107" s="388"/>
      <c r="AT107" s="388"/>
      <c r="AU107" s="388"/>
      <c r="AV107" s="388"/>
      <c r="AW107" s="388"/>
      <c r="AX107" s="389"/>
      <c r="AY107" s="388"/>
      <c r="AZ107" s="388"/>
      <c r="BA107" s="388"/>
      <c r="BB107" s="388"/>
      <c r="BC107" s="388"/>
      <c r="BD107" s="388"/>
      <c r="BE107" s="388"/>
      <c r="BF107" s="388"/>
      <c r="BG107" s="388"/>
      <c r="BH107" s="399"/>
      <c r="BI107" s="385"/>
      <c r="BJ107" s="388"/>
      <c r="BK107" s="388"/>
      <c r="BL107" s="388"/>
      <c r="BM107" s="388"/>
      <c r="BN107" s="391"/>
      <c r="BO107" s="19">
        <f>COUNTIF(AG107:AW107,"Yes")</f>
        <v>0</v>
      </c>
      <c r="BP107" s="20">
        <f>COUNTIF(AX107:BG107, "Yes")</f>
        <v>0</v>
      </c>
      <c r="BQ107" s="21">
        <f>COUNTIF(BI107:BN107, "Yes")</f>
        <v>0</v>
      </c>
      <c r="BR107" s="242">
        <f>SUM(BO107:BQ107)</f>
        <v>0</v>
      </c>
      <c r="BS107" s="9" t="str">
        <f>IF(MATCH(B:B,'[2]Master ATLIS List'!$A:$A,0),"Y","N")</f>
        <v>Y</v>
      </c>
    </row>
    <row r="108" spans="1:71" x14ac:dyDescent="0.2">
      <c r="A108" s="408" t="s">
        <v>230</v>
      </c>
      <c r="B108" s="22" t="s">
        <v>231</v>
      </c>
      <c r="C108" s="23" t="s">
        <v>1644</v>
      </c>
      <c r="D108" s="23" t="s">
        <v>13</v>
      </c>
      <c r="E108" s="24" t="s">
        <v>67</v>
      </c>
      <c r="F108" s="402">
        <f>SUMIFS('MCO Encounters'!G:G,'MCO Encounters'!A:A,B108,'MCO Encounters'!F:F,$C$1)</f>
        <v>0</v>
      </c>
      <c r="G108" s="371"/>
      <c r="H108" s="404">
        <f>SUMIFS('MCO Encounters'!I:I,'MCO Encounters'!A:A,B108,'MCO Encounters'!F:F,$C$1)</f>
        <v>0</v>
      </c>
      <c r="I108" s="371"/>
      <c r="J108" s="404">
        <f>SUMIFS('MCO Encounters'!H:H,'MCO Encounters'!A:A,B108,'MCO Encounters'!F:F,$C$1)</f>
        <v>0</v>
      </c>
      <c r="K108" s="372"/>
      <c r="L108" s="370"/>
      <c r="M108" s="383"/>
      <c r="N108" s="383"/>
      <c r="O108" s="383"/>
      <c r="P108" s="383"/>
      <c r="Q108" s="383"/>
      <c r="R108" s="384"/>
      <c r="S108" s="385"/>
      <c r="T108" s="383"/>
      <c r="U108" s="393"/>
      <c r="V108" s="388"/>
      <c r="W108" s="383"/>
      <c r="X108" s="388"/>
      <c r="Y108" s="383"/>
      <c r="Z108" s="385"/>
      <c r="AA108" s="388"/>
      <c r="AB108" s="388"/>
      <c r="AC108" s="388"/>
      <c r="AD108" s="388"/>
      <c r="AE108" s="388"/>
      <c r="AF108" s="393"/>
      <c r="AG108" s="388"/>
      <c r="AH108" s="388"/>
      <c r="AI108" s="388"/>
      <c r="AJ108" s="388"/>
      <c r="AK108" s="388"/>
      <c r="AL108" s="388"/>
      <c r="AM108" s="388"/>
      <c r="AN108" s="388"/>
      <c r="AO108" s="388"/>
      <c r="AP108" s="388"/>
      <c r="AQ108" s="388"/>
      <c r="AR108" s="388"/>
      <c r="AS108" s="388"/>
      <c r="AT108" s="388"/>
      <c r="AU108" s="388"/>
      <c r="AV108" s="388"/>
      <c r="AW108" s="388"/>
      <c r="AX108" s="389"/>
      <c r="AY108" s="388"/>
      <c r="AZ108" s="388"/>
      <c r="BA108" s="388"/>
      <c r="BB108" s="388"/>
      <c r="BC108" s="388"/>
      <c r="BD108" s="388"/>
      <c r="BE108" s="388"/>
      <c r="BF108" s="388"/>
      <c r="BG108" s="388"/>
      <c r="BH108" s="390"/>
      <c r="BI108" s="385"/>
      <c r="BJ108" s="388"/>
      <c r="BK108" s="388"/>
      <c r="BL108" s="388"/>
      <c r="BM108" s="388"/>
      <c r="BN108" s="391"/>
      <c r="BO108" s="19">
        <f>COUNTIF(AG108:AW108,"Yes")</f>
        <v>0</v>
      </c>
      <c r="BP108" s="20">
        <f>COUNTIF(AX108:BG108, "Yes")</f>
        <v>0</v>
      </c>
      <c r="BQ108" s="21">
        <f>COUNTIF(BI108:BN108, "Yes")</f>
        <v>0</v>
      </c>
      <c r="BR108" s="242">
        <f>SUM(BO108:BQ108)</f>
        <v>0</v>
      </c>
      <c r="BS108" s="9" t="str">
        <f>IF(MATCH(B:B,'[2]Master ATLIS List'!$A:$A,0),"Y","N")</f>
        <v>Y</v>
      </c>
    </row>
    <row r="109" spans="1:71" s="28" customFormat="1" x14ac:dyDescent="0.2">
      <c r="A109" s="409" t="s">
        <v>665</v>
      </c>
      <c r="B109" s="26" t="s">
        <v>666</v>
      </c>
      <c r="C109" s="18" t="s">
        <v>1395</v>
      </c>
      <c r="D109" s="18" t="s">
        <v>15</v>
      </c>
      <c r="E109" s="27" t="s">
        <v>183</v>
      </c>
      <c r="F109" s="402">
        <f>SUMIFS('MCO Encounters'!G:G,'MCO Encounters'!A:A,B109,'MCO Encounters'!F:F,$C$1)</f>
        <v>0</v>
      </c>
      <c r="G109" s="371"/>
      <c r="H109" s="404">
        <f>SUMIFS('MCO Encounters'!I:I,'MCO Encounters'!A:A,B109,'MCO Encounters'!F:F,$C$1)</f>
        <v>0</v>
      </c>
      <c r="I109" s="371"/>
      <c r="J109" s="404">
        <f>SUMIFS('MCO Encounters'!H:H,'MCO Encounters'!A:A,B109,'MCO Encounters'!F:F,$C$1)</f>
        <v>0</v>
      </c>
      <c r="K109" s="372"/>
      <c r="L109" s="370"/>
      <c r="M109" s="394"/>
      <c r="N109" s="394"/>
      <c r="O109" s="394"/>
      <c r="P109" s="394"/>
      <c r="Q109" s="394"/>
      <c r="R109" s="395"/>
      <c r="S109" s="396"/>
      <c r="T109" s="394"/>
      <c r="U109" s="397"/>
      <c r="V109" s="398"/>
      <c r="W109" s="394"/>
      <c r="X109" s="398"/>
      <c r="Y109" s="394"/>
      <c r="Z109" s="396"/>
      <c r="AA109" s="398"/>
      <c r="AB109" s="398"/>
      <c r="AC109" s="398"/>
      <c r="AD109" s="398"/>
      <c r="AE109" s="398"/>
      <c r="AF109" s="397"/>
      <c r="AG109" s="388"/>
      <c r="AH109" s="388"/>
      <c r="AI109" s="388"/>
      <c r="AJ109" s="388"/>
      <c r="AK109" s="388"/>
      <c r="AL109" s="388"/>
      <c r="AM109" s="388"/>
      <c r="AN109" s="388"/>
      <c r="AO109" s="388"/>
      <c r="AP109" s="388"/>
      <c r="AQ109" s="388"/>
      <c r="AR109" s="388"/>
      <c r="AS109" s="388"/>
      <c r="AT109" s="388"/>
      <c r="AU109" s="388"/>
      <c r="AV109" s="388"/>
      <c r="AW109" s="388"/>
      <c r="AX109" s="389"/>
      <c r="AY109" s="388"/>
      <c r="AZ109" s="388"/>
      <c r="BA109" s="388"/>
      <c r="BB109" s="388"/>
      <c r="BC109" s="388"/>
      <c r="BD109" s="388"/>
      <c r="BE109" s="388"/>
      <c r="BF109" s="388"/>
      <c r="BG109" s="388"/>
      <c r="BH109" s="399"/>
      <c r="BI109" s="385"/>
      <c r="BJ109" s="388"/>
      <c r="BK109" s="388"/>
      <c r="BL109" s="388"/>
      <c r="BM109" s="388"/>
      <c r="BN109" s="391"/>
      <c r="BO109" s="19">
        <f>COUNTIF(AG109:AW109,"Yes")</f>
        <v>0</v>
      </c>
      <c r="BP109" s="20">
        <f>COUNTIF(AX109:BG109, "Yes")</f>
        <v>0</v>
      </c>
      <c r="BQ109" s="21">
        <f>COUNTIF(BI109:BN109, "Yes")</f>
        <v>0</v>
      </c>
      <c r="BR109" s="242">
        <f>SUM(BO109:BQ109)</f>
        <v>0</v>
      </c>
      <c r="BS109" s="9" t="str">
        <f>IF(MATCH(B:B,'[2]Master ATLIS List'!$A:$A,0),"Y","N")</f>
        <v>Y</v>
      </c>
    </row>
    <row r="110" spans="1:71" x14ac:dyDescent="0.2">
      <c r="A110" s="408" t="s">
        <v>930</v>
      </c>
      <c r="B110" s="22" t="s">
        <v>931</v>
      </c>
      <c r="C110" s="23" t="s">
        <v>1502</v>
      </c>
      <c r="D110" s="23" t="s">
        <v>15</v>
      </c>
      <c r="E110" s="24" t="s">
        <v>67</v>
      </c>
      <c r="F110" s="402">
        <f>SUMIFS('MCO Encounters'!G:G,'MCO Encounters'!A:A,B110,'MCO Encounters'!F:F,$C$1)</f>
        <v>0</v>
      </c>
      <c r="G110" s="371"/>
      <c r="H110" s="404">
        <f>SUMIFS('MCO Encounters'!I:I,'MCO Encounters'!A:A,B110,'MCO Encounters'!F:F,$C$1)</f>
        <v>0</v>
      </c>
      <c r="I110" s="371"/>
      <c r="J110" s="404">
        <f>SUMIFS('MCO Encounters'!H:H,'MCO Encounters'!A:A,B110,'MCO Encounters'!F:F,$C$1)</f>
        <v>0</v>
      </c>
      <c r="K110" s="372"/>
      <c r="L110" s="370"/>
      <c r="M110" s="383"/>
      <c r="N110" s="383"/>
      <c r="O110" s="383"/>
      <c r="P110" s="383"/>
      <c r="Q110" s="383"/>
      <c r="R110" s="384"/>
      <c r="S110" s="385"/>
      <c r="T110" s="383"/>
      <c r="U110" s="393"/>
      <c r="V110" s="388"/>
      <c r="W110" s="383"/>
      <c r="X110" s="388"/>
      <c r="Y110" s="383"/>
      <c r="Z110" s="385"/>
      <c r="AA110" s="388"/>
      <c r="AB110" s="388"/>
      <c r="AC110" s="388"/>
      <c r="AD110" s="388"/>
      <c r="AE110" s="388"/>
      <c r="AF110" s="393"/>
      <c r="AG110" s="388"/>
      <c r="AH110" s="388"/>
      <c r="AI110" s="388"/>
      <c r="AJ110" s="388"/>
      <c r="AK110" s="388"/>
      <c r="AL110" s="388"/>
      <c r="AM110" s="388"/>
      <c r="AN110" s="388"/>
      <c r="AO110" s="388"/>
      <c r="AP110" s="388"/>
      <c r="AQ110" s="388"/>
      <c r="AR110" s="388"/>
      <c r="AS110" s="388"/>
      <c r="AT110" s="388"/>
      <c r="AU110" s="388"/>
      <c r="AV110" s="388"/>
      <c r="AW110" s="388"/>
      <c r="AX110" s="389"/>
      <c r="AY110" s="388"/>
      <c r="AZ110" s="388"/>
      <c r="BA110" s="388"/>
      <c r="BB110" s="388"/>
      <c r="BC110" s="388"/>
      <c r="BD110" s="388"/>
      <c r="BE110" s="388"/>
      <c r="BF110" s="388"/>
      <c r="BG110" s="388"/>
      <c r="BH110" s="390"/>
      <c r="BI110" s="385"/>
      <c r="BJ110" s="388"/>
      <c r="BK110" s="388"/>
      <c r="BL110" s="388"/>
      <c r="BM110" s="388"/>
      <c r="BN110" s="391"/>
      <c r="BO110" s="19">
        <f>COUNTIF(AG110:AW110,"Yes")</f>
        <v>0</v>
      </c>
      <c r="BP110" s="20">
        <f>COUNTIF(AX110:BG110, "Yes")</f>
        <v>0</v>
      </c>
      <c r="BQ110" s="21">
        <f>COUNTIF(BI110:BN110, "Yes")</f>
        <v>0</v>
      </c>
      <c r="BR110" s="242">
        <f>SUM(BO110:BQ110)</f>
        <v>0</v>
      </c>
      <c r="BS110" s="9" t="str">
        <f>IF(MATCH(B:B,'[2]Master ATLIS List'!$A:$A,0),"Y","N")</f>
        <v>Y</v>
      </c>
    </row>
    <row r="111" spans="1:71" s="28" customFormat="1" x14ac:dyDescent="0.2">
      <c r="A111" s="409" t="s">
        <v>1071</v>
      </c>
      <c r="B111" s="26" t="s">
        <v>1072</v>
      </c>
      <c r="C111" s="18" t="s">
        <v>1073</v>
      </c>
      <c r="D111" s="18" t="s">
        <v>15</v>
      </c>
      <c r="E111" s="27" t="s">
        <v>67</v>
      </c>
      <c r="F111" s="402">
        <f>SUMIFS('MCO Encounters'!G:G,'MCO Encounters'!A:A,B111,'MCO Encounters'!F:F,$C$1)</f>
        <v>0</v>
      </c>
      <c r="G111" s="371"/>
      <c r="H111" s="404">
        <f>SUMIFS('MCO Encounters'!I:I,'MCO Encounters'!A:A,B111,'MCO Encounters'!F:F,$C$1)</f>
        <v>0</v>
      </c>
      <c r="I111" s="371"/>
      <c r="J111" s="404">
        <f>SUMIFS('MCO Encounters'!H:H,'MCO Encounters'!A:A,B111,'MCO Encounters'!F:F,$C$1)</f>
        <v>0</v>
      </c>
      <c r="K111" s="372"/>
      <c r="L111" s="370"/>
      <c r="M111" s="394"/>
      <c r="N111" s="394"/>
      <c r="O111" s="394"/>
      <c r="P111" s="394"/>
      <c r="Q111" s="394"/>
      <c r="R111" s="395"/>
      <c r="S111" s="396"/>
      <c r="T111" s="394"/>
      <c r="U111" s="397"/>
      <c r="V111" s="398"/>
      <c r="W111" s="394"/>
      <c r="X111" s="398"/>
      <c r="Y111" s="394"/>
      <c r="Z111" s="396"/>
      <c r="AA111" s="398"/>
      <c r="AB111" s="398"/>
      <c r="AC111" s="398"/>
      <c r="AD111" s="398"/>
      <c r="AE111" s="398"/>
      <c r="AF111" s="397"/>
      <c r="AG111" s="388"/>
      <c r="AH111" s="388"/>
      <c r="AI111" s="388"/>
      <c r="AJ111" s="388"/>
      <c r="AK111" s="388"/>
      <c r="AL111" s="388"/>
      <c r="AM111" s="388"/>
      <c r="AN111" s="388"/>
      <c r="AO111" s="388"/>
      <c r="AP111" s="388"/>
      <c r="AQ111" s="388"/>
      <c r="AR111" s="388"/>
      <c r="AS111" s="388"/>
      <c r="AT111" s="388"/>
      <c r="AU111" s="388"/>
      <c r="AV111" s="388"/>
      <c r="AW111" s="388"/>
      <c r="AX111" s="389"/>
      <c r="AY111" s="388"/>
      <c r="AZ111" s="388"/>
      <c r="BA111" s="388"/>
      <c r="BB111" s="388"/>
      <c r="BC111" s="388"/>
      <c r="BD111" s="388"/>
      <c r="BE111" s="388"/>
      <c r="BF111" s="388"/>
      <c r="BG111" s="388"/>
      <c r="BH111" s="399"/>
      <c r="BI111" s="385"/>
      <c r="BJ111" s="388"/>
      <c r="BK111" s="388"/>
      <c r="BL111" s="388"/>
      <c r="BM111" s="388"/>
      <c r="BN111" s="391"/>
      <c r="BO111" s="19">
        <f>COUNTIF(AG111:AW111,"Yes")</f>
        <v>0</v>
      </c>
      <c r="BP111" s="20">
        <f>COUNTIF(AX111:BG111, "Yes")</f>
        <v>0</v>
      </c>
      <c r="BQ111" s="21">
        <f>COUNTIF(BI111:BN111, "Yes")</f>
        <v>0</v>
      </c>
      <c r="BR111" s="242">
        <f>SUM(BO111:BQ111)</f>
        <v>0</v>
      </c>
      <c r="BS111" s="9" t="str">
        <f>IF(MATCH(B:B,'[2]Master ATLIS List'!$A:$A,0),"Y","N")</f>
        <v>Y</v>
      </c>
    </row>
    <row r="112" spans="1:71" x14ac:dyDescent="0.2">
      <c r="A112" s="408" t="s">
        <v>219</v>
      </c>
      <c r="B112" s="22" t="s">
        <v>220</v>
      </c>
      <c r="C112" s="23" t="s">
        <v>1830</v>
      </c>
      <c r="D112" s="23" t="s">
        <v>160</v>
      </c>
      <c r="E112" s="24" t="s">
        <v>20</v>
      </c>
      <c r="F112" s="402">
        <f>SUMIFS('MCO Encounters'!G:G,'MCO Encounters'!A:A,B112,'MCO Encounters'!F:F,$C$1)</f>
        <v>0</v>
      </c>
      <c r="G112" s="371"/>
      <c r="H112" s="404">
        <f>SUMIFS('MCO Encounters'!I:I,'MCO Encounters'!A:A,B112,'MCO Encounters'!F:F,$C$1)</f>
        <v>0</v>
      </c>
      <c r="I112" s="371"/>
      <c r="J112" s="404">
        <f>SUMIFS('MCO Encounters'!H:H,'MCO Encounters'!A:A,B112,'MCO Encounters'!F:F,$C$1)</f>
        <v>0</v>
      </c>
      <c r="K112" s="372"/>
      <c r="L112" s="370"/>
      <c r="M112" s="383"/>
      <c r="N112" s="383"/>
      <c r="O112" s="383"/>
      <c r="P112" s="383"/>
      <c r="Q112" s="383"/>
      <c r="R112" s="384"/>
      <c r="S112" s="385"/>
      <c r="T112" s="383"/>
      <c r="U112" s="393"/>
      <c r="V112" s="388"/>
      <c r="W112" s="383"/>
      <c r="X112" s="388"/>
      <c r="Y112" s="383"/>
      <c r="Z112" s="385"/>
      <c r="AA112" s="388"/>
      <c r="AB112" s="388"/>
      <c r="AC112" s="388"/>
      <c r="AD112" s="388"/>
      <c r="AE112" s="388"/>
      <c r="AF112" s="393"/>
      <c r="AG112" s="388"/>
      <c r="AH112" s="388"/>
      <c r="AI112" s="388"/>
      <c r="AJ112" s="388"/>
      <c r="AK112" s="388"/>
      <c r="AL112" s="388"/>
      <c r="AM112" s="388"/>
      <c r="AN112" s="388"/>
      <c r="AO112" s="388"/>
      <c r="AP112" s="388"/>
      <c r="AQ112" s="388"/>
      <c r="AR112" s="388"/>
      <c r="AS112" s="388"/>
      <c r="AT112" s="388"/>
      <c r="AU112" s="388"/>
      <c r="AV112" s="388"/>
      <c r="AW112" s="388"/>
      <c r="AX112" s="389"/>
      <c r="AY112" s="388"/>
      <c r="AZ112" s="388"/>
      <c r="BA112" s="388"/>
      <c r="BB112" s="388"/>
      <c r="BC112" s="388"/>
      <c r="BD112" s="388"/>
      <c r="BE112" s="388"/>
      <c r="BF112" s="388"/>
      <c r="BG112" s="388"/>
      <c r="BH112" s="390"/>
      <c r="BI112" s="385"/>
      <c r="BJ112" s="388"/>
      <c r="BK112" s="388"/>
      <c r="BL112" s="388"/>
      <c r="BM112" s="388"/>
      <c r="BN112" s="391"/>
      <c r="BO112" s="19">
        <f>COUNTIF(AG112:AW112,"Yes")</f>
        <v>0</v>
      </c>
      <c r="BP112" s="20">
        <f>COUNTIF(AX112:BG112, "Yes")</f>
        <v>0</v>
      </c>
      <c r="BQ112" s="21">
        <f>COUNTIF(BI112:BN112, "Yes")</f>
        <v>0</v>
      </c>
      <c r="BR112" s="242">
        <f>SUM(BO112:BQ112)</f>
        <v>0</v>
      </c>
      <c r="BS112" s="9" t="str">
        <f>IF(MATCH(B:B,'[2]Master ATLIS List'!$A:$A,0),"Y","N")</f>
        <v>Y</v>
      </c>
    </row>
    <row r="113" spans="1:71" s="28" customFormat="1" x14ac:dyDescent="0.2">
      <c r="A113" s="409" t="s">
        <v>1078</v>
      </c>
      <c r="B113" s="26" t="s">
        <v>1079</v>
      </c>
      <c r="C113" s="18" t="s">
        <v>1616</v>
      </c>
      <c r="D113" s="18" t="s">
        <v>160</v>
      </c>
      <c r="E113" s="27" t="s">
        <v>17</v>
      </c>
      <c r="F113" s="402">
        <f>SUMIFS('MCO Encounters'!G:G,'MCO Encounters'!A:A,B113,'MCO Encounters'!F:F,$C$1)</f>
        <v>0</v>
      </c>
      <c r="G113" s="371"/>
      <c r="H113" s="404">
        <f>SUMIFS('MCO Encounters'!I:I,'MCO Encounters'!A:A,B113,'MCO Encounters'!F:F,$C$1)</f>
        <v>0</v>
      </c>
      <c r="I113" s="371"/>
      <c r="J113" s="404">
        <f>SUMIFS('MCO Encounters'!H:H,'MCO Encounters'!A:A,B113,'MCO Encounters'!F:F,$C$1)</f>
        <v>0</v>
      </c>
      <c r="K113" s="372"/>
      <c r="L113" s="370"/>
      <c r="M113" s="394"/>
      <c r="N113" s="394"/>
      <c r="O113" s="394"/>
      <c r="P113" s="394"/>
      <c r="Q113" s="394"/>
      <c r="R113" s="395"/>
      <c r="S113" s="396"/>
      <c r="T113" s="394"/>
      <c r="U113" s="397"/>
      <c r="V113" s="398"/>
      <c r="W113" s="394"/>
      <c r="X113" s="398"/>
      <c r="Y113" s="394"/>
      <c r="Z113" s="396"/>
      <c r="AA113" s="398"/>
      <c r="AB113" s="398"/>
      <c r="AC113" s="398"/>
      <c r="AD113" s="398"/>
      <c r="AE113" s="398"/>
      <c r="AF113" s="397"/>
      <c r="AG113" s="388"/>
      <c r="AH113" s="388"/>
      <c r="AI113" s="388"/>
      <c r="AJ113" s="388"/>
      <c r="AK113" s="388"/>
      <c r="AL113" s="388"/>
      <c r="AM113" s="388"/>
      <c r="AN113" s="388"/>
      <c r="AO113" s="388"/>
      <c r="AP113" s="388"/>
      <c r="AQ113" s="388"/>
      <c r="AR113" s="388"/>
      <c r="AS113" s="388"/>
      <c r="AT113" s="388"/>
      <c r="AU113" s="388"/>
      <c r="AV113" s="388"/>
      <c r="AW113" s="388"/>
      <c r="AX113" s="389"/>
      <c r="AY113" s="388"/>
      <c r="AZ113" s="388"/>
      <c r="BA113" s="388"/>
      <c r="BB113" s="388"/>
      <c r="BC113" s="388"/>
      <c r="BD113" s="388"/>
      <c r="BE113" s="388"/>
      <c r="BF113" s="388"/>
      <c r="BG113" s="388"/>
      <c r="BH113" s="399"/>
      <c r="BI113" s="385"/>
      <c r="BJ113" s="388"/>
      <c r="BK113" s="388"/>
      <c r="BL113" s="388"/>
      <c r="BM113" s="388"/>
      <c r="BN113" s="391"/>
      <c r="BO113" s="19">
        <f>COUNTIF(AG113:AW113,"Yes")</f>
        <v>0</v>
      </c>
      <c r="BP113" s="20">
        <f>COUNTIF(AX113:BG113, "Yes")</f>
        <v>0</v>
      </c>
      <c r="BQ113" s="21">
        <f>COUNTIF(BI113:BN113, "Yes")</f>
        <v>0</v>
      </c>
      <c r="BR113" s="242">
        <f>SUM(BO113:BQ113)</f>
        <v>0</v>
      </c>
      <c r="BS113" s="9" t="str">
        <f>IF(MATCH(B:B,'[2]Master ATLIS List'!$A:$A,0),"Y","N")</f>
        <v>Y</v>
      </c>
    </row>
    <row r="114" spans="1:71" x14ac:dyDescent="0.2">
      <c r="A114" s="408" t="s">
        <v>824</v>
      </c>
      <c r="B114" s="22" t="s">
        <v>825</v>
      </c>
      <c r="C114" s="23" t="s">
        <v>1401</v>
      </c>
      <c r="D114" s="23" t="s">
        <v>15</v>
      </c>
      <c r="E114" s="24" t="s">
        <v>20</v>
      </c>
      <c r="F114" s="402">
        <f>SUMIFS('MCO Encounters'!G:G,'MCO Encounters'!A:A,B114,'MCO Encounters'!F:F,$C$1)</f>
        <v>0</v>
      </c>
      <c r="G114" s="371"/>
      <c r="H114" s="404">
        <f>SUMIFS('MCO Encounters'!I:I,'MCO Encounters'!A:A,B114,'MCO Encounters'!F:F,$C$1)</f>
        <v>0</v>
      </c>
      <c r="I114" s="371"/>
      <c r="J114" s="404">
        <f>SUMIFS('MCO Encounters'!H:H,'MCO Encounters'!A:A,B114,'MCO Encounters'!F:F,$C$1)</f>
        <v>0</v>
      </c>
      <c r="K114" s="372"/>
      <c r="L114" s="370"/>
      <c r="M114" s="383"/>
      <c r="N114" s="383"/>
      <c r="O114" s="383"/>
      <c r="P114" s="383"/>
      <c r="Q114" s="383"/>
      <c r="R114" s="384"/>
      <c r="S114" s="385"/>
      <c r="T114" s="383"/>
      <c r="U114" s="393"/>
      <c r="V114" s="388"/>
      <c r="W114" s="383"/>
      <c r="X114" s="388"/>
      <c r="Y114" s="383"/>
      <c r="Z114" s="385"/>
      <c r="AA114" s="388"/>
      <c r="AB114" s="388"/>
      <c r="AC114" s="388"/>
      <c r="AD114" s="388"/>
      <c r="AE114" s="388"/>
      <c r="AF114" s="393"/>
      <c r="AG114" s="388"/>
      <c r="AH114" s="388"/>
      <c r="AI114" s="388"/>
      <c r="AJ114" s="388"/>
      <c r="AK114" s="388"/>
      <c r="AL114" s="388"/>
      <c r="AM114" s="388"/>
      <c r="AN114" s="388"/>
      <c r="AO114" s="388"/>
      <c r="AP114" s="388"/>
      <c r="AQ114" s="388"/>
      <c r="AR114" s="388"/>
      <c r="AS114" s="388"/>
      <c r="AT114" s="388"/>
      <c r="AU114" s="388"/>
      <c r="AV114" s="388"/>
      <c r="AW114" s="388"/>
      <c r="AX114" s="389"/>
      <c r="AY114" s="388"/>
      <c r="AZ114" s="388"/>
      <c r="BA114" s="388"/>
      <c r="BB114" s="388"/>
      <c r="BC114" s="388"/>
      <c r="BD114" s="388"/>
      <c r="BE114" s="388"/>
      <c r="BF114" s="388"/>
      <c r="BG114" s="388"/>
      <c r="BH114" s="390"/>
      <c r="BI114" s="385"/>
      <c r="BJ114" s="388"/>
      <c r="BK114" s="388"/>
      <c r="BL114" s="388"/>
      <c r="BM114" s="388"/>
      <c r="BN114" s="391"/>
      <c r="BO114" s="19">
        <f>COUNTIF(AG114:AW114,"Yes")</f>
        <v>0</v>
      </c>
      <c r="BP114" s="20">
        <f>COUNTIF(AX114:BG114, "Yes")</f>
        <v>0</v>
      </c>
      <c r="BQ114" s="21">
        <f>COUNTIF(BI114:BN114, "Yes")</f>
        <v>0</v>
      </c>
      <c r="BR114" s="242">
        <f>SUM(BO114:BQ114)</f>
        <v>0</v>
      </c>
      <c r="BS114" s="9" t="str">
        <f>IF(MATCH(B:B,'[2]Master ATLIS List'!$A:$A,0),"Y","N")</f>
        <v>Y</v>
      </c>
    </row>
    <row r="115" spans="1:71" s="28" customFormat="1" x14ac:dyDescent="0.2">
      <c r="A115" s="409" t="s">
        <v>294</v>
      </c>
      <c r="B115" s="26" t="s">
        <v>295</v>
      </c>
      <c r="C115" s="18" t="s">
        <v>1659</v>
      </c>
      <c r="D115" s="18" t="s">
        <v>15</v>
      </c>
      <c r="E115" s="27" t="s">
        <v>19</v>
      </c>
      <c r="F115" s="402">
        <f>SUMIFS('MCO Encounters'!G:G,'MCO Encounters'!A:A,B115,'MCO Encounters'!F:F,$C$1)</f>
        <v>0</v>
      </c>
      <c r="G115" s="371"/>
      <c r="H115" s="404">
        <f>SUMIFS('MCO Encounters'!I:I,'MCO Encounters'!A:A,B115,'MCO Encounters'!F:F,$C$1)</f>
        <v>0</v>
      </c>
      <c r="I115" s="371"/>
      <c r="J115" s="404">
        <f>SUMIFS('MCO Encounters'!H:H,'MCO Encounters'!A:A,B115,'MCO Encounters'!F:F,$C$1)</f>
        <v>0</v>
      </c>
      <c r="K115" s="372"/>
      <c r="L115" s="370"/>
      <c r="M115" s="394"/>
      <c r="N115" s="394"/>
      <c r="O115" s="394"/>
      <c r="P115" s="394"/>
      <c r="Q115" s="394"/>
      <c r="R115" s="395"/>
      <c r="S115" s="396"/>
      <c r="T115" s="394"/>
      <c r="U115" s="397"/>
      <c r="V115" s="398"/>
      <c r="W115" s="394"/>
      <c r="X115" s="398"/>
      <c r="Y115" s="394"/>
      <c r="Z115" s="396"/>
      <c r="AA115" s="398"/>
      <c r="AB115" s="398"/>
      <c r="AC115" s="398"/>
      <c r="AD115" s="398"/>
      <c r="AE115" s="398"/>
      <c r="AF115" s="397"/>
      <c r="AG115" s="388"/>
      <c r="AH115" s="388"/>
      <c r="AI115" s="388"/>
      <c r="AJ115" s="388"/>
      <c r="AK115" s="388"/>
      <c r="AL115" s="388"/>
      <c r="AM115" s="388"/>
      <c r="AN115" s="388"/>
      <c r="AO115" s="388"/>
      <c r="AP115" s="388"/>
      <c r="AQ115" s="388"/>
      <c r="AR115" s="388"/>
      <c r="AS115" s="388"/>
      <c r="AT115" s="388"/>
      <c r="AU115" s="388"/>
      <c r="AV115" s="388"/>
      <c r="AW115" s="388"/>
      <c r="AX115" s="389"/>
      <c r="AY115" s="388"/>
      <c r="AZ115" s="388"/>
      <c r="BA115" s="388"/>
      <c r="BB115" s="388"/>
      <c r="BC115" s="388"/>
      <c r="BD115" s="388"/>
      <c r="BE115" s="388"/>
      <c r="BF115" s="388"/>
      <c r="BG115" s="388"/>
      <c r="BH115" s="399"/>
      <c r="BI115" s="385"/>
      <c r="BJ115" s="388"/>
      <c r="BK115" s="388"/>
      <c r="BL115" s="388"/>
      <c r="BM115" s="388"/>
      <c r="BN115" s="391"/>
      <c r="BO115" s="19">
        <f>COUNTIF(AG115:AW115,"Yes")</f>
        <v>0</v>
      </c>
      <c r="BP115" s="20">
        <f>COUNTIF(AX115:BG115, "Yes")</f>
        <v>0</v>
      </c>
      <c r="BQ115" s="21">
        <f>COUNTIF(BI115:BN115, "Yes")</f>
        <v>0</v>
      </c>
      <c r="BR115" s="242">
        <f>SUM(BO115:BQ115)</f>
        <v>0</v>
      </c>
      <c r="BS115" s="9" t="str">
        <f>IF(MATCH(B:B,'[2]Master ATLIS List'!$A:$A,0),"Y","N")</f>
        <v>Y</v>
      </c>
    </row>
    <row r="116" spans="1:71" x14ac:dyDescent="0.2">
      <c r="A116" s="408" t="s">
        <v>880</v>
      </c>
      <c r="B116" s="22" t="s">
        <v>881</v>
      </c>
      <c r="C116" s="23" t="s">
        <v>1480</v>
      </c>
      <c r="D116" s="23" t="s">
        <v>15</v>
      </c>
      <c r="E116" s="24" t="s">
        <v>64</v>
      </c>
      <c r="F116" s="402">
        <f>SUMIFS('MCO Encounters'!G:G,'MCO Encounters'!A:A,B116,'MCO Encounters'!F:F,$C$1)</f>
        <v>0</v>
      </c>
      <c r="G116" s="371"/>
      <c r="H116" s="404">
        <f>SUMIFS('MCO Encounters'!I:I,'MCO Encounters'!A:A,B116,'MCO Encounters'!F:F,$C$1)</f>
        <v>0</v>
      </c>
      <c r="I116" s="371"/>
      <c r="J116" s="404">
        <f>SUMIFS('MCO Encounters'!H:H,'MCO Encounters'!A:A,B116,'MCO Encounters'!F:F,$C$1)</f>
        <v>0</v>
      </c>
      <c r="K116" s="372"/>
      <c r="L116" s="370"/>
      <c r="M116" s="383"/>
      <c r="N116" s="383"/>
      <c r="O116" s="383"/>
      <c r="P116" s="383"/>
      <c r="Q116" s="383"/>
      <c r="R116" s="384"/>
      <c r="S116" s="385"/>
      <c r="T116" s="383"/>
      <c r="U116" s="393"/>
      <c r="V116" s="388"/>
      <c r="W116" s="383"/>
      <c r="X116" s="388"/>
      <c r="Y116" s="383"/>
      <c r="Z116" s="385"/>
      <c r="AA116" s="388"/>
      <c r="AB116" s="388"/>
      <c r="AC116" s="388"/>
      <c r="AD116" s="388"/>
      <c r="AE116" s="388"/>
      <c r="AF116" s="393"/>
      <c r="AG116" s="388"/>
      <c r="AH116" s="388"/>
      <c r="AI116" s="388"/>
      <c r="AJ116" s="388"/>
      <c r="AK116" s="388"/>
      <c r="AL116" s="388"/>
      <c r="AM116" s="388"/>
      <c r="AN116" s="388"/>
      <c r="AO116" s="388"/>
      <c r="AP116" s="388"/>
      <c r="AQ116" s="388"/>
      <c r="AR116" s="388"/>
      <c r="AS116" s="388"/>
      <c r="AT116" s="388"/>
      <c r="AU116" s="388"/>
      <c r="AV116" s="388"/>
      <c r="AW116" s="388"/>
      <c r="AX116" s="389"/>
      <c r="AY116" s="388"/>
      <c r="AZ116" s="388"/>
      <c r="BA116" s="388"/>
      <c r="BB116" s="388"/>
      <c r="BC116" s="388"/>
      <c r="BD116" s="388"/>
      <c r="BE116" s="388"/>
      <c r="BF116" s="388"/>
      <c r="BG116" s="388"/>
      <c r="BH116" s="390"/>
      <c r="BI116" s="385"/>
      <c r="BJ116" s="388"/>
      <c r="BK116" s="388"/>
      <c r="BL116" s="388"/>
      <c r="BM116" s="388"/>
      <c r="BN116" s="391"/>
      <c r="BO116" s="19">
        <f>COUNTIF(AG116:AW116,"Yes")</f>
        <v>0</v>
      </c>
      <c r="BP116" s="20">
        <f>COUNTIF(AX116:BG116, "Yes")</f>
        <v>0</v>
      </c>
      <c r="BQ116" s="21">
        <f>COUNTIF(BI116:BN116, "Yes")</f>
        <v>0</v>
      </c>
      <c r="BR116" s="242">
        <f>SUM(BO116:BQ116)</f>
        <v>0</v>
      </c>
      <c r="BS116" s="9" t="str">
        <f>IF(MATCH(B:B,'[2]Master ATLIS List'!$A:$A,0),"Y","N")</f>
        <v>Y</v>
      </c>
    </row>
    <row r="117" spans="1:71" s="28" customFormat="1" x14ac:dyDescent="0.2">
      <c r="A117" s="409" t="s">
        <v>484</v>
      </c>
      <c r="B117" s="26" t="s">
        <v>485</v>
      </c>
      <c r="C117" s="18" t="s">
        <v>1793</v>
      </c>
      <c r="D117" s="18" t="s">
        <v>13</v>
      </c>
      <c r="E117" s="27" t="s">
        <v>66</v>
      </c>
      <c r="F117" s="402">
        <f>SUMIFS('MCO Encounters'!G:G,'MCO Encounters'!A:A,B117,'MCO Encounters'!F:F,$C$1)</f>
        <v>0</v>
      </c>
      <c r="G117" s="371"/>
      <c r="H117" s="404">
        <f>SUMIFS('MCO Encounters'!I:I,'MCO Encounters'!A:A,B117,'MCO Encounters'!F:F,$C$1)</f>
        <v>0</v>
      </c>
      <c r="I117" s="371"/>
      <c r="J117" s="404">
        <f>SUMIFS('MCO Encounters'!H:H,'MCO Encounters'!A:A,B117,'MCO Encounters'!F:F,$C$1)</f>
        <v>0</v>
      </c>
      <c r="K117" s="372"/>
      <c r="L117" s="370"/>
      <c r="M117" s="394"/>
      <c r="N117" s="394"/>
      <c r="O117" s="394"/>
      <c r="P117" s="394"/>
      <c r="Q117" s="394"/>
      <c r="R117" s="395"/>
      <c r="S117" s="396"/>
      <c r="T117" s="394"/>
      <c r="U117" s="397"/>
      <c r="V117" s="398"/>
      <c r="W117" s="394"/>
      <c r="X117" s="398"/>
      <c r="Y117" s="394"/>
      <c r="Z117" s="396"/>
      <c r="AA117" s="398"/>
      <c r="AB117" s="398"/>
      <c r="AC117" s="398"/>
      <c r="AD117" s="398"/>
      <c r="AE117" s="398"/>
      <c r="AF117" s="397"/>
      <c r="AG117" s="388"/>
      <c r="AH117" s="388"/>
      <c r="AI117" s="388"/>
      <c r="AJ117" s="388"/>
      <c r="AK117" s="388"/>
      <c r="AL117" s="388"/>
      <c r="AM117" s="388"/>
      <c r="AN117" s="388"/>
      <c r="AO117" s="388"/>
      <c r="AP117" s="388"/>
      <c r="AQ117" s="388"/>
      <c r="AR117" s="388"/>
      <c r="AS117" s="388"/>
      <c r="AT117" s="388"/>
      <c r="AU117" s="388"/>
      <c r="AV117" s="388"/>
      <c r="AW117" s="388"/>
      <c r="AX117" s="389"/>
      <c r="AY117" s="388"/>
      <c r="AZ117" s="388"/>
      <c r="BA117" s="388"/>
      <c r="BB117" s="388"/>
      <c r="BC117" s="388"/>
      <c r="BD117" s="388"/>
      <c r="BE117" s="388"/>
      <c r="BF117" s="388"/>
      <c r="BG117" s="388"/>
      <c r="BH117" s="399"/>
      <c r="BI117" s="385"/>
      <c r="BJ117" s="388"/>
      <c r="BK117" s="388"/>
      <c r="BL117" s="388"/>
      <c r="BM117" s="388"/>
      <c r="BN117" s="391"/>
      <c r="BO117" s="19">
        <f>COUNTIF(AG117:AW117,"Yes")</f>
        <v>0</v>
      </c>
      <c r="BP117" s="20">
        <f>COUNTIF(AX117:BG117, "Yes")</f>
        <v>0</v>
      </c>
      <c r="BQ117" s="21">
        <f>COUNTIF(BI117:BN117, "Yes")</f>
        <v>0</v>
      </c>
      <c r="BR117" s="242">
        <f>SUM(BO117:BQ117)</f>
        <v>0</v>
      </c>
      <c r="BS117" s="9" t="str">
        <f>IF(MATCH(B:B,'[2]Master ATLIS List'!$A:$A,0),"Y","N")</f>
        <v>Y</v>
      </c>
    </row>
    <row r="118" spans="1:71" x14ac:dyDescent="0.2">
      <c r="A118" s="408" t="s">
        <v>250</v>
      </c>
      <c r="B118" s="22" t="s">
        <v>251</v>
      </c>
      <c r="C118" s="23" t="s">
        <v>1681</v>
      </c>
      <c r="D118" s="23" t="s">
        <v>13</v>
      </c>
      <c r="E118" s="24" t="s">
        <v>67</v>
      </c>
      <c r="F118" s="402">
        <f>SUMIFS('MCO Encounters'!G:G,'MCO Encounters'!A:A,B118,'MCO Encounters'!F:F,$C$1)</f>
        <v>0</v>
      </c>
      <c r="G118" s="371"/>
      <c r="H118" s="404">
        <f>SUMIFS('MCO Encounters'!I:I,'MCO Encounters'!A:A,B118,'MCO Encounters'!F:F,$C$1)</f>
        <v>0</v>
      </c>
      <c r="I118" s="371"/>
      <c r="J118" s="404">
        <f>SUMIFS('MCO Encounters'!H:H,'MCO Encounters'!A:A,B118,'MCO Encounters'!F:F,$C$1)</f>
        <v>0</v>
      </c>
      <c r="K118" s="372"/>
      <c r="L118" s="370"/>
      <c r="M118" s="383"/>
      <c r="N118" s="383"/>
      <c r="O118" s="383"/>
      <c r="P118" s="383"/>
      <c r="Q118" s="383"/>
      <c r="R118" s="384"/>
      <c r="S118" s="385"/>
      <c r="T118" s="383"/>
      <c r="U118" s="393"/>
      <c r="V118" s="388"/>
      <c r="W118" s="383"/>
      <c r="X118" s="388"/>
      <c r="Y118" s="383"/>
      <c r="Z118" s="385"/>
      <c r="AA118" s="388"/>
      <c r="AB118" s="388"/>
      <c r="AC118" s="388"/>
      <c r="AD118" s="388"/>
      <c r="AE118" s="388"/>
      <c r="AF118" s="393"/>
      <c r="AG118" s="388"/>
      <c r="AH118" s="388"/>
      <c r="AI118" s="388"/>
      <c r="AJ118" s="388"/>
      <c r="AK118" s="388"/>
      <c r="AL118" s="388"/>
      <c r="AM118" s="388"/>
      <c r="AN118" s="388"/>
      <c r="AO118" s="388"/>
      <c r="AP118" s="388"/>
      <c r="AQ118" s="388"/>
      <c r="AR118" s="388"/>
      <c r="AS118" s="388"/>
      <c r="AT118" s="388"/>
      <c r="AU118" s="388"/>
      <c r="AV118" s="388"/>
      <c r="AW118" s="388"/>
      <c r="AX118" s="389"/>
      <c r="AY118" s="388"/>
      <c r="AZ118" s="388"/>
      <c r="BA118" s="388"/>
      <c r="BB118" s="388"/>
      <c r="BC118" s="388"/>
      <c r="BD118" s="388"/>
      <c r="BE118" s="388"/>
      <c r="BF118" s="388"/>
      <c r="BG118" s="388"/>
      <c r="BH118" s="390"/>
      <c r="BI118" s="385"/>
      <c r="BJ118" s="388"/>
      <c r="BK118" s="388"/>
      <c r="BL118" s="388"/>
      <c r="BM118" s="388"/>
      <c r="BN118" s="391"/>
      <c r="BO118" s="19">
        <f>COUNTIF(AG118:AW118,"Yes")</f>
        <v>0</v>
      </c>
      <c r="BP118" s="20">
        <f>COUNTIF(AX118:BG118, "Yes")</f>
        <v>0</v>
      </c>
      <c r="BQ118" s="21">
        <f>COUNTIF(BI118:BN118, "Yes")</f>
        <v>0</v>
      </c>
      <c r="BR118" s="242">
        <f>SUM(BO118:BQ118)</f>
        <v>0</v>
      </c>
      <c r="BS118" s="9" t="str">
        <f>IF(MATCH(B:B,'[2]Master ATLIS List'!$A:$A,0),"Y","N")</f>
        <v>Y</v>
      </c>
    </row>
    <row r="119" spans="1:71" s="28" customFormat="1" x14ac:dyDescent="0.2">
      <c r="A119" s="409" t="s">
        <v>525</v>
      </c>
      <c r="B119" s="26" t="s">
        <v>526</v>
      </c>
      <c r="C119" s="18" t="s">
        <v>1770</v>
      </c>
      <c r="D119" s="18" t="s">
        <v>13</v>
      </c>
      <c r="E119" s="27" t="s">
        <v>67</v>
      </c>
      <c r="F119" s="402">
        <f>SUMIFS('MCO Encounters'!G:G,'MCO Encounters'!A:A,B119,'MCO Encounters'!F:F,$C$1)</f>
        <v>0</v>
      </c>
      <c r="G119" s="371"/>
      <c r="H119" s="404">
        <f>SUMIFS('MCO Encounters'!I:I,'MCO Encounters'!A:A,B119,'MCO Encounters'!F:F,$C$1)</f>
        <v>0</v>
      </c>
      <c r="I119" s="371"/>
      <c r="J119" s="404">
        <f>SUMIFS('MCO Encounters'!H:H,'MCO Encounters'!A:A,B119,'MCO Encounters'!F:F,$C$1)</f>
        <v>0</v>
      </c>
      <c r="K119" s="372"/>
      <c r="L119" s="370"/>
      <c r="M119" s="394"/>
      <c r="N119" s="394"/>
      <c r="O119" s="394"/>
      <c r="P119" s="394"/>
      <c r="Q119" s="394"/>
      <c r="R119" s="395"/>
      <c r="S119" s="396"/>
      <c r="T119" s="394"/>
      <c r="U119" s="397"/>
      <c r="V119" s="398"/>
      <c r="W119" s="394"/>
      <c r="X119" s="398"/>
      <c r="Y119" s="394"/>
      <c r="Z119" s="396"/>
      <c r="AA119" s="398"/>
      <c r="AB119" s="398"/>
      <c r="AC119" s="398"/>
      <c r="AD119" s="398"/>
      <c r="AE119" s="398"/>
      <c r="AF119" s="397"/>
      <c r="AG119" s="388"/>
      <c r="AH119" s="388"/>
      <c r="AI119" s="388"/>
      <c r="AJ119" s="388"/>
      <c r="AK119" s="388"/>
      <c r="AL119" s="388"/>
      <c r="AM119" s="388"/>
      <c r="AN119" s="388"/>
      <c r="AO119" s="388"/>
      <c r="AP119" s="388"/>
      <c r="AQ119" s="388"/>
      <c r="AR119" s="388"/>
      <c r="AS119" s="388"/>
      <c r="AT119" s="388"/>
      <c r="AU119" s="388"/>
      <c r="AV119" s="388"/>
      <c r="AW119" s="388"/>
      <c r="AX119" s="389"/>
      <c r="AY119" s="388"/>
      <c r="AZ119" s="388"/>
      <c r="BA119" s="388"/>
      <c r="BB119" s="388"/>
      <c r="BC119" s="388"/>
      <c r="BD119" s="388"/>
      <c r="BE119" s="388"/>
      <c r="BF119" s="388"/>
      <c r="BG119" s="388"/>
      <c r="BH119" s="399"/>
      <c r="BI119" s="385"/>
      <c r="BJ119" s="388"/>
      <c r="BK119" s="388"/>
      <c r="BL119" s="388"/>
      <c r="BM119" s="388"/>
      <c r="BN119" s="391"/>
      <c r="BO119" s="19">
        <f>COUNTIF(AG119:AW119,"Yes")</f>
        <v>0</v>
      </c>
      <c r="BP119" s="20">
        <f>COUNTIF(AX119:BG119, "Yes")</f>
        <v>0</v>
      </c>
      <c r="BQ119" s="21">
        <f>COUNTIF(BI119:BN119, "Yes")</f>
        <v>0</v>
      </c>
      <c r="BR119" s="242">
        <f>SUM(BO119:BQ119)</f>
        <v>0</v>
      </c>
      <c r="BS119" s="9" t="str">
        <f>IF(MATCH(B:B,'[2]Master ATLIS List'!$A:$A,0),"Y","N")</f>
        <v>Y</v>
      </c>
    </row>
    <row r="120" spans="1:71" x14ac:dyDescent="0.2">
      <c r="A120" s="408" t="s">
        <v>539</v>
      </c>
      <c r="B120" s="22" t="s">
        <v>540</v>
      </c>
      <c r="C120" s="23" t="s">
        <v>1795</v>
      </c>
      <c r="D120" s="23" t="s">
        <v>13</v>
      </c>
      <c r="E120" s="24" t="s">
        <v>67</v>
      </c>
      <c r="F120" s="402">
        <f>SUMIFS('MCO Encounters'!G:G,'MCO Encounters'!A:A,B120,'MCO Encounters'!F:F,$C$1)</f>
        <v>0</v>
      </c>
      <c r="G120" s="371"/>
      <c r="H120" s="404">
        <f>SUMIFS('MCO Encounters'!I:I,'MCO Encounters'!A:A,B120,'MCO Encounters'!F:F,$C$1)</f>
        <v>0</v>
      </c>
      <c r="I120" s="371"/>
      <c r="J120" s="404">
        <f>SUMIFS('MCO Encounters'!H:H,'MCO Encounters'!A:A,B120,'MCO Encounters'!F:F,$C$1)</f>
        <v>0</v>
      </c>
      <c r="K120" s="372"/>
      <c r="L120" s="370"/>
      <c r="M120" s="383"/>
      <c r="N120" s="383"/>
      <c r="O120" s="383"/>
      <c r="P120" s="383"/>
      <c r="Q120" s="383"/>
      <c r="R120" s="384"/>
      <c r="S120" s="385"/>
      <c r="T120" s="383"/>
      <c r="U120" s="393"/>
      <c r="V120" s="388"/>
      <c r="W120" s="383"/>
      <c r="X120" s="388"/>
      <c r="Y120" s="383"/>
      <c r="Z120" s="385"/>
      <c r="AA120" s="388"/>
      <c r="AB120" s="388"/>
      <c r="AC120" s="388"/>
      <c r="AD120" s="388"/>
      <c r="AE120" s="388"/>
      <c r="AF120" s="393"/>
      <c r="AG120" s="388"/>
      <c r="AH120" s="388"/>
      <c r="AI120" s="388"/>
      <c r="AJ120" s="388"/>
      <c r="AK120" s="388"/>
      <c r="AL120" s="388"/>
      <c r="AM120" s="388"/>
      <c r="AN120" s="388"/>
      <c r="AO120" s="388"/>
      <c r="AP120" s="388"/>
      <c r="AQ120" s="388"/>
      <c r="AR120" s="388"/>
      <c r="AS120" s="388"/>
      <c r="AT120" s="388"/>
      <c r="AU120" s="388"/>
      <c r="AV120" s="388"/>
      <c r="AW120" s="388"/>
      <c r="AX120" s="389"/>
      <c r="AY120" s="388"/>
      <c r="AZ120" s="388"/>
      <c r="BA120" s="388"/>
      <c r="BB120" s="388"/>
      <c r="BC120" s="388"/>
      <c r="BD120" s="388"/>
      <c r="BE120" s="388"/>
      <c r="BF120" s="388"/>
      <c r="BG120" s="388"/>
      <c r="BH120" s="390"/>
      <c r="BI120" s="385"/>
      <c r="BJ120" s="388"/>
      <c r="BK120" s="388"/>
      <c r="BL120" s="388"/>
      <c r="BM120" s="388"/>
      <c r="BN120" s="391"/>
      <c r="BO120" s="19">
        <f>COUNTIF(AG120:AW120,"Yes")</f>
        <v>0</v>
      </c>
      <c r="BP120" s="20">
        <f>COUNTIF(AX120:BG120, "Yes")</f>
        <v>0</v>
      </c>
      <c r="BQ120" s="21">
        <f>COUNTIF(BI120:BN120, "Yes")</f>
        <v>0</v>
      </c>
      <c r="BR120" s="242">
        <f>SUM(BO120:BQ120)</f>
        <v>0</v>
      </c>
      <c r="BS120" s="9" t="str">
        <f>IF(MATCH(B:B,'[2]Master ATLIS List'!$A:$A,0),"Y","N")</f>
        <v>Y</v>
      </c>
    </row>
    <row r="121" spans="1:71" s="28" customFormat="1" x14ac:dyDescent="0.2">
      <c r="A121" s="409" t="s">
        <v>844</v>
      </c>
      <c r="B121" s="26" t="s">
        <v>845</v>
      </c>
      <c r="C121" s="18" t="s">
        <v>1381</v>
      </c>
      <c r="D121" s="18" t="s">
        <v>15</v>
      </c>
      <c r="E121" s="27" t="s">
        <v>63</v>
      </c>
      <c r="F121" s="402">
        <f>SUMIFS('MCO Encounters'!G:G,'MCO Encounters'!A:A,B121,'MCO Encounters'!F:F,$C$1)</f>
        <v>0</v>
      </c>
      <c r="G121" s="371"/>
      <c r="H121" s="404">
        <f>SUMIFS('MCO Encounters'!I:I,'MCO Encounters'!A:A,B121,'MCO Encounters'!F:F,$C$1)</f>
        <v>0</v>
      </c>
      <c r="I121" s="371"/>
      <c r="J121" s="404">
        <f>SUMIFS('MCO Encounters'!H:H,'MCO Encounters'!A:A,B121,'MCO Encounters'!F:F,$C$1)</f>
        <v>0</v>
      </c>
      <c r="K121" s="372"/>
      <c r="L121" s="370"/>
      <c r="M121" s="394"/>
      <c r="N121" s="394"/>
      <c r="O121" s="394"/>
      <c r="P121" s="394"/>
      <c r="Q121" s="394"/>
      <c r="R121" s="395"/>
      <c r="S121" s="396"/>
      <c r="T121" s="394"/>
      <c r="U121" s="397"/>
      <c r="V121" s="398"/>
      <c r="W121" s="394"/>
      <c r="X121" s="398"/>
      <c r="Y121" s="394"/>
      <c r="Z121" s="396"/>
      <c r="AA121" s="398"/>
      <c r="AB121" s="398"/>
      <c r="AC121" s="398"/>
      <c r="AD121" s="398"/>
      <c r="AE121" s="398"/>
      <c r="AF121" s="397"/>
      <c r="AG121" s="388"/>
      <c r="AH121" s="388"/>
      <c r="AI121" s="388"/>
      <c r="AJ121" s="388"/>
      <c r="AK121" s="388"/>
      <c r="AL121" s="388"/>
      <c r="AM121" s="388"/>
      <c r="AN121" s="388"/>
      <c r="AO121" s="388"/>
      <c r="AP121" s="388"/>
      <c r="AQ121" s="388"/>
      <c r="AR121" s="388"/>
      <c r="AS121" s="388"/>
      <c r="AT121" s="388"/>
      <c r="AU121" s="388"/>
      <c r="AV121" s="388"/>
      <c r="AW121" s="388"/>
      <c r="AX121" s="389"/>
      <c r="AY121" s="388"/>
      <c r="AZ121" s="388"/>
      <c r="BA121" s="388"/>
      <c r="BB121" s="388"/>
      <c r="BC121" s="388"/>
      <c r="BD121" s="388"/>
      <c r="BE121" s="388"/>
      <c r="BF121" s="388"/>
      <c r="BG121" s="388"/>
      <c r="BH121" s="399"/>
      <c r="BI121" s="385"/>
      <c r="BJ121" s="388"/>
      <c r="BK121" s="388"/>
      <c r="BL121" s="388"/>
      <c r="BM121" s="388"/>
      <c r="BN121" s="391"/>
      <c r="BO121" s="19">
        <f>COUNTIF(AG121:AW121,"Yes")</f>
        <v>0</v>
      </c>
      <c r="BP121" s="20">
        <f>COUNTIF(AX121:BG121, "Yes")</f>
        <v>0</v>
      </c>
      <c r="BQ121" s="21">
        <f>COUNTIF(BI121:BN121, "Yes")</f>
        <v>0</v>
      </c>
      <c r="BR121" s="242">
        <f>SUM(BO121:BQ121)</f>
        <v>0</v>
      </c>
      <c r="BS121" s="9" t="str">
        <f>IF(MATCH(B:B,'[2]Master ATLIS List'!$A:$A,0),"Y","N")</f>
        <v>Y</v>
      </c>
    </row>
    <row r="122" spans="1:71" x14ac:dyDescent="0.2">
      <c r="A122" s="408" t="s">
        <v>1014</v>
      </c>
      <c r="B122" s="22" t="s">
        <v>1015</v>
      </c>
      <c r="C122" s="23" t="s">
        <v>1854</v>
      </c>
      <c r="D122" s="23" t="s">
        <v>15</v>
      </c>
      <c r="E122" s="24" t="s">
        <v>63</v>
      </c>
      <c r="F122" s="402">
        <f>SUMIFS('MCO Encounters'!G:G,'MCO Encounters'!A:A,B122,'MCO Encounters'!F:F,$C$1)</f>
        <v>0</v>
      </c>
      <c r="G122" s="371"/>
      <c r="H122" s="404">
        <f>SUMIFS('MCO Encounters'!I:I,'MCO Encounters'!A:A,B122,'MCO Encounters'!F:F,$C$1)</f>
        <v>0</v>
      </c>
      <c r="I122" s="371"/>
      <c r="J122" s="404">
        <f>SUMIFS('MCO Encounters'!H:H,'MCO Encounters'!A:A,B122,'MCO Encounters'!F:F,$C$1)</f>
        <v>0</v>
      </c>
      <c r="K122" s="372"/>
      <c r="L122" s="370"/>
      <c r="M122" s="383"/>
      <c r="N122" s="383"/>
      <c r="O122" s="383"/>
      <c r="P122" s="383"/>
      <c r="Q122" s="383"/>
      <c r="R122" s="384"/>
      <c r="S122" s="385"/>
      <c r="T122" s="383"/>
      <c r="U122" s="393"/>
      <c r="V122" s="388"/>
      <c r="W122" s="383"/>
      <c r="X122" s="388"/>
      <c r="Y122" s="383"/>
      <c r="Z122" s="385"/>
      <c r="AA122" s="388"/>
      <c r="AB122" s="388"/>
      <c r="AC122" s="388"/>
      <c r="AD122" s="388"/>
      <c r="AE122" s="388"/>
      <c r="AF122" s="393"/>
      <c r="AG122" s="388"/>
      <c r="AH122" s="388"/>
      <c r="AI122" s="388"/>
      <c r="AJ122" s="388"/>
      <c r="AK122" s="388"/>
      <c r="AL122" s="388"/>
      <c r="AM122" s="388"/>
      <c r="AN122" s="388"/>
      <c r="AO122" s="388"/>
      <c r="AP122" s="388"/>
      <c r="AQ122" s="388"/>
      <c r="AR122" s="388"/>
      <c r="AS122" s="388"/>
      <c r="AT122" s="388"/>
      <c r="AU122" s="388"/>
      <c r="AV122" s="388"/>
      <c r="AW122" s="388"/>
      <c r="AX122" s="389"/>
      <c r="AY122" s="388"/>
      <c r="AZ122" s="388"/>
      <c r="BA122" s="388"/>
      <c r="BB122" s="388"/>
      <c r="BC122" s="388"/>
      <c r="BD122" s="388"/>
      <c r="BE122" s="388"/>
      <c r="BF122" s="388"/>
      <c r="BG122" s="388"/>
      <c r="BH122" s="390"/>
      <c r="BI122" s="385"/>
      <c r="BJ122" s="388"/>
      <c r="BK122" s="388"/>
      <c r="BL122" s="388"/>
      <c r="BM122" s="388"/>
      <c r="BN122" s="391"/>
      <c r="BO122" s="19">
        <f>COUNTIF(AG122:AW122,"Yes")</f>
        <v>0</v>
      </c>
      <c r="BP122" s="20">
        <f>COUNTIF(AX122:BG122, "Yes")</f>
        <v>0</v>
      </c>
      <c r="BQ122" s="21">
        <f>COUNTIF(BI122:BN122, "Yes")</f>
        <v>0</v>
      </c>
      <c r="BR122" s="242">
        <f>SUM(BO122:BQ122)</f>
        <v>0</v>
      </c>
      <c r="BS122" s="9" t="str">
        <f>IF(MATCH(B:B,'[2]Master ATLIS List'!$A:$A,0),"Y","N")</f>
        <v>Y</v>
      </c>
    </row>
    <row r="123" spans="1:71" s="28" customFormat="1" x14ac:dyDescent="0.2">
      <c r="A123" s="409" t="s">
        <v>921</v>
      </c>
      <c r="B123" s="26" t="s">
        <v>922</v>
      </c>
      <c r="C123" s="18" t="s">
        <v>1497</v>
      </c>
      <c r="D123" s="18" t="s">
        <v>15</v>
      </c>
      <c r="E123" s="27" t="s">
        <v>63</v>
      </c>
      <c r="F123" s="402">
        <f>SUMIFS('MCO Encounters'!G:G,'MCO Encounters'!A:A,B123,'MCO Encounters'!F:F,$C$1)</f>
        <v>0</v>
      </c>
      <c r="G123" s="371"/>
      <c r="H123" s="404">
        <f>SUMIFS('MCO Encounters'!I:I,'MCO Encounters'!A:A,B123,'MCO Encounters'!F:F,$C$1)</f>
        <v>0</v>
      </c>
      <c r="I123" s="371"/>
      <c r="J123" s="404">
        <f>SUMIFS('MCO Encounters'!H:H,'MCO Encounters'!A:A,B123,'MCO Encounters'!F:F,$C$1)</f>
        <v>0</v>
      </c>
      <c r="K123" s="372"/>
      <c r="L123" s="370"/>
      <c r="M123" s="394"/>
      <c r="N123" s="394"/>
      <c r="O123" s="394"/>
      <c r="P123" s="394"/>
      <c r="Q123" s="394"/>
      <c r="R123" s="395"/>
      <c r="S123" s="396"/>
      <c r="T123" s="394"/>
      <c r="U123" s="397"/>
      <c r="V123" s="398"/>
      <c r="W123" s="394"/>
      <c r="X123" s="398"/>
      <c r="Y123" s="394"/>
      <c r="Z123" s="396"/>
      <c r="AA123" s="398"/>
      <c r="AB123" s="398"/>
      <c r="AC123" s="398"/>
      <c r="AD123" s="398"/>
      <c r="AE123" s="398"/>
      <c r="AF123" s="397"/>
      <c r="AG123" s="388"/>
      <c r="AH123" s="388"/>
      <c r="AI123" s="388"/>
      <c r="AJ123" s="388"/>
      <c r="AK123" s="388"/>
      <c r="AL123" s="388"/>
      <c r="AM123" s="388"/>
      <c r="AN123" s="388"/>
      <c r="AO123" s="388"/>
      <c r="AP123" s="388"/>
      <c r="AQ123" s="388"/>
      <c r="AR123" s="388"/>
      <c r="AS123" s="388"/>
      <c r="AT123" s="388"/>
      <c r="AU123" s="388"/>
      <c r="AV123" s="388"/>
      <c r="AW123" s="388"/>
      <c r="AX123" s="389"/>
      <c r="AY123" s="388"/>
      <c r="AZ123" s="388"/>
      <c r="BA123" s="388"/>
      <c r="BB123" s="388"/>
      <c r="BC123" s="388"/>
      <c r="BD123" s="388"/>
      <c r="BE123" s="388"/>
      <c r="BF123" s="388"/>
      <c r="BG123" s="388"/>
      <c r="BH123" s="399"/>
      <c r="BI123" s="385"/>
      <c r="BJ123" s="388"/>
      <c r="BK123" s="388"/>
      <c r="BL123" s="388"/>
      <c r="BM123" s="388"/>
      <c r="BN123" s="391"/>
      <c r="BO123" s="19">
        <f>COUNTIF(AG123:AW123,"Yes")</f>
        <v>0</v>
      </c>
      <c r="BP123" s="20">
        <f>COUNTIF(AX123:BG123, "Yes")</f>
        <v>0</v>
      </c>
      <c r="BQ123" s="21">
        <f>COUNTIF(BI123:BN123, "Yes")</f>
        <v>0</v>
      </c>
      <c r="BR123" s="242">
        <f>SUM(BO123:BQ123)</f>
        <v>0</v>
      </c>
      <c r="BS123" s="9" t="str">
        <f>IF(MATCH(B:B,'[2]Master ATLIS List'!$A:$A,0),"Y","N")</f>
        <v>Y</v>
      </c>
    </row>
    <row r="124" spans="1:71" x14ac:dyDescent="0.2">
      <c r="A124" s="408" t="s">
        <v>810</v>
      </c>
      <c r="B124" s="22" t="s">
        <v>811</v>
      </c>
      <c r="C124" s="23" t="s">
        <v>1665</v>
      </c>
      <c r="D124" s="23" t="s">
        <v>15</v>
      </c>
      <c r="E124" s="24" t="s">
        <v>20</v>
      </c>
      <c r="F124" s="402">
        <f>SUMIFS('MCO Encounters'!G:G,'MCO Encounters'!A:A,B124,'MCO Encounters'!F:F,$C$1)</f>
        <v>0</v>
      </c>
      <c r="G124" s="371"/>
      <c r="H124" s="404">
        <f>SUMIFS('MCO Encounters'!I:I,'MCO Encounters'!A:A,B124,'MCO Encounters'!F:F,$C$1)</f>
        <v>0</v>
      </c>
      <c r="I124" s="371"/>
      <c r="J124" s="404">
        <f>SUMIFS('MCO Encounters'!H:H,'MCO Encounters'!A:A,B124,'MCO Encounters'!F:F,$C$1)</f>
        <v>0</v>
      </c>
      <c r="K124" s="372"/>
      <c r="L124" s="370"/>
      <c r="M124" s="383"/>
      <c r="N124" s="383"/>
      <c r="O124" s="383"/>
      <c r="P124" s="383"/>
      <c r="Q124" s="383"/>
      <c r="R124" s="384"/>
      <c r="S124" s="385"/>
      <c r="T124" s="383"/>
      <c r="U124" s="393"/>
      <c r="V124" s="388"/>
      <c r="W124" s="383"/>
      <c r="X124" s="388"/>
      <c r="Y124" s="383"/>
      <c r="Z124" s="385"/>
      <c r="AA124" s="388"/>
      <c r="AB124" s="388"/>
      <c r="AC124" s="388"/>
      <c r="AD124" s="388"/>
      <c r="AE124" s="388"/>
      <c r="AF124" s="393"/>
      <c r="AG124" s="388"/>
      <c r="AH124" s="388"/>
      <c r="AI124" s="388"/>
      <c r="AJ124" s="388"/>
      <c r="AK124" s="388"/>
      <c r="AL124" s="388"/>
      <c r="AM124" s="388"/>
      <c r="AN124" s="388"/>
      <c r="AO124" s="388"/>
      <c r="AP124" s="388"/>
      <c r="AQ124" s="388"/>
      <c r="AR124" s="388"/>
      <c r="AS124" s="388"/>
      <c r="AT124" s="388"/>
      <c r="AU124" s="388"/>
      <c r="AV124" s="388"/>
      <c r="AW124" s="388"/>
      <c r="AX124" s="389"/>
      <c r="AY124" s="388"/>
      <c r="AZ124" s="388"/>
      <c r="BA124" s="388"/>
      <c r="BB124" s="388"/>
      <c r="BC124" s="388"/>
      <c r="BD124" s="388"/>
      <c r="BE124" s="388"/>
      <c r="BF124" s="388"/>
      <c r="BG124" s="388"/>
      <c r="BH124" s="390"/>
      <c r="BI124" s="385"/>
      <c r="BJ124" s="388"/>
      <c r="BK124" s="388"/>
      <c r="BL124" s="388"/>
      <c r="BM124" s="388"/>
      <c r="BN124" s="391"/>
      <c r="BO124" s="19">
        <f>COUNTIF(AG124:AW124,"Yes")</f>
        <v>0</v>
      </c>
      <c r="BP124" s="20">
        <f>COUNTIF(AX124:BG124, "Yes")</f>
        <v>0</v>
      </c>
      <c r="BQ124" s="21">
        <f>COUNTIF(BI124:BN124, "Yes")</f>
        <v>0</v>
      </c>
      <c r="BR124" s="242">
        <f>SUM(BO124:BQ124)</f>
        <v>0</v>
      </c>
      <c r="BS124" s="9" t="str">
        <f>IF(MATCH(B:B,'[2]Master ATLIS List'!$A:$A,0),"Y","N")</f>
        <v>Y</v>
      </c>
    </row>
    <row r="125" spans="1:71" s="28" customFormat="1" x14ac:dyDescent="0.2">
      <c r="A125" s="409" t="s">
        <v>726</v>
      </c>
      <c r="B125" s="26" t="s">
        <v>727</v>
      </c>
      <c r="C125" s="18" t="s">
        <v>1640</v>
      </c>
      <c r="D125" s="18" t="s">
        <v>13</v>
      </c>
      <c r="E125" s="27" t="s">
        <v>67</v>
      </c>
      <c r="F125" s="402">
        <f>SUMIFS('MCO Encounters'!G:G,'MCO Encounters'!A:A,B125,'MCO Encounters'!F:F,$C$1)</f>
        <v>0</v>
      </c>
      <c r="G125" s="371"/>
      <c r="H125" s="404">
        <f>SUMIFS('MCO Encounters'!I:I,'MCO Encounters'!A:A,B125,'MCO Encounters'!F:F,$C$1)</f>
        <v>0</v>
      </c>
      <c r="I125" s="371"/>
      <c r="J125" s="404">
        <f>SUMIFS('MCO Encounters'!H:H,'MCO Encounters'!A:A,B125,'MCO Encounters'!F:F,$C$1)</f>
        <v>0</v>
      </c>
      <c r="K125" s="372"/>
      <c r="L125" s="370"/>
      <c r="M125" s="394"/>
      <c r="N125" s="394"/>
      <c r="O125" s="394"/>
      <c r="P125" s="394"/>
      <c r="Q125" s="394"/>
      <c r="R125" s="395"/>
      <c r="S125" s="396"/>
      <c r="T125" s="394"/>
      <c r="U125" s="397"/>
      <c r="V125" s="398"/>
      <c r="W125" s="394"/>
      <c r="X125" s="398"/>
      <c r="Y125" s="394"/>
      <c r="Z125" s="396"/>
      <c r="AA125" s="398"/>
      <c r="AB125" s="398"/>
      <c r="AC125" s="398"/>
      <c r="AD125" s="398"/>
      <c r="AE125" s="398"/>
      <c r="AF125" s="397"/>
      <c r="AG125" s="388"/>
      <c r="AH125" s="388"/>
      <c r="AI125" s="388"/>
      <c r="AJ125" s="388"/>
      <c r="AK125" s="388"/>
      <c r="AL125" s="388"/>
      <c r="AM125" s="388"/>
      <c r="AN125" s="388"/>
      <c r="AO125" s="388"/>
      <c r="AP125" s="388"/>
      <c r="AQ125" s="388"/>
      <c r="AR125" s="388"/>
      <c r="AS125" s="388"/>
      <c r="AT125" s="388"/>
      <c r="AU125" s="388"/>
      <c r="AV125" s="388"/>
      <c r="AW125" s="388"/>
      <c r="AX125" s="389"/>
      <c r="AY125" s="388"/>
      <c r="AZ125" s="388"/>
      <c r="BA125" s="388"/>
      <c r="BB125" s="388"/>
      <c r="BC125" s="388"/>
      <c r="BD125" s="388"/>
      <c r="BE125" s="388"/>
      <c r="BF125" s="388"/>
      <c r="BG125" s="388"/>
      <c r="BH125" s="399"/>
      <c r="BI125" s="385"/>
      <c r="BJ125" s="388"/>
      <c r="BK125" s="388"/>
      <c r="BL125" s="388"/>
      <c r="BM125" s="388"/>
      <c r="BN125" s="391"/>
      <c r="BO125" s="19">
        <f>COUNTIF(AG125:AW125,"Yes")</f>
        <v>0</v>
      </c>
      <c r="BP125" s="20">
        <f>COUNTIF(AX125:BG125, "Yes")</f>
        <v>0</v>
      </c>
      <c r="BQ125" s="21">
        <f>COUNTIF(BI125:BN125, "Yes")</f>
        <v>0</v>
      </c>
      <c r="BR125" s="242">
        <f>SUM(BO125:BQ125)</f>
        <v>0</v>
      </c>
      <c r="BS125" s="9" t="str">
        <f>IF(MATCH(B:B,'[2]Master ATLIS List'!$A:$A,0),"Y","N")</f>
        <v>Y</v>
      </c>
    </row>
    <row r="126" spans="1:71" x14ac:dyDescent="0.2">
      <c r="A126" s="408" t="s">
        <v>988</v>
      </c>
      <c r="B126" s="22" t="s">
        <v>989</v>
      </c>
      <c r="C126" s="23" t="s">
        <v>1562</v>
      </c>
      <c r="D126" s="23" t="s">
        <v>13</v>
      </c>
      <c r="E126" s="24" t="s">
        <v>183</v>
      </c>
      <c r="F126" s="402">
        <f>SUMIFS('MCO Encounters'!G:G,'MCO Encounters'!A:A,B126,'MCO Encounters'!F:F,$C$1)</f>
        <v>0</v>
      </c>
      <c r="G126" s="371"/>
      <c r="H126" s="404">
        <f>SUMIFS('MCO Encounters'!I:I,'MCO Encounters'!A:A,B126,'MCO Encounters'!F:F,$C$1)</f>
        <v>0</v>
      </c>
      <c r="I126" s="371"/>
      <c r="J126" s="404">
        <f>SUMIFS('MCO Encounters'!H:H,'MCO Encounters'!A:A,B126,'MCO Encounters'!F:F,$C$1)</f>
        <v>0</v>
      </c>
      <c r="K126" s="372"/>
      <c r="L126" s="370"/>
      <c r="M126" s="383"/>
      <c r="N126" s="383"/>
      <c r="O126" s="383"/>
      <c r="P126" s="383"/>
      <c r="Q126" s="383"/>
      <c r="R126" s="384"/>
      <c r="S126" s="385"/>
      <c r="T126" s="383"/>
      <c r="U126" s="393"/>
      <c r="V126" s="388"/>
      <c r="W126" s="383"/>
      <c r="X126" s="388"/>
      <c r="Y126" s="383"/>
      <c r="Z126" s="385"/>
      <c r="AA126" s="388"/>
      <c r="AB126" s="388"/>
      <c r="AC126" s="388"/>
      <c r="AD126" s="388"/>
      <c r="AE126" s="388"/>
      <c r="AF126" s="393"/>
      <c r="AG126" s="388"/>
      <c r="AH126" s="388"/>
      <c r="AI126" s="388"/>
      <c r="AJ126" s="388"/>
      <c r="AK126" s="388"/>
      <c r="AL126" s="388"/>
      <c r="AM126" s="388"/>
      <c r="AN126" s="388"/>
      <c r="AO126" s="388"/>
      <c r="AP126" s="388"/>
      <c r="AQ126" s="388"/>
      <c r="AR126" s="388"/>
      <c r="AS126" s="388"/>
      <c r="AT126" s="388"/>
      <c r="AU126" s="388"/>
      <c r="AV126" s="388"/>
      <c r="AW126" s="388"/>
      <c r="AX126" s="389"/>
      <c r="AY126" s="388"/>
      <c r="AZ126" s="388"/>
      <c r="BA126" s="388"/>
      <c r="BB126" s="388"/>
      <c r="BC126" s="388"/>
      <c r="BD126" s="388"/>
      <c r="BE126" s="388"/>
      <c r="BF126" s="388"/>
      <c r="BG126" s="388"/>
      <c r="BH126" s="390"/>
      <c r="BI126" s="385"/>
      <c r="BJ126" s="388"/>
      <c r="BK126" s="388"/>
      <c r="BL126" s="388"/>
      <c r="BM126" s="388"/>
      <c r="BN126" s="391"/>
      <c r="BO126" s="19">
        <f>COUNTIF(AG126:AW126,"Yes")</f>
        <v>0</v>
      </c>
      <c r="BP126" s="20">
        <f>COUNTIF(AX126:BG126, "Yes")</f>
        <v>0</v>
      </c>
      <c r="BQ126" s="21">
        <f>COUNTIF(BI126:BN126, "Yes")</f>
        <v>0</v>
      </c>
      <c r="BR126" s="242">
        <f>SUM(BO126:BQ126)</f>
        <v>0</v>
      </c>
      <c r="BS126" s="9" t="str">
        <f>IF(MATCH(B:B,'[2]Master ATLIS List'!$A:$A,0),"Y","N")</f>
        <v>Y</v>
      </c>
    </row>
    <row r="127" spans="1:71" s="28" customFormat="1" x14ac:dyDescent="0.2">
      <c r="A127" s="409" t="s">
        <v>1544</v>
      </c>
      <c r="B127" s="26" t="s">
        <v>1518</v>
      </c>
      <c r="C127" s="18" t="s">
        <v>1545</v>
      </c>
      <c r="D127" s="18" t="s">
        <v>13</v>
      </c>
      <c r="E127" s="27" t="s">
        <v>63</v>
      </c>
      <c r="F127" s="402">
        <f>SUMIFS('MCO Encounters'!G:G,'MCO Encounters'!A:A,B127,'MCO Encounters'!F:F,$C$1)</f>
        <v>0</v>
      </c>
      <c r="G127" s="371"/>
      <c r="H127" s="404">
        <f>SUMIFS('MCO Encounters'!I:I,'MCO Encounters'!A:A,B127,'MCO Encounters'!F:F,$C$1)</f>
        <v>0</v>
      </c>
      <c r="I127" s="371"/>
      <c r="J127" s="404">
        <f>SUMIFS('MCO Encounters'!H:H,'MCO Encounters'!A:A,B127,'MCO Encounters'!F:F,$C$1)</f>
        <v>0</v>
      </c>
      <c r="K127" s="372"/>
      <c r="L127" s="370"/>
      <c r="M127" s="394"/>
      <c r="N127" s="394"/>
      <c r="O127" s="394"/>
      <c r="P127" s="394"/>
      <c r="Q127" s="394"/>
      <c r="R127" s="395"/>
      <c r="S127" s="396"/>
      <c r="T127" s="394"/>
      <c r="U127" s="397"/>
      <c r="V127" s="398"/>
      <c r="W127" s="394"/>
      <c r="X127" s="398"/>
      <c r="Y127" s="394"/>
      <c r="Z127" s="396"/>
      <c r="AA127" s="398"/>
      <c r="AB127" s="398"/>
      <c r="AC127" s="398"/>
      <c r="AD127" s="398"/>
      <c r="AE127" s="398"/>
      <c r="AF127" s="397"/>
      <c r="AG127" s="388"/>
      <c r="AH127" s="388"/>
      <c r="AI127" s="388"/>
      <c r="AJ127" s="388"/>
      <c r="AK127" s="388"/>
      <c r="AL127" s="388"/>
      <c r="AM127" s="388"/>
      <c r="AN127" s="388"/>
      <c r="AO127" s="388"/>
      <c r="AP127" s="388"/>
      <c r="AQ127" s="388"/>
      <c r="AR127" s="388"/>
      <c r="AS127" s="388"/>
      <c r="AT127" s="388"/>
      <c r="AU127" s="388"/>
      <c r="AV127" s="388"/>
      <c r="AW127" s="388"/>
      <c r="AX127" s="389"/>
      <c r="AY127" s="388"/>
      <c r="AZ127" s="388"/>
      <c r="BA127" s="388"/>
      <c r="BB127" s="388"/>
      <c r="BC127" s="388"/>
      <c r="BD127" s="388"/>
      <c r="BE127" s="388"/>
      <c r="BF127" s="388"/>
      <c r="BG127" s="388"/>
      <c r="BH127" s="399"/>
      <c r="BI127" s="385"/>
      <c r="BJ127" s="388"/>
      <c r="BK127" s="388"/>
      <c r="BL127" s="388"/>
      <c r="BM127" s="388"/>
      <c r="BN127" s="391"/>
      <c r="BO127" s="19">
        <f>COUNTIF(AG127:AW127,"Yes")</f>
        <v>0</v>
      </c>
      <c r="BP127" s="20">
        <f>COUNTIF(AX127:BG127, "Yes")</f>
        <v>0</v>
      </c>
      <c r="BQ127" s="21">
        <f>COUNTIF(BI127:BN127, "Yes")</f>
        <v>0</v>
      </c>
      <c r="BR127" s="242">
        <f>SUM(BO127:BQ127)</f>
        <v>0</v>
      </c>
      <c r="BS127" s="9" t="str">
        <f>IF(MATCH(B:B,'[2]Master ATLIS List'!$A:$A,0),"Y","N")</f>
        <v>Y</v>
      </c>
    </row>
    <row r="128" spans="1:71" x14ac:dyDescent="0.2">
      <c r="A128" s="408" t="s">
        <v>927</v>
      </c>
      <c r="B128" s="22" t="s">
        <v>928</v>
      </c>
      <c r="C128" s="23" t="s">
        <v>1450</v>
      </c>
      <c r="D128" s="23" t="s">
        <v>15</v>
      </c>
      <c r="E128" s="24" t="s">
        <v>35</v>
      </c>
      <c r="F128" s="402">
        <f>SUMIFS('MCO Encounters'!G:G,'MCO Encounters'!A:A,B128,'MCO Encounters'!F:F,$C$1)</f>
        <v>0</v>
      </c>
      <c r="G128" s="371"/>
      <c r="H128" s="404">
        <f>SUMIFS('MCO Encounters'!I:I,'MCO Encounters'!A:A,B128,'MCO Encounters'!F:F,$C$1)</f>
        <v>0</v>
      </c>
      <c r="I128" s="371"/>
      <c r="J128" s="404">
        <f>SUMIFS('MCO Encounters'!H:H,'MCO Encounters'!A:A,B128,'MCO Encounters'!F:F,$C$1)</f>
        <v>0</v>
      </c>
      <c r="K128" s="372"/>
      <c r="L128" s="370"/>
      <c r="M128" s="383"/>
      <c r="N128" s="383"/>
      <c r="O128" s="383"/>
      <c r="P128" s="383"/>
      <c r="Q128" s="383"/>
      <c r="R128" s="384"/>
      <c r="S128" s="385" t="s">
        <v>45</v>
      </c>
      <c r="T128" s="383"/>
      <c r="U128" s="393"/>
      <c r="V128" s="388"/>
      <c r="W128" s="383"/>
      <c r="X128" s="388"/>
      <c r="Y128" s="383"/>
      <c r="Z128" s="385"/>
      <c r="AA128" s="388"/>
      <c r="AB128" s="388"/>
      <c r="AC128" s="388"/>
      <c r="AD128" s="388"/>
      <c r="AE128" s="388"/>
      <c r="AF128" s="393"/>
      <c r="AG128" s="388"/>
      <c r="AH128" s="388"/>
      <c r="AI128" s="388"/>
      <c r="AJ128" s="388"/>
      <c r="AK128" s="388"/>
      <c r="AL128" s="388"/>
      <c r="AM128" s="388"/>
      <c r="AN128" s="388"/>
      <c r="AO128" s="388"/>
      <c r="AP128" s="388"/>
      <c r="AQ128" s="388"/>
      <c r="AR128" s="388"/>
      <c r="AS128" s="388"/>
      <c r="AT128" s="388"/>
      <c r="AU128" s="388"/>
      <c r="AV128" s="388"/>
      <c r="AW128" s="388"/>
      <c r="AX128" s="389"/>
      <c r="AY128" s="388"/>
      <c r="AZ128" s="388"/>
      <c r="BA128" s="388"/>
      <c r="BB128" s="388"/>
      <c r="BC128" s="388"/>
      <c r="BD128" s="388"/>
      <c r="BE128" s="388"/>
      <c r="BF128" s="388"/>
      <c r="BG128" s="388"/>
      <c r="BH128" s="390"/>
      <c r="BI128" s="385"/>
      <c r="BJ128" s="388"/>
      <c r="BK128" s="388"/>
      <c r="BL128" s="388"/>
      <c r="BM128" s="388"/>
      <c r="BN128" s="391"/>
      <c r="BO128" s="19">
        <f>COUNTIF(AG128:AW128,"Yes")</f>
        <v>0</v>
      </c>
      <c r="BP128" s="20">
        <f>COUNTIF(AX128:BG128, "Yes")</f>
        <v>0</v>
      </c>
      <c r="BQ128" s="21">
        <f>COUNTIF(BI128:BN128, "Yes")</f>
        <v>0</v>
      </c>
      <c r="BR128" s="242">
        <f>SUM(BO128:BQ128)</f>
        <v>0</v>
      </c>
      <c r="BS128" s="9" t="str">
        <f>IF(MATCH(B:B,'[2]Master ATLIS List'!$A:$A,0),"Y","N")</f>
        <v>Y</v>
      </c>
    </row>
    <row r="129" spans="1:71" s="28" customFormat="1" x14ac:dyDescent="0.2">
      <c r="A129" s="409" t="s">
        <v>1055</v>
      </c>
      <c r="B129" s="26" t="s">
        <v>1056</v>
      </c>
      <c r="C129" s="18" t="s">
        <v>1870</v>
      </c>
      <c r="D129" s="18" t="s">
        <v>15</v>
      </c>
      <c r="E129" s="27" t="s">
        <v>18</v>
      </c>
      <c r="F129" s="402">
        <f>SUMIFS('MCO Encounters'!G:G,'MCO Encounters'!A:A,B129,'MCO Encounters'!F:F,$C$1)</f>
        <v>0</v>
      </c>
      <c r="G129" s="371"/>
      <c r="H129" s="404">
        <f>SUMIFS('MCO Encounters'!I:I,'MCO Encounters'!A:A,B129,'MCO Encounters'!F:F,$C$1)</f>
        <v>0</v>
      </c>
      <c r="I129" s="371"/>
      <c r="J129" s="404">
        <f>SUMIFS('MCO Encounters'!H:H,'MCO Encounters'!A:A,B129,'MCO Encounters'!F:F,$C$1)</f>
        <v>0</v>
      </c>
      <c r="K129" s="372"/>
      <c r="L129" s="370"/>
      <c r="M129" s="394"/>
      <c r="N129" s="394"/>
      <c r="O129" s="394"/>
      <c r="P129" s="394"/>
      <c r="Q129" s="394"/>
      <c r="R129" s="395"/>
      <c r="S129" s="396"/>
      <c r="T129" s="394"/>
      <c r="U129" s="397"/>
      <c r="V129" s="398"/>
      <c r="W129" s="394"/>
      <c r="X129" s="398"/>
      <c r="Y129" s="394"/>
      <c r="Z129" s="396"/>
      <c r="AA129" s="398"/>
      <c r="AB129" s="398"/>
      <c r="AC129" s="398"/>
      <c r="AD129" s="398"/>
      <c r="AE129" s="398"/>
      <c r="AF129" s="397"/>
      <c r="AG129" s="388"/>
      <c r="AH129" s="388"/>
      <c r="AI129" s="388"/>
      <c r="AJ129" s="388"/>
      <c r="AK129" s="388"/>
      <c r="AL129" s="388"/>
      <c r="AM129" s="388"/>
      <c r="AN129" s="388"/>
      <c r="AO129" s="388"/>
      <c r="AP129" s="388"/>
      <c r="AQ129" s="388"/>
      <c r="AR129" s="388"/>
      <c r="AS129" s="388"/>
      <c r="AT129" s="388"/>
      <c r="AU129" s="388"/>
      <c r="AV129" s="388"/>
      <c r="AW129" s="388"/>
      <c r="AX129" s="389"/>
      <c r="AY129" s="388"/>
      <c r="AZ129" s="388"/>
      <c r="BA129" s="388"/>
      <c r="BB129" s="388"/>
      <c r="BC129" s="388"/>
      <c r="BD129" s="388"/>
      <c r="BE129" s="388"/>
      <c r="BF129" s="388"/>
      <c r="BG129" s="388"/>
      <c r="BH129" s="399"/>
      <c r="BI129" s="385"/>
      <c r="BJ129" s="388"/>
      <c r="BK129" s="388"/>
      <c r="BL129" s="388"/>
      <c r="BM129" s="388"/>
      <c r="BN129" s="391"/>
      <c r="BO129" s="19">
        <f>COUNTIF(AG129:AW129,"Yes")</f>
        <v>0</v>
      </c>
      <c r="BP129" s="20">
        <f>COUNTIF(AX129:BG129, "Yes")</f>
        <v>0</v>
      </c>
      <c r="BQ129" s="21">
        <f>COUNTIF(BI129:BN129, "Yes")</f>
        <v>0</v>
      </c>
      <c r="BR129" s="242">
        <f>SUM(BO129:BQ129)</f>
        <v>0</v>
      </c>
      <c r="BS129" s="9" t="str">
        <f>IF(MATCH(B:B,'[2]Master ATLIS List'!$A:$A,0),"Y","N")</f>
        <v>Y</v>
      </c>
    </row>
    <row r="130" spans="1:71" x14ac:dyDescent="0.2">
      <c r="A130" s="408" t="s">
        <v>456</v>
      </c>
      <c r="B130" s="22" t="s">
        <v>457</v>
      </c>
      <c r="C130" s="23" t="s">
        <v>1734</v>
      </c>
      <c r="D130" s="23" t="s">
        <v>13</v>
      </c>
      <c r="E130" s="24" t="s">
        <v>67</v>
      </c>
      <c r="F130" s="402">
        <f>SUMIFS('MCO Encounters'!G:G,'MCO Encounters'!A:A,B130,'MCO Encounters'!F:F,$C$1)</f>
        <v>0</v>
      </c>
      <c r="G130" s="371"/>
      <c r="H130" s="404">
        <f>SUMIFS('MCO Encounters'!I:I,'MCO Encounters'!A:A,B130,'MCO Encounters'!F:F,$C$1)</f>
        <v>0</v>
      </c>
      <c r="I130" s="371"/>
      <c r="J130" s="404">
        <f>SUMIFS('MCO Encounters'!H:H,'MCO Encounters'!A:A,B130,'MCO Encounters'!F:F,$C$1)</f>
        <v>0</v>
      </c>
      <c r="K130" s="372"/>
      <c r="L130" s="370"/>
      <c r="M130" s="383"/>
      <c r="N130" s="383"/>
      <c r="O130" s="383"/>
      <c r="P130" s="383"/>
      <c r="Q130" s="383"/>
      <c r="R130" s="384"/>
      <c r="S130" s="385"/>
      <c r="T130" s="383"/>
      <c r="U130" s="393"/>
      <c r="V130" s="388"/>
      <c r="W130" s="383"/>
      <c r="X130" s="388"/>
      <c r="Y130" s="383"/>
      <c r="Z130" s="385"/>
      <c r="AA130" s="388"/>
      <c r="AB130" s="388"/>
      <c r="AC130" s="388"/>
      <c r="AD130" s="388"/>
      <c r="AE130" s="388"/>
      <c r="AF130" s="393"/>
      <c r="AG130" s="388"/>
      <c r="AH130" s="388"/>
      <c r="AI130" s="388"/>
      <c r="AJ130" s="388"/>
      <c r="AK130" s="388"/>
      <c r="AL130" s="388"/>
      <c r="AM130" s="388"/>
      <c r="AN130" s="388"/>
      <c r="AO130" s="388"/>
      <c r="AP130" s="388"/>
      <c r="AQ130" s="388"/>
      <c r="AR130" s="388"/>
      <c r="AS130" s="388"/>
      <c r="AT130" s="388"/>
      <c r="AU130" s="388"/>
      <c r="AV130" s="388"/>
      <c r="AW130" s="388"/>
      <c r="AX130" s="389"/>
      <c r="AY130" s="388"/>
      <c r="AZ130" s="388"/>
      <c r="BA130" s="388"/>
      <c r="BB130" s="388"/>
      <c r="BC130" s="388"/>
      <c r="BD130" s="388"/>
      <c r="BE130" s="388"/>
      <c r="BF130" s="388"/>
      <c r="BG130" s="388"/>
      <c r="BH130" s="390"/>
      <c r="BI130" s="385"/>
      <c r="BJ130" s="388"/>
      <c r="BK130" s="388"/>
      <c r="BL130" s="388"/>
      <c r="BM130" s="388"/>
      <c r="BN130" s="391"/>
      <c r="BO130" s="19">
        <f>COUNTIF(AG130:AW130,"Yes")</f>
        <v>0</v>
      </c>
      <c r="BP130" s="20">
        <f>COUNTIF(AX130:BG130, "Yes")</f>
        <v>0</v>
      </c>
      <c r="BQ130" s="21">
        <f>COUNTIF(BI130:BN130, "Yes")</f>
        <v>0</v>
      </c>
      <c r="BR130" s="242">
        <f>SUM(BO130:BQ130)</f>
        <v>0</v>
      </c>
      <c r="BS130" s="9" t="str">
        <f>IF(MATCH(B:B,'[2]Master ATLIS List'!$A:$A,0),"Y","N")</f>
        <v>Y</v>
      </c>
    </row>
    <row r="131" spans="1:71" s="28" customFormat="1" x14ac:dyDescent="0.2">
      <c r="A131" s="409" t="s">
        <v>424</v>
      </c>
      <c r="B131" s="26" t="s">
        <v>425</v>
      </c>
      <c r="C131" s="18" t="s">
        <v>1840</v>
      </c>
      <c r="D131" s="18" t="s">
        <v>15</v>
      </c>
      <c r="E131" s="27" t="s">
        <v>17</v>
      </c>
      <c r="F131" s="402">
        <f>SUMIFS('MCO Encounters'!G:G,'MCO Encounters'!A:A,B131,'MCO Encounters'!F:F,$C$1)</f>
        <v>0</v>
      </c>
      <c r="G131" s="371"/>
      <c r="H131" s="404">
        <f>SUMIFS('MCO Encounters'!I:I,'MCO Encounters'!A:A,B131,'MCO Encounters'!F:F,$C$1)</f>
        <v>0</v>
      </c>
      <c r="I131" s="371"/>
      <c r="J131" s="404">
        <f>SUMIFS('MCO Encounters'!H:H,'MCO Encounters'!A:A,B131,'MCO Encounters'!F:F,$C$1)</f>
        <v>0</v>
      </c>
      <c r="K131" s="372"/>
      <c r="L131" s="370"/>
      <c r="M131" s="394"/>
      <c r="N131" s="394"/>
      <c r="O131" s="394"/>
      <c r="P131" s="394"/>
      <c r="Q131" s="394"/>
      <c r="R131" s="395"/>
      <c r="S131" s="396"/>
      <c r="T131" s="394"/>
      <c r="U131" s="397"/>
      <c r="V131" s="398"/>
      <c r="W131" s="394"/>
      <c r="X131" s="398"/>
      <c r="Y131" s="394"/>
      <c r="Z131" s="396"/>
      <c r="AA131" s="398"/>
      <c r="AB131" s="398"/>
      <c r="AC131" s="398"/>
      <c r="AD131" s="398"/>
      <c r="AE131" s="398"/>
      <c r="AF131" s="397"/>
      <c r="AG131" s="388"/>
      <c r="AH131" s="388"/>
      <c r="AI131" s="388"/>
      <c r="AJ131" s="388"/>
      <c r="AK131" s="388"/>
      <c r="AL131" s="388"/>
      <c r="AM131" s="388"/>
      <c r="AN131" s="388"/>
      <c r="AO131" s="388"/>
      <c r="AP131" s="388"/>
      <c r="AQ131" s="388"/>
      <c r="AR131" s="388"/>
      <c r="AS131" s="388"/>
      <c r="AT131" s="388"/>
      <c r="AU131" s="388"/>
      <c r="AV131" s="388"/>
      <c r="AW131" s="388"/>
      <c r="AX131" s="389"/>
      <c r="AY131" s="388"/>
      <c r="AZ131" s="388"/>
      <c r="BA131" s="388"/>
      <c r="BB131" s="388"/>
      <c r="BC131" s="388"/>
      <c r="BD131" s="388"/>
      <c r="BE131" s="388"/>
      <c r="BF131" s="388"/>
      <c r="BG131" s="388"/>
      <c r="BH131" s="399"/>
      <c r="BI131" s="385"/>
      <c r="BJ131" s="388"/>
      <c r="BK131" s="388"/>
      <c r="BL131" s="388"/>
      <c r="BM131" s="388"/>
      <c r="BN131" s="391"/>
      <c r="BO131" s="19">
        <f>COUNTIF(AG131:AW131,"Yes")</f>
        <v>0</v>
      </c>
      <c r="BP131" s="20">
        <f>COUNTIF(AX131:BG131, "Yes")</f>
        <v>0</v>
      </c>
      <c r="BQ131" s="21">
        <f>COUNTIF(BI131:BN131, "Yes")</f>
        <v>0</v>
      </c>
      <c r="BR131" s="242">
        <f>SUM(BO131:BQ131)</f>
        <v>0</v>
      </c>
      <c r="BS131" s="9" t="str">
        <f>IF(MATCH(B:B,'[2]Master ATLIS List'!$A:$A,0),"Y","N")</f>
        <v>Y</v>
      </c>
    </row>
    <row r="132" spans="1:71" x14ac:dyDescent="0.2">
      <c r="A132" s="408" t="s">
        <v>766</v>
      </c>
      <c r="B132" s="22" t="s">
        <v>767</v>
      </c>
      <c r="C132" s="23" t="s">
        <v>1820</v>
      </c>
      <c r="D132" s="23" t="s">
        <v>15</v>
      </c>
      <c r="E132" s="24" t="s">
        <v>17</v>
      </c>
      <c r="F132" s="402">
        <f>SUMIFS('MCO Encounters'!G:G,'MCO Encounters'!A:A,B132,'MCO Encounters'!F:F,$C$1)</f>
        <v>0</v>
      </c>
      <c r="G132" s="371"/>
      <c r="H132" s="404">
        <f>SUMIFS('MCO Encounters'!I:I,'MCO Encounters'!A:A,B132,'MCO Encounters'!F:F,$C$1)</f>
        <v>0</v>
      </c>
      <c r="I132" s="371"/>
      <c r="J132" s="404">
        <f>SUMIFS('MCO Encounters'!H:H,'MCO Encounters'!A:A,B132,'MCO Encounters'!F:F,$C$1)</f>
        <v>0</v>
      </c>
      <c r="K132" s="372"/>
      <c r="L132" s="370"/>
      <c r="M132" s="383"/>
      <c r="N132" s="383"/>
      <c r="O132" s="383"/>
      <c r="P132" s="383"/>
      <c r="Q132" s="383"/>
      <c r="R132" s="384"/>
      <c r="S132" s="385"/>
      <c r="T132" s="383"/>
      <c r="U132" s="393"/>
      <c r="V132" s="388"/>
      <c r="W132" s="383"/>
      <c r="X132" s="388"/>
      <c r="Y132" s="383"/>
      <c r="Z132" s="385"/>
      <c r="AA132" s="388"/>
      <c r="AB132" s="388"/>
      <c r="AC132" s="388"/>
      <c r="AD132" s="388"/>
      <c r="AE132" s="388"/>
      <c r="AF132" s="393"/>
      <c r="AG132" s="388"/>
      <c r="AH132" s="388"/>
      <c r="AI132" s="388"/>
      <c r="AJ132" s="388"/>
      <c r="AK132" s="388"/>
      <c r="AL132" s="388"/>
      <c r="AM132" s="388"/>
      <c r="AN132" s="388"/>
      <c r="AO132" s="388"/>
      <c r="AP132" s="388"/>
      <c r="AQ132" s="388"/>
      <c r="AR132" s="388"/>
      <c r="AS132" s="388"/>
      <c r="AT132" s="388"/>
      <c r="AU132" s="388"/>
      <c r="AV132" s="388"/>
      <c r="AW132" s="388"/>
      <c r="AX132" s="389"/>
      <c r="AY132" s="388"/>
      <c r="AZ132" s="388"/>
      <c r="BA132" s="388"/>
      <c r="BB132" s="388"/>
      <c r="BC132" s="388"/>
      <c r="BD132" s="388"/>
      <c r="BE132" s="388"/>
      <c r="BF132" s="388"/>
      <c r="BG132" s="388"/>
      <c r="BH132" s="390"/>
      <c r="BI132" s="385"/>
      <c r="BJ132" s="388"/>
      <c r="BK132" s="388"/>
      <c r="BL132" s="388"/>
      <c r="BM132" s="388"/>
      <c r="BN132" s="391"/>
      <c r="BO132" s="19">
        <f>COUNTIF(AG132:AW132,"Yes")</f>
        <v>0</v>
      </c>
      <c r="BP132" s="20">
        <f>COUNTIF(AX132:BG132, "Yes")</f>
        <v>0</v>
      </c>
      <c r="BQ132" s="21">
        <f>COUNTIF(BI132:BN132, "Yes")</f>
        <v>0</v>
      </c>
      <c r="BR132" s="242">
        <f>SUM(BO132:BQ132)</f>
        <v>0</v>
      </c>
      <c r="BS132" s="9" t="str">
        <f>IF(MATCH(B:B,'[2]Master ATLIS List'!$A:$A,0),"Y","N")</f>
        <v>Y</v>
      </c>
    </row>
    <row r="133" spans="1:71" s="28" customFormat="1" x14ac:dyDescent="0.2">
      <c r="A133" s="409" t="s">
        <v>687</v>
      </c>
      <c r="B133" s="26" t="s">
        <v>688</v>
      </c>
      <c r="C133" s="18" t="s">
        <v>1573</v>
      </c>
      <c r="D133" s="18" t="s">
        <v>13</v>
      </c>
      <c r="E133" s="27" t="s">
        <v>67</v>
      </c>
      <c r="F133" s="402">
        <f>SUMIFS('MCO Encounters'!G:G,'MCO Encounters'!A:A,B133,'MCO Encounters'!F:F,$C$1)</f>
        <v>0</v>
      </c>
      <c r="G133" s="371"/>
      <c r="H133" s="404">
        <f>SUMIFS('MCO Encounters'!I:I,'MCO Encounters'!A:A,B133,'MCO Encounters'!F:F,$C$1)</f>
        <v>0</v>
      </c>
      <c r="I133" s="371"/>
      <c r="J133" s="404">
        <f>SUMIFS('MCO Encounters'!H:H,'MCO Encounters'!A:A,B133,'MCO Encounters'!F:F,$C$1)</f>
        <v>0</v>
      </c>
      <c r="K133" s="372"/>
      <c r="L133" s="370"/>
      <c r="M133" s="394"/>
      <c r="N133" s="394"/>
      <c r="O133" s="394"/>
      <c r="P133" s="394"/>
      <c r="Q133" s="394"/>
      <c r="R133" s="395"/>
      <c r="S133" s="396"/>
      <c r="T133" s="394"/>
      <c r="U133" s="397"/>
      <c r="V133" s="398"/>
      <c r="W133" s="394"/>
      <c r="X133" s="398"/>
      <c r="Y133" s="394"/>
      <c r="Z133" s="396"/>
      <c r="AA133" s="398"/>
      <c r="AB133" s="398"/>
      <c r="AC133" s="398"/>
      <c r="AD133" s="398"/>
      <c r="AE133" s="398"/>
      <c r="AF133" s="397"/>
      <c r="AG133" s="388"/>
      <c r="AH133" s="388"/>
      <c r="AI133" s="388"/>
      <c r="AJ133" s="388"/>
      <c r="AK133" s="388"/>
      <c r="AL133" s="388"/>
      <c r="AM133" s="388"/>
      <c r="AN133" s="388"/>
      <c r="AO133" s="388"/>
      <c r="AP133" s="388"/>
      <c r="AQ133" s="388"/>
      <c r="AR133" s="388"/>
      <c r="AS133" s="388"/>
      <c r="AT133" s="388"/>
      <c r="AU133" s="388"/>
      <c r="AV133" s="388"/>
      <c r="AW133" s="388"/>
      <c r="AX133" s="389"/>
      <c r="AY133" s="388"/>
      <c r="AZ133" s="388"/>
      <c r="BA133" s="388"/>
      <c r="BB133" s="388"/>
      <c r="BC133" s="388"/>
      <c r="BD133" s="388"/>
      <c r="BE133" s="388"/>
      <c r="BF133" s="388"/>
      <c r="BG133" s="388"/>
      <c r="BH133" s="399"/>
      <c r="BI133" s="385"/>
      <c r="BJ133" s="388"/>
      <c r="BK133" s="388"/>
      <c r="BL133" s="388"/>
      <c r="BM133" s="388"/>
      <c r="BN133" s="391"/>
      <c r="BO133" s="19">
        <f>COUNTIF(AG133:AW133,"Yes")</f>
        <v>0</v>
      </c>
      <c r="BP133" s="20">
        <f>COUNTIF(AX133:BG133, "Yes")</f>
        <v>0</v>
      </c>
      <c r="BQ133" s="21">
        <f>COUNTIF(BI133:BN133, "Yes")</f>
        <v>0</v>
      </c>
      <c r="BR133" s="242">
        <f>SUM(BO133:BQ133)</f>
        <v>0</v>
      </c>
      <c r="BS133" s="9" t="str">
        <f>IF(MATCH(B:B,'[2]Master ATLIS List'!$A:$A,0),"Y","N")</f>
        <v>Y</v>
      </c>
    </row>
    <row r="134" spans="1:71" x14ac:dyDescent="0.2">
      <c r="A134" s="408" t="s">
        <v>629</v>
      </c>
      <c r="B134" s="22" t="s">
        <v>630</v>
      </c>
      <c r="C134" s="23" t="s">
        <v>1540</v>
      </c>
      <c r="D134" s="23" t="s">
        <v>15</v>
      </c>
      <c r="E134" s="24" t="s">
        <v>19</v>
      </c>
      <c r="F134" s="402">
        <f>SUMIFS('MCO Encounters'!G:G,'MCO Encounters'!A:A,B134,'MCO Encounters'!F:F,$C$1)</f>
        <v>0</v>
      </c>
      <c r="G134" s="371"/>
      <c r="H134" s="404">
        <f>SUMIFS('MCO Encounters'!I:I,'MCO Encounters'!A:A,B134,'MCO Encounters'!F:F,$C$1)</f>
        <v>0</v>
      </c>
      <c r="I134" s="371"/>
      <c r="J134" s="404">
        <f>SUMIFS('MCO Encounters'!H:H,'MCO Encounters'!A:A,B134,'MCO Encounters'!F:F,$C$1)</f>
        <v>0</v>
      </c>
      <c r="K134" s="372"/>
      <c r="L134" s="370"/>
      <c r="M134" s="383"/>
      <c r="N134" s="383"/>
      <c r="O134" s="383"/>
      <c r="P134" s="383"/>
      <c r="Q134" s="383"/>
      <c r="R134" s="384"/>
      <c r="S134" s="385"/>
      <c r="T134" s="383"/>
      <c r="U134" s="393"/>
      <c r="V134" s="388"/>
      <c r="W134" s="383"/>
      <c r="X134" s="388"/>
      <c r="Y134" s="383"/>
      <c r="Z134" s="385"/>
      <c r="AA134" s="388"/>
      <c r="AB134" s="388"/>
      <c r="AC134" s="388"/>
      <c r="AD134" s="388"/>
      <c r="AE134" s="388"/>
      <c r="AF134" s="393"/>
      <c r="AG134" s="388"/>
      <c r="AH134" s="388"/>
      <c r="AI134" s="388"/>
      <c r="AJ134" s="388"/>
      <c r="AK134" s="388"/>
      <c r="AL134" s="388"/>
      <c r="AM134" s="388"/>
      <c r="AN134" s="388"/>
      <c r="AO134" s="388"/>
      <c r="AP134" s="388"/>
      <c r="AQ134" s="388"/>
      <c r="AR134" s="388"/>
      <c r="AS134" s="388"/>
      <c r="AT134" s="388"/>
      <c r="AU134" s="388"/>
      <c r="AV134" s="388"/>
      <c r="AW134" s="388"/>
      <c r="AX134" s="389"/>
      <c r="AY134" s="388"/>
      <c r="AZ134" s="388"/>
      <c r="BA134" s="388"/>
      <c r="BB134" s="388"/>
      <c r="BC134" s="388"/>
      <c r="BD134" s="388"/>
      <c r="BE134" s="388"/>
      <c r="BF134" s="388"/>
      <c r="BG134" s="388"/>
      <c r="BH134" s="390"/>
      <c r="BI134" s="385"/>
      <c r="BJ134" s="388"/>
      <c r="BK134" s="388"/>
      <c r="BL134" s="388"/>
      <c r="BM134" s="388"/>
      <c r="BN134" s="391"/>
      <c r="BO134" s="19">
        <f>COUNTIF(AG134:AW134,"Yes")</f>
        <v>0</v>
      </c>
      <c r="BP134" s="20">
        <f>COUNTIF(AX134:BG134, "Yes")</f>
        <v>0</v>
      </c>
      <c r="BQ134" s="21">
        <f>COUNTIF(BI134:BN134, "Yes")</f>
        <v>0</v>
      </c>
      <c r="BR134" s="242">
        <f>SUM(BO134:BQ134)</f>
        <v>0</v>
      </c>
      <c r="BS134" s="9" t="str">
        <f>IF(MATCH(B:B,'[2]Master ATLIS List'!$A:$A,0),"Y","N")</f>
        <v>Y</v>
      </c>
    </row>
    <row r="135" spans="1:71" s="28" customFormat="1" x14ac:dyDescent="0.2">
      <c r="A135" s="409" t="s">
        <v>482</v>
      </c>
      <c r="B135" s="26" t="s">
        <v>483</v>
      </c>
      <c r="C135" s="18" t="s">
        <v>1716</v>
      </c>
      <c r="D135" s="18" t="s">
        <v>13</v>
      </c>
      <c r="E135" s="27" t="s">
        <v>63</v>
      </c>
      <c r="F135" s="402">
        <f>SUMIFS('MCO Encounters'!G:G,'MCO Encounters'!A:A,B135,'MCO Encounters'!F:F,$C$1)</f>
        <v>0</v>
      </c>
      <c r="G135" s="371"/>
      <c r="H135" s="404">
        <f>SUMIFS('MCO Encounters'!I:I,'MCO Encounters'!A:A,B135,'MCO Encounters'!F:F,$C$1)</f>
        <v>0</v>
      </c>
      <c r="I135" s="371"/>
      <c r="J135" s="404">
        <f>SUMIFS('MCO Encounters'!H:H,'MCO Encounters'!A:A,B135,'MCO Encounters'!F:F,$C$1)</f>
        <v>0</v>
      </c>
      <c r="K135" s="372"/>
      <c r="L135" s="370"/>
      <c r="M135" s="394"/>
      <c r="N135" s="394"/>
      <c r="O135" s="394"/>
      <c r="P135" s="394"/>
      <c r="Q135" s="394"/>
      <c r="R135" s="395"/>
      <c r="S135" s="396"/>
      <c r="T135" s="394"/>
      <c r="U135" s="397"/>
      <c r="V135" s="398"/>
      <c r="W135" s="394"/>
      <c r="X135" s="398"/>
      <c r="Y135" s="394"/>
      <c r="Z135" s="396"/>
      <c r="AA135" s="398"/>
      <c r="AB135" s="398"/>
      <c r="AC135" s="398"/>
      <c r="AD135" s="398"/>
      <c r="AE135" s="398"/>
      <c r="AF135" s="397"/>
      <c r="AG135" s="388"/>
      <c r="AH135" s="388"/>
      <c r="AI135" s="388"/>
      <c r="AJ135" s="388"/>
      <c r="AK135" s="388"/>
      <c r="AL135" s="388"/>
      <c r="AM135" s="388"/>
      <c r="AN135" s="388"/>
      <c r="AO135" s="388"/>
      <c r="AP135" s="388"/>
      <c r="AQ135" s="388"/>
      <c r="AR135" s="388"/>
      <c r="AS135" s="388"/>
      <c r="AT135" s="388"/>
      <c r="AU135" s="388"/>
      <c r="AV135" s="388"/>
      <c r="AW135" s="388"/>
      <c r="AX135" s="389"/>
      <c r="AY135" s="388"/>
      <c r="AZ135" s="388"/>
      <c r="BA135" s="388"/>
      <c r="BB135" s="388"/>
      <c r="BC135" s="388"/>
      <c r="BD135" s="388"/>
      <c r="BE135" s="388"/>
      <c r="BF135" s="388"/>
      <c r="BG135" s="388"/>
      <c r="BH135" s="399"/>
      <c r="BI135" s="385"/>
      <c r="BJ135" s="388"/>
      <c r="BK135" s="388"/>
      <c r="BL135" s="388"/>
      <c r="BM135" s="388"/>
      <c r="BN135" s="391"/>
      <c r="BO135" s="19">
        <f>COUNTIF(AG135:AW135,"Yes")</f>
        <v>0</v>
      </c>
      <c r="BP135" s="20">
        <f>COUNTIF(AX135:BG135, "Yes")</f>
        <v>0</v>
      </c>
      <c r="BQ135" s="21">
        <f>COUNTIF(BI135:BN135, "Yes")</f>
        <v>0</v>
      </c>
      <c r="BR135" s="242">
        <f>SUM(BO135:BQ135)</f>
        <v>0</v>
      </c>
      <c r="BS135" s="9" t="str">
        <f>IF(MATCH(B:B,'[2]Master ATLIS List'!$A:$A,0),"Y","N")</f>
        <v>Y</v>
      </c>
    </row>
    <row r="136" spans="1:71" x14ac:dyDescent="0.2">
      <c r="A136" s="408" t="s">
        <v>450</v>
      </c>
      <c r="B136" s="22" t="s">
        <v>451</v>
      </c>
      <c r="C136" s="23" t="s">
        <v>1569</v>
      </c>
      <c r="D136" s="23" t="s">
        <v>13</v>
      </c>
      <c r="E136" s="24" t="s">
        <v>20</v>
      </c>
      <c r="F136" s="402">
        <f>SUMIFS('MCO Encounters'!G:G,'MCO Encounters'!A:A,B136,'MCO Encounters'!F:F,$C$1)</f>
        <v>0</v>
      </c>
      <c r="G136" s="371"/>
      <c r="H136" s="404">
        <f>SUMIFS('MCO Encounters'!I:I,'MCO Encounters'!A:A,B136,'MCO Encounters'!F:F,$C$1)</f>
        <v>0</v>
      </c>
      <c r="I136" s="371"/>
      <c r="J136" s="404">
        <f>SUMIFS('MCO Encounters'!H:H,'MCO Encounters'!A:A,B136,'MCO Encounters'!F:F,$C$1)</f>
        <v>0</v>
      </c>
      <c r="K136" s="372"/>
      <c r="L136" s="370"/>
      <c r="M136" s="383"/>
      <c r="N136" s="383"/>
      <c r="O136" s="383"/>
      <c r="P136" s="383"/>
      <c r="Q136" s="383"/>
      <c r="R136" s="384"/>
      <c r="S136" s="385"/>
      <c r="T136" s="383"/>
      <c r="U136" s="393"/>
      <c r="V136" s="388"/>
      <c r="W136" s="383"/>
      <c r="X136" s="388"/>
      <c r="Y136" s="383"/>
      <c r="Z136" s="385"/>
      <c r="AA136" s="388"/>
      <c r="AB136" s="388"/>
      <c r="AC136" s="388"/>
      <c r="AD136" s="388"/>
      <c r="AE136" s="388"/>
      <c r="AF136" s="393"/>
      <c r="AG136" s="388"/>
      <c r="AH136" s="388"/>
      <c r="AI136" s="388"/>
      <c r="AJ136" s="388"/>
      <c r="AK136" s="388"/>
      <c r="AL136" s="388"/>
      <c r="AM136" s="388"/>
      <c r="AN136" s="388"/>
      <c r="AO136" s="388"/>
      <c r="AP136" s="388"/>
      <c r="AQ136" s="388"/>
      <c r="AR136" s="388"/>
      <c r="AS136" s="388"/>
      <c r="AT136" s="388"/>
      <c r="AU136" s="388"/>
      <c r="AV136" s="388"/>
      <c r="AW136" s="388"/>
      <c r="AX136" s="389"/>
      <c r="AY136" s="388"/>
      <c r="AZ136" s="388"/>
      <c r="BA136" s="388"/>
      <c r="BB136" s="388"/>
      <c r="BC136" s="388"/>
      <c r="BD136" s="388"/>
      <c r="BE136" s="388"/>
      <c r="BF136" s="388"/>
      <c r="BG136" s="388"/>
      <c r="BH136" s="390"/>
      <c r="BI136" s="385"/>
      <c r="BJ136" s="388"/>
      <c r="BK136" s="388"/>
      <c r="BL136" s="388"/>
      <c r="BM136" s="388"/>
      <c r="BN136" s="391"/>
      <c r="BO136" s="19">
        <f>COUNTIF(AG136:AW136,"Yes")</f>
        <v>0</v>
      </c>
      <c r="BP136" s="20">
        <f>COUNTIF(AX136:BG136, "Yes")</f>
        <v>0</v>
      </c>
      <c r="BQ136" s="21">
        <f>COUNTIF(BI136:BN136, "Yes")</f>
        <v>0</v>
      </c>
      <c r="BR136" s="242">
        <f>SUM(BO136:BQ136)</f>
        <v>0</v>
      </c>
      <c r="BS136" s="9" t="str">
        <f>IF(MATCH(B:B,'[2]Master ATLIS List'!$A:$A,0),"Y","N")</f>
        <v>Y</v>
      </c>
    </row>
    <row r="137" spans="1:71" s="28" customFormat="1" x14ac:dyDescent="0.2">
      <c r="A137" s="409" t="s">
        <v>571</v>
      </c>
      <c r="B137" s="26" t="s">
        <v>572</v>
      </c>
      <c r="C137" s="18" t="s">
        <v>1680</v>
      </c>
      <c r="D137" s="18" t="s">
        <v>13</v>
      </c>
      <c r="E137" s="27" t="s">
        <v>66</v>
      </c>
      <c r="F137" s="402">
        <f>SUMIFS('MCO Encounters'!G:G,'MCO Encounters'!A:A,B137,'MCO Encounters'!F:F,$C$1)</f>
        <v>0</v>
      </c>
      <c r="G137" s="371"/>
      <c r="H137" s="404">
        <f>SUMIFS('MCO Encounters'!I:I,'MCO Encounters'!A:A,B137,'MCO Encounters'!F:F,$C$1)</f>
        <v>0</v>
      </c>
      <c r="I137" s="371"/>
      <c r="J137" s="404">
        <f>SUMIFS('MCO Encounters'!H:H,'MCO Encounters'!A:A,B137,'MCO Encounters'!F:F,$C$1)</f>
        <v>0</v>
      </c>
      <c r="K137" s="372"/>
      <c r="L137" s="370"/>
      <c r="M137" s="394"/>
      <c r="N137" s="394"/>
      <c r="O137" s="394"/>
      <c r="P137" s="394"/>
      <c r="Q137" s="394"/>
      <c r="R137" s="395"/>
      <c r="S137" s="396"/>
      <c r="T137" s="394"/>
      <c r="U137" s="397"/>
      <c r="V137" s="398"/>
      <c r="W137" s="394"/>
      <c r="X137" s="398"/>
      <c r="Y137" s="394"/>
      <c r="Z137" s="396"/>
      <c r="AA137" s="398"/>
      <c r="AB137" s="398"/>
      <c r="AC137" s="398"/>
      <c r="AD137" s="398"/>
      <c r="AE137" s="398"/>
      <c r="AF137" s="397"/>
      <c r="AG137" s="388"/>
      <c r="AH137" s="388"/>
      <c r="AI137" s="388"/>
      <c r="AJ137" s="388"/>
      <c r="AK137" s="388"/>
      <c r="AL137" s="388"/>
      <c r="AM137" s="388"/>
      <c r="AN137" s="388"/>
      <c r="AO137" s="388"/>
      <c r="AP137" s="388"/>
      <c r="AQ137" s="388"/>
      <c r="AR137" s="388"/>
      <c r="AS137" s="388"/>
      <c r="AT137" s="388"/>
      <c r="AU137" s="388"/>
      <c r="AV137" s="388"/>
      <c r="AW137" s="388"/>
      <c r="AX137" s="389"/>
      <c r="AY137" s="388"/>
      <c r="AZ137" s="388"/>
      <c r="BA137" s="388"/>
      <c r="BB137" s="388"/>
      <c r="BC137" s="388"/>
      <c r="BD137" s="388"/>
      <c r="BE137" s="388"/>
      <c r="BF137" s="388"/>
      <c r="BG137" s="388"/>
      <c r="BH137" s="399"/>
      <c r="BI137" s="385"/>
      <c r="BJ137" s="388"/>
      <c r="BK137" s="388"/>
      <c r="BL137" s="388"/>
      <c r="BM137" s="388"/>
      <c r="BN137" s="391"/>
      <c r="BO137" s="19">
        <f>COUNTIF(AG137:AW137,"Yes")</f>
        <v>0</v>
      </c>
      <c r="BP137" s="20">
        <f>COUNTIF(AX137:BG137, "Yes")</f>
        <v>0</v>
      </c>
      <c r="BQ137" s="21">
        <f>COUNTIF(BI137:BN137, "Yes")</f>
        <v>0</v>
      </c>
      <c r="BR137" s="242">
        <f>SUM(BO137:BQ137)</f>
        <v>0</v>
      </c>
      <c r="BS137" s="9" t="str">
        <f>IF(MATCH(B:B,'[2]Master ATLIS List'!$A:$A,0),"Y","N")</f>
        <v>Y</v>
      </c>
    </row>
    <row r="138" spans="1:71" x14ac:dyDescent="0.2">
      <c r="A138" s="408" t="s">
        <v>760</v>
      </c>
      <c r="B138" s="22" t="s">
        <v>761</v>
      </c>
      <c r="C138" s="23" t="s">
        <v>1647</v>
      </c>
      <c r="D138" s="23" t="s">
        <v>13</v>
      </c>
      <c r="E138" s="24" t="s">
        <v>67</v>
      </c>
      <c r="F138" s="402">
        <f>SUMIFS('MCO Encounters'!G:G,'MCO Encounters'!A:A,B138,'MCO Encounters'!F:F,$C$1)</f>
        <v>0</v>
      </c>
      <c r="G138" s="371"/>
      <c r="H138" s="404">
        <f>SUMIFS('MCO Encounters'!I:I,'MCO Encounters'!A:A,B138,'MCO Encounters'!F:F,$C$1)</f>
        <v>0</v>
      </c>
      <c r="I138" s="371"/>
      <c r="J138" s="404">
        <f>SUMIFS('MCO Encounters'!H:H,'MCO Encounters'!A:A,B138,'MCO Encounters'!F:F,$C$1)</f>
        <v>0</v>
      </c>
      <c r="K138" s="372"/>
      <c r="L138" s="370"/>
      <c r="M138" s="383"/>
      <c r="N138" s="383"/>
      <c r="O138" s="383"/>
      <c r="P138" s="383"/>
      <c r="Q138" s="383"/>
      <c r="R138" s="384"/>
      <c r="S138" s="385"/>
      <c r="T138" s="383"/>
      <c r="U138" s="393"/>
      <c r="V138" s="388"/>
      <c r="W138" s="383"/>
      <c r="X138" s="388"/>
      <c r="Y138" s="383"/>
      <c r="Z138" s="385"/>
      <c r="AA138" s="388"/>
      <c r="AB138" s="388"/>
      <c r="AC138" s="388"/>
      <c r="AD138" s="388"/>
      <c r="AE138" s="388"/>
      <c r="AF138" s="393"/>
      <c r="AG138" s="388"/>
      <c r="AH138" s="388"/>
      <c r="AI138" s="388"/>
      <c r="AJ138" s="388"/>
      <c r="AK138" s="388"/>
      <c r="AL138" s="388"/>
      <c r="AM138" s="388"/>
      <c r="AN138" s="388"/>
      <c r="AO138" s="388"/>
      <c r="AP138" s="388"/>
      <c r="AQ138" s="388"/>
      <c r="AR138" s="388"/>
      <c r="AS138" s="388"/>
      <c r="AT138" s="388"/>
      <c r="AU138" s="388"/>
      <c r="AV138" s="388"/>
      <c r="AW138" s="388"/>
      <c r="AX138" s="389"/>
      <c r="AY138" s="388"/>
      <c r="AZ138" s="388"/>
      <c r="BA138" s="388"/>
      <c r="BB138" s="388"/>
      <c r="BC138" s="388"/>
      <c r="BD138" s="388"/>
      <c r="BE138" s="388"/>
      <c r="BF138" s="388"/>
      <c r="BG138" s="388"/>
      <c r="BH138" s="390"/>
      <c r="BI138" s="385"/>
      <c r="BJ138" s="388"/>
      <c r="BK138" s="388"/>
      <c r="BL138" s="388"/>
      <c r="BM138" s="388"/>
      <c r="BN138" s="391"/>
      <c r="BO138" s="19">
        <f>COUNTIF(AG138:AW138,"Yes")</f>
        <v>0</v>
      </c>
      <c r="BP138" s="20">
        <f>COUNTIF(AX138:BG138, "Yes")</f>
        <v>0</v>
      </c>
      <c r="BQ138" s="21">
        <f>COUNTIF(BI138:BN138, "Yes")</f>
        <v>0</v>
      </c>
      <c r="BR138" s="242">
        <f>SUM(BO138:BQ138)</f>
        <v>0</v>
      </c>
      <c r="BS138" s="9" t="str">
        <f>IF(MATCH(B:B,'[2]Master ATLIS List'!$A:$A,0),"Y","N")</f>
        <v>Y</v>
      </c>
    </row>
    <row r="139" spans="1:71" s="28" customFormat="1" x14ac:dyDescent="0.2">
      <c r="A139" s="409" t="s">
        <v>465</v>
      </c>
      <c r="B139" s="26" t="s">
        <v>466</v>
      </c>
      <c r="C139" s="18" t="s">
        <v>1711</v>
      </c>
      <c r="D139" s="18" t="s">
        <v>160</v>
      </c>
      <c r="E139" s="27" t="s">
        <v>64</v>
      </c>
      <c r="F139" s="402">
        <f>SUMIFS('MCO Encounters'!G:G,'MCO Encounters'!A:A,B139,'MCO Encounters'!F:F,$C$1)</f>
        <v>0</v>
      </c>
      <c r="G139" s="371"/>
      <c r="H139" s="404">
        <f>SUMIFS('MCO Encounters'!I:I,'MCO Encounters'!A:A,B139,'MCO Encounters'!F:F,$C$1)</f>
        <v>0</v>
      </c>
      <c r="I139" s="371"/>
      <c r="J139" s="404">
        <f>SUMIFS('MCO Encounters'!H:H,'MCO Encounters'!A:A,B139,'MCO Encounters'!F:F,$C$1)</f>
        <v>0</v>
      </c>
      <c r="K139" s="372"/>
      <c r="L139" s="370"/>
      <c r="M139" s="394"/>
      <c r="N139" s="394"/>
      <c r="O139" s="394"/>
      <c r="P139" s="394"/>
      <c r="Q139" s="394"/>
      <c r="R139" s="395"/>
      <c r="S139" s="396"/>
      <c r="T139" s="394"/>
      <c r="U139" s="397"/>
      <c r="V139" s="398"/>
      <c r="W139" s="394"/>
      <c r="X139" s="398"/>
      <c r="Y139" s="394"/>
      <c r="Z139" s="396"/>
      <c r="AA139" s="398"/>
      <c r="AB139" s="398"/>
      <c r="AC139" s="398"/>
      <c r="AD139" s="398"/>
      <c r="AE139" s="398"/>
      <c r="AF139" s="397"/>
      <c r="AG139" s="388"/>
      <c r="AH139" s="388"/>
      <c r="AI139" s="388"/>
      <c r="AJ139" s="388"/>
      <c r="AK139" s="388"/>
      <c r="AL139" s="388"/>
      <c r="AM139" s="388"/>
      <c r="AN139" s="388"/>
      <c r="AO139" s="388"/>
      <c r="AP139" s="388"/>
      <c r="AQ139" s="388"/>
      <c r="AR139" s="388"/>
      <c r="AS139" s="388"/>
      <c r="AT139" s="388"/>
      <c r="AU139" s="388"/>
      <c r="AV139" s="388"/>
      <c r="AW139" s="388"/>
      <c r="AX139" s="389"/>
      <c r="AY139" s="388"/>
      <c r="AZ139" s="388"/>
      <c r="BA139" s="388"/>
      <c r="BB139" s="388"/>
      <c r="BC139" s="388"/>
      <c r="BD139" s="388"/>
      <c r="BE139" s="388"/>
      <c r="BF139" s="388"/>
      <c r="BG139" s="388"/>
      <c r="BH139" s="399"/>
      <c r="BI139" s="385"/>
      <c r="BJ139" s="388"/>
      <c r="BK139" s="388"/>
      <c r="BL139" s="388"/>
      <c r="BM139" s="388"/>
      <c r="BN139" s="391"/>
      <c r="BO139" s="19">
        <f>COUNTIF(AG139:AW139,"Yes")</f>
        <v>0</v>
      </c>
      <c r="BP139" s="20">
        <f>COUNTIF(AX139:BG139, "Yes")</f>
        <v>0</v>
      </c>
      <c r="BQ139" s="21">
        <f>COUNTIF(BI139:BN139, "Yes")</f>
        <v>0</v>
      </c>
      <c r="BR139" s="242">
        <f>SUM(BO139:BQ139)</f>
        <v>0</v>
      </c>
      <c r="BS139" s="9" t="str">
        <f>IF(MATCH(B:B,'[2]Master ATLIS List'!$A:$A,0),"Y","N")</f>
        <v>Y</v>
      </c>
    </row>
    <row r="140" spans="1:71" x14ac:dyDescent="0.2">
      <c r="A140" s="408" t="s">
        <v>1507</v>
      </c>
      <c r="B140" s="22" t="s">
        <v>1508</v>
      </c>
      <c r="C140" s="23" t="s">
        <v>1509</v>
      </c>
      <c r="D140" s="23" t="s">
        <v>160</v>
      </c>
      <c r="E140" s="24" t="s">
        <v>19</v>
      </c>
      <c r="F140" s="402">
        <f>SUMIFS('MCO Encounters'!G:G,'MCO Encounters'!A:A,B140,'MCO Encounters'!F:F,$C$1)</f>
        <v>0</v>
      </c>
      <c r="G140" s="371"/>
      <c r="H140" s="404">
        <f>SUMIFS('MCO Encounters'!I:I,'MCO Encounters'!A:A,B140,'MCO Encounters'!F:F,$C$1)</f>
        <v>0</v>
      </c>
      <c r="I140" s="371"/>
      <c r="J140" s="404">
        <f>SUMIFS('MCO Encounters'!H:H,'MCO Encounters'!A:A,B140,'MCO Encounters'!F:F,$C$1)</f>
        <v>0</v>
      </c>
      <c r="K140" s="372"/>
      <c r="L140" s="370"/>
      <c r="M140" s="383"/>
      <c r="N140" s="383"/>
      <c r="O140" s="383"/>
      <c r="P140" s="383"/>
      <c r="Q140" s="383"/>
      <c r="R140" s="384"/>
      <c r="S140" s="385"/>
      <c r="T140" s="383"/>
      <c r="U140" s="393"/>
      <c r="V140" s="388"/>
      <c r="W140" s="383"/>
      <c r="X140" s="388"/>
      <c r="Y140" s="383"/>
      <c r="Z140" s="385"/>
      <c r="AA140" s="388"/>
      <c r="AB140" s="388"/>
      <c r="AC140" s="388"/>
      <c r="AD140" s="388"/>
      <c r="AE140" s="388"/>
      <c r="AF140" s="393"/>
      <c r="AG140" s="388"/>
      <c r="AH140" s="388"/>
      <c r="AI140" s="388"/>
      <c r="AJ140" s="388"/>
      <c r="AK140" s="388"/>
      <c r="AL140" s="388"/>
      <c r="AM140" s="388"/>
      <c r="AN140" s="388"/>
      <c r="AO140" s="388"/>
      <c r="AP140" s="388"/>
      <c r="AQ140" s="388"/>
      <c r="AR140" s="388"/>
      <c r="AS140" s="388"/>
      <c r="AT140" s="388"/>
      <c r="AU140" s="388"/>
      <c r="AV140" s="388"/>
      <c r="AW140" s="388"/>
      <c r="AX140" s="389"/>
      <c r="AY140" s="388"/>
      <c r="AZ140" s="388"/>
      <c r="BA140" s="388"/>
      <c r="BB140" s="388"/>
      <c r="BC140" s="388"/>
      <c r="BD140" s="388"/>
      <c r="BE140" s="388"/>
      <c r="BF140" s="388"/>
      <c r="BG140" s="388"/>
      <c r="BH140" s="390"/>
      <c r="BI140" s="385"/>
      <c r="BJ140" s="388"/>
      <c r="BK140" s="388"/>
      <c r="BL140" s="388"/>
      <c r="BM140" s="388"/>
      <c r="BN140" s="391"/>
      <c r="BO140" s="19">
        <f>COUNTIF(AG140:AW140,"Yes")</f>
        <v>0</v>
      </c>
      <c r="BP140" s="20">
        <f>COUNTIF(AX140:BG140, "Yes")</f>
        <v>0</v>
      </c>
      <c r="BQ140" s="21">
        <f>COUNTIF(BI140:BN140, "Yes")</f>
        <v>0</v>
      </c>
      <c r="BR140" s="242">
        <f>SUM(BO140:BQ140)</f>
        <v>0</v>
      </c>
      <c r="BS140" s="9" t="str">
        <f>IF(MATCH(B:B,'[2]Master ATLIS List'!$A:$A,0),"Y","N")</f>
        <v>Y</v>
      </c>
    </row>
    <row r="141" spans="1:71" s="28" customFormat="1" x14ac:dyDescent="0.2">
      <c r="A141" s="409" t="s">
        <v>1507</v>
      </c>
      <c r="B141" s="26" t="s">
        <v>1508</v>
      </c>
      <c r="C141" s="18" t="s">
        <v>1509</v>
      </c>
      <c r="D141" s="18" t="s">
        <v>160</v>
      </c>
      <c r="E141" s="27" t="s">
        <v>19</v>
      </c>
      <c r="F141" s="402">
        <f>SUMIFS('MCO Encounters'!G:G,'MCO Encounters'!A:A,B141,'MCO Encounters'!F:F,$C$1)</f>
        <v>0</v>
      </c>
      <c r="G141" s="371"/>
      <c r="H141" s="404">
        <f>SUMIFS('MCO Encounters'!I:I,'MCO Encounters'!A:A,B141,'MCO Encounters'!F:F,$C$1)</f>
        <v>0</v>
      </c>
      <c r="I141" s="371"/>
      <c r="J141" s="404">
        <f>SUMIFS('MCO Encounters'!H:H,'MCO Encounters'!A:A,B141,'MCO Encounters'!F:F,$C$1)</f>
        <v>0</v>
      </c>
      <c r="K141" s="372"/>
      <c r="L141" s="370"/>
      <c r="M141" s="394"/>
      <c r="N141" s="394"/>
      <c r="O141" s="394"/>
      <c r="P141" s="394"/>
      <c r="Q141" s="394"/>
      <c r="R141" s="395"/>
      <c r="S141" s="396"/>
      <c r="T141" s="394"/>
      <c r="U141" s="397"/>
      <c r="V141" s="398"/>
      <c r="W141" s="394"/>
      <c r="X141" s="398"/>
      <c r="Y141" s="394"/>
      <c r="Z141" s="396"/>
      <c r="AA141" s="398"/>
      <c r="AB141" s="398"/>
      <c r="AC141" s="398"/>
      <c r="AD141" s="398"/>
      <c r="AE141" s="398"/>
      <c r="AF141" s="397"/>
      <c r="AG141" s="388"/>
      <c r="AH141" s="388"/>
      <c r="AI141" s="388"/>
      <c r="AJ141" s="388"/>
      <c r="AK141" s="388"/>
      <c r="AL141" s="388"/>
      <c r="AM141" s="388"/>
      <c r="AN141" s="388"/>
      <c r="AO141" s="388"/>
      <c r="AP141" s="388"/>
      <c r="AQ141" s="388"/>
      <c r="AR141" s="388"/>
      <c r="AS141" s="388"/>
      <c r="AT141" s="388"/>
      <c r="AU141" s="388"/>
      <c r="AV141" s="388"/>
      <c r="AW141" s="388"/>
      <c r="AX141" s="389"/>
      <c r="AY141" s="388"/>
      <c r="AZ141" s="388"/>
      <c r="BA141" s="388"/>
      <c r="BB141" s="388"/>
      <c r="BC141" s="388"/>
      <c r="BD141" s="388"/>
      <c r="BE141" s="388"/>
      <c r="BF141" s="388"/>
      <c r="BG141" s="388"/>
      <c r="BH141" s="399"/>
      <c r="BI141" s="385"/>
      <c r="BJ141" s="388"/>
      <c r="BK141" s="388"/>
      <c r="BL141" s="388"/>
      <c r="BM141" s="388"/>
      <c r="BN141" s="391"/>
      <c r="BO141" s="19">
        <f>COUNTIF(AG141:AW141,"Yes")</f>
        <v>0</v>
      </c>
      <c r="BP141" s="20">
        <f>COUNTIF(AX141:BG141, "Yes")</f>
        <v>0</v>
      </c>
      <c r="BQ141" s="21">
        <f>COUNTIF(BI141:BN141, "Yes")</f>
        <v>0</v>
      </c>
      <c r="BR141" s="242">
        <f>SUM(BO141:BQ141)</f>
        <v>0</v>
      </c>
      <c r="BS141" s="9" t="str">
        <f>IF(MATCH(B:B,'[2]Master ATLIS List'!$A:$A,0),"Y","N")</f>
        <v>Y</v>
      </c>
    </row>
    <row r="142" spans="1:71" x14ac:dyDescent="0.2">
      <c r="A142" s="408" t="s">
        <v>535</v>
      </c>
      <c r="B142" s="22" t="s">
        <v>536</v>
      </c>
      <c r="C142" s="23" t="s">
        <v>1756</v>
      </c>
      <c r="D142" s="23" t="s">
        <v>13</v>
      </c>
      <c r="E142" s="24" t="s">
        <v>67</v>
      </c>
      <c r="F142" s="402">
        <f>SUMIFS('MCO Encounters'!G:G,'MCO Encounters'!A:A,B142,'MCO Encounters'!F:F,$C$1)</f>
        <v>0</v>
      </c>
      <c r="G142" s="371"/>
      <c r="H142" s="404">
        <f>SUMIFS('MCO Encounters'!I:I,'MCO Encounters'!A:A,B142,'MCO Encounters'!F:F,$C$1)</f>
        <v>0</v>
      </c>
      <c r="I142" s="371"/>
      <c r="J142" s="404">
        <f>SUMIFS('MCO Encounters'!H:H,'MCO Encounters'!A:A,B142,'MCO Encounters'!F:F,$C$1)</f>
        <v>0</v>
      </c>
      <c r="K142" s="372"/>
      <c r="L142" s="370"/>
      <c r="M142" s="383"/>
      <c r="N142" s="383"/>
      <c r="O142" s="383"/>
      <c r="P142" s="383"/>
      <c r="Q142" s="383"/>
      <c r="R142" s="384"/>
      <c r="S142" s="385"/>
      <c r="T142" s="383"/>
      <c r="U142" s="393"/>
      <c r="V142" s="388"/>
      <c r="W142" s="383"/>
      <c r="X142" s="388"/>
      <c r="Y142" s="383"/>
      <c r="Z142" s="385"/>
      <c r="AA142" s="388"/>
      <c r="AB142" s="388"/>
      <c r="AC142" s="388"/>
      <c r="AD142" s="388"/>
      <c r="AE142" s="388"/>
      <c r="AF142" s="393"/>
      <c r="AG142" s="388"/>
      <c r="AH142" s="388"/>
      <c r="AI142" s="388"/>
      <c r="AJ142" s="388"/>
      <c r="AK142" s="388"/>
      <c r="AL142" s="388"/>
      <c r="AM142" s="388"/>
      <c r="AN142" s="388"/>
      <c r="AO142" s="388"/>
      <c r="AP142" s="388"/>
      <c r="AQ142" s="388"/>
      <c r="AR142" s="388"/>
      <c r="AS142" s="388"/>
      <c r="AT142" s="388"/>
      <c r="AU142" s="388"/>
      <c r="AV142" s="388"/>
      <c r="AW142" s="388"/>
      <c r="AX142" s="389"/>
      <c r="AY142" s="388"/>
      <c r="AZ142" s="388"/>
      <c r="BA142" s="388"/>
      <c r="BB142" s="388"/>
      <c r="BC142" s="388"/>
      <c r="BD142" s="388"/>
      <c r="BE142" s="388"/>
      <c r="BF142" s="388"/>
      <c r="BG142" s="388"/>
      <c r="BH142" s="390"/>
      <c r="BI142" s="385"/>
      <c r="BJ142" s="388"/>
      <c r="BK142" s="388"/>
      <c r="BL142" s="388"/>
      <c r="BM142" s="388"/>
      <c r="BN142" s="391"/>
      <c r="BO142" s="19">
        <f>COUNTIF(AG142:AW142,"Yes")</f>
        <v>0</v>
      </c>
      <c r="BP142" s="20">
        <f>COUNTIF(AX142:BG142, "Yes")</f>
        <v>0</v>
      </c>
      <c r="BQ142" s="21">
        <f>COUNTIF(BI142:BN142, "Yes")</f>
        <v>0</v>
      </c>
      <c r="BR142" s="242">
        <f>SUM(BO142:BQ142)</f>
        <v>0</v>
      </c>
      <c r="BS142" s="9" t="str">
        <f>IF(MATCH(B:B,'[2]Master ATLIS List'!$A:$A,0),"Y","N")</f>
        <v>Y</v>
      </c>
    </row>
    <row r="143" spans="1:71" s="28" customFormat="1" x14ac:dyDescent="0.2">
      <c r="A143" s="409" t="s">
        <v>890</v>
      </c>
      <c r="B143" s="26" t="s">
        <v>891</v>
      </c>
      <c r="C143" s="18" t="s">
        <v>1750</v>
      </c>
      <c r="D143" s="18" t="s">
        <v>15</v>
      </c>
      <c r="E143" s="27" t="s">
        <v>20</v>
      </c>
      <c r="F143" s="402">
        <f>SUMIFS('MCO Encounters'!G:G,'MCO Encounters'!A:A,B143,'MCO Encounters'!F:F,$C$1)</f>
        <v>0</v>
      </c>
      <c r="G143" s="371"/>
      <c r="H143" s="404">
        <f>SUMIFS('MCO Encounters'!I:I,'MCO Encounters'!A:A,B143,'MCO Encounters'!F:F,$C$1)</f>
        <v>0</v>
      </c>
      <c r="I143" s="371"/>
      <c r="J143" s="404">
        <f>SUMIFS('MCO Encounters'!H:H,'MCO Encounters'!A:A,B143,'MCO Encounters'!F:F,$C$1)</f>
        <v>0</v>
      </c>
      <c r="K143" s="372"/>
      <c r="L143" s="370"/>
      <c r="M143" s="394"/>
      <c r="N143" s="394"/>
      <c r="O143" s="394"/>
      <c r="P143" s="394"/>
      <c r="Q143" s="394"/>
      <c r="R143" s="395"/>
      <c r="S143" s="396"/>
      <c r="T143" s="394"/>
      <c r="U143" s="397"/>
      <c r="V143" s="398"/>
      <c r="W143" s="394"/>
      <c r="X143" s="398"/>
      <c r="Y143" s="394"/>
      <c r="Z143" s="396"/>
      <c r="AA143" s="398"/>
      <c r="AB143" s="398"/>
      <c r="AC143" s="398"/>
      <c r="AD143" s="398"/>
      <c r="AE143" s="398"/>
      <c r="AF143" s="397"/>
      <c r="AG143" s="388"/>
      <c r="AH143" s="388"/>
      <c r="AI143" s="388"/>
      <c r="AJ143" s="388"/>
      <c r="AK143" s="388"/>
      <c r="AL143" s="388"/>
      <c r="AM143" s="388"/>
      <c r="AN143" s="388"/>
      <c r="AO143" s="388"/>
      <c r="AP143" s="388"/>
      <c r="AQ143" s="388"/>
      <c r="AR143" s="388"/>
      <c r="AS143" s="388"/>
      <c r="AT143" s="388"/>
      <c r="AU143" s="388"/>
      <c r="AV143" s="388"/>
      <c r="AW143" s="388"/>
      <c r="AX143" s="389"/>
      <c r="AY143" s="388"/>
      <c r="AZ143" s="388"/>
      <c r="BA143" s="388"/>
      <c r="BB143" s="388"/>
      <c r="BC143" s="388"/>
      <c r="BD143" s="388"/>
      <c r="BE143" s="388"/>
      <c r="BF143" s="388"/>
      <c r="BG143" s="388"/>
      <c r="BH143" s="399"/>
      <c r="BI143" s="385"/>
      <c r="BJ143" s="388"/>
      <c r="BK143" s="388"/>
      <c r="BL143" s="388"/>
      <c r="BM143" s="388"/>
      <c r="BN143" s="391"/>
      <c r="BO143" s="19">
        <f>COUNTIF(AG143:AW143,"Yes")</f>
        <v>0</v>
      </c>
      <c r="BP143" s="20">
        <f>COUNTIF(AX143:BG143, "Yes")</f>
        <v>0</v>
      </c>
      <c r="BQ143" s="21">
        <f>COUNTIF(BI143:BN143, "Yes")</f>
        <v>0</v>
      </c>
      <c r="BR143" s="242">
        <f>SUM(BO143:BQ143)</f>
        <v>0</v>
      </c>
      <c r="BS143" s="9" t="str">
        <f>IF(MATCH(B:B,'[2]Master ATLIS List'!$A:$A,0),"Y","N")</f>
        <v>Y</v>
      </c>
    </row>
    <row r="144" spans="1:71" x14ac:dyDescent="0.2">
      <c r="A144" s="408" t="s">
        <v>505</v>
      </c>
      <c r="B144" s="22" t="s">
        <v>506</v>
      </c>
      <c r="C144" s="23" t="s">
        <v>1777</v>
      </c>
      <c r="D144" s="23" t="s">
        <v>15</v>
      </c>
      <c r="E144" s="24" t="s">
        <v>67</v>
      </c>
      <c r="F144" s="402">
        <f>SUMIFS('MCO Encounters'!G:G,'MCO Encounters'!A:A,B144,'MCO Encounters'!F:F,$C$1)</f>
        <v>0</v>
      </c>
      <c r="G144" s="371"/>
      <c r="H144" s="404">
        <f>SUMIFS('MCO Encounters'!I:I,'MCO Encounters'!A:A,B144,'MCO Encounters'!F:F,$C$1)</f>
        <v>0</v>
      </c>
      <c r="I144" s="371"/>
      <c r="J144" s="404">
        <f>SUMIFS('MCO Encounters'!H:H,'MCO Encounters'!A:A,B144,'MCO Encounters'!F:F,$C$1)</f>
        <v>0</v>
      </c>
      <c r="K144" s="372"/>
      <c r="L144" s="370"/>
      <c r="M144" s="383"/>
      <c r="N144" s="383"/>
      <c r="O144" s="383"/>
      <c r="P144" s="383"/>
      <c r="Q144" s="383"/>
      <c r="R144" s="384"/>
      <c r="S144" s="385"/>
      <c r="T144" s="383"/>
      <c r="U144" s="393"/>
      <c r="V144" s="388"/>
      <c r="W144" s="383"/>
      <c r="X144" s="388"/>
      <c r="Y144" s="383"/>
      <c r="Z144" s="385"/>
      <c r="AA144" s="388"/>
      <c r="AB144" s="388"/>
      <c r="AC144" s="388"/>
      <c r="AD144" s="388"/>
      <c r="AE144" s="388"/>
      <c r="AF144" s="393"/>
      <c r="AG144" s="388"/>
      <c r="AH144" s="388"/>
      <c r="AI144" s="388"/>
      <c r="AJ144" s="388"/>
      <c r="AK144" s="388"/>
      <c r="AL144" s="388"/>
      <c r="AM144" s="388"/>
      <c r="AN144" s="388"/>
      <c r="AO144" s="388"/>
      <c r="AP144" s="388"/>
      <c r="AQ144" s="388"/>
      <c r="AR144" s="388"/>
      <c r="AS144" s="388"/>
      <c r="AT144" s="388"/>
      <c r="AU144" s="388"/>
      <c r="AV144" s="388"/>
      <c r="AW144" s="388"/>
      <c r="AX144" s="389"/>
      <c r="AY144" s="388"/>
      <c r="AZ144" s="388"/>
      <c r="BA144" s="388"/>
      <c r="BB144" s="388"/>
      <c r="BC144" s="388"/>
      <c r="BD144" s="388"/>
      <c r="BE144" s="388"/>
      <c r="BF144" s="388"/>
      <c r="BG144" s="388"/>
      <c r="BH144" s="390"/>
      <c r="BI144" s="385"/>
      <c r="BJ144" s="388"/>
      <c r="BK144" s="388"/>
      <c r="BL144" s="388"/>
      <c r="BM144" s="388"/>
      <c r="BN144" s="391"/>
      <c r="BO144" s="19">
        <f>COUNTIF(AG144:AW144,"Yes")</f>
        <v>0</v>
      </c>
      <c r="BP144" s="20">
        <f>COUNTIF(AX144:BG144, "Yes")</f>
        <v>0</v>
      </c>
      <c r="BQ144" s="21">
        <f>COUNTIF(BI144:BN144, "Yes")</f>
        <v>0</v>
      </c>
      <c r="BR144" s="242">
        <f>SUM(BO144:BQ144)</f>
        <v>0</v>
      </c>
      <c r="BS144" s="9" t="str">
        <f>IF(MATCH(B:B,'[2]Master ATLIS List'!$A:$A,0),"Y","N")</f>
        <v>Y</v>
      </c>
    </row>
    <row r="145" spans="1:71" s="28" customFormat="1" x14ac:dyDescent="0.2">
      <c r="A145" s="409" t="s">
        <v>816</v>
      </c>
      <c r="B145" s="26" t="s">
        <v>817</v>
      </c>
      <c r="C145" s="18" t="s">
        <v>1523</v>
      </c>
      <c r="D145" s="18" t="s">
        <v>13</v>
      </c>
      <c r="E145" s="27" t="s">
        <v>18</v>
      </c>
      <c r="F145" s="402">
        <f>SUMIFS('MCO Encounters'!G:G,'MCO Encounters'!A:A,B145,'MCO Encounters'!F:F,$C$1)</f>
        <v>0</v>
      </c>
      <c r="G145" s="371"/>
      <c r="H145" s="404">
        <f>SUMIFS('MCO Encounters'!I:I,'MCO Encounters'!A:A,B145,'MCO Encounters'!F:F,$C$1)</f>
        <v>0</v>
      </c>
      <c r="I145" s="371"/>
      <c r="J145" s="404">
        <f>SUMIFS('MCO Encounters'!H:H,'MCO Encounters'!A:A,B145,'MCO Encounters'!F:F,$C$1)</f>
        <v>0</v>
      </c>
      <c r="K145" s="372"/>
      <c r="L145" s="370"/>
      <c r="M145" s="394"/>
      <c r="N145" s="394"/>
      <c r="O145" s="394"/>
      <c r="P145" s="394"/>
      <c r="Q145" s="394"/>
      <c r="R145" s="395"/>
      <c r="S145" s="396"/>
      <c r="T145" s="394"/>
      <c r="U145" s="397"/>
      <c r="V145" s="398"/>
      <c r="W145" s="394"/>
      <c r="X145" s="398"/>
      <c r="Y145" s="394"/>
      <c r="Z145" s="396"/>
      <c r="AA145" s="398"/>
      <c r="AB145" s="398"/>
      <c r="AC145" s="398"/>
      <c r="AD145" s="398"/>
      <c r="AE145" s="398"/>
      <c r="AF145" s="397"/>
      <c r="AG145" s="388"/>
      <c r="AH145" s="388"/>
      <c r="AI145" s="388"/>
      <c r="AJ145" s="388"/>
      <c r="AK145" s="388"/>
      <c r="AL145" s="388"/>
      <c r="AM145" s="388"/>
      <c r="AN145" s="388"/>
      <c r="AO145" s="388"/>
      <c r="AP145" s="388"/>
      <c r="AQ145" s="388"/>
      <c r="AR145" s="388"/>
      <c r="AS145" s="388"/>
      <c r="AT145" s="388"/>
      <c r="AU145" s="388"/>
      <c r="AV145" s="388"/>
      <c r="AW145" s="388"/>
      <c r="AX145" s="389"/>
      <c r="AY145" s="388"/>
      <c r="AZ145" s="388"/>
      <c r="BA145" s="388"/>
      <c r="BB145" s="388"/>
      <c r="BC145" s="388"/>
      <c r="BD145" s="388"/>
      <c r="BE145" s="388"/>
      <c r="BF145" s="388"/>
      <c r="BG145" s="388"/>
      <c r="BH145" s="399"/>
      <c r="BI145" s="385"/>
      <c r="BJ145" s="388"/>
      <c r="BK145" s="388"/>
      <c r="BL145" s="388"/>
      <c r="BM145" s="388"/>
      <c r="BN145" s="391"/>
      <c r="BO145" s="19">
        <f>COUNTIF(AG145:AW145,"Yes")</f>
        <v>0</v>
      </c>
      <c r="BP145" s="20">
        <f>COUNTIF(AX145:BG145, "Yes")</f>
        <v>0</v>
      </c>
      <c r="BQ145" s="21">
        <f>COUNTIF(BI145:BN145, "Yes")</f>
        <v>0</v>
      </c>
      <c r="BR145" s="242">
        <f>SUM(BO145:BQ145)</f>
        <v>0</v>
      </c>
      <c r="BS145" s="9" t="str">
        <f>IF(MATCH(B:B,'[2]Master ATLIS List'!$A:$A,0),"Y","N")</f>
        <v>Y</v>
      </c>
    </row>
    <row r="146" spans="1:71" x14ac:dyDescent="0.2">
      <c r="A146" s="408" t="s">
        <v>798</v>
      </c>
      <c r="B146" s="22" t="s">
        <v>799</v>
      </c>
      <c r="C146" s="23" t="s">
        <v>1715</v>
      </c>
      <c r="D146" s="23" t="s">
        <v>160</v>
      </c>
      <c r="E146" s="24" t="s">
        <v>49</v>
      </c>
      <c r="F146" s="402">
        <f>SUMIFS('MCO Encounters'!G:G,'MCO Encounters'!A:A,B146,'MCO Encounters'!F:F,$C$1)</f>
        <v>0</v>
      </c>
      <c r="G146" s="371"/>
      <c r="H146" s="404">
        <f>SUMIFS('MCO Encounters'!I:I,'MCO Encounters'!A:A,B146,'MCO Encounters'!F:F,$C$1)</f>
        <v>0</v>
      </c>
      <c r="I146" s="371"/>
      <c r="J146" s="404">
        <f>SUMIFS('MCO Encounters'!H:H,'MCO Encounters'!A:A,B146,'MCO Encounters'!F:F,$C$1)</f>
        <v>0</v>
      </c>
      <c r="K146" s="372"/>
      <c r="L146" s="370"/>
      <c r="M146" s="383"/>
      <c r="N146" s="383"/>
      <c r="O146" s="383"/>
      <c r="P146" s="383"/>
      <c r="Q146" s="383"/>
      <c r="R146" s="384"/>
      <c r="S146" s="385"/>
      <c r="T146" s="383"/>
      <c r="U146" s="393"/>
      <c r="V146" s="388"/>
      <c r="W146" s="383"/>
      <c r="X146" s="388"/>
      <c r="Y146" s="383"/>
      <c r="Z146" s="385"/>
      <c r="AA146" s="388"/>
      <c r="AB146" s="388"/>
      <c r="AC146" s="388"/>
      <c r="AD146" s="388"/>
      <c r="AE146" s="388"/>
      <c r="AF146" s="393"/>
      <c r="AG146" s="388"/>
      <c r="AH146" s="388"/>
      <c r="AI146" s="388"/>
      <c r="AJ146" s="388"/>
      <c r="AK146" s="388"/>
      <c r="AL146" s="388"/>
      <c r="AM146" s="388"/>
      <c r="AN146" s="388"/>
      <c r="AO146" s="388"/>
      <c r="AP146" s="388"/>
      <c r="AQ146" s="388"/>
      <c r="AR146" s="388"/>
      <c r="AS146" s="388"/>
      <c r="AT146" s="388"/>
      <c r="AU146" s="388"/>
      <c r="AV146" s="388"/>
      <c r="AW146" s="388"/>
      <c r="AX146" s="389"/>
      <c r="AY146" s="388"/>
      <c r="AZ146" s="388"/>
      <c r="BA146" s="388"/>
      <c r="BB146" s="388"/>
      <c r="BC146" s="388"/>
      <c r="BD146" s="388"/>
      <c r="BE146" s="388"/>
      <c r="BF146" s="388"/>
      <c r="BG146" s="388"/>
      <c r="BH146" s="390"/>
      <c r="BI146" s="385"/>
      <c r="BJ146" s="388"/>
      <c r="BK146" s="388"/>
      <c r="BL146" s="388"/>
      <c r="BM146" s="388"/>
      <c r="BN146" s="391"/>
      <c r="BO146" s="19">
        <f>COUNTIF(AG146:AW146,"Yes")</f>
        <v>0</v>
      </c>
      <c r="BP146" s="20">
        <f>COUNTIF(AX146:BG146, "Yes")</f>
        <v>0</v>
      </c>
      <c r="BQ146" s="21">
        <f>COUNTIF(BI146:BN146, "Yes")</f>
        <v>0</v>
      </c>
      <c r="BR146" s="242">
        <f>SUM(BO146:BQ146)</f>
        <v>0</v>
      </c>
      <c r="BS146" s="9" t="str">
        <f>IF(MATCH(B:B,'[2]Master ATLIS List'!$A:$A,0),"Y","N")</f>
        <v>Y</v>
      </c>
    </row>
    <row r="147" spans="1:71" s="28" customFormat="1" x14ac:dyDescent="0.2">
      <c r="A147" s="409" t="s">
        <v>577</v>
      </c>
      <c r="B147" s="26" t="s">
        <v>578</v>
      </c>
      <c r="C147" s="18" t="s">
        <v>1643</v>
      </c>
      <c r="D147" s="18" t="s">
        <v>15</v>
      </c>
      <c r="E147" s="27" t="s">
        <v>49</v>
      </c>
      <c r="F147" s="402">
        <f>SUMIFS('MCO Encounters'!G:G,'MCO Encounters'!A:A,B147,'MCO Encounters'!F:F,$C$1)</f>
        <v>0</v>
      </c>
      <c r="G147" s="371"/>
      <c r="H147" s="404">
        <f>SUMIFS('MCO Encounters'!I:I,'MCO Encounters'!A:A,B147,'MCO Encounters'!F:F,$C$1)</f>
        <v>0</v>
      </c>
      <c r="I147" s="371"/>
      <c r="J147" s="404">
        <f>SUMIFS('MCO Encounters'!H:H,'MCO Encounters'!A:A,B147,'MCO Encounters'!F:F,$C$1)</f>
        <v>0</v>
      </c>
      <c r="K147" s="372"/>
      <c r="L147" s="370"/>
      <c r="M147" s="394"/>
      <c r="N147" s="394"/>
      <c r="O147" s="394"/>
      <c r="P147" s="394"/>
      <c r="Q147" s="394"/>
      <c r="R147" s="395"/>
      <c r="S147" s="396"/>
      <c r="T147" s="394"/>
      <c r="U147" s="397"/>
      <c r="V147" s="398"/>
      <c r="W147" s="394"/>
      <c r="X147" s="398"/>
      <c r="Y147" s="394"/>
      <c r="Z147" s="396"/>
      <c r="AA147" s="398"/>
      <c r="AB147" s="398"/>
      <c r="AC147" s="398"/>
      <c r="AD147" s="398"/>
      <c r="AE147" s="398"/>
      <c r="AF147" s="397"/>
      <c r="AG147" s="388"/>
      <c r="AH147" s="388"/>
      <c r="AI147" s="388"/>
      <c r="AJ147" s="388"/>
      <c r="AK147" s="388"/>
      <c r="AL147" s="388"/>
      <c r="AM147" s="388"/>
      <c r="AN147" s="388"/>
      <c r="AO147" s="388"/>
      <c r="AP147" s="388"/>
      <c r="AQ147" s="388"/>
      <c r="AR147" s="388"/>
      <c r="AS147" s="388"/>
      <c r="AT147" s="388"/>
      <c r="AU147" s="388"/>
      <c r="AV147" s="388"/>
      <c r="AW147" s="388"/>
      <c r="AX147" s="389"/>
      <c r="AY147" s="388"/>
      <c r="AZ147" s="388"/>
      <c r="BA147" s="388"/>
      <c r="BB147" s="388"/>
      <c r="BC147" s="388"/>
      <c r="BD147" s="388"/>
      <c r="BE147" s="388"/>
      <c r="BF147" s="388"/>
      <c r="BG147" s="388"/>
      <c r="BH147" s="399"/>
      <c r="BI147" s="385"/>
      <c r="BJ147" s="388"/>
      <c r="BK147" s="388"/>
      <c r="BL147" s="388"/>
      <c r="BM147" s="388"/>
      <c r="BN147" s="391"/>
      <c r="BO147" s="19">
        <f>COUNTIF(AG147:AW147,"Yes")</f>
        <v>0</v>
      </c>
      <c r="BP147" s="20">
        <f>COUNTIF(AX147:BG147, "Yes")</f>
        <v>0</v>
      </c>
      <c r="BQ147" s="21">
        <f>COUNTIF(BI147:BN147, "Yes")</f>
        <v>0</v>
      </c>
      <c r="BR147" s="242">
        <f>SUM(BO147:BQ147)</f>
        <v>0</v>
      </c>
      <c r="BS147" s="9" t="str">
        <f>IF(MATCH(B:B,'[2]Master ATLIS List'!$A:$A,0),"Y","N")</f>
        <v>Y</v>
      </c>
    </row>
    <row r="148" spans="1:71" x14ac:dyDescent="0.2">
      <c r="A148" s="408" t="s">
        <v>238</v>
      </c>
      <c r="B148" s="22" t="s">
        <v>239</v>
      </c>
      <c r="C148" s="23" t="s">
        <v>1789</v>
      </c>
      <c r="D148" s="23" t="s">
        <v>15</v>
      </c>
      <c r="E148" s="24" t="s">
        <v>49</v>
      </c>
      <c r="F148" s="402">
        <f>SUMIFS('MCO Encounters'!G:G,'MCO Encounters'!A:A,B148,'MCO Encounters'!F:F,$C$1)</f>
        <v>0</v>
      </c>
      <c r="G148" s="371"/>
      <c r="H148" s="404">
        <f>SUMIFS('MCO Encounters'!I:I,'MCO Encounters'!A:A,B148,'MCO Encounters'!F:F,$C$1)</f>
        <v>0</v>
      </c>
      <c r="I148" s="371"/>
      <c r="J148" s="404">
        <f>SUMIFS('MCO Encounters'!H:H,'MCO Encounters'!A:A,B148,'MCO Encounters'!F:F,$C$1)</f>
        <v>0</v>
      </c>
      <c r="K148" s="372"/>
      <c r="L148" s="370"/>
      <c r="M148" s="383"/>
      <c r="N148" s="383"/>
      <c r="O148" s="383"/>
      <c r="P148" s="383"/>
      <c r="Q148" s="383"/>
      <c r="R148" s="384"/>
      <c r="S148" s="385"/>
      <c r="T148" s="383"/>
      <c r="U148" s="393"/>
      <c r="V148" s="388"/>
      <c r="W148" s="383"/>
      <c r="X148" s="388"/>
      <c r="Y148" s="383"/>
      <c r="Z148" s="385"/>
      <c r="AA148" s="388"/>
      <c r="AB148" s="388"/>
      <c r="AC148" s="388"/>
      <c r="AD148" s="388"/>
      <c r="AE148" s="388"/>
      <c r="AF148" s="393"/>
      <c r="AG148" s="388"/>
      <c r="AH148" s="388"/>
      <c r="AI148" s="388"/>
      <c r="AJ148" s="388"/>
      <c r="AK148" s="388"/>
      <c r="AL148" s="388"/>
      <c r="AM148" s="388"/>
      <c r="AN148" s="388"/>
      <c r="AO148" s="388"/>
      <c r="AP148" s="388"/>
      <c r="AQ148" s="388"/>
      <c r="AR148" s="388"/>
      <c r="AS148" s="388"/>
      <c r="AT148" s="388"/>
      <c r="AU148" s="388"/>
      <c r="AV148" s="388"/>
      <c r="AW148" s="388"/>
      <c r="AX148" s="389"/>
      <c r="AY148" s="388"/>
      <c r="AZ148" s="388"/>
      <c r="BA148" s="388"/>
      <c r="BB148" s="388"/>
      <c r="BC148" s="388"/>
      <c r="BD148" s="388"/>
      <c r="BE148" s="388"/>
      <c r="BF148" s="388"/>
      <c r="BG148" s="388"/>
      <c r="BH148" s="390"/>
      <c r="BI148" s="385"/>
      <c r="BJ148" s="388"/>
      <c r="BK148" s="388"/>
      <c r="BL148" s="388"/>
      <c r="BM148" s="388"/>
      <c r="BN148" s="391"/>
      <c r="BO148" s="19">
        <f>COUNTIF(AG148:AW148,"Yes")</f>
        <v>0</v>
      </c>
      <c r="BP148" s="20">
        <f>COUNTIF(AX148:BG148, "Yes")</f>
        <v>0</v>
      </c>
      <c r="BQ148" s="21">
        <f>COUNTIF(BI148:BN148, "Yes")</f>
        <v>0</v>
      </c>
      <c r="BR148" s="242">
        <f>SUM(BO148:BQ148)</f>
        <v>0</v>
      </c>
      <c r="BS148" s="9" t="str">
        <f>IF(MATCH(B:B,'[2]Master ATLIS List'!$A:$A,0),"Y","N")</f>
        <v>Y</v>
      </c>
    </row>
    <row r="149" spans="1:71" s="28" customFormat="1" x14ac:dyDescent="0.2">
      <c r="A149" s="409" t="s">
        <v>691</v>
      </c>
      <c r="B149" s="26" t="s">
        <v>692</v>
      </c>
      <c r="C149" s="18" t="s">
        <v>1398</v>
      </c>
      <c r="D149" s="18" t="s">
        <v>15</v>
      </c>
      <c r="E149" s="27" t="s">
        <v>49</v>
      </c>
      <c r="F149" s="402">
        <f>SUMIFS('MCO Encounters'!G:G,'MCO Encounters'!A:A,B149,'MCO Encounters'!F:F,$C$1)</f>
        <v>0</v>
      </c>
      <c r="G149" s="371"/>
      <c r="H149" s="404">
        <f>SUMIFS('MCO Encounters'!I:I,'MCO Encounters'!A:A,B149,'MCO Encounters'!F:F,$C$1)</f>
        <v>0</v>
      </c>
      <c r="I149" s="371"/>
      <c r="J149" s="404">
        <f>SUMIFS('MCO Encounters'!H:H,'MCO Encounters'!A:A,B149,'MCO Encounters'!F:F,$C$1)</f>
        <v>0</v>
      </c>
      <c r="K149" s="372"/>
      <c r="L149" s="370"/>
      <c r="M149" s="394"/>
      <c r="N149" s="394"/>
      <c r="O149" s="394"/>
      <c r="P149" s="394"/>
      <c r="Q149" s="394"/>
      <c r="R149" s="395"/>
      <c r="S149" s="396"/>
      <c r="T149" s="394"/>
      <c r="U149" s="397"/>
      <c r="V149" s="398"/>
      <c r="W149" s="394"/>
      <c r="X149" s="398"/>
      <c r="Y149" s="394"/>
      <c r="Z149" s="396"/>
      <c r="AA149" s="398"/>
      <c r="AB149" s="398"/>
      <c r="AC149" s="398"/>
      <c r="AD149" s="398"/>
      <c r="AE149" s="398"/>
      <c r="AF149" s="397"/>
      <c r="AG149" s="388"/>
      <c r="AH149" s="388"/>
      <c r="AI149" s="388"/>
      <c r="AJ149" s="388"/>
      <c r="AK149" s="388"/>
      <c r="AL149" s="388"/>
      <c r="AM149" s="388"/>
      <c r="AN149" s="388"/>
      <c r="AO149" s="388"/>
      <c r="AP149" s="388"/>
      <c r="AQ149" s="388"/>
      <c r="AR149" s="388"/>
      <c r="AS149" s="388"/>
      <c r="AT149" s="388"/>
      <c r="AU149" s="388"/>
      <c r="AV149" s="388"/>
      <c r="AW149" s="388"/>
      <c r="AX149" s="389"/>
      <c r="AY149" s="388"/>
      <c r="AZ149" s="388"/>
      <c r="BA149" s="388"/>
      <c r="BB149" s="388"/>
      <c r="BC149" s="388"/>
      <c r="BD149" s="388"/>
      <c r="BE149" s="388"/>
      <c r="BF149" s="388"/>
      <c r="BG149" s="388"/>
      <c r="BH149" s="399"/>
      <c r="BI149" s="385"/>
      <c r="BJ149" s="388"/>
      <c r="BK149" s="388"/>
      <c r="BL149" s="388"/>
      <c r="BM149" s="388"/>
      <c r="BN149" s="391"/>
      <c r="BO149" s="19">
        <f>COUNTIF(AG149:AW149,"Yes")</f>
        <v>0</v>
      </c>
      <c r="BP149" s="20">
        <f>COUNTIF(AX149:BG149, "Yes")</f>
        <v>0</v>
      </c>
      <c r="BQ149" s="21">
        <f>COUNTIF(BI149:BN149, "Yes")</f>
        <v>0</v>
      </c>
      <c r="BR149" s="242">
        <f>SUM(BO149:BQ149)</f>
        <v>0</v>
      </c>
      <c r="BS149" s="9" t="str">
        <f>IF(MATCH(B:B,'[2]Master ATLIS List'!$A:$A,0),"Y","N")</f>
        <v>Y</v>
      </c>
    </row>
    <row r="150" spans="1:71" x14ac:dyDescent="0.2">
      <c r="A150" s="408" t="s">
        <v>490</v>
      </c>
      <c r="B150" s="22" t="s">
        <v>491</v>
      </c>
      <c r="C150" s="23" t="s">
        <v>1823</v>
      </c>
      <c r="D150" s="23" t="s">
        <v>13</v>
      </c>
      <c r="E150" s="24" t="s">
        <v>67</v>
      </c>
      <c r="F150" s="402">
        <f>SUMIFS('MCO Encounters'!G:G,'MCO Encounters'!A:A,B150,'MCO Encounters'!F:F,$C$1)</f>
        <v>0</v>
      </c>
      <c r="G150" s="371"/>
      <c r="H150" s="404">
        <f>SUMIFS('MCO Encounters'!I:I,'MCO Encounters'!A:A,B150,'MCO Encounters'!F:F,$C$1)</f>
        <v>0</v>
      </c>
      <c r="I150" s="371"/>
      <c r="J150" s="404">
        <f>SUMIFS('MCO Encounters'!H:H,'MCO Encounters'!A:A,B150,'MCO Encounters'!F:F,$C$1)</f>
        <v>0</v>
      </c>
      <c r="K150" s="372"/>
      <c r="L150" s="370"/>
      <c r="M150" s="383"/>
      <c r="N150" s="383"/>
      <c r="O150" s="383"/>
      <c r="P150" s="383"/>
      <c r="Q150" s="383"/>
      <c r="R150" s="384"/>
      <c r="S150" s="385"/>
      <c r="T150" s="383"/>
      <c r="U150" s="393"/>
      <c r="V150" s="388"/>
      <c r="W150" s="383"/>
      <c r="X150" s="388"/>
      <c r="Y150" s="383"/>
      <c r="Z150" s="385"/>
      <c r="AA150" s="388"/>
      <c r="AB150" s="388"/>
      <c r="AC150" s="388"/>
      <c r="AD150" s="388"/>
      <c r="AE150" s="388"/>
      <c r="AF150" s="393"/>
      <c r="AG150" s="388"/>
      <c r="AH150" s="388"/>
      <c r="AI150" s="388"/>
      <c r="AJ150" s="388"/>
      <c r="AK150" s="388"/>
      <c r="AL150" s="388"/>
      <c r="AM150" s="388"/>
      <c r="AN150" s="388"/>
      <c r="AO150" s="388"/>
      <c r="AP150" s="388"/>
      <c r="AQ150" s="388"/>
      <c r="AR150" s="388"/>
      <c r="AS150" s="388"/>
      <c r="AT150" s="388"/>
      <c r="AU150" s="388"/>
      <c r="AV150" s="388"/>
      <c r="AW150" s="388"/>
      <c r="AX150" s="389"/>
      <c r="AY150" s="388"/>
      <c r="AZ150" s="388"/>
      <c r="BA150" s="388"/>
      <c r="BB150" s="388"/>
      <c r="BC150" s="388"/>
      <c r="BD150" s="388"/>
      <c r="BE150" s="388"/>
      <c r="BF150" s="388"/>
      <c r="BG150" s="388"/>
      <c r="BH150" s="390"/>
      <c r="BI150" s="385"/>
      <c r="BJ150" s="388"/>
      <c r="BK150" s="388"/>
      <c r="BL150" s="388"/>
      <c r="BM150" s="388"/>
      <c r="BN150" s="391"/>
      <c r="BO150" s="19">
        <f>COUNTIF(AG150:AW150,"Yes")</f>
        <v>0</v>
      </c>
      <c r="BP150" s="20">
        <f>COUNTIF(AX150:BG150, "Yes")</f>
        <v>0</v>
      </c>
      <c r="BQ150" s="21">
        <f>COUNTIF(BI150:BN150, "Yes")</f>
        <v>0</v>
      </c>
      <c r="BR150" s="242">
        <f>SUM(BO150:BQ150)</f>
        <v>0</v>
      </c>
      <c r="BS150" s="9" t="str">
        <f>IF(MATCH(B:B,'[2]Master ATLIS List'!$A:$A,0),"Y","N")</f>
        <v>Y</v>
      </c>
    </row>
    <row r="151" spans="1:71" s="28" customFormat="1" x14ac:dyDescent="0.2">
      <c r="A151" s="409" t="s">
        <v>1500</v>
      </c>
      <c r="B151" s="26" t="s">
        <v>929</v>
      </c>
      <c r="C151" s="18" t="s">
        <v>1501</v>
      </c>
      <c r="D151" s="18" t="s">
        <v>15</v>
      </c>
      <c r="E151" s="27" t="s">
        <v>61</v>
      </c>
      <c r="F151" s="402">
        <f>SUMIFS('MCO Encounters'!G:G,'MCO Encounters'!A:A,B151,'MCO Encounters'!F:F,$C$1)</f>
        <v>0</v>
      </c>
      <c r="G151" s="371"/>
      <c r="H151" s="404">
        <f>SUMIFS('MCO Encounters'!I:I,'MCO Encounters'!A:A,B151,'MCO Encounters'!F:F,$C$1)</f>
        <v>0</v>
      </c>
      <c r="I151" s="371"/>
      <c r="J151" s="404">
        <f>SUMIFS('MCO Encounters'!H:H,'MCO Encounters'!A:A,B151,'MCO Encounters'!F:F,$C$1)</f>
        <v>0</v>
      </c>
      <c r="K151" s="372"/>
      <c r="L151" s="370"/>
      <c r="M151" s="394"/>
      <c r="N151" s="394"/>
      <c r="O151" s="394"/>
      <c r="P151" s="394"/>
      <c r="Q151" s="394"/>
      <c r="R151" s="395"/>
      <c r="S151" s="396"/>
      <c r="T151" s="394"/>
      <c r="U151" s="397"/>
      <c r="V151" s="398"/>
      <c r="W151" s="394"/>
      <c r="X151" s="398"/>
      <c r="Y151" s="394"/>
      <c r="Z151" s="396"/>
      <c r="AA151" s="398"/>
      <c r="AB151" s="398"/>
      <c r="AC151" s="398"/>
      <c r="AD151" s="398"/>
      <c r="AE151" s="398"/>
      <c r="AF151" s="397"/>
      <c r="AG151" s="388"/>
      <c r="AH151" s="388"/>
      <c r="AI151" s="388"/>
      <c r="AJ151" s="388"/>
      <c r="AK151" s="388"/>
      <c r="AL151" s="388"/>
      <c r="AM151" s="388"/>
      <c r="AN151" s="388"/>
      <c r="AO151" s="388"/>
      <c r="AP151" s="388"/>
      <c r="AQ151" s="388"/>
      <c r="AR151" s="388"/>
      <c r="AS151" s="388"/>
      <c r="AT151" s="388"/>
      <c r="AU151" s="388"/>
      <c r="AV151" s="388"/>
      <c r="AW151" s="388"/>
      <c r="AX151" s="389"/>
      <c r="AY151" s="388"/>
      <c r="AZ151" s="388"/>
      <c r="BA151" s="388"/>
      <c r="BB151" s="388"/>
      <c r="BC151" s="388"/>
      <c r="BD151" s="388"/>
      <c r="BE151" s="388"/>
      <c r="BF151" s="388"/>
      <c r="BG151" s="388"/>
      <c r="BH151" s="399"/>
      <c r="BI151" s="385"/>
      <c r="BJ151" s="388"/>
      <c r="BK151" s="388"/>
      <c r="BL151" s="388"/>
      <c r="BM151" s="388"/>
      <c r="BN151" s="391"/>
      <c r="BO151" s="19">
        <f>COUNTIF(AG151:AW151,"Yes")</f>
        <v>0</v>
      </c>
      <c r="BP151" s="20">
        <f>COUNTIF(AX151:BG151, "Yes")</f>
        <v>0</v>
      </c>
      <c r="BQ151" s="21">
        <f>COUNTIF(BI151:BN151, "Yes")</f>
        <v>0</v>
      </c>
      <c r="BR151" s="242">
        <f>SUM(BO151:BQ151)</f>
        <v>0</v>
      </c>
      <c r="BS151" s="9" t="str">
        <f>IF(MATCH(B:B,'[2]Master ATLIS List'!$A:$A,0),"Y","N")</f>
        <v>Y</v>
      </c>
    </row>
    <row r="152" spans="1:71" x14ac:dyDescent="0.2">
      <c r="A152" s="408" t="s">
        <v>814</v>
      </c>
      <c r="B152" s="22" t="s">
        <v>815</v>
      </c>
      <c r="C152" s="23" t="s">
        <v>1744</v>
      </c>
      <c r="D152" s="23" t="s">
        <v>15</v>
      </c>
      <c r="E152" s="24" t="s">
        <v>35</v>
      </c>
      <c r="F152" s="402">
        <f>SUMIFS('MCO Encounters'!G:G,'MCO Encounters'!A:A,B152,'MCO Encounters'!F:F,$C$1)</f>
        <v>0</v>
      </c>
      <c r="G152" s="371"/>
      <c r="H152" s="404">
        <f>SUMIFS('MCO Encounters'!I:I,'MCO Encounters'!A:A,B152,'MCO Encounters'!F:F,$C$1)</f>
        <v>0</v>
      </c>
      <c r="I152" s="371"/>
      <c r="J152" s="404">
        <f>SUMIFS('MCO Encounters'!H:H,'MCO Encounters'!A:A,B152,'MCO Encounters'!F:F,$C$1)</f>
        <v>0</v>
      </c>
      <c r="K152" s="372"/>
      <c r="L152" s="370"/>
      <c r="M152" s="383"/>
      <c r="N152" s="383"/>
      <c r="O152" s="383"/>
      <c r="P152" s="383"/>
      <c r="Q152" s="383"/>
      <c r="R152" s="384"/>
      <c r="S152" s="385"/>
      <c r="T152" s="383"/>
      <c r="U152" s="393"/>
      <c r="V152" s="388"/>
      <c r="W152" s="383"/>
      <c r="X152" s="388"/>
      <c r="Y152" s="383"/>
      <c r="Z152" s="385"/>
      <c r="AA152" s="388"/>
      <c r="AB152" s="388"/>
      <c r="AC152" s="388"/>
      <c r="AD152" s="388"/>
      <c r="AE152" s="388"/>
      <c r="AF152" s="393"/>
      <c r="AG152" s="388"/>
      <c r="AH152" s="388"/>
      <c r="AI152" s="388"/>
      <c r="AJ152" s="388"/>
      <c r="AK152" s="388"/>
      <c r="AL152" s="388"/>
      <c r="AM152" s="388"/>
      <c r="AN152" s="388"/>
      <c r="AO152" s="388"/>
      <c r="AP152" s="388"/>
      <c r="AQ152" s="388"/>
      <c r="AR152" s="388"/>
      <c r="AS152" s="388"/>
      <c r="AT152" s="388"/>
      <c r="AU152" s="388"/>
      <c r="AV152" s="388"/>
      <c r="AW152" s="388"/>
      <c r="AX152" s="389"/>
      <c r="AY152" s="388"/>
      <c r="AZ152" s="388"/>
      <c r="BA152" s="388"/>
      <c r="BB152" s="388"/>
      <c r="BC152" s="388"/>
      <c r="BD152" s="388"/>
      <c r="BE152" s="388"/>
      <c r="BF152" s="388"/>
      <c r="BG152" s="388"/>
      <c r="BH152" s="390"/>
      <c r="BI152" s="385"/>
      <c r="BJ152" s="388"/>
      <c r="BK152" s="388"/>
      <c r="BL152" s="388"/>
      <c r="BM152" s="388"/>
      <c r="BN152" s="391"/>
      <c r="BO152" s="19">
        <f>COUNTIF(AG152:AW152,"Yes")</f>
        <v>0</v>
      </c>
      <c r="BP152" s="20">
        <f>COUNTIF(AX152:BG152, "Yes")</f>
        <v>0</v>
      </c>
      <c r="BQ152" s="21">
        <f>COUNTIF(BI152:BN152, "Yes")</f>
        <v>0</v>
      </c>
      <c r="BR152" s="242">
        <f>SUM(BO152:BQ152)</f>
        <v>0</v>
      </c>
      <c r="BS152" s="9" t="str">
        <f>IF(MATCH(B:B,'[2]Master ATLIS List'!$A:$A,0),"Y","N")</f>
        <v>Y</v>
      </c>
    </row>
    <row r="153" spans="1:71" s="28" customFormat="1" x14ac:dyDescent="0.2">
      <c r="A153" s="409" t="s">
        <v>1063</v>
      </c>
      <c r="B153" s="26" t="s">
        <v>1064</v>
      </c>
      <c r="C153" s="18" t="s">
        <v>1611</v>
      </c>
      <c r="D153" s="18" t="s">
        <v>15</v>
      </c>
      <c r="E153" s="27" t="s">
        <v>66</v>
      </c>
      <c r="F153" s="402">
        <f>SUMIFS('MCO Encounters'!G:G,'MCO Encounters'!A:A,B153,'MCO Encounters'!F:F,$C$1)</f>
        <v>0</v>
      </c>
      <c r="G153" s="371"/>
      <c r="H153" s="404">
        <f>SUMIFS('MCO Encounters'!I:I,'MCO Encounters'!A:A,B153,'MCO Encounters'!F:F,$C$1)</f>
        <v>0</v>
      </c>
      <c r="I153" s="371"/>
      <c r="J153" s="404">
        <f>SUMIFS('MCO Encounters'!H:H,'MCO Encounters'!A:A,B153,'MCO Encounters'!F:F,$C$1)</f>
        <v>0</v>
      </c>
      <c r="K153" s="372"/>
      <c r="L153" s="370"/>
      <c r="M153" s="394"/>
      <c r="N153" s="394"/>
      <c r="O153" s="394"/>
      <c r="P153" s="394"/>
      <c r="Q153" s="394"/>
      <c r="R153" s="395"/>
      <c r="S153" s="396"/>
      <c r="T153" s="394"/>
      <c r="U153" s="397"/>
      <c r="V153" s="398"/>
      <c r="W153" s="394"/>
      <c r="X153" s="398"/>
      <c r="Y153" s="394"/>
      <c r="Z153" s="396"/>
      <c r="AA153" s="398"/>
      <c r="AB153" s="398"/>
      <c r="AC153" s="398"/>
      <c r="AD153" s="398"/>
      <c r="AE153" s="398"/>
      <c r="AF153" s="397"/>
      <c r="AG153" s="388"/>
      <c r="AH153" s="388"/>
      <c r="AI153" s="388"/>
      <c r="AJ153" s="388"/>
      <c r="AK153" s="388"/>
      <c r="AL153" s="388"/>
      <c r="AM153" s="388"/>
      <c r="AN153" s="388"/>
      <c r="AO153" s="388"/>
      <c r="AP153" s="388"/>
      <c r="AQ153" s="388"/>
      <c r="AR153" s="388"/>
      <c r="AS153" s="388"/>
      <c r="AT153" s="388"/>
      <c r="AU153" s="388"/>
      <c r="AV153" s="388"/>
      <c r="AW153" s="388"/>
      <c r="AX153" s="389"/>
      <c r="AY153" s="388"/>
      <c r="AZ153" s="388"/>
      <c r="BA153" s="388"/>
      <c r="BB153" s="388"/>
      <c r="BC153" s="388"/>
      <c r="BD153" s="388"/>
      <c r="BE153" s="388"/>
      <c r="BF153" s="388"/>
      <c r="BG153" s="388"/>
      <c r="BH153" s="399"/>
      <c r="BI153" s="385"/>
      <c r="BJ153" s="388"/>
      <c r="BK153" s="388"/>
      <c r="BL153" s="388"/>
      <c r="BM153" s="388"/>
      <c r="BN153" s="391"/>
      <c r="BO153" s="19">
        <f>COUNTIF(AG153:AW153,"Yes")</f>
        <v>0</v>
      </c>
      <c r="BP153" s="20">
        <f>COUNTIF(AX153:BG153, "Yes")</f>
        <v>0</v>
      </c>
      <c r="BQ153" s="21">
        <f>COUNTIF(BI153:BN153, "Yes")</f>
        <v>0</v>
      </c>
      <c r="BR153" s="242">
        <f>SUM(BO153:BQ153)</f>
        <v>0</v>
      </c>
      <c r="BS153" s="9" t="str">
        <f>IF(MATCH(B:B,'[2]Master ATLIS List'!$A:$A,0),"Y","N")</f>
        <v>Y</v>
      </c>
    </row>
    <row r="154" spans="1:71" x14ac:dyDescent="0.2">
      <c r="A154" s="408" t="s">
        <v>867</v>
      </c>
      <c r="B154" s="22" t="s">
        <v>868</v>
      </c>
      <c r="C154" s="23" t="s">
        <v>869</v>
      </c>
      <c r="D154" s="23" t="s">
        <v>15</v>
      </c>
      <c r="E154" s="24" t="s">
        <v>18</v>
      </c>
      <c r="F154" s="402">
        <f>SUMIFS('MCO Encounters'!G:G,'MCO Encounters'!A:A,B154,'MCO Encounters'!F:F,$C$1)</f>
        <v>0</v>
      </c>
      <c r="G154" s="371"/>
      <c r="H154" s="404">
        <f>SUMIFS('MCO Encounters'!I:I,'MCO Encounters'!A:A,B154,'MCO Encounters'!F:F,$C$1)</f>
        <v>0</v>
      </c>
      <c r="I154" s="371"/>
      <c r="J154" s="404">
        <f>SUMIFS('MCO Encounters'!H:H,'MCO Encounters'!A:A,B154,'MCO Encounters'!F:F,$C$1)</f>
        <v>0</v>
      </c>
      <c r="K154" s="372"/>
      <c r="L154" s="370"/>
      <c r="M154" s="383"/>
      <c r="N154" s="383"/>
      <c r="O154" s="383"/>
      <c r="P154" s="383"/>
      <c r="Q154" s="383"/>
      <c r="R154" s="384"/>
      <c r="S154" s="385"/>
      <c r="T154" s="383"/>
      <c r="U154" s="393"/>
      <c r="V154" s="388"/>
      <c r="W154" s="383"/>
      <c r="X154" s="388"/>
      <c r="Y154" s="383"/>
      <c r="Z154" s="385"/>
      <c r="AA154" s="388"/>
      <c r="AB154" s="388"/>
      <c r="AC154" s="388"/>
      <c r="AD154" s="388"/>
      <c r="AE154" s="388"/>
      <c r="AF154" s="393"/>
      <c r="AG154" s="388"/>
      <c r="AH154" s="388"/>
      <c r="AI154" s="388"/>
      <c r="AJ154" s="388"/>
      <c r="AK154" s="388"/>
      <c r="AL154" s="388"/>
      <c r="AM154" s="388"/>
      <c r="AN154" s="388"/>
      <c r="AO154" s="388"/>
      <c r="AP154" s="388"/>
      <c r="AQ154" s="388"/>
      <c r="AR154" s="388"/>
      <c r="AS154" s="388"/>
      <c r="AT154" s="388"/>
      <c r="AU154" s="388"/>
      <c r="AV154" s="388"/>
      <c r="AW154" s="388"/>
      <c r="AX154" s="389"/>
      <c r="AY154" s="388"/>
      <c r="AZ154" s="388"/>
      <c r="BA154" s="388"/>
      <c r="BB154" s="388"/>
      <c r="BC154" s="388"/>
      <c r="BD154" s="388"/>
      <c r="BE154" s="388"/>
      <c r="BF154" s="388"/>
      <c r="BG154" s="388"/>
      <c r="BH154" s="390"/>
      <c r="BI154" s="385"/>
      <c r="BJ154" s="388"/>
      <c r="BK154" s="388"/>
      <c r="BL154" s="388"/>
      <c r="BM154" s="388"/>
      <c r="BN154" s="391"/>
      <c r="BO154" s="19">
        <f>COUNTIF(AG154:AW154,"Yes")</f>
        <v>0</v>
      </c>
      <c r="BP154" s="20">
        <f>COUNTIF(AX154:BG154, "Yes")</f>
        <v>0</v>
      </c>
      <c r="BQ154" s="21">
        <f>COUNTIF(BI154:BN154, "Yes")</f>
        <v>0</v>
      </c>
      <c r="BR154" s="242">
        <f>SUM(BO154:BQ154)</f>
        <v>0</v>
      </c>
      <c r="BS154" s="9" t="str">
        <f>IF(MATCH(B:B,'[2]Master ATLIS List'!$A:$A,0),"Y","N")</f>
        <v>Y</v>
      </c>
    </row>
    <row r="155" spans="1:71" s="28" customFormat="1" x14ac:dyDescent="0.2">
      <c r="A155" s="409" t="s">
        <v>1057</v>
      </c>
      <c r="B155" s="26" t="s">
        <v>1058</v>
      </c>
      <c r="C155" s="18" t="s">
        <v>1486</v>
      </c>
      <c r="D155" s="18" t="s">
        <v>15</v>
      </c>
      <c r="E155" s="27" t="s">
        <v>18</v>
      </c>
      <c r="F155" s="402">
        <f>SUMIFS('MCO Encounters'!G:G,'MCO Encounters'!A:A,B155,'MCO Encounters'!F:F,$C$1)</f>
        <v>0</v>
      </c>
      <c r="G155" s="371"/>
      <c r="H155" s="404">
        <f>SUMIFS('MCO Encounters'!I:I,'MCO Encounters'!A:A,B155,'MCO Encounters'!F:F,$C$1)</f>
        <v>0</v>
      </c>
      <c r="I155" s="371"/>
      <c r="J155" s="404">
        <f>SUMIFS('MCO Encounters'!H:H,'MCO Encounters'!A:A,B155,'MCO Encounters'!F:F,$C$1)</f>
        <v>0</v>
      </c>
      <c r="K155" s="372"/>
      <c r="L155" s="370"/>
      <c r="M155" s="394"/>
      <c r="N155" s="394"/>
      <c r="O155" s="394"/>
      <c r="P155" s="394"/>
      <c r="Q155" s="394"/>
      <c r="R155" s="395"/>
      <c r="S155" s="396"/>
      <c r="T155" s="394"/>
      <c r="U155" s="397"/>
      <c r="V155" s="398"/>
      <c r="W155" s="394"/>
      <c r="X155" s="398"/>
      <c r="Y155" s="394"/>
      <c r="Z155" s="396"/>
      <c r="AA155" s="398"/>
      <c r="AB155" s="398"/>
      <c r="AC155" s="398"/>
      <c r="AD155" s="398"/>
      <c r="AE155" s="398"/>
      <c r="AF155" s="397"/>
      <c r="AG155" s="388"/>
      <c r="AH155" s="388"/>
      <c r="AI155" s="388"/>
      <c r="AJ155" s="388"/>
      <c r="AK155" s="388"/>
      <c r="AL155" s="388"/>
      <c r="AM155" s="388"/>
      <c r="AN155" s="388"/>
      <c r="AO155" s="388"/>
      <c r="AP155" s="388"/>
      <c r="AQ155" s="388"/>
      <c r="AR155" s="388"/>
      <c r="AS155" s="388"/>
      <c r="AT155" s="388"/>
      <c r="AU155" s="388"/>
      <c r="AV155" s="388"/>
      <c r="AW155" s="388"/>
      <c r="AX155" s="389"/>
      <c r="AY155" s="388"/>
      <c r="AZ155" s="388"/>
      <c r="BA155" s="388"/>
      <c r="BB155" s="388"/>
      <c r="BC155" s="388"/>
      <c r="BD155" s="388"/>
      <c r="BE155" s="388"/>
      <c r="BF155" s="388"/>
      <c r="BG155" s="388"/>
      <c r="BH155" s="399"/>
      <c r="BI155" s="385"/>
      <c r="BJ155" s="388"/>
      <c r="BK155" s="388"/>
      <c r="BL155" s="388"/>
      <c r="BM155" s="388"/>
      <c r="BN155" s="391"/>
      <c r="BO155" s="19">
        <f>COUNTIF(AG155:AW155,"Yes")</f>
        <v>0</v>
      </c>
      <c r="BP155" s="20">
        <f>COUNTIF(AX155:BG155, "Yes")</f>
        <v>0</v>
      </c>
      <c r="BQ155" s="21">
        <f>COUNTIF(BI155:BN155, "Yes")</f>
        <v>0</v>
      </c>
      <c r="BR155" s="242">
        <f>SUM(BO155:BQ155)</f>
        <v>0</v>
      </c>
      <c r="BS155" s="9" t="str">
        <f>IF(MATCH(B:B,'[2]Master ATLIS List'!$A:$A,0),"Y","N")</f>
        <v>Y</v>
      </c>
    </row>
    <row r="156" spans="1:71" x14ac:dyDescent="0.2">
      <c r="A156" s="408" t="s">
        <v>635</v>
      </c>
      <c r="B156" s="22" t="s">
        <v>636</v>
      </c>
      <c r="C156" s="23" t="s">
        <v>1542</v>
      </c>
      <c r="D156" s="23" t="s">
        <v>13</v>
      </c>
      <c r="E156" s="24" t="s">
        <v>183</v>
      </c>
      <c r="F156" s="402">
        <f>SUMIFS('MCO Encounters'!G:G,'MCO Encounters'!A:A,B156,'MCO Encounters'!F:F,$C$1)</f>
        <v>0</v>
      </c>
      <c r="G156" s="371"/>
      <c r="H156" s="404">
        <f>SUMIFS('MCO Encounters'!I:I,'MCO Encounters'!A:A,B156,'MCO Encounters'!F:F,$C$1)</f>
        <v>0</v>
      </c>
      <c r="I156" s="371"/>
      <c r="J156" s="404">
        <f>SUMIFS('MCO Encounters'!H:H,'MCO Encounters'!A:A,B156,'MCO Encounters'!F:F,$C$1)</f>
        <v>0</v>
      </c>
      <c r="K156" s="372"/>
      <c r="L156" s="370"/>
      <c r="M156" s="383"/>
      <c r="N156" s="383"/>
      <c r="O156" s="383"/>
      <c r="P156" s="383"/>
      <c r="Q156" s="383"/>
      <c r="R156" s="384"/>
      <c r="S156" s="385"/>
      <c r="T156" s="383"/>
      <c r="U156" s="393"/>
      <c r="V156" s="388"/>
      <c r="W156" s="383"/>
      <c r="X156" s="388"/>
      <c r="Y156" s="383"/>
      <c r="Z156" s="385"/>
      <c r="AA156" s="388"/>
      <c r="AB156" s="388"/>
      <c r="AC156" s="388"/>
      <c r="AD156" s="388"/>
      <c r="AE156" s="388"/>
      <c r="AF156" s="393"/>
      <c r="AG156" s="388"/>
      <c r="AH156" s="388"/>
      <c r="AI156" s="388"/>
      <c r="AJ156" s="388"/>
      <c r="AK156" s="388"/>
      <c r="AL156" s="388"/>
      <c r="AM156" s="388"/>
      <c r="AN156" s="388"/>
      <c r="AO156" s="388"/>
      <c r="AP156" s="388"/>
      <c r="AQ156" s="388"/>
      <c r="AR156" s="388"/>
      <c r="AS156" s="388"/>
      <c r="AT156" s="388"/>
      <c r="AU156" s="388"/>
      <c r="AV156" s="388"/>
      <c r="AW156" s="388"/>
      <c r="AX156" s="389"/>
      <c r="AY156" s="388"/>
      <c r="AZ156" s="388"/>
      <c r="BA156" s="388"/>
      <c r="BB156" s="388"/>
      <c r="BC156" s="388"/>
      <c r="BD156" s="388"/>
      <c r="BE156" s="388"/>
      <c r="BF156" s="388"/>
      <c r="BG156" s="388"/>
      <c r="BH156" s="390"/>
      <c r="BI156" s="385"/>
      <c r="BJ156" s="388"/>
      <c r="BK156" s="388"/>
      <c r="BL156" s="388"/>
      <c r="BM156" s="388"/>
      <c r="BN156" s="391"/>
      <c r="BO156" s="19">
        <f>COUNTIF(AG156:AW156,"Yes")</f>
        <v>0</v>
      </c>
      <c r="BP156" s="20">
        <f>COUNTIF(AX156:BG156, "Yes")</f>
        <v>0</v>
      </c>
      <c r="BQ156" s="21">
        <f>COUNTIF(BI156:BN156, "Yes")</f>
        <v>0</v>
      </c>
      <c r="BR156" s="242">
        <f>SUM(BO156:BQ156)</f>
        <v>0</v>
      </c>
      <c r="BS156" s="9" t="str">
        <f>IF(MATCH(B:B,'[2]Master ATLIS List'!$A:$A,0),"Y","N")</f>
        <v>Y</v>
      </c>
    </row>
    <row r="157" spans="1:71" s="28" customFormat="1" x14ac:dyDescent="0.2">
      <c r="A157" s="409" t="s">
        <v>1052</v>
      </c>
      <c r="B157" s="26" t="s">
        <v>1053</v>
      </c>
      <c r="C157" s="18" t="s">
        <v>1054</v>
      </c>
      <c r="D157" s="18" t="s">
        <v>15</v>
      </c>
      <c r="E157" s="27" t="s">
        <v>20</v>
      </c>
      <c r="F157" s="402">
        <f>SUMIFS('MCO Encounters'!G:G,'MCO Encounters'!A:A,B157,'MCO Encounters'!F:F,$C$1)</f>
        <v>0</v>
      </c>
      <c r="G157" s="371"/>
      <c r="H157" s="404">
        <f>SUMIFS('MCO Encounters'!I:I,'MCO Encounters'!A:A,B157,'MCO Encounters'!F:F,$C$1)</f>
        <v>0</v>
      </c>
      <c r="I157" s="371"/>
      <c r="J157" s="404">
        <f>SUMIFS('MCO Encounters'!H:H,'MCO Encounters'!A:A,B157,'MCO Encounters'!F:F,$C$1)</f>
        <v>0</v>
      </c>
      <c r="K157" s="372"/>
      <c r="L157" s="370"/>
      <c r="M157" s="394"/>
      <c r="N157" s="394"/>
      <c r="O157" s="394"/>
      <c r="P157" s="394"/>
      <c r="Q157" s="394"/>
      <c r="R157" s="395"/>
      <c r="S157" s="396"/>
      <c r="T157" s="394"/>
      <c r="U157" s="397"/>
      <c r="V157" s="398"/>
      <c r="W157" s="394"/>
      <c r="X157" s="398"/>
      <c r="Y157" s="394"/>
      <c r="Z157" s="396"/>
      <c r="AA157" s="398"/>
      <c r="AB157" s="398"/>
      <c r="AC157" s="398"/>
      <c r="AD157" s="398"/>
      <c r="AE157" s="398"/>
      <c r="AF157" s="397"/>
      <c r="AG157" s="388"/>
      <c r="AH157" s="388"/>
      <c r="AI157" s="388"/>
      <c r="AJ157" s="388"/>
      <c r="AK157" s="388"/>
      <c r="AL157" s="388"/>
      <c r="AM157" s="388"/>
      <c r="AN157" s="388"/>
      <c r="AO157" s="388"/>
      <c r="AP157" s="388"/>
      <c r="AQ157" s="388"/>
      <c r="AR157" s="388"/>
      <c r="AS157" s="388"/>
      <c r="AT157" s="388"/>
      <c r="AU157" s="388"/>
      <c r="AV157" s="388"/>
      <c r="AW157" s="388"/>
      <c r="AX157" s="389"/>
      <c r="AY157" s="388"/>
      <c r="AZ157" s="388"/>
      <c r="BA157" s="388"/>
      <c r="BB157" s="388"/>
      <c r="BC157" s="388"/>
      <c r="BD157" s="388"/>
      <c r="BE157" s="388"/>
      <c r="BF157" s="388"/>
      <c r="BG157" s="388"/>
      <c r="BH157" s="399"/>
      <c r="BI157" s="385"/>
      <c r="BJ157" s="388"/>
      <c r="BK157" s="388"/>
      <c r="BL157" s="388"/>
      <c r="BM157" s="388"/>
      <c r="BN157" s="391"/>
      <c r="BO157" s="19">
        <f>COUNTIF(AG157:AW157,"Yes")</f>
        <v>0</v>
      </c>
      <c r="BP157" s="20">
        <f>COUNTIF(AX157:BG157, "Yes")</f>
        <v>0</v>
      </c>
      <c r="BQ157" s="21">
        <f>COUNTIF(BI157:BN157, "Yes")</f>
        <v>0</v>
      </c>
      <c r="BR157" s="242">
        <f>SUM(BO157:BQ157)</f>
        <v>0</v>
      </c>
      <c r="BS157" s="9" t="str">
        <f>IF(MATCH(B:B,'[2]Master ATLIS List'!$A:$A,0),"Y","N")</f>
        <v>Y</v>
      </c>
    </row>
    <row r="158" spans="1:71" x14ac:dyDescent="0.2">
      <c r="A158" s="408" t="s">
        <v>1021</v>
      </c>
      <c r="B158" s="22" t="s">
        <v>1022</v>
      </c>
      <c r="C158" s="23" t="s">
        <v>1441</v>
      </c>
      <c r="D158" s="23" t="s">
        <v>15</v>
      </c>
      <c r="E158" s="24" t="s">
        <v>183</v>
      </c>
      <c r="F158" s="402">
        <f>SUMIFS('MCO Encounters'!G:G,'MCO Encounters'!A:A,B158,'MCO Encounters'!F:F,$C$1)</f>
        <v>0</v>
      </c>
      <c r="G158" s="371"/>
      <c r="H158" s="404">
        <f>SUMIFS('MCO Encounters'!I:I,'MCO Encounters'!A:A,B158,'MCO Encounters'!F:F,$C$1)</f>
        <v>0</v>
      </c>
      <c r="I158" s="371"/>
      <c r="J158" s="404">
        <f>SUMIFS('MCO Encounters'!H:H,'MCO Encounters'!A:A,B158,'MCO Encounters'!F:F,$C$1)</f>
        <v>0</v>
      </c>
      <c r="K158" s="372"/>
      <c r="L158" s="370"/>
      <c r="M158" s="383"/>
      <c r="N158" s="383"/>
      <c r="O158" s="383"/>
      <c r="P158" s="383"/>
      <c r="Q158" s="383"/>
      <c r="R158" s="384"/>
      <c r="S158" s="385"/>
      <c r="T158" s="383"/>
      <c r="U158" s="393"/>
      <c r="V158" s="388"/>
      <c r="W158" s="383"/>
      <c r="X158" s="388"/>
      <c r="Y158" s="383"/>
      <c r="Z158" s="385"/>
      <c r="AA158" s="388"/>
      <c r="AB158" s="388"/>
      <c r="AC158" s="388"/>
      <c r="AD158" s="388"/>
      <c r="AE158" s="388"/>
      <c r="AF158" s="393"/>
      <c r="AG158" s="388"/>
      <c r="AH158" s="388"/>
      <c r="AI158" s="388"/>
      <c r="AJ158" s="388"/>
      <c r="AK158" s="388"/>
      <c r="AL158" s="388"/>
      <c r="AM158" s="388"/>
      <c r="AN158" s="388"/>
      <c r="AO158" s="388"/>
      <c r="AP158" s="388"/>
      <c r="AQ158" s="388"/>
      <c r="AR158" s="388"/>
      <c r="AS158" s="388"/>
      <c r="AT158" s="388"/>
      <c r="AU158" s="388"/>
      <c r="AV158" s="388"/>
      <c r="AW158" s="388"/>
      <c r="AX158" s="389"/>
      <c r="AY158" s="388"/>
      <c r="AZ158" s="388"/>
      <c r="BA158" s="388"/>
      <c r="BB158" s="388"/>
      <c r="BC158" s="388"/>
      <c r="BD158" s="388"/>
      <c r="BE158" s="388"/>
      <c r="BF158" s="388"/>
      <c r="BG158" s="388"/>
      <c r="BH158" s="390"/>
      <c r="BI158" s="385"/>
      <c r="BJ158" s="388"/>
      <c r="BK158" s="388"/>
      <c r="BL158" s="388"/>
      <c r="BM158" s="388"/>
      <c r="BN158" s="391"/>
      <c r="BO158" s="19">
        <f>COUNTIF(AG158:AW158,"Yes")</f>
        <v>0</v>
      </c>
      <c r="BP158" s="20">
        <f>COUNTIF(AX158:BG158, "Yes")</f>
        <v>0</v>
      </c>
      <c r="BQ158" s="21">
        <f>COUNTIF(BI158:BN158, "Yes")</f>
        <v>0</v>
      </c>
      <c r="BR158" s="242">
        <f>SUM(BO158:BQ158)</f>
        <v>0</v>
      </c>
      <c r="BS158" s="9" t="str">
        <f>IF(MATCH(B:B,'[2]Master ATLIS List'!$A:$A,0),"Y","N")</f>
        <v>Y</v>
      </c>
    </row>
    <row r="159" spans="1:71" s="28" customFormat="1" x14ac:dyDescent="0.2">
      <c r="A159" s="409" t="s">
        <v>1023</v>
      </c>
      <c r="B159" s="26" t="s">
        <v>1024</v>
      </c>
      <c r="C159" s="18" t="s">
        <v>1431</v>
      </c>
      <c r="D159" s="18" t="s">
        <v>15</v>
      </c>
      <c r="E159" s="27" t="s">
        <v>66</v>
      </c>
      <c r="F159" s="402">
        <f>SUMIFS('MCO Encounters'!G:G,'MCO Encounters'!A:A,B159,'MCO Encounters'!F:F,$C$1)</f>
        <v>0</v>
      </c>
      <c r="G159" s="371"/>
      <c r="H159" s="404">
        <f>SUMIFS('MCO Encounters'!I:I,'MCO Encounters'!A:A,B159,'MCO Encounters'!F:F,$C$1)</f>
        <v>0</v>
      </c>
      <c r="I159" s="371"/>
      <c r="J159" s="404">
        <f>SUMIFS('MCO Encounters'!H:H,'MCO Encounters'!A:A,B159,'MCO Encounters'!F:F,$C$1)</f>
        <v>0</v>
      </c>
      <c r="K159" s="372"/>
      <c r="L159" s="370"/>
      <c r="M159" s="394"/>
      <c r="N159" s="394"/>
      <c r="O159" s="394"/>
      <c r="P159" s="394"/>
      <c r="Q159" s="394"/>
      <c r="R159" s="395"/>
      <c r="S159" s="396"/>
      <c r="T159" s="394"/>
      <c r="U159" s="397"/>
      <c r="V159" s="398"/>
      <c r="W159" s="394"/>
      <c r="X159" s="398"/>
      <c r="Y159" s="394"/>
      <c r="Z159" s="396"/>
      <c r="AA159" s="398"/>
      <c r="AB159" s="398"/>
      <c r="AC159" s="398"/>
      <c r="AD159" s="398"/>
      <c r="AE159" s="398"/>
      <c r="AF159" s="397"/>
      <c r="AG159" s="388"/>
      <c r="AH159" s="388"/>
      <c r="AI159" s="388"/>
      <c r="AJ159" s="388"/>
      <c r="AK159" s="388"/>
      <c r="AL159" s="388"/>
      <c r="AM159" s="388"/>
      <c r="AN159" s="388"/>
      <c r="AO159" s="388"/>
      <c r="AP159" s="388"/>
      <c r="AQ159" s="388"/>
      <c r="AR159" s="388"/>
      <c r="AS159" s="388"/>
      <c r="AT159" s="388"/>
      <c r="AU159" s="388"/>
      <c r="AV159" s="388"/>
      <c r="AW159" s="388"/>
      <c r="AX159" s="389"/>
      <c r="AY159" s="388"/>
      <c r="AZ159" s="388"/>
      <c r="BA159" s="388"/>
      <c r="BB159" s="388"/>
      <c r="BC159" s="388"/>
      <c r="BD159" s="388"/>
      <c r="BE159" s="388"/>
      <c r="BF159" s="388"/>
      <c r="BG159" s="388"/>
      <c r="BH159" s="399"/>
      <c r="BI159" s="385"/>
      <c r="BJ159" s="388"/>
      <c r="BK159" s="388"/>
      <c r="BL159" s="388"/>
      <c r="BM159" s="388"/>
      <c r="BN159" s="391"/>
      <c r="BO159" s="19">
        <f>COUNTIF(AG159:AW159,"Yes")</f>
        <v>0</v>
      </c>
      <c r="BP159" s="20">
        <f>COUNTIF(AX159:BG159, "Yes")</f>
        <v>0</v>
      </c>
      <c r="BQ159" s="21">
        <f>COUNTIF(BI159:BN159, "Yes")</f>
        <v>0</v>
      </c>
      <c r="BR159" s="242">
        <f>SUM(BO159:BQ159)</f>
        <v>0</v>
      </c>
      <c r="BS159" s="9" t="str">
        <f>IF(MATCH(B:B,'[2]Master ATLIS List'!$A:$A,0),"Y","N")</f>
        <v>Y</v>
      </c>
    </row>
    <row r="160" spans="1:71" x14ac:dyDescent="0.2">
      <c r="A160" s="408" t="s">
        <v>948</v>
      </c>
      <c r="B160" s="22" t="s">
        <v>949</v>
      </c>
      <c r="C160" s="23" t="s">
        <v>1620</v>
      </c>
      <c r="D160" s="23" t="s">
        <v>13</v>
      </c>
      <c r="E160" s="24" t="s">
        <v>66</v>
      </c>
      <c r="F160" s="402">
        <f>SUMIFS('MCO Encounters'!G:G,'MCO Encounters'!A:A,B160,'MCO Encounters'!F:F,$C$1)</f>
        <v>0</v>
      </c>
      <c r="G160" s="371"/>
      <c r="H160" s="404">
        <f>SUMIFS('MCO Encounters'!I:I,'MCO Encounters'!A:A,B160,'MCO Encounters'!F:F,$C$1)</f>
        <v>0</v>
      </c>
      <c r="I160" s="371"/>
      <c r="J160" s="404">
        <f>SUMIFS('MCO Encounters'!H:H,'MCO Encounters'!A:A,B160,'MCO Encounters'!F:F,$C$1)</f>
        <v>0</v>
      </c>
      <c r="K160" s="372"/>
      <c r="L160" s="370"/>
      <c r="M160" s="383"/>
      <c r="N160" s="383"/>
      <c r="O160" s="383"/>
      <c r="P160" s="383"/>
      <c r="Q160" s="383"/>
      <c r="R160" s="384"/>
      <c r="S160" s="385"/>
      <c r="T160" s="383"/>
      <c r="U160" s="393"/>
      <c r="V160" s="388"/>
      <c r="W160" s="383"/>
      <c r="X160" s="388"/>
      <c r="Y160" s="383"/>
      <c r="Z160" s="385"/>
      <c r="AA160" s="388"/>
      <c r="AB160" s="388"/>
      <c r="AC160" s="388"/>
      <c r="AD160" s="388"/>
      <c r="AE160" s="388"/>
      <c r="AF160" s="393"/>
      <c r="AG160" s="388"/>
      <c r="AH160" s="388"/>
      <c r="AI160" s="388"/>
      <c r="AJ160" s="388"/>
      <c r="AK160" s="388"/>
      <c r="AL160" s="388"/>
      <c r="AM160" s="388"/>
      <c r="AN160" s="388"/>
      <c r="AO160" s="388"/>
      <c r="AP160" s="388"/>
      <c r="AQ160" s="388"/>
      <c r="AR160" s="388"/>
      <c r="AS160" s="388"/>
      <c r="AT160" s="388"/>
      <c r="AU160" s="388"/>
      <c r="AV160" s="388"/>
      <c r="AW160" s="388"/>
      <c r="AX160" s="389"/>
      <c r="AY160" s="388"/>
      <c r="AZ160" s="388"/>
      <c r="BA160" s="388"/>
      <c r="BB160" s="388"/>
      <c r="BC160" s="388"/>
      <c r="BD160" s="388"/>
      <c r="BE160" s="388"/>
      <c r="BF160" s="388"/>
      <c r="BG160" s="388"/>
      <c r="BH160" s="390"/>
      <c r="BI160" s="385"/>
      <c r="BJ160" s="388"/>
      <c r="BK160" s="388"/>
      <c r="BL160" s="388"/>
      <c r="BM160" s="388"/>
      <c r="BN160" s="391"/>
      <c r="BO160" s="19">
        <f>COUNTIF(AG160:AW160,"Yes")</f>
        <v>0</v>
      </c>
      <c r="BP160" s="20">
        <f>COUNTIF(AX160:BG160, "Yes")</f>
        <v>0</v>
      </c>
      <c r="BQ160" s="21">
        <f>COUNTIF(BI160:BN160, "Yes")</f>
        <v>0</v>
      </c>
      <c r="BR160" s="242">
        <f>SUM(BO160:BQ160)</f>
        <v>0</v>
      </c>
      <c r="BS160" s="9" t="str">
        <f>IF(MATCH(B:B,'[2]Master ATLIS List'!$A:$A,0),"Y","N")</f>
        <v>Y</v>
      </c>
    </row>
    <row r="161" spans="1:71" s="28" customFormat="1" x14ac:dyDescent="0.2">
      <c r="A161" s="409" t="s">
        <v>1092</v>
      </c>
      <c r="B161" s="26" t="s">
        <v>1093</v>
      </c>
      <c r="C161" s="18" t="s">
        <v>1810</v>
      </c>
      <c r="D161" s="18" t="s">
        <v>13</v>
      </c>
      <c r="E161" s="27" t="s">
        <v>66</v>
      </c>
      <c r="F161" s="402">
        <f>SUMIFS('MCO Encounters'!G:G,'MCO Encounters'!A:A,B161,'MCO Encounters'!F:F,$C$1)</f>
        <v>0</v>
      </c>
      <c r="G161" s="371"/>
      <c r="H161" s="404">
        <f>SUMIFS('MCO Encounters'!I:I,'MCO Encounters'!A:A,B161,'MCO Encounters'!F:F,$C$1)</f>
        <v>0</v>
      </c>
      <c r="I161" s="371"/>
      <c r="J161" s="404">
        <f>SUMIFS('MCO Encounters'!H:H,'MCO Encounters'!A:A,B161,'MCO Encounters'!F:F,$C$1)</f>
        <v>0</v>
      </c>
      <c r="K161" s="372"/>
      <c r="L161" s="370"/>
      <c r="M161" s="394"/>
      <c r="N161" s="394"/>
      <c r="O161" s="394"/>
      <c r="P161" s="394"/>
      <c r="Q161" s="394"/>
      <c r="R161" s="395"/>
      <c r="S161" s="396"/>
      <c r="T161" s="394"/>
      <c r="U161" s="397"/>
      <c r="V161" s="398"/>
      <c r="W161" s="394"/>
      <c r="X161" s="398"/>
      <c r="Y161" s="394"/>
      <c r="Z161" s="396"/>
      <c r="AA161" s="398"/>
      <c r="AB161" s="398"/>
      <c r="AC161" s="398"/>
      <c r="AD161" s="398"/>
      <c r="AE161" s="398"/>
      <c r="AF161" s="397"/>
      <c r="AG161" s="388"/>
      <c r="AH161" s="388"/>
      <c r="AI161" s="388"/>
      <c r="AJ161" s="388"/>
      <c r="AK161" s="388"/>
      <c r="AL161" s="388"/>
      <c r="AM161" s="388"/>
      <c r="AN161" s="388"/>
      <c r="AO161" s="388"/>
      <c r="AP161" s="388"/>
      <c r="AQ161" s="388"/>
      <c r="AR161" s="388"/>
      <c r="AS161" s="388"/>
      <c r="AT161" s="388"/>
      <c r="AU161" s="388"/>
      <c r="AV161" s="388"/>
      <c r="AW161" s="388"/>
      <c r="AX161" s="389"/>
      <c r="AY161" s="388"/>
      <c r="AZ161" s="388"/>
      <c r="BA161" s="388"/>
      <c r="BB161" s="388"/>
      <c r="BC161" s="388"/>
      <c r="BD161" s="388"/>
      <c r="BE161" s="388"/>
      <c r="BF161" s="388"/>
      <c r="BG161" s="388"/>
      <c r="BH161" s="399"/>
      <c r="BI161" s="385"/>
      <c r="BJ161" s="388"/>
      <c r="BK161" s="388"/>
      <c r="BL161" s="388"/>
      <c r="BM161" s="388"/>
      <c r="BN161" s="391"/>
      <c r="BO161" s="19">
        <f>COUNTIF(AG161:AW161,"Yes")</f>
        <v>0</v>
      </c>
      <c r="BP161" s="20">
        <f>COUNTIF(AX161:BG161, "Yes")</f>
        <v>0</v>
      </c>
      <c r="BQ161" s="21">
        <f>COUNTIF(BI161:BN161, "Yes")</f>
        <v>0</v>
      </c>
      <c r="BR161" s="242">
        <f>SUM(BO161:BQ161)</f>
        <v>0</v>
      </c>
      <c r="BS161" s="9" t="str">
        <f>IF(MATCH(B:B,'[2]Master ATLIS List'!$A:$A,0),"Y","N")</f>
        <v>Y</v>
      </c>
    </row>
    <row r="162" spans="1:71" x14ac:dyDescent="0.2">
      <c r="A162" s="408" t="s">
        <v>860</v>
      </c>
      <c r="B162" s="22" t="s">
        <v>861</v>
      </c>
      <c r="C162" s="23" t="s">
        <v>1784</v>
      </c>
      <c r="D162" s="23" t="s">
        <v>13</v>
      </c>
      <c r="E162" s="24" t="s">
        <v>183</v>
      </c>
      <c r="F162" s="402">
        <f>SUMIFS('MCO Encounters'!G:G,'MCO Encounters'!A:A,B162,'MCO Encounters'!F:F,$C$1)</f>
        <v>0</v>
      </c>
      <c r="G162" s="371"/>
      <c r="H162" s="404">
        <f>SUMIFS('MCO Encounters'!I:I,'MCO Encounters'!A:A,B162,'MCO Encounters'!F:F,$C$1)</f>
        <v>0</v>
      </c>
      <c r="I162" s="371"/>
      <c r="J162" s="404">
        <f>SUMIFS('MCO Encounters'!H:H,'MCO Encounters'!A:A,B162,'MCO Encounters'!F:F,$C$1)</f>
        <v>0</v>
      </c>
      <c r="K162" s="372"/>
      <c r="L162" s="370"/>
      <c r="M162" s="383"/>
      <c r="N162" s="383"/>
      <c r="O162" s="383"/>
      <c r="P162" s="383"/>
      <c r="Q162" s="383"/>
      <c r="R162" s="384"/>
      <c r="S162" s="385"/>
      <c r="T162" s="383"/>
      <c r="U162" s="393"/>
      <c r="V162" s="388"/>
      <c r="W162" s="383"/>
      <c r="X162" s="388"/>
      <c r="Y162" s="383"/>
      <c r="Z162" s="385"/>
      <c r="AA162" s="388"/>
      <c r="AB162" s="388"/>
      <c r="AC162" s="388"/>
      <c r="AD162" s="388"/>
      <c r="AE162" s="388"/>
      <c r="AF162" s="393"/>
      <c r="AG162" s="388"/>
      <c r="AH162" s="388"/>
      <c r="AI162" s="388"/>
      <c r="AJ162" s="388"/>
      <c r="AK162" s="388"/>
      <c r="AL162" s="388"/>
      <c r="AM162" s="388"/>
      <c r="AN162" s="388"/>
      <c r="AO162" s="388"/>
      <c r="AP162" s="388"/>
      <c r="AQ162" s="388"/>
      <c r="AR162" s="388"/>
      <c r="AS162" s="388"/>
      <c r="AT162" s="388"/>
      <c r="AU162" s="388"/>
      <c r="AV162" s="388"/>
      <c r="AW162" s="388"/>
      <c r="AX162" s="389"/>
      <c r="AY162" s="388"/>
      <c r="AZ162" s="388"/>
      <c r="BA162" s="388"/>
      <c r="BB162" s="388"/>
      <c r="BC162" s="388"/>
      <c r="BD162" s="388"/>
      <c r="BE162" s="388"/>
      <c r="BF162" s="388"/>
      <c r="BG162" s="388"/>
      <c r="BH162" s="390"/>
      <c r="BI162" s="385"/>
      <c r="BJ162" s="388"/>
      <c r="BK162" s="388"/>
      <c r="BL162" s="388"/>
      <c r="BM162" s="388"/>
      <c r="BN162" s="391"/>
      <c r="BO162" s="19">
        <f>COUNTIF(AG162:AW162,"Yes")</f>
        <v>0</v>
      </c>
      <c r="BP162" s="20">
        <f>COUNTIF(AX162:BG162, "Yes")</f>
        <v>0</v>
      </c>
      <c r="BQ162" s="21">
        <f>COUNTIF(BI162:BN162, "Yes")</f>
        <v>0</v>
      </c>
      <c r="BR162" s="242">
        <f>SUM(BO162:BQ162)</f>
        <v>0</v>
      </c>
      <c r="BS162" s="9" t="str">
        <f>IF(MATCH(B:B,'[2]Master ATLIS List'!$A:$A,0),"Y","N")</f>
        <v>Y</v>
      </c>
    </row>
    <row r="163" spans="1:71" s="28" customFormat="1" x14ac:dyDescent="0.2">
      <c r="A163" s="409" t="s">
        <v>337</v>
      </c>
      <c r="B163" s="26" t="s">
        <v>338</v>
      </c>
      <c r="C163" s="18" t="s">
        <v>1722</v>
      </c>
      <c r="D163" s="18" t="s">
        <v>13</v>
      </c>
      <c r="E163" s="27" t="s">
        <v>67</v>
      </c>
      <c r="F163" s="402">
        <f>SUMIFS('MCO Encounters'!G:G,'MCO Encounters'!A:A,B163,'MCO Encounters'!F:F,$C$1)</f>
        <v>0</v>
      </c>
      <c r="G163" s="371"/>
      <c r="H163" s="404">
        <f>SUMIFS('MCO Encounters'!I:I,'MCO Encounters'!A:A,B163,'MCO Encounters'!F:F,$C$1)</f>
        <v>0</v>
      </c>
      <c r="I163" s="371"/>
      <c r="J163" s="404">
        <f>SUMIFS('MCO Encounters'!H:H,'MCO Encounters'!A:A,B163,'MCO Encounters'!F:F,$C$1)</f>
        <v>0</v>
      </c>
      <c r="K163" s="372"/>
      <c r="L163" s="370"/>
      <c r="M163" s="394"/>
      <c r="N163" s="394"/>
      <c r="O163" s="394"/>
      <c r="P163" s="394"/>
      <c r="Q163" s="394"/>
      <c r="R163" s="395"/>
      <c r="S163" s="396"/>
      <c r="T163" s="394"/>
      <c r="U163" s="397"/>
      <c r="V163" s="398"/>
      <c r="W163" s="394"/>
      <c r="X163" s="398"/>
      <c r="Y163" s="394"/>
      <c r="Z163" s="396"/>
      <c r="AA163" s="398"/>
      <c r="AB163" s="398"/>
      <c r="AC163" s="398"/>
      <c r="AD163" s="398"/>
      <c r="AE163" s="398"/>
      <c r="AF163" s="397"/>
      <c r="AG163" s="388"/>
      <c r="AH163" s="388"/>
      <c r="AI163" s="388"/>
      <c r="AJ163" s="388"/>
      <c r="AK163" s="388"/>
      <c r="AL163" s="388"/>
      <c r="AM163" s="388"/>
      <c r="AN163" s="388"/>
      <c r="AO163" s="388"/>
      <c r="AP163" s="388"/>
      <c r="AQ163" s="388"/>
      <c r="AR163" s="388"/>
      <c r="AS163" s="388"/>
      <c r="AT163" s="388"/>
      <c r="AU163" s="388"/>
      <c r="AV163" s="388"/>
      <c r="AW163" s="388"/>
      <c r="AX163" s="389"/>
      <c r="AY163" s="388"/>
      <c r="AZ163" s="388"/>
      <c r="BA163" s="388"/>
      <c r="BB163" s="388"/>
      <c r="BC163" s="388"/>
      <c r="BD163" s="388"/>
      <c r="BE163" s="388"/>
      <c r="BF163" s="388"/>
      <c r="BG163" s="388"/>
      <c r="BH163" s="399"/>
      <c r="BI163" s="385"/>
      <c r="BJ163" s="388"/>
      <c r="BK163" s="388"/>
      <c r="BL163" s="388"/>
      <c r="BM163" s="388"/>
      <c r="BN163" s="391"/>
      <c r="BO163" s="19">
        <f>COUNTIF(AG163:AW163,"Yes")</f>
        <v>0</v>
      </c>
      <c r="BP163" s="20">
        <f>COUNTIF(AX163:BG163, "Yes")</f>
        <v>0</v>
      </c>
      <c r="BQ163" s="21">
        <f>COUNTIF(BI163:BN163, "Yes")</f>
        <v>0</v>
      </c>
      <c r="BR163" s="242">
        <f>SUM(BO163:BQ163)</f>
        <v>0</v>
      </c>
      <c r="BS163" s="9" t="str">
        <f>IF(MATCH(B:B,'[2]Master ATLIS List'!$A:$A,0),"Y","N")</f>
        <v>Y</v>
      </c>
    </row>
    <row r="164" spans="1:71" x14ac:dyDescent="0.2">
      <c r="A164" s="408" t="s">
        <v>758</v>
      </c>
      <c r="B164" s="22" t="s">
        <v>759</v>
      </c>
      <c r="C164" s="23" t="s">
        <v>1833</v>
      </c>
      <c r="D164" s="23" t="s">
        <v>15</v>
      </c>
      <c r="E164" s="24" t="s">
        <v>20</v>
      </c>
      <c r="F164" s="402">
        <f>SUMIFS('MCO Encounters'!G:G,'MCO Encounters'!A:A,B164,'MCO Encounters'!F:F,$C$1)</f>
        <v>0</v>
      </c>
      <c r="G164" s="371"/>
      <c r="H164" s="404">
        <f>SUMIFS('MCO Encounters'!I:I,'MCO Encounters'!A:A,B164,'MCO Encounters'!F:F,$C$1)</f>
        <v>0</v>
      </c>
      <c r="I164" s="371"/>
      <c r="J164" s="404">
        <f>SUMIFS('MCO Encounters'!H:H,'MCO Encounters'!A:A,B164,'MCO Encounters'!F:F,$C$1)</f>
        <v>0</v>
      </c>
      <c r="K164" s="372"/>
      <c r="L164" s="370"/>
      <c r="M164" s="383"/>
      <c r="N164" s="383"/>
      <c r="O164" s="383"/>
      <c r="P164" s="383"/>
      <c r="Q164" s="383"/>
      <c r="R164" s="384"/>
      <c r="S164" s="385"/>
      <c r="T164" s="383"/>
      <c r="U164" s="393"/>
      <c r="V164" s="388"/>
      <c r="W164" s="383"/>
      <c r="X164" s="388"/>
      <c r="Y164" s="383"/>
      <c r="Z164" s="385"/>
      <c r="AA164" s="388"/>
      <c r="AB164" s="388"/>
      <c r="AC164" s="388"/>
      <c r="AD164" s="388"/>
      <c r="AE164" s="388"/>
      <c r="AF164" s="393"/>
      <c r="AG164" s="388"/>
      <c r="AH164" s="388"/>
      <c r="AI164" s="388"/>
      <c r="AJ164" s="388"/>
      <c r="AK164" s="388"/>
      <c r="AL164" s="388"/>
      <c r="AM164" s="388"/>
      <c r="AN164" s="388"/>
      <c r="AO164" s="388"/>
      <c r="AP164" s="388"/>
      <c r="AQ164" s="388"/>
      <c r="AR164" s="388"/>
      <c r="AS164" s="388"/>
      <c r="AT164" s="388"/>
      <c r="AU164" s="388"/>
      <c r="AV164" s="388"/>
      <c r="AW164" s="388"/>
      <c r="AX164" s="389"/>
      <c r="AY164" s="388"/>
      <c r="AZ164" s="388"/>
      <c r="BA164" s="388"/>
      <c r="BB164" s="388"/>
      <c r="BC164" s="388"/>
      <c r="BD164" s="388"/>
      <c r="BE164" s="388"/>
      <c r="BF164" s="388"/>
      <c r="BG164" s="388"/>
      <c r="BH164" s="390"/>
      <c r="BI164" s="385"/>
      <c r="BJ164" s="388"/>
      <c r="BK164" s="388"/>
      <c r="BL164" s="388"/>
      <c r="BM164" s="388"/>
      <c r="BN164" s="391"/>
      <c r="BO164" s="19">
        <f>COUNTIF(AG164:AW164,"Yes")</f>
        <v>0</v>
      </c>
      <c r="BP164" s="20">
        <f>COUNTIF(AX164:BG164, "Yes")</f>
        <v>0</v>
      </c>
      <c r="BQ164" s="21">
        <f>COUNTIF(BI164:BN164, "Yes")</f>
        <v>0</v>
      </c>
      <c r="BR164" s="242">
        <f>SUM(BO164:BQ164)</f>
        <v>0</v>
      </c>
      <c r="BS164" s="9" t="str">
        <f>IF(MATCH(B:B,'[2]Master ATLIS List'!$A:$A,0),"Y","N")</f>
        <v>Y</v>
      </c>
    </row>
    <row r="165" spans="1:71" s="28" customFormat="1" x14ac:dyDescent="0.2">
      <c r="A165" s="409" t="s">
        <v>309</v>
      </c>
      <c r="B165" s="26" t="s">
        <v>310</v>
      </c>
      <c r="C165" s="18" t="s">
        <v>1791</v>
      </c>
      <c r="D165" s="18" t="s">
        <v>13</v>
      </c>
      <c r="E165" s="27" t="s">
        <v>19</v>
      </c>
      <c r="F165" s="402">
        <f>SUMIFS('MCO Encounters'!G:G,'MCO Encounters'!A:A,B165,'MCO Encounters'!F:F,$C$1)</f>
        <v>0</v>
      </c>
      <c r="G165" s="371"/>
      <c r="H165" s="404">
        <f>SUMIFS('MCO Encounters'!I:I,'MCO Encounters'!A:A,B165,'MCO Encounters'!F:F,$C$1)</f>
        <v>0</v>
      </c>
      <c r="I165" s="371"/>
      <c r="J165" s="404">
        <f>SUMIFS('MCO Encounters'!H:H,'MCO Encounters'!A:A,B165,'MCO Encounters'!F:F,$C$1)</f>
        <v>0</v>
      </c>
      <c r="K165" s="372"/>
      <c r="L165" s="370"/>
      <c r="M165" s="394"/>
      <c r="N165" s="394"/>
      <c r="O165" s="394"/>
      <c r="P165" s="394"/>
      <c r="Q165" s="394"/>
      <c r="R165" s="395"/>
      <c r="S165" s="396"/>
      <c r="T165" s="394"/>
      <c r="U165" s="397"/>
      <c r="V165" s="398"/>
      <c r="W165" s="394"/>
      <c r="X165" s="398"/>
      <c r="Y165" s="394"/>
      <c r="Z165" s="396"/>
      <c r="AA165" s="398"/>
      <c r="AB165" s="398"/>
      <c r="AC165" s="398"/>
      <c r="AD165" s="398"/>
      <c r="AE165" s="398"/>
      <c r="AF165" s="397"/>
      <c r="AG165" s="388"/>
      <c r="AH165" s="388"/>
      <c r="AI165" s="388"/>
      <c r="AJ165" s="388"/>
      <c r="AK165" s="388"/>
      <c r="AL165" s="388"/>
      <c r="AM165" s="388"/>
      <c r="AN165" s="388"/>
      <c r="AO165" s="388"/>
      <c r="AP165" s="388"/>
      <c r="AQ165" s="388"/>
      <c r="AR165" s="388"/>
      <c r="AS165" s="388"/>
      <c r="AT165" s="388"/>
      <c r="AU165" s="388"/>
      <c r="AV165" s="388"/>
      <c r="AW165" s="388"/>
      <c r="AX165" s="389"/>
      <c r="AY165" s="388"/>
      <c r="AZ165" s="388"/>
      <c r="BA165" s="388"/>
      <c r="BB165" s="388"/>
      <c r="BC165" s="388"/>
      <c r="BD165" s="388"/>
      <c r="BE165" s="388"/>
      <c r="BF165" s="388"/>
      <c r="BG165" s="388"/>
      <c r="BH165" s="399"/>
      <c r="BI165" s="385"/>
      <c r="BJ165" s="388"/>
      <c r="BK165" s="388"/>
      <c r="BL165" s="388"/>
      <c r="BM165" s="388"/>
      <c r="BN165" s="391"/>
      <c r="BO165" s="19">
        <f>COUNTIF(AG165:AW165,"Yes")</f>
        <v>0</v>
      </c>
      <c r="BP165" s="20">
        <f>COUNTIF(AX165:BG165, "Yes")</f>
        <v>0</v>
      </c>
      <c r="BQ165" s="21">
        <f>COUNTIF(BI165:BN165, "Yes")</f>
        <v>0</v>
      </c>
      <c r="BR165" s="242">
        <f>SUM(BO165:BQ165)</f>
        <v>0</v>
      </c>
      <c r="BS165" s="9" t="str">
        <f>IF(MATCH(B:B,'[2]Master ATLIS List'!$A:$A,0),"Y","N")</f>
        <v>Y</v>
      </c>
    </row>
    <row r="166" spans="1:71" x14ac:dyDescent="0.2">
      <c r="A166" s="408" t="s">
        <v>335</v>
      </c>
      <c r="B166" s="22" t="s">
        <v>336</v>
      </c>
      <c r="C166" s="23" t="s">
        <v>1687</v>
      </c>
      <c r="D166" s="23" t="s">
        <v>13</v>
      </c>
      <c r="E166" s="24" t="s">
        <v>67</v>
      </c>
      <c r="F166" s="402">
        <f>SUMIFS('MCO Encounters'!G:G,'MCO Encounters'!A:A,B166,'MCO Encounters'!F:F,$C$1)</f>
        <v>0</v>
      </c>
      <c r="G166" s="371"/>
      <c r="H166" s="404">
        <f>SUMIFS('MCO Encounters'!I:I,'MCO Encounters'!A:A,B166,'MCO Encounters'!F:F,$C$1)</f>
        <v>0</v>
      </c>
      <c r="I166" s="371"/>
      <c r="J166" s="404">
        <f>SUMIFS('MCO Encounters'!H:H,'MCO Encounters'!A:A,B166,'MCO Encounters'!F:F,$C$1)</f>
        <v>0</v>
      </c>
      <c r="K166" s="372"/>
      <c r="L166" s="370"/>
      <c r="M166" s="383"/>
      <c r="N166" s="383"/>
      <c r="O166" s="383"/>
      <c r="P166" s="383"/>
      <c r="Q166" s="383"/>
      <c r="R166" s="384"/>
      <c r="S166" s="385"/>
      <c r="T166" s="383"/>
      <c r="U166" s="393"/>
      <c r="V166" s="388"/>
      <c r="W166" s="383"/>
      <c r="X166" s="388"/>
      <c r="Y166" s="383"/>
      <c r="Z166" s="385"/>
      <c r="AA166" s="388"/>
      <c r="AB166" s="388"/>
      <c r="AC166" s="388"/>
      <c r="AD166" s="388"/>
      <c r="AE166" s="388"/>
      <c r="AF166" s="393"/>
      <c r="AG166" s="388"/>
      <c r="AH166" s="388"/>
      <c r="AI166" s="388"/>
      <c r="AJ166" s="388"/>
      <c r="AK166" s="388"/>
      <c r="AL166" s="388"/>
      <c r="AM166" s="388"/>
      <c r="AN166" s="388"/>
      <c r="AO166" s="388"/>
      <c r="AP166" s="388"/>
      <c r="AQ166" s="388"/>
      <c r="AR166" s="388"/>
      <c r="AS166" s="388"/>
      <c r="AT166" s="388"/>
      <c r="AU166" s="388"/>
      <c r="AV166" s="388"/>
      <c r="AW166" s="388"/>
      <c r="AX166" s="389"/>
      <c r="AY166" s="388"/>
      <c r="AZ166" s="388"/>
      <c r="BA166" s="388"/>
      <c r="BB166" s="388"/>
      <c r="BC166" s="388"/>
      <c r="BD166" s="388"/>
      <c r="BE166" s="388"/>
      <c r="BF166" s="388"/>
      <c r="BG166" s="388"/>
      <c r="BH166" s="390"/>
      <c r="BI166" s="385"/>
      <c r="BJ166" s="388"/>
      <c r="BK166" s="388"/>
      <c r="BL166" s="388"/>
      <c r="BM166" s="388"/>
      <c r="BN166" s="391"/>
      <c r="BO166" s="19">
        <f>COUNTIF(AG166:AW166,"Yes")</f>
        <v>0</v>
      </c>
      <c r="BP166" s="20">
        <f>COUNTIF(AX166:BG166, "Yes")</f>
        <v>0</v>
      </c>
      <c r="BQ166" s="21">
        <f>COUNTIF(BI166:BN166, "Yes")</f>
        <v>0</v>
      </c>
      <c r="BR166" s="242">
        <f>SUM(BO166:BQ166)</f>
        <v>0</v>
      </c>
      <c r="BS166" s="9" t="str">
        <f>IF(MATCH(B:B,'[2]Master ATLIS List'!$A:$A,0),"Y","N")</f>
        <v>Y</v>
      </c>
    </row>
    <row r="167" spans="1:71" s="28" customFormat="1" x14ac:dyDescent="0.2">
      <c r="A167" s="409" t="s">
        <v>615</v>
      </c>
      <c r="B167" s="26" t="s">
        <v>616</v>
      </c>
      <c r="C167" s="18" t="s">
        <v>1491</v>
      </c>
      <c r="D167" s="18" t="s">
        <v>15</v>
      </c>
      <c r="E167" s="27" t="s">
        <v>17</v>
      </c>
      <c r="F167" s="402">
        <f>SUMIFS('MCO Encounters'!G:G,'MCO Encounters'!A:A,B167,'MCO Encounters'!F:F,$C$1)</f>
        <v>0</v>
      </c>
      <c r="G167" s="371"/>
      <c r="H167" s="404">
        <f>SUMIFS('MCO Encounters'!I:I,'MCO Encounters'!A:A,B167,'MCO Encounters'!F:F,$C$1)</f>
        <v>0</v>
      </c>
      <c r="I167" s="371"/>
      <c r="J167" s="404">
        <f>SUMIFS('MCO Encounters'!H:H,'MCO Encounters'!A:A,B167,'MCO Encounters'!F:F,$C$1)</f>
        <v>0</v>
      </c>
      <c r="K167" s="372"/>
      <c r="L167" s="370"/>
      <c r="M167" s="394"/>
      <c r="N167" s="394"/>
      <c r="O167" s="394"/>
      <c r="P167" s="394"/>
      <c r="Q167" s="394"/>
      <c r="R167" s="395"/>
      <c r="S167" s="396"/>
      <c r="T167" s="394"/>
      <c r="U167" s="397"/>
      <c r="V167" s="398"/>
      <c r="W167" s="394"/>
      <c r="X167" s="398"/>
      <c r="Y167" s="394"/>
      <c r="Z167" s="396"/>
      <c r="AA167" s="398"/>
      <c r="AB167" s="398"/>
      <c r="AC167" s="398"/>
      <c r="AD167" s="398"/>
      <c r="AE167" s="398"/>
      <c r="AF167" s="397"/>
      <c r="AG167" s="388"/>
      <c r="AH167" s="388"/>
      <c r="AI167" s="388"/>
      <c r="AJ167" s="388"/>
      <c r="AK167" s="388"/>
      <c r="AL167" s="388"/>
      <c r="AM167" s="388"/>
      <c r="AN167" s="388"/>
      <c r="AO167" s="388"/>
      <c r="AP167" s="388"/>
      <c r="AQ167" s="388"/>
      <c r="AR167" s="388"/>
      <c r="AS167" s="388"/>
      <c r="AT167" s="388"/>
      <c r="AU167" s="388"/>
      <c r="AV167" s="388"/>
      <c r="AW167" s="388"/>
      <c r="AX167" s="389"/>
      <c r="AY167" s="388"/>
      <c r="AZ167" s="388"/>
      <c r="BA167" s="388"/>
      <c r="BB167" s="388"/>
      <c r="BC167" s="388"/>
      <c r="BD167" s="388"/>
      <c r="BE167" s="388"/>
      <c r="BF167" s="388"/>
      <c r="BG167" s="388"/>
      <c r="BH167" s="399"/>
      <c r="BI167" s="385"/>
      <c r="BJ167" s="388"/>
      <c r="BK167" s="388"/>
      <c r="BL167" s="388"/>
      <c r="BM167" s="388"/>
      <c r="BN167" s="391"/>
      <c r="BO167" s="19">
        <f>COUNTIF(AG167:AW167,"Yes")</f>
        <v>0</v>
      </c>
      <c r="BP167" s="20">
        <f>COUNTIF(AX167:BG167, "Yes")</f>
        <v>0</v>
      </c>
      <c r="BQ167" s="21">
        <f>COUNTIF(BI167:BN167, "Yes")</f>
        <v>0</v>
      </c>
      <c r="BR167" s="242">
        <f>SUM(BO167:BQ167)</f>
        <v>0</v>
      </c>
      <c r="BS167" s="9" t="str">
        <f>IF(MATCH(B:B,'[2]Master ATLIS List'!$A:$A,0),"Y","N")</f>
        <v>Y</v>
      </c>
    </row>
    <row r="168" spans="1:71" x14ac:dyDescent="0.2">
      <c r="A168" s="408" t="s">
        <v>646</v>
      </c>
      <c r="B168" s="22" t="s">
        <v>647</v>
      </c>
      <c r="C168" s="23" t="s">
        <v>1485</v>
      </c>
      <c r="D168" s="23" t="s">
        <v>15</v>
      </c>
      <c r="E168" s="24" t="s">
        <v>20</v>
      </c>
      <c r="F168" s="402">
        <f>SUMIFS('MCO Encounters'!G:G,'MCO Encounters'!A:A,B168,'MCO Encounters'!F:F,$C$1)</f>
        <v>0</v>
      </c>
      <c r="G168" s="371"/>
      <c r="H168" s="404">
        <f>SUMIFS('MCO Encounters'!I:I,'MCO Encounters'!A:A,B168,'MCO Encounters'!F:F,$C$1)</f>
        <v>0</v>
      </c>
      <c r="I168" s="371"/>
      <c r="J168" s="404">
        <f>SUMIFS('MCO Encounters'!H:H,'MCO Encounters'!A:A,B168,'MCO Encounters'!F:F,$C$1)</f>
        <v>0</v>
      </c>
      <c r="K168" s="372"/>
      <c r="L168" s="370"/>
      <c r="M168" s="383"/>
      <c r="N168" s="383"/>
      <c r="O168" s="383"/>
      <c r="P168" s="383"/>
      <c r="Q168" s="383"/>
      <c r="R168" s="384"/>
      <c r="S168" s="385"/>
      <c r="T168" s="383"/>
      <c r="U168" s="393"/>
      <c r="V168" s="388"/>
      <c r="W168" s="383"/>
      <c r="X168" s="388"/>
      <c r="Y168" s="383"/>
      <c r="Z168" s="385"/>
      <c r="AA168" s="388"/>
      <c r="AB168" s="388"/>
      <c r="AC168" s="388"/>
      <c r="AD168" s="388"/>
      <c r="AE168" s="388"/>
      <c r="AF168" s="393"/>
      <c r="AG168" s="388"/>
      <c r="AH168" s="388"/>
      <c r="AI168" s="388"/>
      <c r="AJ168" s="388"/>
      <c r="AK168" s="388"/>
      <c r="AL168" s="388"/>
      <c r="AM168" s="388"/>
      <c r="AN168" s="388"/>
      <c r="AO168" s="388"/>
      <c r="AP168" s="388"/>
      <c r="AQ168" s="388"/>
      <c r="AR168" s="388"/>
      <c r="AS168" s="388"/>
      <c r="AT168" s="388"/>
      <c r="AU168" s="388"/>
      <c r="AV168" s="388"/>
      <c r="AW168" s="388"/>
      <c r="AX168" s="389"/>
      <c r="AY168" s="388"/>
      <c r="AZ168" s="388"/>
      <c r="BA168" s="388"/>
      <c r="BB168" s="388"/>
      <c r="BC168" s="388"/>
      <c r="BD168" s="388"/>
      <c r="BE168" s="388"/>
      <c r="BF168" s="388"/>
      <c r="BG168" s="388"/>
      <c r="BH168" s="390"/>
      <c r="BI168" s="385"/>
      <c r="BJ168" s="388"/>
      <c r="BK168" s="388"/>
      <c r="BL168" s="388"/>
      <c r="BM168" s="388"/>
      <c r="BN168" s="391"/>
      <c r="BO168" s="19">
        <f>COUNTIF(AG168:AW168,"Yes")</f>
        <v>0</v>
      </c>
      <c r="BP168" s="20">
        <f>COUNTIF(AX168:BG168, "Yes")</f>
        <v>0</v>
      </c>
      <c r="BQ168" s="21">
        <f>COUNTIF(BI168:BN168, "Yes")</f>
        <v>0</v>
      </c>
      <c r="BR168" s="242">
        <f>SUM(BO168:BQ168)</f>
        <v>0</v>
      </c>
      <c r="BS168" s="9" t="str">
        <f>IF(MATCH(B:B,'[2]Master ATLIS List'!$A:$A,0),"Y","N")</f>
        <v>Y</v>
      </c>
    </row>
    <row r="169" spans="1:71" s="28" customFormat="1" x14ac:dyDescent="0.2">
      <c r="A169" s="409" t="s">
        <v>996</v>
      </c>
      <c r="B169" s="26" t="s">
        <v>997</v>
      </c>
      <c r="C169" s="18" t="s">
        <v>1853</v>
      </c>
      <c r="D169" s="18" t="s">
        <v>13</v>
      </c>
      <c r="E169" s="27" t="s">
        <v>183</v>
      </c>
      <c r="F169" s="402">
        <f>SUMIFS('MCO Encounters'!G:G,'MCO Encounters'!A:A,B169,'MCO Encounters'!F:F,$C$1)</f>
        <v>0</v>
      </c>
      <c r="G169" s="371"/>
      <c r="H169" s="404">
        <f>SUMIFS('MCO Encounters'!I:I,'MCO Encounters'!A:A,B169,'MCO Encounters'!F:F,$C$1)</f>
        <v>0</v>
      </c>
      <c r="I169" s="371"/>
      <c r="J169" s="404">
        <f>SUMIFS('MCO Encounters'!H:H,'MCO Encounters'!A:A,B169,'MCO Encounters'!F:F,$C$1)</f>
        <v>0</v>
      </c>
      <c r="K169" s="372"/>
      <c r="L169" s="370"/>
      <c r="M169" s="394"/>
      <c r="N169" s="394"/>
      <c r="O169" s="394"/>
      <c r="P169" s="394"/>
      <c r="Q169" s="394"/>
      <c r="R169" s="395"/>
      <c r="S169" s="396"/>
      <c r="T169" s="394"/>
      <c r="U169" s="397"/>
      <c r="V169" s="398"/>
      <c r="W169" s="394"/>
      <c r="X169" s="398"/>
      <c r="Y169" s="394"/>
      <c r="Z169" s="396"/>
      <c r="AA169" s="398"/>
      <c r="AB169" s="398"/>
      <c r="AC169" s="398"/>
      <c r="AD169" s="398"/>
      <c r="AE169" s="398"/>
      <c r="AF169" s="397"/>
      <c r="AG169" s="388"/>
      <c r="AH169" s="388"/>
      <c r="AI169" s="388"/>
      <c r="AJ169" s="388"/>
      <c r="AK169" s="388"/>
      <c r="AL169" s="388"/>
      <c r="AM169" s="388"/>
      <c r="AN169" s="388"/>
      <c r="AO169" s="388"/>
      <c r="AP169" s="388"/>
      <c r="AQ169" s="388"/>
      <c r="AR169" s="388"/>
      <c r="AS169" s="388"/>
      <c r="AT169" s="388"/>
      <c r="AU169" s="388"/>
      <c r="AV169" s="388"/>
      <c r="AW169" s="388"/>
      <c r="AX169" s="389"/>
      <c r="AY169" s="388"/>
      <c r="AZ169" s="388"/>
      <c r="BA169" s="388"/>
      <c r="BB169" s="388"/>
      <c r="BC169" s="388"/>
      <c r="BD169" s="388"/>
      <c r="BE169" s="388"/>
      <c r="BF169" s="388"/>
      <c r="BG169" s="388"/>
      <c r="BH169" s="399"/>
      <c r="BI169" s="385"/>
      <c r="BJ169" s="388"/>
      <c r="BK169" s="388"/>
      <c r="BL169" s="388"/>
      <c r="BM169" s="388"/>
      <c r="BN169" s="391"/>
      <c r="BO169" s="19">
        <f>COUNTIF(AG169:AW169,"Yes")</f>
        <v>0</v>
      </c>
      <c r="BP169" s="20">
        <f>COUNTIF(AX169:BG169, "Yes")</f>
        <v>0</v>
      </c>
      <c r="BQ169" s="21">
        <f>COUNTIF(BI169:BN169, "Yes")</f>
        <v>0</v>
      </c>
      <c r="BR169" s="242">
        <f>SUM(BO169:BQ169)</f>
        <v>0</v>
      </c>
      <c r="BS169" s="9" t="str">
        <f>IF(MATCH(B:B,'[2]Master ATLIS List'!$A:$A,0),"Y","N")</f>
        <v>Y</v>
      </c>
    </row>
    <row r="170" spans="1:71" x14ac:dyDescent="0.2">
      <c r="A170" s="408" t="s">
        <v>366</v>
      </c>
      <c r="B170" s="22" t="s">
        <v>367</v>
      </c>
      <c r="C170" s="23" t="s">
        <v>1551</v>
      </c>
      <c r="D170" s="23" t="s">
        <v>13</v>
      </c>
      <c r="E170" s="24" t="s">
        <v>67</v>
      </c>
      <c r="F170" s="402">
        <f>SUMIFS('MCO Encounters'!G:G,'MCO Encounters'!A:A,B170,'MCO Encounters'!F:F,$C$1)</f>
        <v>0</v>
      </c>
      <c r="G170" s="371"/>
      <c r="H170" s="404">
        <f>SUMIFS('MCO Encounters'!I:I,'MCO Encounters'!A:A,B170,'MCO Encounters'!F:F,$C$1)</f>
        <v>0</v>
      </c>
      <c r="I170" s="371"/>
      <c r="J170" s="404">
        <f>SUMIFS('MCO Encounters'!H:H,'MCO Encounters'!A:A,B170,'MCO Encounters'!F:F,$C$1)</f>
        <v>0</v>
      </c>
      <c r="K170" s="372"/>
      <c r="L170" s="370"/>
      <c r="M170" s="383"/>
      <c r="N170" s="383"/>
      <c r="O170" s="383"/>
      <c r="P170" s="383"/>
      <c r="Q170" s="383"/>
      <c r="R170" s="384"/>
      <c r="S170" s="385"/>
      <c r="T170" s="383"/>
      <c r="U170" s="393"/>
      <c r="V170" s="388"/>
      <c r="W170" s="383"/>
      <c r="X170" s="388"/>
      <c r="Y170" s="383"/>
      <c r="Z170" s="385"/>
      <c r="AA170" s="388"/>
      <c r="AB170" s="388"/>
      <c r="AC170" s="388"/>
      <c r="AD170" s="388"/>
      <c r="AE170" s="388"/>
      <c r="AF170" s="393"/>
      <c r="AG170" s="388"/>
      <c r="AH170" s="388"/>
      <c r="AI170" s="388"/>
      <c r="AJ170" s="388"/>
      <c r="AK170" s="388"/>
      <c r="AL170" s="388"/>
      <c r="AM170" s="388"/>
      <c r="AN170" s="388"/>
      <c r="AO170" s="388"/>
      <c r="AP170" s="388"/>
      <c r="AQ170" s="388"/>
      <c r="AR170" s="388"/>
      <c r="AS170" s="388"/>
      <c r="AT170" s="388"/>
      <c r="AU170" s="388"/>
      <c r="AV170" s="388"/>
      <c r="AW170" s="388"/>
      <c r="AX170" s="389"/>
      <c r="AY170" s="388"/>
      <c r="AZ170" s="388"/>
      <c r="BA170" s="388"/>
      <c r="BB170" s="388"/>
      <c r="BC170" s="388"/>
      <c r="BD170" s="388"/>
      <c r="BE170" s="388"/>
      <c r="BF170" s="388"/>
      <c r="BG170" s="388"/>
      <c r="BH170" s="390"/>
      <c r="BI170" s="385"/>
      <c r="BJ170" s="388"/>
      <c r="BK170" s="388"/>
      <c r="BL170" s="388"/>
      <c r="BM170" s="388"/>
      <c r="BN170" s="391"/>
      <c r="BO170" s="19">
        <f>COUNTIF(AG170:AW170,"Yes")</f>
        <v>0</v>
      </c>
      <c r="BP170" s="20">
        <f>COUNTIF(AX170:BG170, "Yes")</f>
        <v>0</v>
      </c>
      <c r="BQ170" s="21">
        <f>COUNTIF(BI170:BN170, "Yes")</f>
        <v>0</v>
      </c>
      <c r="BR170" s="242">
        <f>SUM(BO170:BQ170)</f>
        <v>0</v>
      </c>
      <c r="BS170" s="9" t="str">
        <f>IF(MATCH(B:B,'[2]Master ATLIS List'!$A:$A,0),"Y","N")</f>
        <v>Y</v>
      </c>
    </row>
    <row r="171" spans="1:71" s="28" customFormat="1" x14ac:dyDescent="0.2">
      <c r="A171" s="409" t="s">
        <v>820</v>
      </c>
      <c r="B171" s="26" t="s">
        <v>821</v>
      </c>
      <c r="C171" s="18" t="s">
        <v>1429</v>
      </c>
      <c r="D171" s="18" t="s">
        <v>15</v>
      </c>
      <c r="E171" s="27" t="s">
        <v>20</v>
      </c>
      <c r="F171" s="402">
        <f>SUMIFS('MCO Encounters'!G:G,'MCO Encounters'!A:A,B171,'MCO Encounters'!F:F,$C$1)</f>
        <v>0</v>
      </c>
      <c r="G171" s="371"/>
      <c r="H171" s="404">
        <f>SUMIFS('MCO Encounters'!I:I,'MCO Encounters'!A:A,B171,'MCO Encounters'!F:F,$C$1)</f>
        <v>0</v>
      </c>
      <c r="I171" s="371"/>
      <c r="J171" s="404">
        <f>SUMIFS('MCO Encounters'!H:H,'MCO Encounters'!A:A,B171,'MCO Encounters'!F:F,$C$1)</f>
        <v>0</v>
      </c>
      <c r="K171" s="372"/>
      <c r="L171" s="370"/>
      <c r="M171" s="394"/>
      <c r="N171" s="394"/>
      <c r="O171" s="394"/>
      <c r="P171" s="394"/>
      <c r="Q171" s="394"/>
      <c r="R171" s="395"/>
      <c r="S171" s="396"/>
      <c r="T171" s="394"/>
      <c r="U171" s="397"/>
      <c r="V171" s="398"/>
      <c r="W171" s="394"/>
      <c r="X171" s="398"/>
      <c r="Y171" s="394"/>
      <c r="Z171" s="396"/>
      <c r="AA171" s="398"/>
      <c r="AB171" s="398"/>
      <c r="AC171" s="398"/>
      <c r="AD171" s="398"/>
      <c r="AE171" s="398"/>
      <c r="AF171" s="397"/>
      <c r="AG171" s="388"/>
      <c r="AH171" s="388"/>
      <c r="AI171" s="388"/>
      <c r="AJ171" s="388"/>
      <c r="AK171" s="388"/>
      <c r="AL171" s="388"/>
      <c r="AM171" s="388"/>
      <c r="AN171" s="388"/>
      <c r="AO171" s="388"/>
      <c r="AP171" s="388"/>
      <c r="AQ171" s="388"/>
      <c r="AR171" s="388"/>
      <c r="AS171" s="388"/>
      <c r="AT171" s="388"/>
      <c r="AU171" s="388"/>
      <c r="AV171" s="388"/>
      <c r="AW171" s="388"/>
      <c r="AX171" s="389"/>
      <c r="AY171" s="388"/>
      <c r="AZ171" s="388"/>
      <c r="BA171" s="388"/>
      <c r="BB171" s="388"/>
      <c r="BC171" s="388"/>
      <c r="BD171" s="388"/>
      <c r="BE171" s="388"/>
      <c r="BF171" s="388"/>
      <c r="BG171" s="388"/>
      <c r="BH171" s="399"/>
      <c r="BI171" s="385"/>
      <c r="BJ171" s="388"/>
      <c r="BK171" s="388"/>
      <c r="BL171" s="388"/>
      <c r="BM171" s="388"/>
      <c r="BN171" s="391"/>
      <c r="BO171" s="19">
        <f>COUNTIF(AG171:AW171,"Yes")</f>
        <v>0</v>
      </c>
      <c r="BP171" s="20">
        <f>COUNTIF(AX171:BG171, "Yes")</f>
        <v>0</v>
      </c>
      <c r="BQ171" s="21">
        <f>COUNTIF(BI171:BN171, "Yes")</f>
        <v>0</v>
      </c>
      <c r="BR171" s="242">
        <f>SUM(BO171:BQ171)</f>
        <v>0</v>
      </c>
      <c r="BS171" s="9" t="str">
        <f>IF(MATCH(B:B,'[2]Master ATLIS List'!$A:$A,0),"Y","N")</f>
        <v>Y</v>
      </c>
    </row>
    <row r="172" spans="1:71" x14ac:dyDescent="0.2">
      <c r="A172" s="408" t="s">
        <v>894</v>
      </c>
      <c r="B172" s="22" t="s">
        <v>895</v>
      </c>
      <c r="C172" s="23" t="s">
        <v>1449</v>
      </c>
      <c r="D172" s="23" t="s">
        <v>15</v>
      </c>
      <c r="E172" s="24" t="s">
        <v>35</v>
      </c>
      <c r="F172" s="402">
        <f>SUMIFS('MCO Encounters'!G:G,'MCO Encounters'!A:A,B172,'MCO Encounters'!F:F,$C$1)</f>
        <v>0</v>
      </c>
      <c r="G172" s="371"/>
      <c r="H172" s="404">
        <f>SUMIFS('MCO Encounters'!I:I,'MCO Encounters'!A:A,B172,'MCO Encounters'!F:F,$C$1)</f>
        <v>0</v>
      </c>
      <c r="I172" s="371"/>
      <c r="J172" s="404">
        <f>SUMIFS('MCO Encounters'!H:H,'MCO Encounters'!A:A,B172,'MCO Encounters'!F:F,$C$1)</f>
        <v>0</v>
      </c>
      <c r="K172" s="372"/>
      <c r="L172" s="370"/>
      <c r="M172" s="383"/>
      <c r="N172" s="383"/>
      <c r="O172" s="383"/>
      <c r="P172" s="383"/>
      <c r="Q172" s="383"/>
      <c r="R172" s="384"/>
      <c r="S172" s="385"/>
      <c r="T172" s="383"/>
      <c r="U172" s="393"/>
      <c r="V172" s="388"/>
      <c r="W172" s="383"/>
      <c r="X172" s="388"/>
      <c r="Y172" s="383"/>
      <c r="Z172" s="385"/>
      <c r="AA172" s="388"/>
      <c r="AB172" s="388"/>
      <c r="AC172" s="388"/>
      <c r="AD172" s="388"/>
      <c r="AE172" s="388"/>
      <c r="AF172" s="393"/>
      <c r="AG172" s="388"/>
      <c r="AH172" s="388"/>
      <c r="AI172" s="388"/>
      <c r="AJ172" s="388"/>
      <c r="AK172" s="388"/>
      <c r="AL172" s="388"/>
      <c r="AM172" s="388"/>
      <c r="AN172" s="388"/>
      <c r="AO172" s="388"/>
      <c r="AP172" s="388"/>
      <c r="AQ172" s="388"/>
      <c r="AR172" s="388"/>
      <c r="AS172" s="388"/>
      <c r="AT172" s="388"/>
      <c r="AU172" s="388"/>
      <c r="AV172" s="388"/>
      <c r="AW172" s="388"/>
      <c r="AX172" s="389"/>
      <c r="AY172" s="388"/>
      <c r="AZ172" s="388"/>
      <c r="BA172" s="388"/>
      <c r="BB172" s="388"/>
      <c r="BC172" s="388"/>
      <c r="BD172" s="388"/>
      <c r="BE172" s="388"/>
      <c r="BF172" s="388"/>
      <c r="BG172" s="388"/>
      <c r="BH172" s="390"/>
      <c r="BI172" s="385"/>
      <c r="BJ172" s="388"/>
      <c r="BK172" s="388"/>
      <c r="BL172" s="388"/>
      <c r="BM172" s="388"/>
      <c r="BN172" s="391"/>
      <c r="BO172" s="19">
        <f>COUNTIF(AG172:AW172,"Yes")</f>
        <v>0</v>
      </c>
      <c r="BP172" s="20">
        <f>COUNTIF(AX172:BG172, "Yes")</f>
        <v>0</v>
      </c>
      <c r="BQ172" s="21">
        <f>COUNTIF(BI172:BN172, "Yes")</f>
        <v>0</v>
      </c>
      <c r="BR172" s="242">
        <f>SUM(BO172:BQ172)</f>
        <v>0</v>
      </c>
      <c r="BS172" s="9" t="str">
        <f>IF(MATCH(B:B,'[2]Master ATLIS List'!$A:$A,0),"Y","N")</f>
        <v>Y</v>
      </c>
    </row>
    <row r="173" spans="1:71" s="28" customFormat="1" x14ac:dyDescent="0.2">
      <c r="A173" s="409" t="s">
        <v>388</v>
      </c>
      <c r="B173" s="26" t="s">
        <v>389</v>
      </c>
      <c r="C173" s="18" t="s">
        <v>1839</v>
      </c>
      <c r="D173" s="18" t="s">
        <v>13</v>
      </c>
      <c r="E173" s="27" t="s">
        <v>66</v>
      </c>
      <c r="F173" s="402">
        <f>SUMIFS('MCO Encounters'!G:G,'MCO Encounters'!A:A,B173,'MCO Encounters'!F:F,$C$1)</f>
        <v>0</v>
      </c>
      <c r="G173" s="371"/>
      <c r="H173" s="404">
        <f>SUMIFS('MCO Encounters'!I:I,'MCO Encounters'!A:A,B173,'MCO Encounters'!F:F,$C$1)</f>
        <v>0</v>
      </c>
      <c r="I173" s="371"/>
      <c r="J173" s="404">
        <f>SUMIFS('MCO Encounters'!H:H,'MCO Encounters'!A:A,B173,'MCO Encounters'!F:F,$C$1)</f>
        <v>0</v>
      </c>
      <c r="K173" s="372"/>
      <c r="L173" s="370"/>
      <c r="M173" s="394"/>
      <c r="N173" s="394"/>
      <c r="O173" s="394"/>
      <c r="P173" s="394"/>
      <c r="Q173" s="394"/>
      <c r="R173" s="395"/>
      <c r="S173" s="396"/>
      <c r="T173" s="394"/>
      <c r="U173" s="397"/>
      <c r="V173" s="398"/>
      <c r="W173" s="394"/>
      <c r="X173" s="398"/>
      <c r="Y173" s="394"/>
      <c r="Z173" s="396"/>
      <c r="AA173" s="398"/>
      <c r="AB173" s="398"/>
      <c r="AC173" s="398"/>
      <c r="AD173" s="398"/>
      <c r="AE173" s="398"/>
      <c r="AF173" s="397"/>
      <c r="AG173" s="388"/>
      <c r="AH173" s="388"/>
      <c r="AI173" s="388"/>
      <c r="AJ173" s="388"/>
      <c r="AK173" s="388"/>
      <c r="AL173" s="388"/>
      <c r="AM173" s="388"/>
      <c r="AN173" s="388"/>
      <c r="AO173" s="388"/>
      <c r="AP173" s="388"/>
      <c r="AQ173" s="388"/>
      <c r="AR173" s="388"/>
      <c r="AS173" s="388"/>
      <c r="AT173" s="388"/>
      <c r="AU173" s="388"/>
      <c r="AV173" s="388"/>
      <c r="AW173" s="388"/>
      <c r="AX173" s="389"/>
      <c r="AY173" s="388"/>
      <c r="AZ173" s="388"/>
      <c r="BA173" s="388"/>
      <c r="BB173" s="388"/>
      <c r="BC173" s="388"/>
      <c r="BD173" s="388"/>
      <c r="BE173" s="388"/>
      <c r="BF173" s="388"/>
      <c r="BG173" s="388"/>
      <c r="BH173" s="399"/>
      <c r="BI173" s="385"/>
      <c r="BJ173" s="388"/>
      <c r="BK173" s="388"/>
      <c r="BL173" s="388"/>
      <c r="BM173" s="388"/>
      <c r="BN173" s="391"/>
      <c r="BO173" s="19">
        <f>COUNTIF(AG173:AW173,"Yes")</f>
        <v>0</v>
      </c>
      <c r="BP173" s="20">
        <f>COUNTIF(AX173:BG173, "Yes")</f>
        <v>0</v>
      </c>
      <c r="BQ173" s="21">
        <f>COUNTIF(BI173:BN173, "Yes")</f>
        <v>0</v>
      </c>
      <c r="BR173" s="242">
        <f>SUM(BO173:BQ173)</f>
        <v>0</v>
      </c>
      <c r="BS173" s="9" t="str">
        <f>IF(MATCH(B:B,'[2]Master ATLIS List'!$A:$A,0),"Y","N")</f>
        <v>Y</v>
      </c>
    </row>
    <row r="174" spans="1:71" x14ac:dyDescent="0.2">
      <c r="A174" s="408" t="s">
        <v>713</v>
      </c>
      <c r="B174" s="22" t="s">
        <v>714</v>
      </c>
      <c r="C174" s="23" t="s">
        <v>1811</v>
      </c>
      <c r="D174" s="23" t="s">
        <v>13</v>
      </c>
      <c r="E174" s="24" t="s">
        <v>63</v>
      </c>
      <c r="F174" s="402">
        <f>SUMIFS('MCO Encounters'!G:G,'MCO Encounters'!A:A,B174,'MCO Encounters'!F:F,$C$1)</f>
        <v>0</v>
      </c>
      <c r="G174" s="371"/>
      <c r="H174" s="404">
        <f>SUMIFS('MCO Encounters'!I:I,'MCO Encounters'!A:A,B174,'MCO Encounters'!F:F,$C$1)</f>
        <v>0</v>
      </c>
      <c r="I174" s="371"/>
      <c r="J174" s="404">
        <f>SUMIFS('MCO Encounters'!H:H,'MCO Encounters'!A:A,B174,'MCO Encounters'!F:F,$C$1)</f>
        <v>0</v>
      </c>
      <c r="K174" s="372"/>
      <c r="L174" s="370"/>
      <c r="M174" s="383"/>
      <c r="N174" s="383"/>
      <c r="O174" s="383"/>
      <c r="P174" s="383"/>
      <c r="Q174" s="383"/>
      <c r="R174" s="384"/>
      <c r="S174" s="385"/>
      <c r="T174" s="383"/>
      <c r="U174" s="393"/>
      <c r="V174" s="388"/>
      <c r="W174" s="383"/>
      <c r="X174" s="388"/>
      <c r="Y174" s="383"/>
      <c r="Z174" s="385"/>
      <c r="AA174" s="388"/>
      <c r="AB174" s="388"/>
      <c r="AC174" s="388"/>
      <c r="AD174" s="388"/>
      <c r="AE174" s="388"/>
      <c r="AF174" s="393"/>
      <c r="AG174" s="388"/>
      <c r="AH174" s="388"/>
      <c r="AI174" s="388"/>
      <c r="AJ174" s="388"/>
      <c r="AK174" s="388"/>
      <c r="AL174" s="388"/>
      <c r="AM174" s="388"/>
      <c r="AN174" s="388"/>
      <c r="AO174" s="388"/>
      <c r="AP174" s="388"/>
      <c r="AQ174" s="388"/>
      <c r="AR174" s="388"/>
      <c r="AS174" s="388"/>
      <c r="AT174" s="388"/>
      <c r="AU174" s="388"/>
      <c r="AV174" s="388"/>
      <c r="AW174" s="388"/>
      <c r="AX174" s="389"/>
      <c r="AY174" s="388"/>
      <c r="AZ174" s="388"/>
      <c r="BA174" s="388"/>
      <c r="BB174" s="388"/>
      <c r="BC174" s="388"/>
      <c r="BD174" s="388"/>
      <c r="BE174" s="388"/>
      <c r="BF174" s="388"/>
      <c r="BG174" s="388"/>
      <c r="BH174" s="390"/>
      <c r="BI174" s="385"/>
      <c r="BJ174" s="388"/>
      <c r="BK174" s="388"/>
      <c r="BL174" s="388"/>
      <c r="BM174" s="388"/>
      <c r="BN174" s="391"/>
      <c r="BO174" s="19">
        <f>COUNTIF(AG174:AW174,"Yes")</f>
        <v>0</v>
      </c>
      <c r="BP174" s="20">
        <f>COUNTIF(AX174:BG174, "Yes")</f>
        <v>0</v>
      </c>
      <c r="BQ174" s="21">
        <f>COUNTIF(BI174:BN174, "Yes")</f>
        <v>0</v>
      </c>
      <c r="BR174" s="242">
        <f>SUM(BO174:BQ174)</f>
        <v>0</v>
      </c>
      <c r="BS174" s="9" t="str">
        <f>IF(MATCH(B:B,'[2]Master ATLIS List'!$A:$A,0),"Y","N")</f>
        <v>Y</v>
      </c>
    </row>
    <row r="175" spans="1:71" s="28" customFormat="1" x14ac:dyDescent="0.2">
      <c r="A175" s="409" t="s">
        <v>1504</v>
      </c>
      <c r="B175" s="26" t="s">
        <v>1505</v>
      </c>
      <c r="C175" s="18" t="s">
        <v>1506</v>
      </c>
      <c r="D175" s="18" t="s">
        <v>13</v>
      </c>
      <c r="E175" s="27" t="s">
        <v>67</v>
      </c>
      <c r="F175" s="402">
        <f>SUMIFS('MCO Encounters'!G:G,'MCO Encounters'!A:A,B175,'MCO Encounters'!F:F,$C$1)</f>
        <v>0</v>
      </c>
      <c r="G175" s="371"/>
      <c r="H175" s="404">
        <f>SUMIFS('MCO Encounters'!I:I,'MCO Encounters'!A:A,B175,'MCO Encounters'!F:F,$C$1)</f>
        <v>0</v>
      </c>
      <c r="I175" s="371"/>
      <c r="J175" s="404">
        <f>SUMIFS('MCO Encounters'!H:H,'MCO Encounters'!A:A,B175,'MCO Encounters'!F:F,$C$1)</f>
        <v>0</v>
      </c>
      <c r="K175" s="372"/>
      <c r="L175" s="370"/>
      <c r="M175" s="394"/>
      <c r="N175" s="394"/>
      <c r="O175" s="394"/>
      <c r="P175" s="394"/>
      <c r="Q175" s="394"/>
      <c r="R175" s="395"/>
      <c r="S175" s="396"/>
      <c r="T175" s="394"/>
      <c r="U175" s="397"/>
      <c r="V175" s="398"/>
      <c r="W175" s="394"/>
      <c r="X175" s="398"/>
      <c r="Y175" s="394"/>
      <c r="Z175" s="396"/>
      <c r="AA175" s="398"/>
      <c r="AB175" s="398"/>
      <c r="AC175" s="398"/>
      <c r="AD175" s="398"/>
      <c r="AE175" s="398"/>
      <c r="AF175" s="397"/>
      <c r="AG175" s="388"/>
      <c r="AH175" s="388"/>
      <c r="AI175" s="388"/>
      <c r="AJ175" s="388"/>
      <c r="AK175" s="388"/>
      <c r="AL175" s="388"/>
      <c r="AM175" s="388"/>
      <c r="AN175" s="388"/>
      <c r="AO175" s="388"/>
      <c r="AP175" s="388"/>
      <c r="AQ175" s="388"/>
      <c r="AR175" s="388"/>
      <c r="AS175" s="388"/>
      <c r="AT175" s="388"/>
      <c r="AU175" s="388"/>
      <c r="AV175" s="388"/>
      <c r="AW175" s="388"/>
      <c r="AX175" s="389"/>
      <c r="AY175" s="388"/>
      <c r="AZ175" s="388"/>
      <c r="BA175" s="388"/>
      <c r="BB175" s="388"/>
      <c r="BC175" s="388"/>
      <c r="BD175" s="388"/>
      <c r="BE175" s="388"/>
      <c r="BF175" s="388"/>
      <c r="BG175" s="388"/>
      <c r="BH175" s="399"/>
      <c r="BI175" s="385"/>
      <c r="BJ175" s="388"/>
      <c r="BK175" s="388"/>
      <c r="BL175" s="388"/>
      <c r="BM175" s="388"/>
      <c r="BN175" s="391"/>
      <c r="BO175" s="19">
        <f>COUNTIF(AG175:AW175,"Yes")</f>
        <v>0</v>
      </c>
      <c r="BP175" s="20">
        <f>COUNTIF(AX175:BG175, "Yes")</f>
        <v>0</v>
      </c>
      <c r="BQ175" s="21">
        <f>COUNTIF(BI175:BN175, "Yes")</f>
        <v>0</v>
      </c>
      <c r="BR175" s="242">
        <f>SUM(BO175:BQ175)</f>
        <v>0</v>
      </c>
      <c r="BS175" s="9" t="str">
        <f>IF(MATCH(B:B,'[2]Master ATLIS List'!$A:$A,0),"Y","N")</f>
        <v>Y</v>
      </c>
    </row>
    <row r="176" spans="1:71" x14ac:dyDescent="0.2">
      <c r="A176" s="408" t="s">
        <v>886</v>
      </c>
      <c r="B176" s="22" t="s">
        <v>887</v>
      </c>
      <c r="C176" s="23" t="s">
        <v>1487</v>
      </c>
      <c r="D176" s="23" t="s">
        <v>13</v>
      </c>
      <c r="E176" s="24" t="s">
        <v>67</v>
      </c>
      <c r="F176" s="402">
        <f>SUMIFS('MCO Encounters'!G:G,'MCO Encounters'!A:A,B176,'MCO Encounters'!F:F,$C$1)</f>
        <v>0</v>
      </c>
      <c r="G176" s="371"/>
      <c r="H176" s="404">
        <f>SUMIFS('MCO Encounters'!I:I,'MCO Encounters'!A:A,B176,'MCO Encounters'!F:F,$C$1)</f>
        <v>0</v>
      </c>
      <c r="I176" s="371"/>
      <c r="J176" s="404">
        <f>SUMIFS('MCO Encounters'!H:H,'MCO Encounters'!A:A,B176,'MCO Encounters'!F:F,$C$1)</f>
        <v>0</v>
      </c>
      <c r="K176" s="372"/>
      <c r="L176" s="370"/>
      <c r="M176" s="383"/>
      <c r="N176" s="383"/>
      <c r="O176" s="383"/>
      <c r="P176" s="383"/>
      <c r="Q176" s="383"/>
      <c r="R176" s="384"/>
      <c r="S176" s="385"/>
      <c r="T176" s="383"/>
      <c r="U176" s="393"/>
      <c r="V176" s="388"/>
      <c r="W176" s="383"/>
      <c r="X176" s="388"/>
      <c r="Y176" s="383"/>
      <c r="Z176" s="385"/>
      <c r="AA176" s="388"/>
      <c r="AB176" s="388"/>
      <c r="AC176" s="388"/>
      <c r="AD176" s="388"/>
      <c r="AE176" s="388"/>
      <c r="AF176" s="393"/>
      <c r="AG176" s="388"/>
      <c r="AH176" s="388"/>
      <c r="AI176" s="388"/>
      <c r="AJ176" s="388"/>
      <c r="AK176" s="388"/>
      <c r="AL176" s="388"/>
      <c r="AM176" s="388"/>
      <c r="AN176" s="388"/>
      <c r="AO176" s="388"/>
      <c r="AP176" s="388"/>
      <c r="AQ176" s="388"/>
      <c r="AR176" s="388"/>
      <c r="AS176" s="388"/>
      <c r="AT176" s="388"/>
      <c r="AU176" s="388"/>
      <c r="AV176" s="388"/>
      <c r="AW176" s="388"/>
      <c r="AX176" s="389"/>
      <c r="AY176" s="388"/>
      <c r="AZ176" s="388"/>
      <c r="BA176" s="388"/>
      <c r="BB176" s="388"/>
      <c r="BC176" s="388"/>
      <c r="BD176" s="388"/>
      <c r="BE176" s="388"/>
      <c r="BF176" s="388"/>
      <c r="BG176" s="388"/>
      <c r="BH176" s="390"/>
      <c r="BI176" s="385"/>
      <c r="BJ176" s="388"/>
      <c r="BK176" s="388"/>
      <c r="BL176" s="388"/>
      <c r="BM176" s="388"/>
      <c r="BN176" s="391"/>
      <c r="BO176" s="19">
        <f>COUNTIF(AG176:AW176,"Yes")</f>
        <v>0</v>
      </c>
      <c r="BP176" s="20">
        <f>COUNTIF(AX176:BG176, "Yes")</f>
        <v>0</v>
      </c>
      <c r="BQ176" s="21">
        <f>COUNTIF(BI176:BN176, "Yes")</f>
        <v>0</v>
      </c>
      <c r="BR176" s="242">
        <f>SUM(BO176:BQ176)</f>
        <v>0</v>
      </c>
      <c r="BS176" s="9" t="str">
        <f>IF(MATCH(B:B,'[2]Master ATLIS List'!$A:$A,0),"Y","N")</f>
        <v>Y</v>
      </c>
    </row>
    <row r="177" spans="1:71" s="28" customFormat="1" x14ac:dyDescent="0.2">
      <c r="A177" s="409" t="s">
        <v>270</v>
      </c>
      <c r="B177" s="26" t="s">
        <v>271</v>
      </c>
      <c r="C177" s="18" t="s">
        <v>1565</v>
      </c>
      <c r="D177" s="18" t="s">
        <v>13</v>
      </c>
      <c r="E177" s="27" t="s">
        <v>20</v>
      </c>
      <c r="F177" s="402">
        <f>SUMIFS('MCO Encounters'!G:G,'MCO Encounters'!A:A,B177,'MCO Encounters'!F:F,$C$1)</f>
        <v>0</v>
      </c>
      <c r="G177" s="371"/>
      <c r="H177" s="404">
        <f>SUMIFS('MCO Encounters'!I:I,'MCO Encounters'!A:A,B177,'MCO Encounters'!F:F,$C$1)</f>
        <v>0</v>
      </c>
      <c r="I177" s="371"/>
      <c r="J177" s="404">
        <f>SUMIFS('MCO Encounters'!H:H,'MCO Encounters'!A:A,B177,'MCO Encounters'!F:F,$C$1)</f>
        <v>0</v>
      </c>
      <c r="K177" s="372"/>
      <c r="L177" s="370"/>
      <c r="M177" s="394"/>
      <c r="N177" s="394"/>
      <c r="O177" s="394"/>
      <c r="P177" s="394"/>
      <c r="Q177" s="394"/>
      <c r="R177" s="395"/>
      <c r="S177" s="396"/>
      <c r="T177" s="394"/>
      <c r="U177" s="397"/>
      <c r="V177" s="398"/>
      <c r="W177" s="394"/>
      <c r="X177" s="398"/>
      <c r="Y177" s="394"/>
      <c r="Z177" s="396"/>
      <c r="AA177" s="398"/>
      <c r="AB177" s="398"/>
      <c r="AC177" s="398"/>
      <c r="AD177" s="398"/>
      <c r="AE177" s="398"/>
      <c r="AF177" s="397"/>
      <c r="AG177" s="388"/>
      <c r="AH177" s="388"/>
      <c r="AI177" s="388"/>
      <c r="AJ177" s="388"/>
      <c r="AK177" s="388"/>
      <c r="AL177" s="388"/>
      <c r="AM177" s="388"/>
      <c r="AN177" s="388"/>
      <c r="AO177" s="388"/>
      <c r="AP177" s="388"/>
      <c r="AQ177" s="388"/>
      <c r="AR177" s="388"/>
      <c r="AS177" s="388"/>
      <c r="AT177" s="388"/>
      <c r="AU177" s="388"/>
      <c r="AV177" s="388"/>
      <c r="AW177" s="388"/>
      <c r="AX177" s="389"/>
      <c r="AY177" s="388"/>
      <c r="AZ177" s="388"/>
      <c r="BA177" s="388"/>
      <c r="BB177" s="388"/>
      <c r="BC177" s="388"/>
      <c r="BD177" s="388"/>
      <c r="BE177" s="388"/>
      <c r="BF177" s="388"/>
      <c r="BG177" s="388"/>
      <c r="BH177" s="399"/>
      <c r="BI177" s="385"/>
      <c r="BJ177" s="388"/>
      <c r="BK177" s="388"/>
      <c r="BL177" s="388"/>
      <c r="BM177" s="388"/>
      <c r="BN177" s="391"/>
      <c r="BO177" s="19">
        <f>COUNTIF(AG177:AW177,"Yes")</f>
        <v>0</v>
      </c>
      <c r="BP177" s="20">
        <f>COUNTIF(AX177:BG177, "Yes")</f>
        <v>0</v>
      </c>
      <c r="BQ177" s="21">
        <f>COUNTIF(BI177:BN177, "Yes")</f>
        <v>0</v>
      </c>
      <c r="BR177" s="242">
        <f>SUM(BO177:BQ177)</f>
        <v>0</v>
      </c>
      <c r="BS177" s="9" t="str">
        <f>IF(MATCH(B:B,'[2]Master ATLIS List'!$A:$A,0),"Y","N")</f>
        <v>Y</v>
      </c>
    </row>
    <row r="178" spans="1:71" x14ac:dyDescent="0.2">
      <c r="A178" s="408" t="s">
        <v>599</v>
      </c>
      <c r="B178" s="22" t="s">
        <v>600</v>
      </c>
      <c r="C178" s="23" t="s">
        <v>1582</v>
      </c>
      <c r="D178" s="23" t="s">
        <v>13</v>
      </c>
      <c r="E178" s="24" t="s">
        <v>66</v>
      </c>
      <c r="F178" s="402">
        <f>SUMIFS('MCO Encounters'!G:G,'MCO Encounters'!A:A,B178,'MCO Encounters'!F:F,$C$1)</f>
        <v>0</v>
      </c>
      <c r="G178" s="371"/>
      <c r="H178" s="404">
        <f>SUMIFS('MCO Encounters'!I:I,'MCO Encounters'!A:A,B178,'MCO Encounters'!F:F,$C$1)</f>
        <v>0</v>
      </c>
      <c r="I178" s="371"/>
      <c r="J178" s="404">
        <f>SUMIFS('MCO Encounters'!H:H,'MCO Encounters'!A:A,B178,'MCO Encounters'!F:F,$C$1)</f>
        <v>0</v>
      </c>
      <c r="K178" s="372"/>
      <c r="L178" s="370"/>
      <c r="M178" s="383"/>
      <c r="N178" s="383"/>
      <c r="O178" s="383"/>
      <c r="P178" s="383"/>
      <c r="Q178" s="383"/>
      <c r="R178" s="384"/>
      <c r="S178" s="385"/>
      <c r="T178" s="383"/>
      <c r="U178" s="393"/>
      <c r="V178" s="388"/>
      <c r="W178" s="383"/>
      <c r="X178" s="388"/>
      <c r="Y178" s="383"/>
      <c r="Z178" s="385"/>
      <c r="AA178" s="388"/>
      <c r="AB178" s="388"/>
      <c r="AC178" s="388"/>
      <c r="AD178" s="388"/>
      <c r="AE178" s="388"/>
      <c r="AF178" s="393"/>
      <c r="AG178" s="388"/>
      <c r="AH178" s="388"/>
      <c r="AI178" s="388"/>
      <c r="AJ178" s="388"/>
      <c r="AK178" s="388"/>
      <c r="AL178" s="388"/>
      <c r="AM178" s="388"/>
      <c r="AN178" s="388"/>
      <c r="AO178" s="388"/>
      <c r="AP178" s="388"/>
      <c r="AQ178" s="388"/>
      <c r="AR178" s="388"/>
      <c r="AS178" s="388"/>
      <c r="AT178" s="388"/>
      <c r="AU178" s="388"/>
      <c r="AV178" s="388"/>
      <c r="AW178" s="388"/>
      <c r="AX178" s="389"/>
      <c r="AY178" s="388"/>
      <c r="AZ178" s="388"/>
      <c r="BA178" s="388"/>
      <c r="BB178" s="388"/>
      <c r="BC178" s="388"/>
      <c r="BD178" s="388"/>
      <c r="BE178" s="388"/>
      <c r="BF178" s="388"/>
      <c r="BG178" s="388"/>
      <c r="BH178" s="390"/>
      <c r="BI178" s="385"/>
      <c r="BJ178" s="388"/>
      <c r="BK178" s="388"/>
      <c r="BL178" s="388"/>
      <c r="BM178" s="388"/>
      <c r="BN178" s="391"/>
      <c r="BO178" s="19">
        <f>COUNTIF(AG178:AW178,"Yes")</f>
        <v>0</v>
      </c>
      <c r="BP178" s="20">
        <f>COUNTIF(AX178:BG178, "Yes")</f>
        <v>0</v>
      </c>
      <c r="BQ178" s="21">
        <f>COUNTIF(BI178:BN178, "Yes")</f>
        <v>0</v>
      </c>
      <c r="BR178" s="242">
        <f>SUM(BO178:BQ178)</f>
        <v>0</v>
      </c>
      <c r="BS178" s="9" t="str">
        <f>IF(MATCH(B:B,'[2]Master ATLIS List'!$A:$A,0),"Y","N")</f>
        <v>Y</v>
      </c>
    </row>
    <row r="179" spans="1:71" s="28" customFormat="1" x14ac:dyDescent="0.2">
      <c r="A179" s="409" t="s">
        <v>565</v>
      </c>
      <c r="B179" s="26" t="s">
        <v>566</v>
      </c>
      <c r="C179" s="18" t="s">
        <v>1769</v>
      </c>
      <c r="D179" s="18" t="s">
        <v>15</v>
      </c>
      <c r="E179" s="27" t="s">
        <v>35</v>
      </c>
      <c r="F179" s="402">
        <f>SUMIFS('MCO Encounters'!G:G,'MCO Encounters'!A:A,B179,'MCO Encounters'!F:F,$C$1)</f>
        <v>0</v>
      </c>
      <c r="G179" s="371"/>
      <c r="H179" s="404">
        <f>SUMIFS('MCO Encounters'!I:I,'MCO Encounters'!A:A,B179,'MCO Encounters'!F:F,$C$1)</f>
        <v>0</v>
      </c>
      <c r="I179" s="371"/>
      <c r="J179" s="404">
        <f>SUMIFS('MCO Encounters'!H:H,'MCO Encounters'!A:A,B179,'MCO Encounters'!F:F,$C$1)</f>
        <v>0</v>
      </c>
      <c r="K179" s="372"/>
      <c r="L179" s="370"/>
      <c r="M179" s="394"/>
      <c r="N179" s="394"/>
      <c r="O179" s="394"/>
      <c r="P179" s="394"/>
      <c r="Q179" s="394"/>
      <c r="R179" s="395"/>
      <c r="S179" s="396"/>
      <c r="T179" s="394"/>
      <c r="U179" s="397"/>
      <c r="V179" s="398"/>
      <c r="W179" s="394"/>
      <c r="X179" s="398"/>
      <c r="Y179" s="394"/>
      <c r="Z179" s="396"/>
      <c r="AA179" s="398"/>
      <c r="AB179" s="398"/>
      <c r="AC179" s="398"/>
      <c r="AD179" s="398"/>
      <c r="AE179" s="398"/>
      <c r="AF179" s="397"/>
      <c r="AG179" s="388"/>
      <c r="AH179" s="388"/>
      <c r="AI179" s="388"/>
      <c r="AJ179" s="388"/>
      <c r="AK179" s="388"/>
      <c r="AL179" s="388"/>
      <c r="AM179" s="388"/>
      <c r="AN179" s="388"/>
      <c r="AO179" s="388"/>
      <c r="AP179" s="388"/>
      <c r="AQ179" s="388"/>
      <c r="AR179" s="388"/>
      <c r="AS179" s="388"/>
      <c r="AT179" s="388"/>
      <c r="AU179" s="388"/>
      <c r="AV179" s="388"/>
      <c r="AW179" s="388"/>
      <c r="AX179" s="389"/>
      <c r="AY179" s="388"/>
      <c r="AZ179" s="388"/>
      <c r="BA179" s="388"/>
      <c r="BB179" s="388"/>
      <c r="BC179" s="388"/>
      <c r="BD179" s="388"/>
      <c r="BE179" s="388"/>
      <c r="BF179" s="388"/>
      <c r="BG179" s="388"/>
      <c r="BH179" s="399"/>
      <c r="BI179" s="385"/>
      <c r="BJ179" s="388"/>
      <c r="BK179" s="388"/>
      <c r="BL179" s="388"/>
      <c r="BM179" s="388"/>
      <c r="BN179" s="391"/>
      <c r="BO179" s="19">
        <f>COUNTIF(AG179:AW179,"Yes")</f>
        <v>0</v>
      </c>
      <c r="BP179" s="20">
        <f>COUNTIF(AX179:BG179, "Yes")</f>
        <v>0</v>
      </c>
      <c r="BQ179" s="21">
        <f>COUNTIF(BI179:BN179, "Yes")</f>
        <v>0</v>
      </c>
      <c r="BR179" s="242">
        <f>SUM(BO179:BQ179)</f>
        <v>0</v>
      </c>
      <c r="BS179" s="9" t="str">
        <f>IF(MATCH(B:B,'[2]Master ATLIS List'!$A:$A,0),"Y","N")</f>
        <v>Y</v>
      </c>
    </row>
    <row r="180" spans="1:71" x14ac:dyDescent="0.2">
      <c r="A180" s="408" t="s">
        <v>146</v>
      </c>
      <c r="B180" s="22" t="s">
        <v>147</v>
      </c>
      <c r="C180" s="23" t="s">
        <v>1645</v>
      </c>
      <c r="D180" s="23" t="s">
        <v>13</v>
      </c>
      <c r="E180" s="24" t="s">
        <v>66</v>
      </c>
      <c r="F180" s="402">
        <f>SUMIFS('MCO Encounters'!G:G,'MCO Encounters'!A:A,B180,'MCO Encounters'!F:F,$C$1)</f>
        <v>0</v>
      </c>
      <c r="G180" s="371"/>
      <c r="H180" s="404">
        <f>SUMIFS('MCO Encounters'!I:I,'MCO Encounters'!A:A,B180,'MCO Encounters'!F:F,$C$1)</f>
        <v>0</v>
      </c>
      <c r="I180" s="371"/>
      <c r="J180" s="404">
        <f>SUMIFS('MCO Encounters'!H:H,'MCO Encounters'!A:A,B180,'MCO Encounters'!F:F,$C$1)</f>
        <v>0</v>
      </c>
      <c r="K180" s="372"/>
      <c r="L180" s="370"/>
      <c r="M180" s="383"/>
      <c r="N180" s="383"/>
      <c r="O180" s="383"/>
      <c r="P180" s="383"/>
      <c r="Q180" s="383"/>
      <c r="R180" s="384"/>
      <c r="S180" s="385"/>
      <c r="T180" s="383"/>
      <c r="U180" s="393"/>
      <c r="V180" s="388"/>
      <c r="W180" s="383"/>
      <c r="X180" s="388"/>
      <c r="Y180" s="383"/>
      <c r="Z180" s="385"/>
      <c r="AA180" s="388"/>
      <c r="AB180" s="388"/>
      <c r="AC180" s="388"/>
      <c r="AD180" s="388"/>
      <c r="AE180" s="388"/>
      <c r="AF180" s="393"/>
      <c r="AG180" s="388"/>
      <c r="AH180" s="388"/>
      <c r="AI180" s="388"/>
      <c r="AJ180" s="388"/>
      <c r="AK180" s="388"/>
      <c r="AL180" s="388"/>
      <c r="AM180" s="388"/>
      <c r="AN180" s="388"/>
      <c r="AO180" s="388"/>
      <c r="AP180" s="388"/>
      <c r="AQ180" s="388"/>
      <c r="AR180" s="388"/>
      <c r="AS180" s="388"/>
      <c r="AT180" s="388"/>
      <c r="AU180" s="388"/>
      <c r="AV180" s="388"/>
      <c r="AW180" s="388"/>
      <c r="AX180" s="389"/>
      <c r="AY180" s="388"/>
      <c r="AZ180" s="388"/>
      <c r="BA180" s="388"/>
      <c r="BB180" s="388"/>
      <c r="BC180" s="388"/>
      <c r="BD180" s="388"/>
      <c r="BE180" s="388"/>
      <c r="BF180" s="388"/>
      <c r="BG180" s="388"/>
      <c r="BH180" s="390"/>
      <c r="BI180" s="385"/>
      <c r="BJ180" s="388"/>
      <c r="BK180" s="388"/>
      <c r="BL180" s="388"/>
      <c r="BM180" s="388"/>
      <c r="BN180" s="391"/>
      <c r="BO180" s="19">
        <f>COUNTIF(AG180:AW180,"Yes")</f>
        <v>0</v>
      </c>
      <c r="BP180" s="20">
        <f>COUNTIF(AX180:BG180, "Yes")</f>
        <v>0</v>
      </c>
      <c r="BQ180" s="21">
        <f>COUNTIF(BI180:BN180, "Yes")</f>
        <v>0</v>
      </c>
      <c r="BR180" s="242">
        <f>SUM(BO180:BQ180)</f>
        <v>0</v>
      </c>
      <c r="BS180" s="9" t="str">
        <f>IF(MATCH(B:B,'[2]Master ATLIS List'!$A:$A,0),"Y","N")</f>
        <v>Y</v>
      </c>
    </row>
    <row r="181" spans="1:71" s="28" customFormat="1" x14ac:dyDescent="0.2">
      <c r="A181" s="409" t="s">
        <v>242</v>
      </c>
      <c r="B181" s="26" t="s">
        <v>243</v>
      </c>
      <c r="C181" s="18" t="s">
        <v>1863</v>
      </c>
      <c r="D181" s="18" t="s">
        <v>13</v>
      </c>
      <c r="E181" s="27" t="s">
        <v>67</v>
      </c>
      <c r="F181" s="402">
        <f>SUMIFS('MCO Encounters'!G:G,'MCO Encounters'!A:A,B181,'MCO Encounters'!F:F,$C$1)</f>
        <v>0</v>
      </c>
      <c r="G181" s="371"/>
      <c r="H181" s="404">
        <f>SUMIFS('MCO Encounters'!I:I,'MCO Encounters'!A:A,B181,'MCO Encounters'!F:F,$C$1)</f>
        <v>0</v>
      </c>
      <c r="I181" s="371"/>
      <c r="J181" s="404">
        <f>SUMIFS('MCO Encounters'!H:H,'MCO Encounters'!A:A,B181,'MCO Encounters'!F:F,$C$1)</f>
        <v>0</v>
      </c>
      <c r="K181" s="372"/>
      <c r="L181" s="370"/>
      <c r="M181" s="394"/>
      <c r="N181" s="394"/>
      <c r="O181" s="394"/>
      <c r="P181" s="394"/>
      <c r="Q181" s="394"/>
      <c r="R181" s="395"/>
      <c r="S181" s="396"/>
      <c r="T181" s="394"/>
      <c r="U181" s="397"/>
      <c r="V181" s="398"/>
      <c r="W181" s="394"/>
      <c r="X181" s="398"/>
      <c r="Y181" s="394"/>
      <c r="Z181" s="396"/>
      <c r="AA181" s="398"/>
      <c r="AB181" s="398"/>
      <c r="AC181" s="398"/>
      <c r="AD181" s="398"/>
      <c r="AE181" s="398"/>
      <c r="AF181" s="397"/>
      <c r="AG181" s="388"/>
      <c r="AH181" s="388"/>
      <c r="AI181" s="388"/>
      <c r="AJ181" s="388"/>
      <c r="AK181" s="388"/>
      <c r="AL181" s="388"/>
      <c r="AM181" s="388"/>
      <c r="AN181" s="388"/>
      <c r="AO181" s="388"/>
      <c r="AP181" s="388"/>
      <c r="AQ181" s="388"/>
      <c r="AR181" s="388"/>
      <c r="AS181" s="388"/>
      <c r="AT181" s="388"/>
      <c r="AU181" s="388"/>
      <c r="AV181" s="388"/>
      <c r="AW181" s="388"/>
      <c r="AX181" s="389"/>
      <c r="AY181" s="388"/>
      <c r="AZ181" s="388"/>
      <c r="BA181" s="388"/>
      <c r="BB181" s="388"/>
      <c r="BC181" s="388"/>
      <c r="BD181" s="388"/>
      <c r="BE181" s="388"/>
      <c r="BF181" s="388"/>
      <c r="BG181" s="388"/>
      <c r="BH181" s="399"/>
      <c r="BI181" s="385"/>
      <c r="BJ181" s="388"/>
      <c r="BK181" s="388"/>
      <c r="BL181" s="388"/>
      <c r="BM181" s="388"/>
      <c r="BN181" s="391"/>
      <c r="BO181" s="19">
        <f>COUNTIF(AG181:AW181,"Yes")</f>
        <v>0</v>
      </c>
      <c r="BP181" s="20">
        <f>COUNTIF(AX181:BG181, "Yes")</f>
        <v>0</v>
      </c>
      <c r="BQ181" s="21">
        <f>COUNTIF(BI181:BN181, "Yes")</f>
        <v>0</v>
      </c>
      <c r="BR181" s="242">
        <f>SUM(BO181:BQ181)</f>
        <v>0</v>
      </c>
      <c r="BS181" s="9" t="str">
        <f>IF(MATCH(B:B,'[2]Master ATLIS List'!$A:$A,0),"Y","N")</f>
        <v>Y</v>
      </c>
    </row>
    <row r="182" spans="1:71" x14ac:dyDescent="0.2">
      <c r="A182" s="408" t="s">
        <v>378</v>
      </c>
      <c r="B182" s="22" t="s">
        <v>379</v>
      </c>
      <c r="C182" s="23" t="s">
        <v>1819</v>
      </c>
      <c r="D182" s="23" t="s">
        <v>13</v>
      </c>
      <c r="E182" s="24" t="s">
        <v>67</v>
      </c>
      <c r="F182" s="402">
        <f>SUMIFS('MCO Encounters'!G:G,'MCO Encounters'!A:A,B182,'MCO Encounters'!F:F,$C$1)</f>
        <v>0</v>
      </c>
      <c r="G182" s="371"/>
      <c r="H182" s="404">
        <f>SUMIFS('MCO Encounters'!I:I,'MCO Encounters'!A:A,B182,'MCO Encounters'!F:F,$C$1)</f>
        <v>0</v>
      </c>
      <c r="I182" s="371"/>
      <c r="J182" s="404">
        <f>SUMIFS('MCO Encounters'!H:H,'MCO Encounters'!A:A,B182,'MCO Encounters'!F:F,$C$1)</f>
        <v>0</v>
      </c>
      <c r="K182" s="372"/>
      <c r="L182" s="370"/>
      <c r="M182" s="383"/>
      <c r="N182" s="383"/>
      <c r="O182" s="383"/>
      <c r="P182" s="383"/>
      <c r="Q182" s="383"/>
      <c r="R182" s="384"/>
      <c r="S182" s="385"/>
      <c r="T182" s="383"/>
      <c r="U182" s="393"/>
      <c r="V182" s="388"/>
      <c r="W182" s="383"/>
      <c r="X182" s="388"/>
      <c r="Y182" s="383"/>
      <c r="Z182" s="385"/>
      <c r="AA182" s="388"/>
      <c r="AB182" s="388"/>
      <c r="AC182" s="388"/>
      <c r="AD182" s="388"/>
      <c r="AE182" s="388"/>
      <c r="AF182" s="393"/>
      <c r="AG182" s="388"/>
      <c r="AH182" s="388"/>
      <c r="AI182" s="388"/>
      <c r="AJ182" s="388"/>
      <c r="AK182" s="388"/>
      <c r="AL182" s="388"/>
      <c r="AM182" s="388"/>
      <c r="AN182" s="388"/>
      <c r="AO182" s="388"/>
      <c r="AP182" s="388"/>
      <c r="AQ182" s="388"/>
      <c r="AR182" s="388"/>
      <c r="AS182" s="388"/>
      <c r="AT182" s="388"/>
      <c r="AU182" s="388"/>
      <c r="AV182" s="388"/>
      <c r="AW182" s="388"/>
      <c r="AX182" s="389"/>
      <c r="AY182" s="388"/>
      <c r="AZ182" s="388"/>
      <c r="BA182" s="388"/>
      <c r="BB182" s="388"/>
      <c r="BC182" s="388"/>
      <c r="BD182" s="388"/>
      <c r="BE182" s="388"/>
      <c r="BF182" s="388"/>
      <c r="BG182" s="388"/>
      <c r="BH182" s="390"/>
      <c r="BI182" s="385"/>
      <c r="BJ182" s="388"/>
      <c r="BK182" s="388"/>
      <c r="BL182" s="388"/>
      <c r="BM182" s="388"/>
      <c r="BN182" s="391"/>
      <c r="BO182" s="19">
        <f>COUNTIF(AG182:AW182,"Yes")</f>
        <v>0</v>
      </c>
      <c r="BP182" s="20">
        <f>COUNTIF(AX182:BG182, "Yes")</f>
        <v>0</v>
      </c>
      <c r="BQ182" s="21">
        <f>COUNTIF(BI182:BN182, "Yes")</f>
        <v>0</v>
      </c>
      <c r="BR182" s="242">
        <f>SUM(BO182:BQ182)</f>
        <v>0</v>
      </c>
      <c r="BS182" s="9" t="str">
        <f>IF(MATCH(B:B,'[2]Master ATLIS List'!$A:$A,0),"Y","N")</f>
        <v>Y</v>
      </c>
    </row>
    <row r="183" spans="1:71" s="28" customFormat="1" x14ac:dyDescent="0.2">
      <c r="A183" s="409" t="s">
        <v>613</v>
      </c>
      <c r="B183" s="26" t="s">
        <v>614</v>
      </c>
      <c r="C183" s="18" t="s">
        <v>1828</v>
      </c>
      <c r="D183" s="18" t="s">
        <v>15</v>
      </c>
      <c r="E183" s="27" t="s">
        <v>19</v>
      </c>
      <c r="F183" s="402">
        <f>SUMIFS('MCO Encounters'!G:G,'MCO Encounters'!A:A,B183,'MCO Encounters'!F:F,$C$1)</f>
        <v>0</v>
      </c>
      <c r="G183" s="371"/>
      <c r="H183" s="404">
        <f>SUMIFS('MCO Encounters'!I:I,'MCO Encounters'!A:A,B183,'MCO Encounters'!F:F,$C$1)</f>
        <v>0</v>
      </c>
      <c r="I183" s="371"/>
      <c r="J183" s="404">
        <f>SUMIFS('MCO Encounters'!H:H,'MCO Encounters'!A:A,B183,'MCO Encounters'!F:F,$C$1)</f>
        <v>0</v>
      </c>
      <c r="K183" s="372"/>
      <c r="L183" s="370"/>
      <c r="M183" s="394"/>
      <c r="N183" s="394"/>
      <c r="O183" s="394"/>
      <c r="P183" s="394"/>
      <c r="Q183" s="394"/>
      <c r="R183" s="395"/>
      <c r="S183" s="396"/>
      <c r="T183" s="394"/>
      <c r="U183" s="397"/>
      <c r="V183" s="398"/>
      <c r="W183" s="394"/>
      <c r="X183" s="398"/>
      <c r="Y183" s="394"/>
      <c r="Z183" s="396"/>
      <c r="AA183" s="398"/>
      <c r="AB183" s="398"/>
      <c r="AC183" s="398"/>
      <c r="AD183" s="398"/>
      <c r="AE183" s="398"/>
      <c r="AF183" s="397"/>
      <c r="AG183" s="388"/>
      <c r="AH183" s="388"/>
      <c r="AI183" s="388"/>
      <c r="AJ183" s="388"/>
      <c r="AK183" s="388"/>
      <c r="AL183" s="388"/>
      <c r="AM183" s="388"/>
      <c r="AN183" s="388"/>
      <c r="AO183" s="388"/>
      <c r="AP183" s="388"/>
      <c r="AQ183" s="388"/>
      <c r="AR183" s="388"/>
      <c r="AS183" s="388"/>
      <c r="AT183" s="388"/>
      <c r="AU183" s="388"/>
      <c r="AV183" s="388"/>
      <c r="AW183" s="388"/>
      <c r="AX183" s="389"/>
      <c r="AY183" s="388"/>
      <c r="AZ183" s="388"/>
      <c r="BA183" s="388"/>
      <c r="BB183" s="388"/>
      <c r="BC183" s="388"/>
      <c r="BD183" s="388"/>
      <c r="BE183" s="388"/>
      <c r="BF183" s="388"/>
      <c r="BG183" s="388"/>
      <c r="BH183" s="399"/>
      <c r="BI183" s="385"/>
      <c r="BJ183" s="388"/>
      <c r="BK183" s="388"/>
      <c r="BL183" s="388"/>
      <c r="BM183" s="388"/>
      <c r="BN183" s="391"/>
      <c r="BO183" s="19">
        <f>COUNTIF(AG183:AW183,"Yes")</f>
        <v>0</v>
      </c>
      <c r="BP183" s="20">
        <f>COUNTIF(AX183:BG183, "Yes")</f>
        <v>0</v>
      </c>
      <c r="BQ183" s="21">
        <f>COUNTIF(BI183:BN183, "Yes")</f>
        <v>0</v>
      </c>
      <c r="BR183" s="242">
        <f>SUM(BO183:BQ183)</f>
        <v>0</v>
      </c>
      <c r="BS183" s="9" t="str">
        <f>IF(MATCH(B:B,'[2]Master ATLIS List'!$A:$A,0),"Y","N")</f>
        <v>Y</v>
      </c>
    </row>
    <row r="184" spans="1:71" x14ac:dyDescent="0.2">
      <c r="A184" s="408" t="s">
        <v>480</v>
      </c>
      <c r="B184" s="22" t="s">
        <v>481</v>
      </c>
      <c r="C184" s="23" t="s">
        <v>1614</v>
      </c>
      <c r="D184" s="23" t="s">
        <v>15</v>
      </c>
      <c r="E184" s="24" t="s">
        <v>18</v>
      </c>
      <c r="F184" s="402">
        <f>SUMIFS('MCO Encounters'!G:G,'MCO Encounters'!A:A,B184,'MCO Encounters'!F:F,$C$1)</f>
        <v>0</v>
      </c>
      <c r="G184" s="371"/>
      <c r="H184" s="404">
        <f>SUMIFS('MCO Encounters'!I:I,'MCO Encounters'!A:A,B184,'MCO Encounters'!F:F,$C$1)</f>
        <v>0</v>
      </c>
      <c r="I184" s="371"/>
      <c r="J184" s="404">
        <f>SUMIFS('MCO Encounters'!H:H,'MCO Encounters'!A:A,B184,'MCO Encounters'!F:F,$C$1)</f>
        <v>0</v>
      </c>
      <c r="K184" s="372"/>
      <c r="L184" s="370"/>
      <c r="M184" s="383"/>
      <c r="N184" s="383"/>
      <c r="O184" s="383"/>
      <c r="P184" s="383"/>
      <c r="Q184" s="383"/>
      <c r="R184" s="384"/>
      <c r="S184" s="385"/>
      <c r="T184" s="383"/>
      <c r="U184" s="393"/>
      <c r="V184" s="388"/>
      <c r="W184" s="383"/>
      <c r="X184" s="388"/>
      <c r="Y184" s="383"/>
      <c r="Z184" s="385"/>
      <c r="AA184" s="388"/>
      <c r="AB184" s="388"/>
      <c r="AC184" s="388"/>
      <c r="AD184" s="388"/>
      <c r="AE184" s="388"/>
      <c r="AF184" s="393"/>
      <c r="AG184" s="388"/>
      <c r="AH184" s="388"/>
      <c r="AI184" s="388"/>
      <c r="AJ184" s="388"/>
      <c r="AK184" s="388"/>
      <c r="AL184" s="388"/>
      <c r="AM184" s="388"/>
      <c r="AN184" s="388"/>
      <c r="AO184" s="388"/>
      <c r="AP184" s="388"/>
      <c r="AQ184" s="388"/>
      <c r="AR184" s="388"/>
      <c r="AS184" s="388"/>
      <c r="AT184" s="388"/>
      <c r="AU184" s="388"/>
      <c r="AV184" s="388"/>
      <c r="AW184" s="388"/>
      <c r="AX184" s="389"/>
      <c r="AY184" s="388"/>
      <c r="AZ184" s="388"/>
      <c r="BA184" s="388"/>
      <c r="BB184" s="388"/>
      <c r="BC184" s="388"/>
      <c r="BD184" s="388"/>
      <c r="BE184" s="388"/>
      <c r="BF184" s="388"/>
      <c r="BG184" s="388"/>
      <c r="BH184" s="390"/>
      <c r="BI184" s="385"/>
      <c r="BJ184" s="388"/>
      <c r="BK184" s="388"/>
      <c r="BL184" s="388"/>
      <c r="BM184" s="388"/>
      <c r="BN184" s="391"/>
      <c r="BO184" s="19">
        <f>COUNTIF(AG184:AW184,"Yes")</f>
        <v>0</v>
      </c>
      <c r="BP184" s="20">
        <f>COUNTIF(AX184:BG184, "Yes")</f>
        <v>0</v>
      </c>
      <c r="BQ184" s="21">
        <f>COUNTIF(BI184:BN184, "Yes")</f>
        <v>0</v>
      </c>
      <c r="BR184" s="242">
        <f>SUM(BO184:BQ184)</f>
        <v>0</v>
      </c>
      <c r="BS184" s="9" t="str">
        <f>IF(MATCH(B:B,'[2]Master ATLIS List'!$A:$A,0),"Y","N")</f>
        <v>Y</v>
      </c>
    </row>
    <row r="185" spans="1:71" s="28" customFormat="1" x14ac:dyDescent="0.2">
      <c r="A185" s="409" t="s">
        <v>345</v>
      </c>
      <c r="B185" s="26" t="s">
        <v>346</v>
      </c>
      <c r="C185" s="18" t="s">
        <v>1600</v>
      </c>
      <c r="D185" s="18" t="s">
        <v>13</v>
      </c>
      <c r="E185" s="27" t="s">
        <v>67</v>
      </c>
      <c r="F185" s="402">
        <f>SUMIFS('MCO Encounters'!G:G,'MCO Encounters'!A:A,B185,'MCO Encounters'!F:F,$C$1)</f>
        <v>0</v>
      </c>
      <c r="G185" s="371"/>
      <c r="H185" s="404">
        <f>SUMIFS('MCO Encounters'!I:I,'MCO Encounters'!A:A,B185,'MCO Encounters'!F:F,$C$1)</f>
        <v>0</v>
      </c>
      <c r="I185" s="371"/>
      <c r="J185" s="404">
        <f>SUMIFS('MCO Encounters'!H:H,'MCO Encounters'!A:A,B185,'MCO Encounters'!F:F,$C$1)</f>
        <v>0</v>
      </c>
      <c r="K185" s="372"/>
      <c r="L185" s="370"/>
      <c r="M185" s="394"/>
      <c r="N185" s="394"/>
      <c r="O185" s="394"/>
      <c r="P185" s="394"/>
      <c r="Q185" s="394"/>
      <c r="R185" s="395"/>
      <c r="S185" s="396"/>
      <c r="T185" s="394"/>
      <c r="U185" s="397"/>
      <c r="V185" s="398"/>
      <c r="W185" s="394"/>
      <c r="X185" s="398"/>
      <c r="Y185" s="394"/>
      <c r="Z185" s="396"/>
      <c r="AA185" s="398"/>
      <c r="AB185" s="398"/>
      <c r="AC185" s="398"/>
      <c r="AD185" s="398"/>
      <c r="AE185" s="398"/>
      <c r="AF185" s="397"/>
      <c r="AG185" s="388"/>
      <c r="AH185" s="388"/>
      <c r="AI185" s="388"/>
      <c r="AJ185" s="388"/>
      <c r="AK185" s="388"/>
      <c r="AL185" s="388"/>
      <c r="AM185" s="388"/>
      <c r="AN185" s="388"/>
      <c r="AO185" s="388"/>
      <c r="AP185" s="388"/>
      <c r="AQ185" s="388"/>
      <c r="AR185" s="388"/>
      <c r="AS185" s="388"/>
      <c r="AT185" s="388"/>
      <c r="AU185" s="388"/>
      <c r="AV185" s="388"/>
      <c r="AW185" s="388"/>
      <c r="AX185" s="389"/>
      <c r="AY185" s="388"/>
      <c r="AZ185" s="388"/>
      <c r="BA185" s="388"/>
      <c r="BB185" s="388"/>
      <c r="BC185" s="388"/>
      <c r="BD185" s="388"/>
      <c r="BE185" s="388"/>
      <c r="BF185" s="388"/>
      <c r="BG185" s="388"/>
      <c r="BH185" s="399"/>
      <c r="BI185" s="385"/>
      <c r="BJ185" s="388"/>
      <c r="BK185" s="388"/>
      <c r="BL185" s="388"/>
      <c r="BM185" s="388"/>
      <c r="BN185" s="391"/>
      <c r="BO185" s="19">
        <f>COUNTIF(AG185:AW185,"Yes")</f>
        <v>0</v>
      </c>
      <c r="BP185" s="20">
        <f>COUNTIF(AX185:BG185, "Yes")</f>
        <v>0</v>
      </c>
      <c r="BQ185" s="21">
        <f>COUNTIF(BI185:BN185, "Yes")</f>
        <v>0</v>
      </c>
      <c r="BR185" s="242">
        <f>SUM(BO185:BQ185)</f>
        <v>0</v>
      </c>
      <c r="BS185" s="9" t="str">
        <f>IF(MATCH(B:B,'[2]Master ATLIS List'!$A:$A,0),"Y","N")</f>
        <v>Y</v>
      </c>
    </row>
    <row r="186" spans="1:71" x14ac:dyDescent="0.2">
      <c r="A186" s="408" t="s">
        <v>958</v>
      </c>
      <c r="B186" s="22" t="s">
        <v>959</v>
      </c>
      <c r="C186" s="23" t="s">
        <v>1526</v>
      </c>
      <c r="D186" s="23" t="s">
        <v>15</v>
      </c>
      <c r="E186" s="24" t="s">
        <v>49</v>
      </c>
      <c r="F186" s="402">
        <f>SUMIFS('MCO Encounters'!G:G,'MCO Encounters'!A:A,B186,'MCO Encounters'!F:F,$C$1)</f>
        <v>0</v>
      </c>
      <c r="G186" s="371"/>
      <c r="H186" s="404">
        <f>SUMIFS('MCO Encounters'!I:I,'MCO Encounters'!A:A,B186,'MCO Encounters'!F:F,$C$1)</f>
        <v>0</v>
      </c>
      <c r="I186" s="371"/>
      <c r="J186" s="404">
        <f>SUMIFS('MCO Encounters'!H:H,'MCO Encounters'!A:A,B186,'MCO Encounters'!F:F,$C$1)</f>
        <v>0</v>
      </c>
      <c r="K186" s="372"/>
      <c r="L186" s="370"/>
      <c r="M186" s="383"/>
      <c r="N186" s="383"/>
      <c r="O186" s="383"/>
      <c r="P186" s="383"/>
      <c r="Q186" s="383"/>
      <c r="R186" s="384"/>
      <c r="S186" s="385"/>
      <c r="T186" s="383"/>
      <c r="U186" s="393"/>
      <c r="V186" s="388"/>
      <c r="W186" s="383"/>
      <c r="X186" s="388"/>
      <c r="Y186" s="383"/>
      <c r="Z186" s="385"/>
      <c r="AA186" s="388"/>
      <c r="AB186" s="388"/>
      <c r="AC186" s="388"/>
      <c r="AD186" s="388"/>
      <c r="AE186" s="388"/>
      <c r="AF186" s="393"/>
      <c r="AG186" s="388"/>
      <c r="AH186" s="388"/>
      <c r="AI186" s="388"/>
      <c r="AJ186" s="388"/>
      <c r="AK186" s="388"/>
      <c r="AL186" s="388"/>
      <c r="AM186" s="388"/>
      <c r="AN186" s="388"/>
      <c r="AO186" s="388"/>
      <c r="AP186" s="388"/>
      <c r="AQ186" s="388"/>
      <c r="AR186" s="388"/>
      <c r="AS186" s="388"/>
      <c r="AT186" s="388"/>
      <c r="AU186" s="388"/>
      <c r="AV186" s="388"/>
      <c r="AW186" s="388"/>
      <c r="AX186" s="389"/>
      <c r="AY186" s="388"/>
      <c r="AZ186" s="388"/>
      <c r="BA186" s="388"/>
      <c r="BB186" s="388"/>
      <c r="BC186" s="388"/>
      <c r="BD186" s="388"/>
      <c r="BE186" s="388"/>
      <c r="BF186" s="388"/>
      <c r="BG186" s="388"/>
      <c r="BH186" s="390"/>
      <c r="BI186" s="385"/>
      <c r="BJ186" s="388"/>
      <c r="BK186" s="388"/>
      <c r="BL186" s="388"/>
      <c r="BM186" s="388"/>
      <c r="BN186" s="391"/>
      <c r="BO186" s="19">
        <f>COUNTIF(AG186:AW186,"Yes")</f>
        <v>0</v>
      </c>
      <c r="BP186" s="20">
        <f>COUNTIF(AX186:BG186, "Yes")</f>
        <v>0</v>
      </c>
      <c r="BQ186" s="21">
        <f>COUNTIF(BI186:BN186, "Yes")</f>
        <v>0</v>
      </c>
      <c r="BR186" s="242">
        <f>SUM(BO186:BQ186)</f>
        <v>0</v>
      </c>
      <c r="BS186" s="9" t="str">
        <f>IF(MATCH(B:B,'[2]Master ATLIS List'!$A:$A,0),"Y","N")</f>
        <v>Y</v>
      </c>
    </row>
    <row r="187" spans="1:71" s="28" customFormat="1" x14ac:dyDescent="0.2">
      <c r="A187" s="409" t="s">
        <v>723</v>
      </c>
      <c r="B187" s="26" t="s">
        <v>724</v>
      </c>
      <c r="C187" s="18" t="s">
        <v>725</v>
      </c>
      <c r="D187" s="18" t="s">
        <v>15</v>
      </c>
      <c r="E187" s="27" t="s">
        <v>20</v>
      </c>
      <c r="F187" s="402">
        <f>SUMIFS('MCO Encounters'!G:G,'MCO Encounters'!A:A,B187,'MCO Encounters'!F:F,$C$1)</f>
        <v>0</v>
      </c>
      <c r="G187" s="371"/>
      <c r="H187" s="404">
        <f>SUMIFS('MCO Encounters'!I:I,'MCO Encounters'!A:A,B187,'MCO Encounters'!F:F,$C$1)</f>
        <v>0</v>
      </c>
      <c r="I187" s="371"/>
      <c r="J187" s="404">
        <f>SUMIFS('MCO Encounters'!H:H,'MCO Encounters'!A:A,B187,'MCO Encounters'!F:F,$C$1)</f>
        <v>0</v>
      </c>
      <c r="K187" s="372"/>
      <c r="L187" s="370"/>
      <c r="M187" s="394"/>
      <c r="N187" s="394"/>
      <c r="O187" s="394"/>
      <c r="P187" s="394"/>
      <c r="Q187" s="394"/>
      <c r="R187" s="395"/>
      <c r="S187" s="396"/>
      <c r="T187" s="394"/>
      <c r="U187" s="397"/>
      <c r="V187" s="398"/>
      <c r="W187" s="394"/>
      <c r="X187" s="398"/>
      <c r="Y187" s="394"/>
      <c r="Z187" s="396"/>
      <c r="AA187" s="398"/>
      <c r="AB187" s="398"/>
      <c r="AC187" s="398"/>
      <c r="AD187" s="398"/>
      <c r="AE187" s="398"/>
      <c r="AF187" s="397"/>
      <c r="AG187" s="388"/>
      <c r="AH187" s="388"/>
      <c r="AI187" s="388"/>
      <c r="AJ187" s="388"/>
      <c r="AK187" s="388"/>
      <c r="AL187" s="388"/>
      <c r="AM187" s="388"/>
      <c r="AN187" s="388"/>
      <c r="AO187" s="388"/>
      <c r="AP187" s="388"/>
      <c r="AQ187" s="388"/>
      <c r="AR187" s="388"/>
      <c r="AS187" s="388"/>
      <c r="AT187" s="388"/>
      <c r="AU187" s="388"/>
      <c r="AV187" s="388"/>
      <c r="AW187" s="388"/>
      <c r="AX187" s="389"/>
      <c r="AY187" s="388"/>
      <c r="AZ187" s="388"/>
      <c r="BA187" s="388"/>
      <c r="BB187" s="388"/>
      <c r="BC187" s="388"/>
      <c r="BD187" s="388"/>
      <c r="BE187" s="388"/>
      <c r="BF187" s="388"/>
      <c r="BG187" s="388"/>
      <c r="BH187" s="399"/>
      <c r="BI187" s="385"/>
      <c r="BJ187" s="388"/>
      <c r="BK187" s="388"/>
      <c r="BL187" s="388"/>
      <c r="BM187" s="388"/>
      <c r="BN187" s="391"/>
      <c r="BO187" s="19">
        <f>COUNTIF(AG187:AW187,"Yes")</f>
        <v>0</v>
      </c>
      <c r="BP187" s="20">
        <f>COUNTIF(AX187:BG187, "Yes")</f>
        <v>0</v>
      </c>
      <c r="BQ187" s="21">
        <f>COUNTIF(BI187:BN187, "Yes")</f>
        <v>0</v>
      </c>
      <c r="BR187" s="242">
        <f>SUM(BO187:BQ187)</f>
        <v>0</v>
      </c>
      <c r="BS187" s="9" t="str">
        <f>IF(MATCH(B:B,'[2]Master ATLIS List'!$A:$A,0),"Y","N")</f>
        <v>Y</v>
      </c>
    </row>
    <row r="188" spans="1:71" x14ac:dyDescent="0.2">
      <c r="A188" s="408" t="s">
        <v>221</v>
      </c>
      <c r="B188" s="22" t="s">
        <v>222</v>
      </c>
      <c r="C188" s="23" t="s">
        <v>1531</v>
      </c>
      <c r="D188" s="23" t="s">
        <v>160</v>
      </c>
      <c r="E188" s="24" t="s">
        <v>18</v>
      </c>
      <c r="F188" s="402">
        <f>SUMIFS('MCO Encounters'!G:G,'MCO Encounters'!A:A,B188,'MCO Encounters'!F:F,$C$1)</f>
        <v>0</v>
      </c>
      <c r="G188" s="371"/>
      <c r="H188" s="404">
        <f>SUMIFS('MCO Encounters'!I:I,'MCO Encounters'!A:A,B188,'MCO Encounters'!F:F,$C$1)</f>
        <v>0</v>
      </c>
      <c r="I188" s="371"/>
      <c r="J188" s="404">
        <f>SUMIFS('MCO Encounters'!H:H,'MCO Encounters'!A:A,B188,'MCO Encounters'!F:F,$C$1)</f>
        <v>0</v>
      </c>
      <c r="K188" s="372"/>
      <c r="L188" s="370"/>
      <c r="M188" s="383"/>
      <c r="N188" s="383"/>
      <c r="O188" s="383"/>
      <c r="P188" s="383"/>
      <c r="Q188" s="383"/>
      <c r="R188" s="384"/>
      <c r="S188" s="385"/>
      <c r="T188" s="383"/>
      <c r="U188" s="393"/>
      <c r="V188" s="388"/>
      <c r="W188" s="383"/>
      <c r="X188" s="388"/>
      <c r="Y188" s="383"/>
      <c r="Z188" s="385"/>
      <c r="AA188" s="388"/>
      <c r="AB188" s="388"/>
      <c r="AC188" s="388"/>
      <c r="AD188" s="388"/>
      <c r="AE188" s="388"/>
      <c r="AF188" s="393"/>
      <c r="AG188" s="388"/>
      <c r="AH188" s="388"/>
      <c r="AI188" s="388"/>
      <c r="AJ188" s="388"/>
      <c r="AK188" s="388"/>
      <c r="AL188" s="388"/>
      <c r="AM188" s="388"/>
      <c r="AN188" s="388"/>
      <c r="AO188" s="388"/>
      <c r="AP188" s="388"/>
      <c r="AQ188" s="388"/>
      <c r="AR188" s="388"/>
      <c r="AS188" s="388"/>
      <c r="AT188" s="388"/>
      <c r="AU188" s="388"/>
      <c r="AV188" s="388"/>
      <c r="AW188" s="388"/>
      <c r="AX188" s="389"/>
      <c r="AY188" s="388"/>
      <c r="AZ188" s="388"/>
      <c r="BA188" s="388"/>
      <c r="BB188" s="388"/>
      <c r="BC188" s="388"/>
      <c r="BD188" s="388"/>
      <c r="BE188" s="388"/>
      <c r="BF188" s="388"/>
      <c r="BG188" s="388"/>
      <c r="BH188" s="390"/>
      <c r="BI188" s="385"/>
      <c r="BJ188" s="388"/>
      <c r="BK188" s="388"/>
      <c r="BL188" s="388"/>
      <c r="BM188" s="388"/>
      <c r="BN188" s="391"/>
      <c r="BO188" s="19">
        <f>COUNTIF(AG188:AW188,"Yes")</f>
        <v>0</v>
      </c>
      <c r="BP188" s="20">
        <f>COUNTIF(AX188:BG188, "Yes")</f>
        <v>0</v>
      </c>
      <c r="BQ188" s="21">
        <f>COUNTIF(BI188:BN188, "Yes")</f>
        <v>0</v>
      </c>
      <c r="BR188" s="242">
        <f>SUM(BO188:BQ188)</f>
        <v>0</v>
      </c>
      <c r="BS188" s="9" t="str">
        <f>IF(MATCH(B:B,'[2]Master ATLIS List'!$A:$A,0),"Y","N")</f>
        <v>Y</v>
      </c>
    </row>
    <row r="189" spans="1:71" s="28" customFormat="1" x14ac:dyDescent="0.2">
      <c r="A189" s="409" t="s">
        <v>302</v>
      </c>
      <c r="B189" s="26" t="s">
        <v>303</v>
      </c>
      <c r="C189" s="18" t="s">
        <v>1578</v>
      </c>
      <c r="D189" s="18" t="s">
        <v>15</v>
      </c>
      <c r="E189" s="27" t="s">
        <v>17</v>
      </c>
      <c r="F189" s="402">
        <f>SUMIFS('MCO Encounters'!G:G,'MCO Encounters'!A:A,B189,'MCO Encounters'!F:F,$C$1)</f>
        <v>0</v>
      </c>
      <c r="G189" s="371"/>
      <c r="H189" s="404">
        <f>SUMIFS('MCO Encounters'!I:I,'MCO Encounters'!A:A,B189,'MCO Encounters'!F:F,$C$1)</f>
        <v>0</v>
      </c>
      <c r="I189" s="371"/>
      <c r="J189" s="404">
        <f>SUMIFS('MCO Encounters'!H:H,'MCO Encounters'!A:A,B189,'MCO Encounters'!F:F,$C$1)</f>
        <v>0</v>
      </c>
      <c r="K189" s="372"/>
      <c r="L189" s="370"/>
      <c r="M189" s="394"/>
      <c r="N189" s="394"/>
      <c r="O189" s="394"/>
      <c r="P189" s="394"/>
      <c r="Q189" s="394"/>
      <c r="R189" s="395"/>
      <c r="S189" s="396"/>
      <c r="T189" s="394"/>
      <c r="U189" s="397"/>
      <c r="V189" s="398"/>
      <c r="W189" s="394"/>
      <c r="X189" s="398"/>
      <c r="Y189" s="394"/>
      <c r="Z189" s="396"/>
      <c r="AA189" s="398"/>
      <c r="AB189" s="398"/>
      <c r="AC189" s="398"/>
      <c r="AD189" s="398"/>
      <c r="AE189" s="398"/>
      <c r="AF189" s="397"/>
      <c r="AG189" s="388"/>
      <c r="AH189" s="388"/>
      <c r="AI189" s="388"/>
      <c r="AJ189" s="388"/>
      <c r="AK189" s="388"/>
      <c r="AL189" s="388"/>
      <c r="AM189" s="388"/>
      <c r="AN189" s="388"/>
      <c r="AO189" s="388"/>
      <c r="AP189" s="388"/>
      <c r="AQ189" s="388"/>
      <c r="AR189" s="388"/>
      <c r="AS189" s="388"/>
      <c r="AT189" s="388"/>
      <c r="AU189" s="388"/>
      <c r="AV189" s="388"/>
      <c r="AW189" s="388"/>
      <c r="AX189" s="389"/>
      <c r="AY189" s="388"/>
      <c r="AZ189" s="388"/>
      <c r="BA189" s="388"/>
      <c r="BB189" s="388"/>
      <c r="BC189" s="388"/>
      <c r="BD189" s="388"/>
      <c r="BE189" s="388"/>
      <c r="BF189" s="388"/>
      <c r="BG189" s="388"/>
      <c r="BH189" s="399"/>
      <c r="BI189" s="385"/>
      <c r="BJ189" s="388"/>
      <c r="BK189" s="388"/>
      <c r="BL189" s="388"/>
      <c r="BM189" s="388"/>
      <c r="BN189" s="391"/>
      <c r="BO189" s="19">
        <f>COUNTIF(AG189:AW189,"Yes")</f>
        <v>0</v>
      </c>
      <c r="BP189" s="20">
        <f>COUNTIF(AX189:BG189, "Yes")</f>
        <v>0</v>
      </c>
      <c r="BQ189" s="21">
        <f>COUNTIF(BI189:BN189, "Yes")</f>
        <v>0</v>
      </c>
      <c r="BR189" s="242">
        <f>SUM(BO189:BQ189)</f>
        <v>0</v>
      </c>
      <c r="BS189" s="9" t="str">
        <f>IF(MATCH(B:B,'[2]Master ATLIS List'!$A:$A,0),"Y","N")</f>
        <v>Y</v>
      </c>
    </row>
    <row r="190" spans="1:71" x14ac:dyDescent="0.2">
      <c r="A190" s="408" t="s">
        <v>812</v>
      </c>
      <c r="B190" s="22" t="s">
        <v>813</v>
      </c>
      <c r="C190" s="23" t="s">
        <v>1714</v>
      </c>
      <c r="D190" s="23" t="s">
        <v>15</v>
      </c>
      <c r="E190" s="24" t="s">
        <v>65</v>
      </c>
      <c r="F190" s="402">
        <f>SUMIFS('MCO Encounters'!G:G,'MCO Encounters'!A:A,B190,'MCO Encounters'!F:F,$C$1)</f>
        <v>0</v>
      </c>
      <c r="G190" s="371"/>
      <c r="H190" s="404">
        <f>SUMIFS('MCO Encounters'!I:I,'MCO Encounters'!A:A,B190,'MCO Encounters'!F:F,$C$1)</f>
        <v>0</v>
      </c>
      <c r="I190" s="371"/>
      <c r="J190" s="404">
        <f>SUMIFS('MCO Encounters'!H:H,'MCO Encounters'!A:A,B190,'MCO Encounters'!F:F,$C$1)</f>
        <v>0</v>
      </c>
      <c r="K190" s="372"/>
      <c r="L190" s="370"/>
      <c r="M190" s="383"/>
      <c r="N190" s="383"/>
      <c r="O190" s="383"/>
      <c r="P190" s="383"/>
      <c r="Q190" s="383"/>
      <c r="R190" s="384"/>
      <c r="S190" s="385"/>
      <c r="T190" s="383"/>
      <c r="U190" s="393"/>
      <c r="V190" s="388"/>
      <c r="W190" s="383"/>
      <c r="X190" s="388"/>
      <c r="Y190" s="383"/>
      <c r="Z190" s="385"/>
      <c r="AA190" s="388"/>
      <c r="AB190" s="388"/>
      <c r="AC190" s="388"/>
      <c r="AD190" s="388"/>
      <c r="AE190" s="388"/>
      <c r="AF190" s="393"/>
      <c r="AG190" s="388"/>
      <c r="AH190" s="388"/>
      <c r="AI190" s="388"/>
      <c r="AJ190" s="388"/>
      <c r="AK190" s="388"/>
      <c r="AL190" s="388"/>
      <c r="AM190" s="388"/>
      <c r="AN190" s="388"/>
      <c r="AO190" s="388"/>
      <c r="AP190" s="388"/>
      <c r="AQ190" s="388"/>
      <c r="AR190" s="388"/>
      <c r="AS190" s="388"/>
      <c r="AT190" s="388"/>
      <c r="AU190" s="388"/>
      <c r="AV190" s="388"/>
      <c r="AW190" s="388"/>
      <c r="AX190" s="389"/>
      <c r="AY190" s="388"/>
      <c r="AZ190" s="388"/>
      <c r="BA190" s="388"/>
      <c r="BB190" s="388"/>
      <c r="BC190" s="388"/>
      <c r="BD190" s="388"/>
      <c r="BE190" s="388"/>
      <c r="BF190" s="388"/>
      <c r="BG190" s="388"/>
      <c r="BH190" s="390"/>
      <c r="BI190" s="385"/>
      <c r="BJ190" s="388"/>
      <c r="BK190" s="388"/>
      <c r="BL190" s="388"/>
      <c r="BM190" s="388"/>
      <c r="BN190" s="391"/>
      <c r="BO190" s="19">
        <f>COUNTIF(AG190:AW190,"Yes")</f>
        <v>0</v>
      </c>
      <c r="BP190" s="20">
        <f>COUNTIF(AX190:BG190, "Yes")</f>
        <v>0</v>
      </c>
      <c r="BQ190" s="21">
        <f>COUNTIF(BI190:BN190, "Yes")</f>
        <v>0</v>
      </c>
      <c r="BR190" s="242">
        <f>SUM(BO190:BQ190)</f>
        <v>0</v>
      </c>
      <c r="BS190" s="9" t="str">
        <f>IF(MATCH(B:B,'[2]Master ATLIS List'!$A:$A,0),"Y","N")</f>
        <v>Y</v>
      </c>
    </row>
    <row r="191" spans="1:71" s="28" customFormat="1" x14ac:dyDescent="0.2">
      <c r="A191" s="409" t="s">
        <v>794</v>
      </c>
      <c r="B191" s="26" t="s">
        <v>795</v>
      </c>
      <c r="C191" s="18" t="s">
        <v>1432</v>
      </c>
      <c r="D191" s="18" t="s">
        <v>15</v>
      </c>
      <c r="E191" s="27" t="s">
        <v>20</v>
      </c>
      <c r="F191" s="402">
        <f>SUMIFS('MCO Encounters'!G:G,'MCO Encounters'!A:A,B191,'MCO Encounters'!F:F,$C$1)</f>
        <v>0</v>
      </c>
      <c r="G191" s="371"/>
      <c r="H191" s="404">
        <f>SUMIFS('MCO Encounters'!I:I,'MCO Encounters'!A:A,B191,'MCO Encounters'!F:F,$C$1)</f>
        <v>0</v>
      </c>
      <c r="I191" s="371"/>
      <c r="J191" s="404">
        <f>SUMIFS('MCO Encounters'!H:H,'MCO Encounters'!A:A,B191,'MCO Encounters'!F:F,$C$1)</f>
        <v>0</v>
      </c>
      <c r="K191" s="372"/>
      <c r="L191" s="370"/>
      <c r="M191" s="394"/>
      <c r="N191" s="394"/>
      <c r="O191" s="394"/>
      <c r="P191" s="394"/>
      <c r="Q191" s="394"/>
      <c r="R191" s="395"/>
      <c r="S191" s="396"/>
      <c r="T191" s="394"/>
      <c r="U191" s="397"/>
      <c r="V191" s="398"/>
      <c r="W191" s="394"/>
      <c r="X191" s="398"/>
      <c r="Y191" s="394"/>
      <c r="Z191" s="396"/>
      <c r="AA191" s="398"/>
      <c r="AB191" s="398"/>
      <c r="AC191" s="398"/>
      <c r="AD191" s="398"/>
      <c r="AE191" s="398"/>
      <c r="AF191" s="397"/>
      <c r="AG191" s="388"/>
      <c r="AH191" s="388"/>
      <c r="AI191" s="388"/>
      <c r="AJ191" s="388"/>
      <c r="AK191" s="388"/>
      <c r="AL191" s="388"/>
      <c r="AM191" s="388"/>
      <c r="AN191" s="388"/>
      <c r="AO191" s="388"/>
      <c r="AP191" s="388"/>
      <c r="AQ191" s="388"/>
      <c r="AR191" s="388"/>
      <c r="AS191" s="388"/>
      <c r="AT191" s="388"/>
      <c r="AU191" s="388"/>
      <c r="AV191" s="388"/>
      <c r="AW191" s="388"/>
      <c r="AX191" s="389"/>
      <c r="AY191" s="388"/>
      <c r="AZ191" s="388"/>
      <c r="BA191" s="388"/>
      <c r="BB191" s="388"/>
      <c r="BC191" s="388"/>
      <c r="BD191" s="388"/>
      <c r="BE191" s="388"/>
      <c r="BF191" s="388"/>
      <c r="BG191" s="388"/>
      <c r="BH191" s="399"/>
      <c r="BI191" s="385"/>
      <c r="BJ191" s="388"/>
      <c r="BK191" s="388"/>
      <c r="BL191" s="388"/>
      <c r="BM191" s="388"/>
      <c r="BN191" s="391"/>
      <c r="BO191" s="19">
        <f>COUNTIF(AG191:AW191,"Yes")</f>
        <v>0</v>
      </c>
      <c r="BP191" s="20">
        <f>COUNTIF(AX191:BG191, "Yes")</f>
        <v>0</v>
      </c>
      <c r="BQ191" s="21">
        <f>COUNTIF(BI191:BN191, "Yes")</f>
        <v>0</v>
      </c>
      <c r="BR191" s="242">
        <f>SUM(BO191:BQ191)</f>
        <v>0</v>
      </c>
      <c r="BS191" s="9" t="str">
        <f>IF(MATCH(B:B,'[2]Master ATLIS List'!$A:$A,0),"Y","N")</f>
        <v>Y</v>
      </c>
    </row>
    <row r="192" spans="1:71" x14ac:dyDescent="0.2">
      <c r="A192" s="408" t="s">
        <v>212</v>
      </c>
      <c r="B192" s="22" t="s">
        <v>213</v>
      </c>
      <c r="C192" s="23" t="s">
        <v>214</v>
      </c>
      <c r="D192" s="23" t="s">
        <v>15</v>
      </c>
      <c r="E192" s="24" t="s">
        <v>35</v>
      </c>
      <c r="F192" s="402">
        <f>SUMIFS('MCO Encounters'!G:G,'MCO Encounters'!A:A,B192,'MCO Encounters'!F:F,$C$1)</f>
        <v>0</v>
      </c>
      <c r="G192" s="371"/>
      <c r="H192" s="404">
        <f>SUMIFS('MCO Encounters'!I:I,'MCO Encounters'!A:A,B192,'MCO Encounters'!F:F,$C$1)</f>
        <v>0</v>
      </c>
      <c r="I192" s="371"/>
      <c r="J192" s="404">
        <f>SUMIFS('MCO Encounters'!H:H,'MCO Encounters'!A:A,B192,'MCO Encounters'!F:F,$C$1)</f>
        <v>0</v>
      </c>
      <c r="K192" s="372"/>
      <c r="L192" s="370"/>
      <c r="M192" s="383"/>
      <c r="N192" s="383"/>
      <c r="O192" s="383"/>
      <c r="P192" s="383"/>
      <c r="Q192" s="383"/>
      <c r="R192" s="384"/>
      <c r="S192" s="385"/>
      <c r="T192" s="383"/>
      <c r="U192" s="393"/>
      <c r="V192" s="388"/>
      <c r="W192" s="383"/>
      <c r="X192" s="388"/>
      <c r="Y192" s="383"/>
      <c r="Z192" s="385"/>
      <c r="AA192" s="388"/>
      <c r="AB192" s="388"/>
      <c r="AC192" s="388"/>
      <c r="AD192" s="388"/>
      <c r="AE192" s="388"/>
      <c r="AF192" s="393"/>
      <c r="AG192" s="388"/>
      <c r="AH192" s="388"/>
      <c r="AI192" s="388"/>
      <c r="AJ192" s="388"/>
      <c r="AK192" s="388"/>
      <c r="AL192" s="388"/>
      <c r="AM192" s="388"/>
      <c r="AN192" s="388"/>
      <c r="AO192" s="388"/>
      <c r="AP192" s="388"/>
      <c r="AQ192" s="388"/>
      <c r="AR192" s="388"/>
      <c r="AS192" s="388"/>
      <c r="AT192" s="388"/>
      <c r="AU192" s="388"/>
      <c r="AV192" s="388"/>
      <c r="AW192" s="388"/>
      <c r="AX192" s="389"/>
      <c r="AY192" s="388"/>
      <c r="AZ192" s="388"/>
      <c r="BA192" s="388"/>
      <c r="BB192" s="388"/>
      <c r="BC192" s="388"/>
      <c r="BD192" s="388"/>
      <c r="BE192" s="388"/>
      <c r="BF192" s="388"/>
      <c r="BG192" s="388"/>
      <c r="BH192" s="390"/>
      <c r="BI192" s="385"/>
      <c r="BJ192" s="388"/>
      <c r="BK192" s="388"/>
      <c r="BL192" s="388"/>
      <c r="BM192" s="388"/>
      <c r="BN192" s="391"/>
      <c r="BO192" s="19">
        <f>COUNTIF(AG192:AW192,"Yes")</f>
        <v>0</v>
      </c>
      <c r="BP192" s="20">
        <f>COUNTIF(AX192:BG192, "Yes")</f>
        <v>0</v>
      </c>
      <c r="BQ192" s="21">
        <f>COUNTIF(BI192:BN192, "Yes")</f>
        <v>0</v>
      </c>
      <c r="BR192" s="242">
        <f>SUM(BO192:BQ192)</f>
        <v>0</v>
      </c>
      <c r="BS192" s="9" t="str">
        <f>IF(MATCH(B:B,'[2]Master ATLIS List'!$A:$A,0),"Y","N")</f>
        <v>Y</v>
      </c>
    </row>
    <row r="193" spans="1:71" s="28" customFormat="1" x14ac:dyDescent="0.2">
      <c r="A193" s="409" t="s">
        <v>215</v>
      </c>
      <c r="B193" s="26" t="s">
        <v>216</v>
      </c>
      <c r="C193" s="18" t="s">
        <v>1478</v>
      </c>
      <c r="D193" s="18" t="s">
        <v>15</v>
      </c>
      <c r="E193" s="27" t="s">
        <v>20</v>
      </c>
      <c r="F193" s="402">
        <f>SUMIFS('MCO Encounters'!G:G,'MCO Encounters'!A:A,B193,'MCO Encounters'!F:F,$C$1)</f>
        <v>0</v>
      </c>
      <c r="G193" s="371"/>
      <c r="H193" s="404">
        <f>SUMIFS('MCO Encounters'!I:I,'MCO Encounters'!A:A,B193,'MCO Encounters'!F:F,$C$1)</f>
        <v>0</v>
      </c>
      <c r="I193" s="371"/>
      <c r="J193" s="404">
        <f>SUMIFS('MCO Encounters'!H:H,'MCO Encounters'!A:A,B193,'MCO Encounters'!F:F,$C$1)</f>
        <v>0</v>
      </c>
      <c r="K193" s="372"/>
      <c r="L193" s="370"/>
      <c r="M193" s="394"/>
      <c r="N193" s="394"/>
      <c r="O193" s="394"/>
      <c r="P193" s="394"/>
      <c r="Q193" s="394"/>
      <c r="R193" s="395"/>
      <c r="S193" s="396"/>
      <c r="T193" s="394"/>
      <c r="U193" s="397"/>
      <c r="V193" s="398"/>
      <c r="W193" s="394"/>
      <c r="X193" s="398"/>
      <c r="Y193" s="394"/>
      <c r="Z193" s="396"/>
      <c r="AA193" s="398"/>
      <c r="AB193" s="398"/>
      <c r="AC193" s="398"/>
      <c r="AD193" s="398"/>
      <c r="AE193" s="398"/>
      <c r="AF193" s="397"/>
      <c r="AG193" s="388"/>
      <c r="AH193" s="388"/>
      <c r="AI193" s="388"/>
      <c r="AJ193" s="388"/>
      <c r="AK193" s="388"/>
      <c r="AL193" s="388"/>
      <c r="AM193" s="388"/>
      <c r="AN193" s="388"/>
      <c r="AO193" s="388"/>
      <c r="AP193" s="388"/>
      <c r="AQ193" s="388"/>
      <c r="AR193" s="388"/>
      <c r="AS193" s="388"/>
      <c r="AT193" s="388"/>
      <c r="AU193" s="388"/>
      <c r="AV193" s="388"/>
      <c r="AW193" s="388"/>
      <c r="AX193" s="389"/>
      <c r="AY193" s="388"/>
      <c r="AZ193" s="388"/>
      <c r="BA193" s="388"/>
      <c r="BB193" s="388"/>
      <c r="BC193" s="388"/>
      <c r="BD193" s="388"/>
      <c r="BE193" s="388"/>
      <c r="BF193" s="388"/>
      <c r="BG193" s="388"/>
      <c r="BH193" s="399"/>
      <c r="BI193" s="385"/>
      <c r="BJ193" s="388"/>
      <c r="BK193" s="388"/>
      <c r="BL193" s="388"/>
      <c r="BM193" s="388"/>
      <c r="BN193" s="391"/>
      <c r="BO193" s="19">
        <f>COUNTIF(AG193:AW193,"Yes")</f>
        <v>0</v>
      </c>
      <c r="BP193" s="20">
        <f>COUNTIF(AX193:BG193, "Yes")</f>
        <v>0</v>
      </c>
      <c r="BQ193" s="21">
        <f>COUNTIF(BI193:BN193, "Yes")</f>
        <v>0</v>
      </c>
      <c r="BR193" s="242">
        <f>SUM(BO193:BQ193)</f>
        <v>0</v>
      </c>
      <c r="BS193" s="9" t="str">
        <f>IF(MATCH(B:B,'[2]Master ATLIS List'!$A:$A,0),"Y","N")</f>
        <v>Y</v>
      </c>
    </row>
    <row r="194" spans="1:71" x14ac:dyDescent="0.2">
      <c r="A194" s="408" t="s">
        <v>1088</v>
      </c>
      <c r="B194" s="22" t="s">
        <v>1089</v>
      </c>
      <c r="C194" s="23" t="s">
        <v>1090</v>
      </c>
      <c r="D194" s="23" t="s">
        <v>15</v>
      </c>
      <c r="E194" s="24" t="s">
        <v>18</v>
      </c>
      <c r="F194" s="402">
        <f>SUMIFS('MCO Encounters'!G:G,'MCO Encounters'!A:A,B194,'MCO Encounters'!F:F,$C$1)</f>
        <v>0</v>
      </c>
      <c r="G194" s="371"/>
      <c r="H194" s="404">
        <f>SUMIFS('MCO Encounters'!I:I,'MCO Encounters'!A:A,B194,'MCO Encounters'!F:F,$C$1)</f>
        <v>0</v>
      </c>
      <c r="I194" s="371"/>
      <c r="J194" s="404">
        <f>SUMIFS('MCO Encounters'!H:H,'MCO Encounters'!A:A,B194,'MCO Encounters'!F:F,$C$1)</f>
        <v>0</v>
      </c>
      <c r="K194" s="372"/>
      <c r="L194" s="370"/>
      <c r="M194" s="383"/>
      <c r="N194" s="383"/>
      <c r="O194" s="383"/>
      <c r="P194" s="383"/>
      <c r="Q194" s="383"/>
      <c r="R194" s="384"/>
      <c r="S194" s="385"/>
      <c r="T194" s="383"/>
      <c r="U194" s="393"/>
      <c r="V194" s="388"/>
      <c r="W194" s="383"/>
      <c r="X194" s="388"/>
      <c r="Y194" s="383"/>
      <c r="Z194" s="385"/>
      <c r="AA194" s="388"/>
      <c r="AB194" s="388"/>
      <c r="AC194" s="388"/>
      <c r="AD194" s="388"/>
      <c r="AE194" s="388"/>
      <c r="AF194" s="393"/>
      <c r="AG194" s="388"/>
      <c r="AH194" s="388"/>
      <c r="AI194" s="388"/>
      <c r="AJ194" s="388"/>
      <c r="AK194" s="388"/>
      <c r="AL194" s="388"/>
      <c r="AM194" s="388"/>
      <c r="AN194" s="388"/>
      <c r="AO194" s="388"/>
      <c r="AP194" s="388"/>
      <c r="AQ194" s="388"/>
      <c r="AR194" s="388"/>
      <c r="AS194" s="388"/>
      <c r="AT194" s="388"/>
      <c r="AU194" s="388"/>
      <c r="AV194" s="388"/>
      <c r="AW194" s="388"/>
      <c r="AX194" s="389"/>
      <c r="AY194" s="388"/>
      <c r="AZ194" s="388"/>
      <c r="BA194" s="388"/>
      <c r="BB194" s="388"/>
      <c r="BC194" s="388"/>
      <c r="BD194" s="388"/>
      <c r="BE194" s="388"/>
      <c r="BF194" s="388"/>
      <c r="BG194" s="388"/>
      <c r="BH194" s="390"/>
      <c r="BI194" s="385"/>
      <c r="BJ194" s="388"/>
      <c r="BK194" s="388"/>
      <c r="BL194" s="388"/>
      <c r="BM194" s="388"/>
      <c r="BN194" s="391"/>
      <c r="BO194" s="19">
        <f>COUNTIF(AG194:AW194,"Yes")</f>
        <v>0</v>
      </c>
      <c r="BP194" s="20">
        <f>COUNTIF(AX194:BG194, "Yes")</f>
        <v>0</v>
      </c>
      <c r="BQ194" s="21">
        <f>COUNTIF(BI194:BN194, "Yes")</f>
        <v>0</v>
      </c>
      <c r="BR194" s="242">
        <f>SUM(BO194:BQ194)</f>
        <v>0</v>
      </c>
      <c r="BS194" s="9" t="str">
        <f>IF(MATCH(B:B,'[2]Master ATLIS List'!$A:$A,0),"Y","N")</f>
        <v>Y</v>
      </c>
    </row>
    <row r="195" spans="1:71" s="28" customFormat="1" x14ac:dyDescent="0.2">
      <c r="A195" s="409" t="s">
        <v>822</v>
      </c>
      <c r="B195" s="26" t="s">
        <v>823</v>
      </c>
      <c r="C195" s="18" t="s">
        <v>1740</v>
      </c>
      <c r="D195" s="18" t="s">
        <v>15</v>
      </c>
      <c r="E195" s="27" t="s">
        <v>67</v>
      </c>
      <c r="F195" s="402">
        <f>SUMIFS('MCO Encounters'!G:G,'MCO Encounters'!A:A,B195,'MCO Encounters'!F:F,$C$1)</f>
        <v>0</v>
      </c>
      <c r="G195" s="371"/>
      <c r="H195" s="404">
        <f>SUMIFS('MCO Encounters'!I:I,'MCO Encounters'!A:A,B195,'MCO Encounters'!F:F,$C$1)</f>
        <v>0</v>
      </c>
      <c r="I195" s="371"/>
      <c r="J195" s="404">
        <f>SUMIFS('MCO Encounters'!H:H,'MCO Encounters'!A:A,B195,'MCO Encounters'!F:F,$C$1)</f>
        <v>0</v>
      </c>
      <c r="K195" s="372"/>
      <c r="L195" s="370"/>
      <c r="M195" s="394"/>
      <c r="N195" s="394"/>
      <c r="O195" s="394"/>
      <c r="P195" s="394"/>
      <c r="Q195" s="394"/>
      <c r="R195" s="395"/>
      <c r="S195" s="396"/>
      <c r="T195" s="394"/>
      <c r="U195" s="397"/>
      <c r="V195" s="398"/>
      <c r="W195" s="394"/>
      <c r="X195" s="398"/>
      <c r="Y195" s="394"/>
      <c r="Z195" s="396"/>
      <c r="AA195" s="398"/>
      <c r="AB195" s="398"/>
      <c r="AC195" s="398"/>
      <c r="AD195" s="398"/>
      <c r="AE195" s="398"/>
      <c r="AF195" s="397"/>
      <c r="AG195" s="388"/>
      <c r="AH195" s="388"/>
      <c r="AI195" s="388"/>
      <c r="AJ195" s="388"/>
      <c r="AK195" s="388"/>
      <c r="AL195" s="388"/>
      <c r="AM195" s="388"/>
      <c r="AN195" s="388"/>
      <c r="AO195" s="388"/>
      <c r="AP195" s="388"/>
      <c r="AQ195" s="388"/>
      <c r="AR195" s="388"/>
      <c r="AS195" s="388"/>
      <c r="AT195" s="388"/>
      <c r="AU195" s="388"/>
      <c r="AV195" s="388"/>
      <c r="AW195" s="388"/>
      <c r="AX195" s="389"/>
      <c r="AY195" s="388"/>
      <c r="AZ195" s="388"/>
      <c r="BA195" s="388"/>
      <c r="BB195" s="388"/>
      <c r="BC195" s="388"/>
      <c r="BD195" s="388"/>
      <c r="BE195" s="388"/>
      <c r="BF195" s="388"/>
      <c r="BG195" s="388"/>
      <c r="BH195" s="399"/>
      <c r="BI195" s="385"/>
      <c r="BJ195" s="388"/>
      <c r="BK195" s="388"/>
      <c r="BL195" s="388"/>
      <c r="BM195" s="388"/>
      <c r="BN195" s="391"/>
      <c r="BO195" s="19">
        <f>COUNTIF(AG195:AW195,"Yes")</f>
        <v>0</v>
      </c>
      <c r="BP195" s="20">
        <f>COUNTIF(AX195:BG195, "Yes")</f>
        <v>0</v>
      </c>
      <c r="BQ195" s="21">
        <f>COUNTIF(BI195:BN195, "Yes")</f>
        <v>0</v>
      </c>
      <c r="BR195" s="242">
        <f>SUM(BO195:BQ195)</f>
        <v>0</v>
      </c>
      <c r="BS195" s="9" t="str">
        <f>IF(MATCH(B:B,'[2]Master ATLIS List'!$A:$A,0),"Y","N")</f>
        <v>Y</v>
      </c>
    </row>
    <row r="196" spans="1:71" x14ac:dyDescent="0.2">
      <c r="A196" s="408" t="s">
        <v>808</v>
      </c>
      <c r="B196" s="22" t="s">
        <v>809</v>
      </c>
      <c r="C196" s="23" t="s">
        <v>1405</v>
      </c>
      <c r="D196" s="23" t="s">
        <v>15</v>
      </c>
      <c r="E196" s="24" t="s">
        <v>18</v>
      </c>
      <c r="F196" s="402">
        <f>SUMIFS('MCO Encounters'!G:G,'MCO Encounters'!A:A,B196,'MCO Encounters'!F:F,$C$1)</f>
        <v>0</v>
      </c>
      <c r="G196" s="371"/>
      <c r="H196" s="404">
        <f>SUMIFS('MCO Encounters'!I:I,'MCO Encounters'!A:A,B196,'MCO Encounters'!F:F,$C$1)</f>
        <v>0</v>
      </c>
      <c r="I196" s="371"/>
      <c r="J196" s="404">
        <f>SUMIFS('MCO Encounters'!H:H,'MCO Encounters'!A:A,B196,'MCO Encounters'!F:F,$C$1)</f>
        <v>0</v>
      </c>
      <c r="K196" s="372"/>
      <c r="L196" s="370"/>
      <c r="M196" s="383"/>
      <c r="N196" s="383"/>
      <c r="O196" s="383"/>
      <c r="P196" s="383"/>
      <c r="Q196" s="383"/>
      <c r="R196" s="384"/>
      <c r="S196" s="385"/>
      <c r="T196" s="383"/>
      <c r="U196" s="393"/>
      <c r="V196" s="388"/>
      <c r="W196" s="383"/>
      <c r="X196" s="388"/>
      <c r="Y196" s="383"/>
      <c r="Z196" s="385"/>
      <c r="AA196" s="388"/>
      <c r="AB196" s="388"/>
      <c r="AC196" s="388"/>
      <c r="AD196" s="388"/>
      <c r="AE196" s="388"/>
      <c r="AF196" s="393"/>
      <c r="AG196" s="388"/>
      <c r="AH196" s="388"/>
      <c r="AI196" s="388"/>
      <c r="AJ196" s="388"/>
      <c r="AK196" s="388"/>
      <c r="AL196" s="388"/>
      <c r="AM196" s="388"/>
      <c r="AN196" s="388"/>
      <c r="AO196" s="388"/>
      <c r="AP196" s="388"/>
      <c r="AQ196" s="388"/>
      <c r="AR196" s="388"/>
      <c r="AS196" s="388"/>
      <c r="AT196" s="388"/>
      <c r="AU196" s="388"/>
      <c r="AV196" s="388"/>
      <c r="AW196" s="388"/>
      <c r="AX196" s="389"/>
      <c r="AY196" s="388"/>
      <c r="AZ196" s="388"/>
      <c r="BA196" s="388"/>
      <c r="BB196" s="388"/>
      <c r="BC196" s="388"/>
      <c r="BD196" s="388"/>
      <c r="BE196" s="388"/>
      <c r="BF196" s="388"/>
      <c r="BG196" s="388"/>
      <c r="BH196" s="390"/>
      <c r="BI196" s="385"/>
      <c r="BJ196" s="388"/>
      <c r="BK196" s="388"/>
      <c r="BL196" s="388"/>
      <c r="BM196" s="388"/>
      <c r="BN196" s="391"/>
      <c r="BO196" s="19">
        <f>COUNTIF(AG196:AW196,"Yes")</f>
        <v>0</v>
      </c>
      <c r="BP196" s="20">
        <f>COUNTIF(AX196:BG196, "Yes")</f>
        <v>0</v>
      </c>
      <c r="BQ196" s="21">
        <f>COUNTIF(BI196:BN196, "Yes")</f>
        <v>0</v>
      </c>
      <c r="BR196" s="242">
        <f>SUM(BO196:BQ196)</f>
        <v>0</v>
      </c>
      <c r="BS196" s="9" t="str">
        <f>IF(MATCH(B:B,'[2]Master ATLIS List'!$A:$A,0),"Y","N")</f>
        <v>Y</v>
      </c>
    </row>
    <row r="197" spans="1:71" s="28" customFormat="1" x14ac:dyDescent="0.2">
      <c r="A197" s="409" t="s">
        <v>830</v>
      </c>
      <c r="B197" s="26" t="s">
        <v>831</v>
      </c>
      <c r="C197" s="18" t="s">
        <v>1859</v>
      </c>
      <c r="D197" s="18" t="s">
        <v>15</v>
      </c>
      <c r="E197" s="27" t="s">
        <v>17</v>
      </c>
      <c r="F197" s="402">
        <f>SUMIFS('MCO Encounters'!G:G,'MCO Encounters'!A:A,B197,'MCO Encounters'!F:F,$C$1)</f>
        <v>0</v>
      </c>
      <c r="G197" s="371"/>
      <c r="H197" s="404">
        <f>SUMIFS('MCO Encounters'!I:I,'MCO Encounters'!A:A,B197,'MCO Encounters'!F:F,$C$1)</f>
        <v>0</v>
      </c>
      <c r="I197" s="371"/>
      <c r="J197" s="404">
        <f>SUMIFS('MCO Encounters'!H:H,'MCO Encounters'!A:A,B197,'MCO Encounters'!F:F,$C$1)</f>
        <v>0</v>
      </c>
      <c r="K197" s="372"/>
      <c r="L197" s="370"/>
      <c r="M197" s="394"/>
      <c r="N197" s="394"/>
      <c r="O197" s="394"/>
      <c r="P197" s="394"/>
      <c r="Q197" s="394"/>
      <c r="R197" s="395"/>
      <c r="S197" s="396"/>
      <c r="T197" s="394"/>
      <c r="U197" s="397"/>
      <c r="V197" s="398"/>
      <c r="W197" s="394"/>
      <c r="X197" s="398"/>
      <c r="Y197" s="394"/>
      <c r="Z197" s="396"/>
      <c r="AA197" s="398"/>
      <c r="AB197" s="398"/>
      <c r="AC197" s="398"/>
      <c r="AD197" s="398"/>
      <c r="AE197" s="398"/>
      <c r="AF197" s="397"/>
      <c r="AG197" s="388"/>
      <c r="AH197" s="388"/>
      <c r="AI197" s="388"/>
      <c r="AJ197" s="388"/>
      <c r="AK197" s="388"/>
      <c r="AL197" s="388"/>
      <c r="AM197" s="388"/>
      <c r="AN197" s="388"/>
      <c r="AO197" s="388"/>
      <c r="AP197" s="388"/>
      <c r="AQ197" s="388"/>
      <c r="AR197" s="388"/>
      <c r="AS197" s="388"/>
      <c r="AT197" s="388"/>
      <c r="AU197" s="388"/>
      <c r="AV197" s="388"/>
      <c r="AW197" s="388"/>
      <c r="AX197" s="389"/>
      <c r="AY197" s="388"/>
      <c r="AZ197" s="388"/>
      <c r="BA197" s="388"/>
      <c r="BB197" s="388"/>
      <c r="BC197" s="388"/>
      <c r="BD197" s="388"/>
      <c r="BE197" s="388"/>
      <c r="BF197" s="388"/>
      <c r="BG197" s="388"/>
      <c r="BH197" s="399"/>
      <c r="BI197" s="385"/>
      <c r="BJ197" s="388"/>
      <c r="BK197" s="388"/>
      <c r="BL197" s="388"/>
      <c r="BM197" s="388"/>
      <c r="BN197" s="391"/>
      <c r="BO197" s="19">
        <f>COUNTIF(AG197:AW197,"Yes")</f>
        <v>0</v>
      </c>
      <c r="BP197" s="20">
        <f>COUNTIF(AX197:BG197, "Yes")</f>
        <v>0</v>
      </c>
      <c r="BQ197" s="21">
        <f>COUNTIF(BI197:BN197, "Yes")</f>
        <v>0</v>
      </c>
      <c r="BR197" s="242">
        <f>SUM(BO197:BQ197)</f>
        <v>0</v>
      </c>
      <c r="BS197" s="9" t="str">
        <f>IF(MATCH(B:B,'[2]Master ATLIS List'!$A:$A,0),"Y","N")</f>
        <v>Y</v>
      </c>
    </row>
    <row r="198" spans="1:71" x14ac:dyDescent="0.2">
      <c r="A198" s="408" t="s">
        <v>960</v>
      </c>
      <c r="B198" s="22" t="s">
        <v>961</v>
      </c>
      <c r="C198" s="23" t="s">
        <v>962</v>
      </c>
      <c r="D198" s="23" t="s">
        <v>15</v>
      </c>
      <c r="E198" s="24" t="s">
        <v>18</v>
      </c>
      <c r="F198" s="402">
        <f>SUMIFS('MCO Encounters'!G:G,'MCO Encounters'!A:A,B198,'MCO Encounters'!F:F,$C$1)</f>
        <v>0</v>
      </c>
      <c r="G198" s="371"/>
      <c r="H198" s="404">
        <f>SUMIFS('MCO Encounters'!I:I,'MCO Encounters'!A:A,B198,'MCO Encounters'!F:F,$C$1)</f>
        <v>0</v>
      </c>
      <c r="I198" s="371"/>
      <c r="J198" s="404">
        <f>SUMIFS('MCO Encounters'!H:H,'MCO Encounters'!A:A,B198,'MCO Encounters'!F:F,$C$1)</f>
        <v>0</v>
      </c>
      <c r="K198" s="372"/>
      <c r="L198" s="370"/>
      <c r="M198" s="383"/>
      <c r="N198" s="383"/>
      <c r="O198" s="383"/>
      <c r="P198" s="383"/>
      <c r="Q198" s="383"/>
      <c r="R198" s="384"/>
      <c r="S198" s="385"/>
      <c r="T198" s="383"/>
      <c r="U198" s="393"/>
      <c r="V198" s="388"/>
      <c r="W198" s="383"/>
      <c r="X198" s="388"/>
      <c r="Y198" s="383"/>
      <c r="Z198" s="385"/>
      <c r="AA198" s="388"/>
      <c r="AB198" s="388"/>
      <c r="AC198" s="388"/>
      <c r="AD198" s="388"/>
      <c r="AE198" s="388"/>
      <c r="AF198" s="393"/>
      <c r="AG198" s="388"/>
      <c r="AH198" s="388"/>
      <c r="AI198" s="388"/>
      <c r="AJ198" s="388"/>
      <c r="AK198" s="388"/>
      <c r="AL198" s="388"/>
      <c r="AM198" s="388"/>
      <c r="AN198" s="388"/>
      <c r="AO198" s="388"/>
      <c r="AP198" s="388"/>
      <c r="AQ198" s="388"/>
      <c r="AR198" s="388"/>
      <c r="AS198" s="388"/>
      <c r="AT198" s="388"/>
      <c r="AU198" s="388"/>
      <c r="AV198" s="388"/>
      <c r="AW198" s="388"/>
      <c r="AX198" s="389"/>
      <c r="AY198" s="388"/>
      <c r="AZ198" s="388"/>
      <c r="BA198" s="388"/>
      <c r="BB198" s="388"/>
      <c r="BC198" s="388"/>
      <c r="BD198" s="388"/>
      <c r="BE198" s="388"/>
      <c r="BF198" s="388"/>
      <c r="BG198" s="388"/>
      <c r="BH198" s="390"/>
      <c r="BI198" s="385"/>
      <c r="BJ198" s="388"/>
      <c r="BK198" s="388"/>
      <c r="BL198" s="388"/>
      <c r="BM198" s="388"/>
      <c r="BN198" s="391"/>
      <c r="BO198" s="19">
        <f>COUNTIF(AG198:AW198,"Yes")</f>
        <v>0</v>
      </c>
      <c r="BP198" s="20">
        <f>COUNTIF(AX198:BG198, "Yes")</f>
        <v>0</v>
      </c>
      <c r="BQ198" s="21">
        <f>COUNTIF(BI198:BN198, "Yes")</f>
        <v>0</v>
      </c>
      <c r="BR198" s="242">
        <f>SUM(BO198:BQ198)</f>
        <v>0</v>
      </c>
      <c r="BS198" s="9" t="str">
        <f>IF(MATCH(B:B,'[2]Master ATLIS List'!$A:$A,0),"Y","N")</f>
        <v>Y</v>
      </c>
    </row>
    <row r="199" spans="1:71" s="28" customFormat="1" x14ac:dyDescent="0.2">
      <c r="A199" s="409" t="s">
        <v>721</v>
      </c>
      <c r="B199" s="26" t="s">
        <v>722</v>
      </c>
      <c r="C199" s="18" t="s">
        <v>1771</v>
      </c>
      <c r="D199" s="18" t="s">
        <v>15</v>
      </c>
      <c r="E199" s="27" t="s">
        <v>17</v>
      </c>
      <c r="F199" s="402">
        <f>SUMIFS('MCO Encounters'!G:G,'MCO Encounters'!A:A,B199,'MCO Encounters'!F:F,$C$1)</f>
        <v>0</v>
      </c>
      <c r="G199" s="371"/>
      <c r="H199" s="404">
        <f>SUMIFS('MCO Encounters'!I:I,'MCO Encounters'!A:A,B199,'MCO Encounters'!F:F,$C$1)</f>
        <v>0</v>
      </c>
      <c r="I199" s="371"/>
      <c r="J199" s="404">
        <f>SUMIFS('MCO Encounters'!H:H,'MCO Encounters'!A:A,B199,'MCO Encounters'!F:F,$C$1)</f>
        <v>0</v>
      </c>
      <c r="K199" s="372"/>
      <c r="L199" s="370"/>
      <c r="M199" s="394"/>
      <c r="N199" s="394"/>
      <c r="O199" s="394"/>
      <c r="P199" s="394"/>
      <c r="Q199" s="394"/>
      <c r="R199" s="395"/>
      <c r="S199" s="396"/>
      <c r="T199" s="394"/>
      <c r="U199" s="397"/>
      <c r="V199" s="398"/>
      <c r="W199" s="394"/>
      <c r="X199" s="398"/>
      <c r="Y199" s="394"/>
      <c r="Z199" s="396"/>
      <c r="AA199" s="398"/>
      <c r="AB199" s="398"/>
      <c r="AC199" s="398"/>
      <c r="AD199" s="398"/>
      <c r="AE199" s="398"/>
      <c r="AF199" s="397"/>
      <c r="AG199" s="388"/>
      <c r="AH199" s="388"/>
      <c r="AI199" s="388"/>
      <c r="AJ199" s="388"/>
      <c r="AK199" s="388"/>
      <c r="AL199" s="388"/>
      <c r="AM199" s="388"/>
      <c r="AN199" s="388"/>
      <c r="AO199" s="388"/>
      <c r="AP199" s="388"/>
      <c r="AQ199" s="388"/>
      <c r="AR199" s="388"/>
      <c r="AS199" s="388"/>
      <c r="AT199" s="388"/>
      <c r="AU199" s="388"/>
      <c r="AV199" s="388"/>
      <c r="AW199" s="388"/>
      <c r="AX199" s="389"/>
      <c r="AY199" s="388"/>
      <c r="AZ199" s="388"/>
      <c r="BA199" s="388"/>
      <c r="BB199" s="388"/>
      <c r="BC199" s="388"/>
      <c r="BD199" s="388"/>
      <c r="BE199" s="388"/>
      <c r="BF199" s="388"/>
      <c r="BG199" s="388"/>
      <c r="BH199" s="399"/>
      <c r="BI199" s="385"/>
      <c r="BJ199" s="388"/>
      <c r="BK199" s="388"/>
      <c r="BL199" s="388"/>
      <c r="BM199" s="388"/>
      <c r="BN199" s="391"/>
      <c r="BO199" s="19">
        <f>COUNTIF(AG199:AW199,"Yes")</f>
        <v>0</v>
      </c>
      <c r="BP199" s="20">
        <f>COUNTIF(AX199:BG199, "Yes")</f>
        <v>0</v>
      </c>
      <c r="BQ199" s="21">
        <f>COUNTIF(BI199:BN199, "Yes")</f>
        <v>0</v>
      </c>
      <c r="BR199" s="242">
        <f>SUM(BO199:BQ199)</f>
        <v>0</v>
      </c>
      <c r="BS199" s="9" t="str">
        <f>IF(MATCH(B:B,'[2]Master ATLIS List'!$A:$A,0),"Y","N")</f>
        <v>Y</v>
      </c>
    </row>
    <row r="200" spans="1:71" x14ac:dyDescent="0.2">
      <c r="A200" s="408" t="s">
        <v>742</v>
      </c>
      <c r="B200" s="22" t="s">
        <v>743</v>
      </c>
      <c r="C200" s="23" t="s">
        <v>1622</v>
      </c>
      <c r="D200" s="23" t="s">
        <v>15</v>
      </c>
      <c r="E200" s="24" t="s">
        <v>65</v>
      </c>
      <c r="F200" s="402">
        <f>SUMIFS('MCO Encounters'!G:G,'MCO Encounters'!A:A,B200,'MCO Encounters'!F:F,$C$1)</f>
        <v>0</v>
      </c>
      <c r="G200" s="371"/>
      <c r="H200" s="404">
        <f>SUMIFS('MCO Encounters'!I:I,'MCO Encounters'!A:A,B200,'MCO Encounters'!F:F,$C$1)</f>
        <v>0</v>
      </c>
      <c r="I200" s="371"/>
      <c r="J200" s="404">
        <f>SUMIFS('MCO Encounters'!H:H,'MCO Encounters'!A:A,B200,'MCO Encounters'!F:F,$C$1)</f>
        <v>0</v>
      </c>
      <c r="K200" s="372"/>
      <c r="L200" s="370"/>
      <c r="M200" s="383"/>
      <c r="N200" s="383"/>
      <c r="O200" s="383"/>
      <c r="P200" s="383"/>
      <c r="Q200" s="383"/>
      <c r="R200" s="384"/>
      <c r="S200" s="385"/>
      <c r="T200" s="383"/>
      <c r="U200" s="393"/>
      <c r="V200" s="388"/>
      <c r="W200" s="383"/>
      <c r="X200" s="388"/>
      <c r="Y200" s="383"/>
      <c r="Z200" s="385"/>
      <c r="AA200" s="388"/>
      <c r="AB200" s="388"/>
      <c r="AC200" s="388"/>
      <c r="AD200" s="388"/>
      <c r="AE200" s="388"/>
      <c r="AF200" s="393"/>
      <c r="AG200" s="388"/>
      <c r="AH200" s="388"/>
      <c r="AI200" s="388"/>
      <c r="AJ200" s="388"/>
      <c r="AK200" s="388"/>
      <c r="AL200" s="388"/>
      <c r="AM200" s="388"/>
      <c r="AN200" s="388"/>
      <c r="AO200" s="388"/>
      <c r="AP200" s="388"/>
      <c r="AQ200" s="388"/>
      <c r="AR200" s="388"/>
      <c r="AS200" s="388"/>
      <c r="AT200" s="388"/>
      <c r="AU200" s="388"/>
      <c r="AV200" s="388"/>
      <c r="AW200" s="388"/>
      <c r="AX200" s="389"/>
      <c r="AY200" s="388"/>
      <c r="AZ200" s="388"/>
      <c r="BA200" s="388"/>
      <c r="BB200" s="388"/>
      <c r="BC200" s="388"/>
      <c r="BD200" s="388"/>
      <c r="BE200" s="388"/>
      <c r="BF200" s="388"/>
      <c r="BG200" s="388"/>
      <c r="BH200" s="390"/>
      <c r="BI200" s="385"/>
      <c r="BJ200" s="388"/>
      <c r="BK200" s="388"/>
      <c r="BL200" s="388"/>
      <c r="BM200" s="388"/>
      <c r="BN200" s="391"/>
      <c r="BO200" s="19">
        <f>COUNTIF(AG200:AW200,"Yes")</f>
        <v>0</v>
      </c>
      <c r="BP200" s="20">
        <f>COUNTIF(AX200:BG200, "Yes")</f>
        <v>0</v>
      </c>
      <c r="BQ200" s="21">
        <f>COUNTIF(BI200:BN200, "Yes")</f>
        <v>0</v>
      </c>
      <c r="BR200" s="242">
        <f>SUM(BO200:BQ200)</f>
        <v>0</v>
      </c>
      <c r="BS200" s="9" t="str">
        <f>IF(MATCH(B:B,'[2]Master ATLIS List'!$A:$A,0),"Y","N")</f>
        <v>Y</v>
      </c>
    </row>
    <row r="201" spans="1:71" s="28" customFormat="1" x14ac:dyDescent="0.2">
      <c r="A201" s="409" t="s">
        <v>768</v>
      </c>
      <c r="B201" s="26" t="s">
        <v>769</v>
      </c>
      <c r="C201" s="18" t="s">
        <v>1440</v>
      </c>
      <c r="D201" s="18" t="s">
        <v>15</v>
      </c>
      <c r="E201" s="27" t="s">
        <v>18</v>
      </c>
      <c r="F201" s="402">
        <f>SUMIFS('MCO Encounters'!G:G,'MCO Encounters'!A:A,B201,'MCO Encounters'!F:F,$C$1)</f>
        <v>0</v>
      </c>
      <c r="G201" s="371"/>
      <c r="H201" s="404">
        <f>SUMIFS('MCO Encounters'!I:I,'MCO Encounters'!A:A,B201,'MCO Encounters'!F:F,$C$1)</f>
        <v>0</v>
      </c>
      <c r="I201" s="371"/>
      <c r="J201" s="404">
        <f>SUMIFS('MCO Encounters'!H:H,'MCO Encounters'!A:A,B201,'MCO Encounters'!F:F,$C$1)</f>
        <v>0</v>
      </c>
      <c r="K201" s="372"/>
      <c r="L201" s="370"/>
      <c r="M201" s="394"/>
      <c r="N201" s="394"/>
      <c r="O201" s="394"/>
      <c r="P201" s="394"/>
      <c r="Q201" s="394"/>
      <c r="R201" s="395"/>
      <c r="S201" s="396"/>
      <c r="T201" s="394"/>
      <c r="U201" s="397"/>
      <c r="V201" s="398"/>
      <c r="W201" s="394"/>
      <c r="X201" s="398"/>
      <c r="Y201" s="394"/>
      <c r="Z201" s="396"/>
      <c r="AA201" s="398"/>
      <c r="AB201" s="398"/>
      <c r="AC201" s="398"/>
      <c r="AD201" s="398"/>
      <c r="AE201" s="398"/>
      <c r="AF201" s="397"/>
      <c r="AG201" s="388"/>
      <c r="AH201" s="388"/>
      <c r="AI201" s="388"/>
      <c r="AJ201" s="388"/>
      <c r="AK201" s="388"/>
      <c r="AL201" s="388"/>
      <c r="AM201" s="388"/>
      <c r="AN201" s="388"/>
      <c r="AO201" s="388"/>
      <c r="AP201" s="388"/>
      <c r="AQ201" s="388"/>
      <c r="AR201" s="388"/>
      <c r="AS201" s="388"/>
      <c r="AT201" s="388"/>
      <c r="AU201" s="388"/>
      <c r="AV201" s="388"/>
      <c r="AW201" s="388"/>
      <c r="AX201" s="389"/>
      <c r="AY201" s="388"/>
      <c r="AZ201" s="388"/>
      <c r="BA201" s="388"/>
      <c r="BB201" s="388"/>
      <c r="BC201" s="388"/>
      <c r="BD201" s="388"/>
      <c r="BE201" s="388"/>
      <c r="BF201" s="388"/>
      <c r="BG201" s="388"/>
      <c r="BH201" s="399"/>
      <c r="BI201" s="385"/>
      <c r="BJ201" s="388"/>
      <c r="BK201" s="388"/>
      <c r="BL201" s="388"/>
      <c r="BM201" s="388"/>
      <c r="BN201" s="391"/>
      <c r="BO201" s="19">
        <f>COUNTIF(AG201:AW201,"Yes")</f>
        <v>0</v>
      </c>
      <c r="BP201" s="20">
        <f>COUNTIF(AX201:BG201, "Yes")</f>
        <v>0</v>
      </c>
      <c r="BQ201" s="21">
        <f>COUNTIF(BI201:BN201, "Yes")</f>
        <v>0</v>
      </c>
      <c r="BR201" s="242">
        <f>SUM(BO201:BQ201)</f>
        <v>0</v>
      </c>
      <c r="BS201" s="9" t="str">
        <f>IF(MATCH(B:B,'[2]Master ATLIS List'!$A:$A,0),"Y","N")</f>
        <v>Y</v>
      </c>
    </row>
    <row r="202" spans="1:71" x14ac:dyDescent="0.2">
      <c r="A202" s="408" t="s">
        <v>832</v>
      </c>
      <c r="B202" s="22" t="s">
        <v>833</v>
      </c>
      <c r="C202" s="23" t="s">
        <v>1426</v>
      </c>
      <c r="D202" s="23" t="s">
        <v>15</v>
      </c>
      <c r="E202" s="24" t="s">
        <v>18</v>
      </c>
      <c r="F202" s="402">
        <f>SUMIFS('MCO Encounters'!G:G,'MCO Encounters'!A:A,B202,'MCO Encounters'!F:F,$C$1)</f>
        <v>0</v>
      </c>
      <c r="G202" s="371"/>
      <c r="H202" s="404">
        <f>SUMIFS('MCO Encounters'!I:I,'MCO Encounters'!A:A,B202,'MCO Encounters'!F:F,$C$1)</f>
        <v>0</v>
      </c>
      <c r="I202" s="371"/>
      <c r="J202" s="404">
        <f>SUMIFS('MCO Encounters'!H:H,'MCO Encounters'!A:A,B202,'MCO Encounters'!F:F,$C$1)</f>
        <v>0</v>
      </c>
      <c r="K202" s="372"/>
      <c r="L202" s="370"/>
      <c r="M202" s="383"/>
      <c r="N202" s="383"/>
      <c r="O202" s="383"/>
      <c r="P202" s="383"/>
      <c r="Q202" s="383"/>
      <c r="R202" s="384"/>
      <c r="S202" s="385"/>
      <c r="T202" s="383"/>
      <c r="U202" s="393"/>
      <c r="V202" s="388"/>
      <c r="W202" s="383"/>
      <c r="X202" s="388"/>
      <c r="Y202" s="383"/>
      <c r="Z202" s="385"/>
      <c r="AA202" s="388"/>
      <c r="AB202" s="388"/>
      <c r="AC202" s="388"/>
      <c r="AD202" s="388"/>
      <c r="AE202" s="388"/>
      <c r="AF202" s="393"/>
      <c r="AG202" s="388"/>
      <c r="AH202" s="388"/>
      <c r="AI202" s="388"/>
      <c r="AJ202" s="388"/>
      <c r="AK202" s="388"/>
      <c r="AL202" s="388"/>
      <c r="AM202" s="388"/>
      <c r="AN202" s="388"/>
      <c r="AO202" s="388"/>
      <c r="AP202" s="388"/>
      <c r="AQ202" s="388"/>
      <c r="AR202" s="388"/>
      <c r="AS202" s="388"/>
      <c r="AT202" s="388"/>
      <c r="AU202" s="388"/>
      <c r="AV202" s="388"/>
      <c r="AW202" s="388"/>
      <c r="AX202" s="389"/>
      <c r="AY202" s="388"/>
      <c r="AZ202" s="388"/>
      <c r="BA202" s="388"/>
      <c r="BB202" s="388"/>
      <c r="BC202" s="388"/>
      <c r="BD202" s="388"/>
      <c r="BE202" s="388"/>
      <c r="BF202" s="388"/>
      <c r="BG202" s="388"/>
      <c r="BH202" s="390"/>
      <c r="BI202" s="385"/>
      <c r="BJ202" s="388"/>
      <c r="BK202" s="388"/>
      <c r="BL202" s="388"/>
      <c r="BM202" s="388"/>
      <c r="BN202" s="391"/>
      <c r="BO202" s="19">
        <f>COUNTIF(AG202:AW202,"Yes")</f>
        <v>0</v>
      </c>
      <c r="BP202" s="20">
        <f>COUNTIF(AX202:BG202, "Yes")</f>
        <v>0</v>
      </c>
      <c r="BQ202" s="21">
        <f>COUNTIF(BI202:BN202, "Yes")</f>
        <v>0</v>
      </c>
      <c r="BR202" s="242">
        <f>SUM(BO202:BQ202)</f>
        <v>0</v>
      </c>
      <c r="BS202" s="9" t="str">
        <f>IF(MATCH(B:B,'[2]Master ATLIS List'!$A:$A,0),"Y","N")</f>
        <v>Y</v>
      </c>
    </row>
    <row r="203" spans="1:71" s="28" customFormat="1" x14ac:dyDescent="0.2">
      <c r="A203" s="409" t="s">
        <v>217</v>
      </c>
      <c r="B203" s="26" t="s">
        <v>218</v>
      </c>
      <c r="C203" s="18" t="s">
        <v>1455</v>
      </c>
      <c r="D203" s="18" t="s">
        <v>15</v>
      </c>
      <c r="E203" s="27" t="s">
        <v>183</v>
      </c>
      <c r="F203" s="402">
        <f>SUMIFS('MCO Encounters'!G:G,'MCO Encounters'!A:A,B203,'MCO Encounters'!F:F,$C$1)</f>
        <v>0</v>
      </c>
      <c r="G203" s="371"/>
      <c r="H203" s="404">
        <f>SUMIFS('MCO Encounters'!I:I,'MCO Encounters'!A:A,B203,'MCO Encounters'!F:F,$C$1)</f>
        <v>0</v>
      </c>
      <c r="I203" s="371"/>
      <c r="J203" s="404">
        <f>SUMIFS('MCO Encounters'!H:H,'MCO Encounters'!A:A,B203,'MCO Encounters'!F:F,$C$1)</f>
        <v>0</v>
      </c>
      <c r="K203" s="372"/>
      <c r="L203" s="370"/>
      <c r="M203" s="394"/>
      <c r="N203" s="394"/>
      <c r="O203" s="394"/>
      <c r="P203" s="394"/>
      <c r="Q203" s="394"/>
      <c r="R203" s="395"/>
      <c r="S203" s="396"/>
      <c r="T203" s="394"/>
      <c r="U203" s="397"/>
      <c r="V203" s="398"/>
      <c r="W203" s="394"/>
      <c r="X203" s="398"/>
      <c r="Y203" s="394"/>
      <c r="Z203" s="396"/>
      <c r="AA203" s="398"/>
      <c r="AB203" s="398"/>
      <c r="AC203" s="398"/>
      <c r="AD203" s="398"/>
      <c r="AE203" s="398"/>
      <c r="AF203" s="397"/>
      <c r="AG203" s="388"/>
      <c r="AH203" s="388"/>
      <c r="AI203" s="388"/>
      <c r="AJ203" s="388"/>
      <c r="AK203" s="388"/>
      <c r="AL203" s="388"/>
      <c r="AM203" s="388"/>
      <c r="AN203" s="388"/>
      <c r="AO203" s="388"/>
      <c r="AP203" s="388"/>
      <c r="AQ203" s="388"/>
      <c r="AR203" s="388"/>
      <c r="AS203" s="388"/>
      <c r="AT203" s="388"/>
      <c r="AU203" s="388"/>
      <c r="AV203" s="388"/>
      <c r="AW203" s="388"/>
      <c r="AX203" s="389"/>
      <c r="AY203" s="388"/>
      <c r="AZ203" s="388"/>
      <c r="BA203" s="388"/>
      <c r="BB203" s="388"/>
      <c r="BC203" s="388"/>
      <c r="BD203" s="388"/>
      <c r="BE203" s="388"/>
      <c r="BF203" s="388"/>
      <c r="BG203" s="388"/>
      <c r="BH203" s="399"/>
      <c r="BI203" s="385"/>
      <c r="BJ203" s="388"/>
      <c r="BK203" s="388"/>
      <c r="BL203" s="388"/>
      <c r="BM203" s="388"/>
      <c r="BN203" s="391"/>
      <c r="BO203" s="19">
        <f>COUNTIF(AG203:AW203,"Yes")</f>
        <v>0</v>
      </c>
      <c r="BP203" s="20">
        <f>COUNTIF(AX203:BG203, "Yes")</f>
        <v>0</v>
      </c>
      <c r="BQ203" s="21">
        <f>COUNTIF(BI203:BN203, "Yes")</f>
        <v>0</v>
      </c>
      <c r="BR203" s="242">
        <f>SUM(BO203:BQ203)</f>
        <v>0</v>
      </c>
      <c r="BS203" s="9" t="str">
        <f>IF(MATCH(B:B,'[2]Master ATLIS List'!$A:$A,0),"Y","N")</f>
        <v>Y</v>
      </c>
    </row>
    <row r="204" spans="1:71" x14ac:dyDescent="0.2">
      <c r="A204" s="408" t="s">
        <v>307</v>
      </c>
      <c r="B204" s="22" t="s">
        <v>308</v>
      </c>
      <c r="C204" s="23" t="s">
        <v>1805</v>
      </c>
      <c r="D204" s="23" t="s">
        <v>15</v>
      </c>
      <c r="E204" s="24" t="s">
        <v>67</v>
      </c>
      <c r="F204" s="402">
        <f>SUMIFS('MCO Encounters'!G:G,'MCO Encounters'!A:A,B204,'MCO Encounters'!F:F,$C$1)</f>
        <v>0</v>
      </c>
      <c r="G204" s="371"/>
      <c r="H204" s="404">
        <f>SUMIFS('MCO Encounters'!I:I,'MCO Encounters'!A:A,B204,'MCO Encounters'!F:F,$C$1)</f>
        <v>0</v>
      </c>
      <c r="I204" s="371"/>
      <c r="J204" s="404">
        <f>SUMIFS('MCO Encounters'!H:H,'MCO Encounters'!A:A,B204,'MCO Encounters'!F:F,$C$1)</f>
        <v>0</v>
      </c>
      <c r="K204" s="372"/>
      <c r="L204" s="370"/>
      <c r="M204" s="383"/>
      <c r="N204" s="383"/>
      <c r="O204" s="383"/>
      <c r="P204" s="383"/>
      <c r="Q204" s="383"/>
      <c r="R204" s="384"/>
      <c r="S204" s="385"/>
      <c r="T204" s="383"/>
      <c r="U204" s="393"/>
      <c r="V204" s="388"/>
      <c r="W204" s="383"/>
      <c r="X204" s="388"/>
      <c r="Y204" s="383"/>
      <c r="Z204" s="385"/>
      <c r="AA204" s="388"/>
      <c r="AB204" s="388"/>
      <c r="AC204" s="388"/>
      <c r="AD204" s="388"/>
      <c r="AE204" s="388"/>
      <c r="AF204" s="393"/>
      <c r="AG204" s="388"/>
      <c r="AH204" s="388"/>
      <c r="AI204" s="388"/>
      <c r="AJ204" s="388"/>
      <c r="AK204" s="388"/>
      <c r="AL204" s="388"/>
      <c r="AM204" s="388"/>
      <c r="AN204" s="388"/>
      <c r="AO204" s="388"/>
      <c r="AP204" s="388"/>
      <c r="AQ204" s="388"/>
      <c r="AR204" s="388"/>
      <c r="AS204" s="388"/>
      <c r="AT204" s="388"/>
      <c r="AU204" s="388"/>
      <c r="AV204" s="388"/>
      <c r="AW204" s="388"/>
      <c r="AX204" s="389"/>
      <c r="AY204" s="388"/>
      <c r="AZ204" s="388"/>
      <c r="BA204" s="388"/>
      <c r="BB204" s="388"/>
      <c r="BC204" s="388"/>
      <c r="BD204" s="388"/>
      <c r="BE204" s="388"/>
      <c r="BF204" s="388"/>
      <c r="BG204" s="388"/>
      <c r="BH204" s="390"/>
      <c r="BI204" s="385"/>
      <c r="BJ204" s="388"/>
      <c r="BK204" s="388"/>
      <c r="BL204" s="388"/>
      <c r="BM204" s="388"/>
      <c r="BN204" s="391"/>
      <c r="BO204" s="19">
        <f>COUNTIF(AG204:AW204,"Yes")</f>
        <v>0</v>
      </c>
      <c r="BP204" s="20">
        <f>COUNTIF(AX204:BG204, "Yes")</f>
        <v>0</v>
      </c>
      <c r="BQ204" s="21">
        <f>COUNTIF(BI204:BN204, "Yes")</f>
        <v>0</v>
      </c>
      <c r="BR204" s="242">
        <f>SUM(BO204:BQ204)</f>
        <v>0</v>
      </c>
      <c r="BS204" s="9" t="str">
        <f>IF(MATCH(B:B,'[2]Master ATLIS List'!$A:$A,0),"Y","N")</f>
        <v>Y</v>
      </c>
    </row>
    <row r="205" spans="1:71" s="28" customFormat="1" x14ac:dyDescent="0.2">
      <c r="A205" s="409" t="s">
        <v>848</v>
      </c>
      <c r="B205" s="26" t="s">
        <v>849</v>
      </c>
      <c r="C205" s="18" t="s">
        <v>1445</v>
      </c>
      <c r="D205" s="18" t="s">
        <v>13</v>
      </c>
      <c r="E205" s="27" t="s">
        <v>67</v>
      </c>
      <c r="F205" s="402">
        <f>SUMIFS('MCO Encounters'!G:G,'MCO Encounters'!A:A,B205,'MCO Encounters'!F:F,$C$1)</f>
        <v>0</v>
      </c>
      <c r="G205" s="371"/>
      <c r="H205" s="404">
        <f>SUMIFS('MCO Encounters'!I:I,'MCO Encounters'!A:A,B205,'MCO Encounters'!F:F,$C$1)</f>
        <v>0</v>
      </c>
      <c r="I205" s="371"/>
      <c r="J205" s="404">
        <f>SUMIFS('MCO Encounters'!H:H,'MCO Encounters'!A:A,B205,'MCO Encounters'!F:F,$C$1)</f>
        <v>0</v>
      </c>
      <c r="K205" s="372"/>
      <c r="L205" s="370"/>
      <c r="M205" s="394"/>
      <c r="N205" s="394"/>
      <c r="O205" s="394"/>
      <c r="P205" s="394"/>
      <c r="Q205" s="394"/>
      <c r="R205" s="395"/>
      <c r="S205" s="396"/>
      <c r="T205" s="394"/>
      <c r="U205" s="397"/>
      <c r="V205" s="398"/>
      <c r="W205" s="394"/>
      <c r="X205" s="398"/>
      <c r="Y205" s="394"/>
      <c r="Z205" s="396"/>
      <c r="AA205" s="398"/>
      <c r="AB205" s="398"/>
      <c r="AC205" s="398"/>
      <c r="AD205" s="398"/>
      <c r="AE205" s="398"/>
      <c r="AF205" s="397"/>
      <c r="AG205" s="388"/>
      <c r="AH205" s="388"/>
      <c r="AI205" s="388"/>
      <c r="AJ205" s="388"/>
      <c r="AK205" s="388"/>
      <c r="AL205" s="388"/>
      <c r="AM205" s="388"/>
      <c r="AN205" s="388"/>
      <c r="AO205" s="388"/>
      <c r="AP205" s="388"/>
      <c r="AQ205" s="388"/>
      <c r="AR205" s="388"/>
      <c r="AS205" s="388"/>
      <c r="AT205" s="388"/>
      <c r="AU205" s="388"/>
      <c r="AV205" s="388"/>
      <c r="AW205" s="388"/>
      <c r="AX205" s="389"/>
      <c r="AY205" s="388"/>
      <c r="AZ205" s="388"/>
      <c r="BA205" s="388"/>
      <c r="BB205" s="388"/>
      <c r="BC205" s="388"/>
      <c r="BD205" s="388"/>
      <c r="BE205" s="388"/>
      <c r="BF205" s="388"/>
      <c r="BG205" s="388"/>
      <c r="BH205" s="399"/>
      <c r="BI205" s="385"/>
      <c r="BJ205" s="388"/>
      <c r="BK205" s="388"/>
      <c r="BL205" s="388"/>
      <c r="BM205" s="388"/>
      <c r="BN205" s="391"/>
      <c r="BO205" s="19">
        <f>COUNTIF(AG205:AW205,"Yes")</f>
        <v>0</v>
      </c>
      <c r="BP205" s="20">
        <f>COUNTIF(AX205:BG205, "Yes")</f>
        <v>0</v>
      </c>
      <c r="BQ205" s="21">
        <f>COUNTIF(BI205:BN205, "Yes")</f>
        <v>0</v>
      </c>
      <c r="BR205" s="242">
        <f>SUM(BO205:BQ205)</f>
        <v>0</v>
      </c>
      <c r="BS205" s="9" t="str">
        <f>IF(MATCH(B:B,'[2]Master ATLIS List'!$A:$A,0),"Y","N")</f>
        <v>Y</v>
      </c>
    </row>
    <row r="206" spans="1:71" x14ac:dyDescent="0.2">
      <c r="A206" s="408" t="s">
        <v>1085</v>
      </c>
      <c r="B206" s="22" t="s">
        <v>1086</v>
      </c>
      <c r="C206" s="23" t="s">
        <v>1376</v>
      </c>
      <c r="D206" s="23" t="s">
        <v>13</v>
      </c>
      <c r="E206" s="24" t="s">
        <v>67</v>
      </c>
      <c r="F206" s="402">
        <f>SUMIFS('MCO Encounters'!G:G,'MCO Encounters'!A:A,B206,'MCO Encounters'!F:F,$C$1)</f>
        <v>0</v>
      </c>
      <c r="G206" s="371"/>
      <c r="H206" s="404">
        <f>SUMIFS('MCO Encounters'!I:I,'MCO Encounters'!A:A,B206,'MCO Encounters'!F:F,$C$1)</f>
        <v>0</v>
      </c>
      <c r="I206" s="371"/>
      <c r="J206" s="404">
        <f>SUMIFS('MCO Encounters'!H:H,'MCO Encounters'!A:A,B206,'MCO Encounters'!F:F,$C$1)</f>
        <v>0</v>
      </c>
      <c r="K206" s="372"/>
      <c r="L206" s="370"/>
      <c r="M206" s="383"/>
      <c r="N206" s="383"/>
      <c r="O206" s="383"/>
      <c r="P206" s="383"/>
      <c r="Q206" s="383"/>
      <c r="R206" s="384"/>
      <c r="S206" s="385"/>
      <c r="T206" s="383"/>
      <c r="U206" s="393"/>
      <c r="V206" s="388"/>
      <c r="W206" s="383"/>
      <c r="X206" s="388"/>
      <c r="Y206" s="383"/>
      <c r="Z206" s="385"/>
      <c r="AA206" s="388"/>
      <c r="AB206" s="388"/>
      <c r="AC206" s="388"/>
      <c r="AD206" s="388"/>
      <c r="AE206" s="388"/>
      <c r="AF206" s="393"/>
      <c r="AG206" s="388"/>
      <c r="AH206" s="388"/>
      <c r="AI206" s="388"/>
      <c r="AJ206" s="388"/>
      <c r="AK206" s="388"/>
      <c r="AL206" s="388"/>
      <c r="AM206" s="388"/>
      <c r="AN206" s="388"/>
      <c r="AO206" s="388"/>
      <c r="AP206" s="388"/>
      <c r="AQ206" s="388"/>
      <c r="AR206" s="388"/>
      <c r="AS206" s="388"/>
      <c r="AT206" s="388"/>
      <c r="AU206" s="388"/>
      <c r="AV206" s="388"/>
      <c r="AW206" s="388"/>
      <c r="AX206" s="389"/>
      <c r="AY206" s="388"/>
      <c r="AZ206" s="388"/>
      <c r="BA206" s="388"/>
      <c r="BB206" s="388"/>
      <c r="BC206" s="388"/>
      <c r="BD206" s="388"/>
      <c r="BE206" s="388"/>
      <c r="BF206" s="388"/>
      <c r="BG206" s="388"/>
      <c r="BH206" s="390"/>
      <c r="BI206" s="385"/>
      <c r="BJ206" s="388"/>
      <c r="BK206" s="388"/>
      <c r="BL206" s="388"/>
      <c r="BM206" s="388"/>
      <c r="BN206" s="391"/>
      <c r="BO206" s="19">
        <f>COUNTIF(AG206:AW206,"Yes")</f>
        <v>0</v>
      </c>
      <c r="BP206" s="20">
        <f>COUNTIF(AX206:BG206, "Yes")</f>
        <v>0</v>
      </c>
      <c r="BQ206" s="21">
        <f>COUNTIF(BI206:BN206, "Yes")</f>
        <v>0</v>
      </c>
      <c r="BR206" s="242">
        <f>SUM(BO206:BQ206)</f>
        <v>0</v>
      </c>
      <c r="BS206" s="9" t="str">
        <f>IF(MATCH(B:B,'[2]Master ATLIS List'!$A:$A,0),"Y","N")</f>
        <v>Y</v>
      </c>
    </row>
    <row r="207" spans="1:71" s="28" customFormat="1" x14ac:dyDescent="0.2">
      <c r="A207" s="409" t="s">
        <v>966</v>
      </c>
      <c r="B207" s="26" t="s">
        <v>967</v>
      </c>
      <c r="C207" s="18" t="s">
        <v>1648</v>
      </c>
      <c r="D207" s="18" t="s">
        <v>13</v>
      </c>
      <c r="E207" s="27" t="s">
        <v>183</v>
      </c>
      <c r="F207" s="402">
        <f>SUMIFS('MCO Encounters'!G:G,'MCO Encounters'!A:A,B207,'MCO Encounters'!F:F,$C$1)</f>
        <v>0</v>
      </c>
      <c r="G207" s="371"/>
      <c r="H207" s="404">
        <f>SUMIFS('MCO Encounters'!I:I,'MCO Encounters'!A:A,B207,'MCO Encounters'!F:F,$C$1)</f>
        <v>0</v>
      </c>
      <c r="I207" s="371"/>
      <c r="J207" s="404">
        <f>SUMIFS('MCO Encounters'!H:H,'MCO Encounters'!A:A,B207,'MCO Encounters'!F:F,$C$1)</f>
        <v>0</v>
      </c>
      <c r="K207" s="372"/>
      <c r="L207" s="370"/>
      <c r="M207" s="394"/>
      <c r="N207" s="394"/>
      <c r="O207" s="394"/>
      <c r="P207" s="394"/>
      <c r="Q207" s="394"/>
      <c r="R207" s="395"/>
      <c r="S207" s="396"/>
      <c r="T207" s="394"/>
      <c r="U207" s="397"/>
      <c r="V207" s="398"/>
      <c r="W207" s="394"/>
      <c r="X207" s="398"/>
      <c r="Y207" s="394"/>
      <c r="Z207" s="396"/>
      <c r="AA207" s="398"/>
      <c r="AB207" s="398"/>
      <c r="AC207" s="398"/>
      <c r="AD207" s="398"/>
      <c r="AE207" s="398"/>
      <c r="AF207" s="397"/>
      <c r="AG207" s="388"/>
      <c r="AH207" s="388"/>
      <c r="AI207" s="388"/>
      <c r="AJ207" s="388"/>
      <c r="AK207" s="388"/>
      <c r="AL207" s="388"/>
      <c r="AM207" s="388"/>
      <c r="AN207" s="388"/>
      <c r="AO207" s="388"/>
      <c r="AP207" s="388"/>
      <c r="AQ207" s="388"/>
      <c r="AR207" s="388"/>
      <c r="AS207" s="388"/>
      <c r="AT207" s="388"/>
      <c r="AU207" s="388"/>
      <c r="AV207" s="388"/>
      <c r="AW207" s="388"/>
      <c r="AX207" s="389"/>
      <c r="AY207" s="388"/>
      <c r="AZ207" s="388"/>
      <c r="BA207" s="388"/>
      <c r="BB207" s="388"/>
      <c r="BC207" s="388"/>
      <c r="BD207" s="388"/>
      <c r="BE207" s="388"/>
      <c r="BF207" s="388"/>
      <c r="BG207" s="388"/>
      <c r="BH207" s="399"/>
      <c r="BI207" s="385"/>
      <c r="BJ207" s="388"/>
      <c r="BK207" s="388"/>
      <c r="BL207" s="388"/>
      <c r="BM207" s="388"/>
      <c r="BN207" s="391"/>
      <c r="BO207" s="19">
        <f>COUNTIF(AG207:AW207,"Yes")</f>
        <v>0</v>
      </c>
      <c r="BP207" s="20">
        <f>COUNTIF(AX207:BG207, "Yes")</f>
        <v>0</v>
      </c>
      <c r="BQ207" s="21">
        <f>COUNTIF(BI207:BN207, "Yes")</f>
        <v>0</v>
      </c>
      <c r="BR207" s="242">
        <f>SUM(BO207:BQ207)</f>
        <v>0</v>
      </c>
      <c r="BS207" s="9" t="str">
        <f>IF(MATCH(B:B,'[2]Master ATLIS List'!$A:$A,0),"Y","N")</f>
        <v>Y</v>
      </c>
    </row>
    <row r="208" spans="1:71" x14ac:dyDescent="0.2">
      <c r="A208" s="408" t="s">
        <v>567</v>
      </c>
      <c r="B208" s="22" t="s">
        <v>568</v>
      </c>
      <c r="C208" s="23" t="s">
        <v>1706</v>
      </c>
      <c r="D208" s="23" t="s">
        <v>15</v>
      </c>
      <c r="E208" s="24" t="s">
        <v>67</v>
      </c>
      <c r="F208" s="402">
        <f>SUMIFS('MCO Encounters'!G:G,'MCO Encounters'!A:A,B208,'MCO Encounters'!F:F,$C$1)</f>
        <v>0</v>
      </c>
      <c r="G208" s="371"/>
      <c r="H208" s="404">
        <f>SUMIFS('MCO Encounters'!I:I,'MCO Encounters'!A:A,B208,'MCO Encounters'!F:F,$C$1)</f>
        <v>0</v>
      </c>
      <c r="I208" s="371"/>
      <c r="J208" s="404">
        <f>SUMIFS('MCO Encounters'!H:H,'MCO Encounters'!A:A,B208,'MCO Encounters'!F:F,$C$1)</f>
        <v>0</v>
      </c>
      <c r="K208" s="372"/>
      <c r="L208" s="370"/>
      <c r="M208" s="383"/>
      <c r="N208" s="383"/>
      <c r="O208" s="383"/>
      <c r="P208" s="383"/>
      <c r="Q208" s="383"/>
      <c r="R208" s="384"/>
      <c r="S208" s="385"/>
      <c r="T208" s="383"/>
      <c r="U208" s="393"/>
      <c r="V208" s="388"/>
      <c r="W208" s="383"/>
      <c r="X208" s="388"/>
      <c r="Y208" s="383"/>
      <c r="Z208" s="385"/>
      <c r="AA208" s="388"/>
      <c r="AB208" s="388"/>
      <c r="AC208" s="388"/>
      <c r="AD208" s="388"/>
      <c r="AE208" s="388"/>
      <c r="AF208" s="393"/>
      <c r="AG208" s="388"/>
      <c r="AH208" s="388"/>
      <c r="AI208" s="388"/>
      <c r="AJ208" s="388"/>
      <c r="AK208" s="388"/>
      <c r="AL208" s="388"/>
      <c r="AM208" s="388"/>
      <c r="AN208" s="388"/>
      <c r="AO208" s="388"/>
      <c r="AP208" s="388"/>
      <c r="AQ208" s="388"/>
      <c r="AR208" s="388"/>
      <c r="AS208" s="388"/>
      <c r="AT208" s="388"/>
      <c r="AU208" s="388"/>
      <c r="AV208" s="388"/>
      <c r="AW208" s="388"/>
      <c r="AX208" s="389"/>
      <c r="AY208" s="388"/>
      <c r="AZ208" s="388"/>
      <c r="BA208" s="388"/>
      <c r="BB208" s="388"/>
      <c r="BC208" s="388"/>
      <c r="BD208" s="388"/>
      <c r="BE208" s="388"/>
      <c r="BF208" s="388"/>
      <c r="BG208" s="388"/>
      <c r="BH208" s="390"/>
      <c r="BI208" s="385"/>
      <c r="BJ208" s="388"/>
      <c r="BK208" s="388"/>
      <c r="BL208" s="388"/>
      <c r="BM208" s="388"/>
      <c r="BN208" s="391"/>
      <c r="BO208" s="19">
        <f>COUNTIF(AG208:AW208,"Yes")</f>
        <v>0</v>
      </c>
      <c r="BP208" s="20">
        <f>COUNTIF(AX208:BG208, "Yes")</f>
        <v>0</v>
      </c>
      <c r="BQ208" s="21">
        <f>COUNTIF(BI208:BN208, "Yes")</f>
        <v>0</v>
      </c>
      <c r="BR208" s="242">
        <f>SUM(BO208:BQ208)</f>
        <v>0</v>
      </c>
      <c r="BS208" s="9" t="str">
        <f>IF(MATCH(B:B,'[2]Master ATLIS List'!$A:$A,0),"Y","N")</f>
        <v>Y</v>
      </c>
    </row>
    <row r="209" spans="1:71" s="28" customFormat="1" x14ac:dyDescent="0.2">
      <c r="A209" s="409" t="s">
        <v>1042</v>
      </c>
      <c r="B209" s="26" t="s">
        <v>1043</v>
      </c>
      <c r="C209" s="18" t="s">
        <v>1598</v>
      </c>
      <c r="D209" s="18" t="s">
        <v>13</v>
      </c>
      <c r="E209" s="27" t="s">
        <v>67</v>
      </c>
      <c r="F209" s="402">
        <f>SUMIFS('MCO Encounters'!G:G,'MCO Encounters'!A:A,B209,'MCO Encounters'!F:F,$C$1)</f>
        <v>0</v>
      </c>
      <c r="G209" s="371"/>
      <c r="H209" s="404">
        <f>SUMIFS('MCO Encounters'!I:I,'MCO Encounters'!A:A,B209,'MCO Encounters'!F:F,$C$1)</f>
        <v>0</v>
      </c>
      <c r="I209" s="371"/>
      <c r="J209" s="404">
        <f>SUMIFS('MCO Encounters'!H:H,'MCO Encounters'!A:A,B209,'MCO Encounters'!F:F,$C$1)</f>
        <v>0</v>
      </c>
      <c r="K209" s="372"/>
      <c r="L209" s="370"/>
      <c r="M209" s="394"/>
      <c r="N209" s="394"/>
      <c r="O209" s="394"/>
      <c r="P209" s="394"/>
      <c r="Q209" s="394"/>
      <c r="R209" s="395"/>
      <c r="S209" s="396"/>
      <c r="T209" s="394"/>
      <c r="U209" s="397"/>
      <c r="V209" s="398"/>
      <c r="W209" s="394"/>
      <c r="X209" s="398"/>
      <c r="Y209" s="394"/>
      <c r="Z209" s="396"/>
      <c r="AA209" s="398"/>
      <c r="AB209" s="398"/>
      <c r="AC209" s="398"/>
      <c r="AD209" s="398"/>
      <c r="AE209" s="398"/>
      <c r="AF209" s="397"/>
      <c r="AG209" s="388"/>
      <c r="AH209" s="388"/>
      <c r="AI209" s="388"/>
      <c r="AJ209" s="388"/>
      <c r="AK209" s="388"/>
      <c r="AL209" s="388"/>
      <c r="AM209" s="388"/>
      <c r="AN209" s="388"/>
      <c r="AO209" s="388"/>
      <c r="AP209" s="388"/>
      <c r="AQ209" s="388"/>
      <c r="AR209" s="388"/>
      <c r="AS209" s="388"/>
      <c r="AT209" s="388"/>
      <c r="AU209" s="388"/>
      <c r="AV209" s="388"/>
      <c r="AW209" s="388"/>
      <c r="AX209" s="389"/>
      <c r="AY209" s="388"/>
      <c r="AZ209" s="388"/>
      <c r="BA209" s="388"/>
      <c r="BB209" s="388"/>
      <c r="BC209" s="388"/>
      <c r="BD209" s="388"/>
      <c r="BE209" s="388"/>
      <c r="BF209" s="388"/>
      <c r="BG209" s="388"/>
      <c r="BH209" s="399"/>
      <c r="BI209" s="385"/>
      <c r="BJ209" s="388"/>
      <c r="BK209" s="388"/>
      <c r="BL209" s="388"/>
      <c r="BM209" s="388"/>
      <c r="BN209" s="391"/>
      <c r="BO209" s="19">
        <f>COUNTIF(AG209:AW209,"Yes")</f>
        <v>0</v>
      </c>
      <c r="BP209" s="20">
        <f>COUNTIF(AX209:BG209, "Yes")</f>
        <v>0</v>
      </c>
      <c r="BQ209" s="21">
        <f>COUNTIF(BI209:BN209, "Yes")</f>
        <v>0</v>
      </c>
      <c r="BR209" s="242">
        <f>SUM(BO209:BQ209)</f>
        <v>0</v>
      </c>
      <c r="BS209" s="9" t="str">
        <f>IF(MATCH(B:B,'[2]Master ATLIS List'!$A:$A,0),"Y","N")</f>
        <v>Y</v>
      </c>
    </row>
    <row r="210" spans="1:71" x14ac:dyDescent="0.2">
      <c r="A210" s="408" t="s">
        <v>925</v>
      </c>
      <c r="B210" s="22" t="s">
        <v>926</v>
      </c>
      <c r="C210" s="23" t="s">
        <v>1402</v>
      </c>
      <c r="D210" s="23" t="s">
        <v>15</v>
      </c>
      <c r="E210" s="24" t="s">
        <v>183</v>
      </c>
      <c r="F210" s="402">
        <f>SUMIFS('MCO Encounters'!G:G,'MCO Encounters'!A:A,B210,'MCO Encounters'!F:F,$C$1)</f>
        <v>0</v>
      </c>
      <c r="G210" s="371"/>
      <c r="H210" s="404">
        <f>SUMIFS('MCO Encounters'!I:I,'MCO Encounters'!A:A,B210,'MCO Encounters'!F:F,$C$1)</f>
        <v>0</v>
      </c>
      <c r="I210" s="371"/>
      <c r="J210" s="404">
        <f>SUMIFS('MCO Encounters'!H:H,'MCO Encounters'!A:A,B210,'MCO Encounters'!F:F,$C$1)</f>
        <v>0</v>
      </c>
      <c r="K210" s="372"/>
      <c r="L210" s="370"/>
      <c r="M210" s="383"/>
      <c r="N210" s="383"/>
      <c r="O210" s="383"/>
      <c r="P210" s="383"/>
      <c r="Q210" s="383"/>
      <c r="R210" s="384"/>
      <c r="S210" s="385"/>
      <c r="T210" s="383"/>
      <c r="U210" s="393"/>
      <c r="V210" s="388"/>
      <c r="W210" s="383"/>
      <c r="X210" s="388"/>
      <c r="Y210" s="383"/>
      <c r="Z210" s="385"/>
      <c r="AA210" s="388"/>
      <c r="AB210" s="388"/>
      <c r="AC210" s="388"/>
      <c r="AD210" s="388"/>
      <c r="AE210" s="388"/>
      <c r="AF210" s="393"/>
      <c r="AG210" s="388"/>
      <c r="AH210" s="388"/>
      <c r="AI210" s="388"/>
      <c r="AJ210" s="388"/>
      <c r="AK210" s="388"/>
      <c r="AL210" s="388"/>
      <c r="AM210" s="388"/>
      <c r="AN210" s="388"/>
      <c r="AO210" s="388"/>
      <c r="AP210" s="388"/>
      <c r="AQ210" s="388"/>
      <c r="AR210" s="388"/>
      <c r="AS210" s="388"/>
      <c r="AT210" s="388"/>
      <c r="AU210" s="388"/>
      <c r="AV210" s="388"/>
      <c r="AW210" s="388"/>
      <c r="AX210" s="389"/>
      <c r="AY210" s="388"/>
      <c r="AZ210" s="388"/>
      <c r="BA210" s="388"/>
      <c r="BB210" s="388"/>
      <c r="BC210" s="388"/>
      <c r="BD210" s="388"/>
      <c r="BE210" s="388"/>
      <c r="BF210" s="388"/>
      <c r="BG210" s="388"/>
      <c r="BH210" s="390"/>
      <c r="BI210" s="385"/>
      <c r="BJ210" s="388"/>
      <c r="BK210" s="388"/>
      <c r="BL210" s="388"/>
      <c r="BM210" s="388"/>
      <c r="BN210" s="391"/>
      <c r="BO210" s="19">
        <f>COUNTIF(AG210:AW210,"Yes")</f>
        <v>0</v>
      </c>
      <c r="BP210" s="20">
        <f>COUNTIF(AX210:BG210, "Yes")</f>
        <v>0</v>
      </c>
      <c r="BQ210" s="21">
        <f>COUNTIF(BI210:BN210, "Yes")</f>
        <v>0</v>
      </c>
      <c r="BR210" s="242">
        <f>SUM(BO210:BQ210)</f>
        <v>0</v>
      </c>
      <c r="BS210" s="9" t="str">
        <f>IF(MATCH(B:B,'[2]Master ATLIS List'!$A:$A,0),"Y","N")</f>
        <v>Y</v>
      </c>
    </row>
    <row r="211" spans="1:71" s="28" customFormat="1" x14ac:dyDescent="0.2">
      <c r="A211" s="409" t="s">
        <v>818</v>
      </c>
      <c r="B211" s="26" t="s">
        <v>819</v>
      </c>
      <c r="C211" s="18" t="s">
        <v>1812</v>
      </c>
      <c r="D211" s="18" t="s">
        <v>15</v>
      </c>
      <c r="E211" s="27" t="s">
        <v>66</v>
      </c>
      <c r="F211" s="402">
        <f>SUMIFS('MCO Encounters'!G:G,'MCO Encounters'!A:A,B211,'MCO Encounters'!F:F,$C$1)</f>
        <v>0</v>
      </c>
      <c r="G211" s="371"/>
      <c r="H211" s="404">
        <f>SUMIFS('MCO Encounters'!I:I,'MCO Encounters'!A:A,B211,'MCO Encounters'!F:F,$C$1)</f>
        <v>0</v>
      </c>
      <c r="I211" s="371"/>
      <c r="J211" s="404">
        <f>SUMIFS('MCO Encounters'!H:H,'MCO Encounters'!A:A,B211,'MCO Encounters'!F:F,$C$1)</f>
        <v>0</v>
      </c>
      <c r="K211" s="372"/>
      <c r="L211" s="370"/>
      <c r="M211" s="394"/>
      <c r="N211" s="394"/>
      <c r="O211" s="394"/>
      <c r="P211" s="394"/>
      <c r="Q211" s="394"/>
      <c r="R211" s="395"/>
      <c r="S211" s="396"/>
      <c r="T211" s="394"/>
      <c r="U211" s="397"/>
      <c r="V211" s="398"/>
      <c r="W211" s="394"/>
      <c r="X211" s="398"/>
      <c r="Y211" s="394"/>
      <c r="Z211" s="396"/>
      <c r="AA211" s="398"/>
      <c r="AB211" s="398"/>
      <c r="AC211" s="398"/>
      <c r="AD211" s="398"/>
      <c r="AE211" s="398"/>
      <c r="AF211" s="397"/>
      <c r="AG211" s="388"/>
      <c r="AH211" s="388"/>
      <c r="AI211" s="388"/>
      <c r="AJ211" s="388"/>
      <c r="AK211" s="388"/>
      <c r="AL211" s="388"/>
      <c r="AM211" s="388"/>
      <c r="AN211" s="388"/>
      <c r="AO211" s="388"/>
      <c r="AP211" s="388"/>
      <c r="AQ211" s="388"/>
      <c r="AR211" s="388"/>
      <c r="AS211" s="388"/>
      <c r="AT211" s="388"/>
      <c r="AU211" s="388"/>
      <c r="AV211" s="388"/>
      <c r="AW211" s="388"/>
      <c r="AX211" s="389"/>
      <c r="AY211" s="388"/>
      <c r="AZ211" s="388"/>
      <c r="BA211" s="388"/>
      <c r="BB211" s="388"/>
      <c r="BC211" s="388"/>
      <c r="BD211" s="388"/>
      <c r="BE211" s="388"/>
      <c r="BF211" s="388"/>
      <c r="BG211" s="388"/>
      <c r="BH211" s="399"/>
      <c r="BI211" s="385"/>
      <c r="BJ211" s="388"/>
      <c r="BK211" s="388"/>
      <c r="BL211" s="388"/>
      <c r="BM211" s="388"/>
      <c r="BN211" s="391"/>
      <c r="BO211" s="19">
        <f>COUNTIF(AG211:AW211,"Yes")</f>
        <v>0</v>
      </c>
      <c r="BP211" s="20">
        <f>COUNTIF(AX211:BG211, "Yes")</f>
        <v>0</v>
      </c>
      <c r="BQ211" s="21">
        <f>COUNTIF(BI211:BN211, "Yes")</f>
        <v>0</v>
      </c>
      <c r="BR211" s="242">
        <f>SUM(BO211:BQ211)</f>
        <v>0</v>
      </c>
      <c r="BS211" s="9" t="str">
        <f>IF(MATCH(B:B,'[2]Master ATLIS List'!$A:$A,0),"Y","N")</f>
        <v>Y</v>
      </c>
    </row>
    <row r="212" spans="1:71" x14ac:dyDescent="0.2">
      <c r="A212" s="408" t="s">
        <v>579</v>
      </c>
      <c r="B212" s="22" t="s">
        <v>580</v>
      </c>
      <c r="C212" s="23" t="s">
        <v>1832</v>
      </c>
      <c r="D212" s="23" t="s">
        <v>15</v>
      </c>
      <c r="E212" s="24" t="s">
        <v>66</v>
      </c>
      <c r="F212" s="402">
        <f>SUMIFS('MCO Encounters'!G:G,'MCO Encounters'!A:A,B212,'MCO Encounters'!F:F,$C$1)</f>
        <v>0</v>
      </c>
      <c r="G212" s="371"/>
      <c r="H212" s="404">
        <f>SUMIFS('MCO Encounters'!I:I,'MCO Encounters'!A:A,B212,'MCO Encounters'!F:F,$C$1)</f>
        <v>0</v>
      </c>
      <c r="I212" s="371"/>
      <c r="J212" s="404">
        <f>SUMIFS('MCO Encounters'!H:H,'MCO Encounters'!A:A,B212,'MCO Encounters'!F:F,$C$1)</f>
        <v>0</v>
      </c>
      <c r="K212" s="372"/>
      <c r="L212" s="370"/>
      <c r="M212" s="383"/>
      <c r="N212" s="383"/>
      <c r="O212" s="383"/>
      <c r="P212" s="383"/>
      <c r="Q212" s="383"/>
      <c r="R212" s="384"/>
      <c r="S212" s="385"/>
      <c r="T212" s="383"/>
      <c r="U212" s="393"/>
      <c r="V212" s="388"/>
      <c r="W212" s="383"/>
      <c r="X212" s="388"/>
      <c r="Y212" s="383"/>
      <c r="Z212" s="385"/>
      <c r="AA212" s="388"/>
      <c r="AB212" s="388"/>
      <c r="AC212" s="388"/>
      <c r="AD212" s="388"/>
      <c r="AE212" s="388"/>
      <c r="AF212" s="393"/>
      <c r="AG212" s="388"/>
      <c r="AH212" s="388"/>
      <c r="AI212" s="388"/>
      <c r="AJ212" s="388"/>
      <c r="AK212" s="388"/>
      <c r="AL212" s="388"/>
      <c r="AM212" s="388"/>
      <c r="AN212" s="388"/>
      <c r="AO212" s="388"/>
      <c r="AP212" s="388"/>
      <c r="AQ212" s="388"/>
      <c r="AR212" s="388"/>
      <c r="AS212" s="388"/>
      <c r="AT212" s="388"/>
      <c r="AU212" s="388"/>
      <c r="AV212" s="388"/>
      <c r="AW212" s="388"/>
      <c r="AX212" s="389"/>
      <c r="AY212" s="388"/>
      <c r="AZ212" s="388"/>
      <c r="BA212" s="388"/>
      <c r="BB212" s="388"/>
      <c r="BC212" s="388"/>
      <c r="BD212" s="388"/>
      <c r="BE212" s="388"/>
      <c r="BF212" s="388"/>
      <c r="BG212" s="388"/>
      <c r="BH212" s="390"/>
      <c r="BI212" s="385"/>
      <c r="BJ212" s="388"/>
      <c r="BK212" s="388"/>
      <c r="BL212" s="388"/>
      <c r="BM212" s="388"/>
      <c r="BN212" s="391"/>
      <c r="BO212" s="19">
        <f>COUNTIF(AG212:AW212,"Yes")</f>
        <v>0</v>
      </c>
      <c r="BP212" s="20">
        <f>COUNTIF(AX212:BG212, "Yes")</f>
        <v>0</v>
      </c>
      <c r="BQ212" s="21">
        <f>COUNTIF(BI212:BN212, "Yes")</f>
        <v>0</v>
      </c>
      <c r="BR212" s="242">
        <f>SUM(BO212:BQ212)</f>
        <v>0</v>
      </c>
      <c r="BS212" s="9" t="str">
        <f>IF(MATCH(B:B,'[2]Master ATLIS List'!$A:$A,0),"Y","N")</f>
        <v>Y</v>
      </c>
    </row>
    <row r="213" spans="1:71" s="28" customFormat="1" x14ac:dyDescent="0.2">
      <c r="A213" s="409" t="s">
        <v>876</v>
      </c>
      <c r="B213" s="26" t="s">
        <v>877</v>
      </c>
      <c r="C213" s="18" t="s">
        <v>1637</v>
      </c>
      <c r="D213" s="18" t="s">
        <v>15</v>
      </c>
      <c r="E213" s="27" t="s">
        <v>18</v>
      </c>
      <c r="F213" s="402">
        <f>SUMIFS('MCO Encounters'!G:G,'MCO Encounters'!A:A,B213,'MCO Encounters'!F:F,$C$1)</f>
        <v>0</v>
      </c>
      <c r="G213" s="371"/>
      <c r="H213" s="404">
        <f>SUMIFS('MCO Encounters'!I:I,'MCO Encounters'!A:A,B213,'MCO Encounters'!F:F,$C$1)</f>
        <v>0</v>
      </c>
      <c r="I213" s="371"/>
      <c r="J213" s="404">
        <f>SUMIFS('MCO Encounters'!H:H,'MCO Encounters'!A:A,B213,'MCO Encounters'!F:F,$C$1)</f>
        <v>0</v>
      </c>
      <c r="K213" s="372"/>
      <c r="L213" s="370"/>
      <c r="M213" s="394"/>
      <c r="N213" s="394"/>
      <c r="O213" s="394"/>
      <c r="P213" s="394"/>
      <c r="Q213" s="394"/>
      <c r="R213" s="395"/>
      <c r="S213" s="396"/>
      <c r="T213" s="394"/>
      <c r="U213" s="397"/>
      <c r="V213" s="398"/>
      <c r="W213" s="394"/>
      <c r="X213" s="398"/>
      <c r="Y213" s="394"/>
      <c r="Z213" s="396"/>
      <c r="AA213" s="398"/>
      <c r="AB213" s="398"/>
      <c r="AC213" s="398"/>
      <c r="AD213" s="398"/>
      <c r="AE213" s="398"/>
      <c r="AF213" s="397"/>
      <c r="AG213" s="388"/>
      <c r="AH213" s="388"/>
      <c r="AI213" s="388"/>
      <c r="AJ213" s="388"/>
      <c r="AK213" s="388"/>
      <c r="AL213" s="388"/>
      <c r="AM213" s="388"/>
      <c r="AN213" s="388"/>
      <c r="AO213" s="388"/>
      <c r="AP213" s="388"/>
      <c r="AQ213" s="388"/>
      <c r="AR213" s="388"/>
      <c r="AS213" s="388"/>
      <c r="AT213" s="388"/>
      <c r="AU213" s="388"/>
      <c r="AV213" s="388"/>
      <c r="AW213" s="388"/>
      <c r="AX213" s="389"/>
      <c r="AY213" s="388"/>
      <c r="AZ213" s="388"/>
      <c r="BA213" s="388"/>
      <c r="BB213" s="388"/>
      <c r="BC213" s="388"/>
      <c r="BD213" s="388"/>
      <c r="BE213" s="388"/>
      <c r="BF213" s="388"/>
      <c r="BG213" s="388"/>
      <c r="BH213" s="399"/>
      <c r="BI213" s="385"/>
      <c r="BJ213" s="388"/>
      <c r="BK213" s="388"/>
      <c r="BL213" s="388"/>
      <c r="BM213" s="388"/>
      <c r="BN213" s="391"/>
      <c r="BO213" s="19">
        <f>COUNTIF(AG213:AW213,"Yes")</f>
        <v>0</v>
      </c>
      <c r="BP213" s="20">
        <f>COUNTIF(AX213:BG213, "Yes")</f>
        <v>0</v>
      </c>
      <c r="BQ213" s="21">
        <f>COUNTIF(BI213:BN213, "Yes")</f>
        <v>0</v>
      </c>
      <c r="BR213" s="242">
        <f>SUM(BO213:BQ213)</f>
        <v>0</v>
      </c>
      <c r="BS213" s="9" t="str">
        <f>IF(MATCH(B:B,'[2]Master ATLIS List'!$A:$A,0),"Y","N")</f>
        <v>Y</v>
      </c>
    </row>
    <row r="214" spans="1:71" x14ac:dyDescent="0.2">
      <c r="A214" s="408" t="s">
        <v>865</v>
      </c>
      <c r="B214" s="22" t="s">
        <v>866</v>
      </c>
      <c r="C214" s="23" t="s">
        <v>1849</v>
      </c>
      <c r="D214" s="23" t="s">
        <v>15</v>
      </c>
      <c r="E214" s="24" t="s">
        <v>18</v>
      </c>
      <c r="F214" s="402">
        <f>SUMIFS('MCO Encounters'!G:G,'MCO Encounters'!A:A,B214,'MCO Encounters'!F:F,$C$1)</f>
        <v>0</v>
      </c>
      <c r="G214" s="371"/>
      <c r="H214" s="404">
        <f>SUMIFS('MCO Encounters'!I:I,'MCO Encounters'!A:A,B214,'MCO Encounters'!F:F,$C$1)</f>
        <v>0</v>
      </c>
      <c r="I214" s="371"/>
      <c r="J214" s="404">
        <f>SUMIFS('MCO Encounters'!H:H,'MCO Encounters'!A:A,B214,'MCO Encounters'!F:F,$C$1)</f>
        <v>0</v>
      </c>
      <c r="K214" s="372"/>
      <c r="L214" s="370"/>
      <c r="M214" s="383"/>
      <c r="N214" s="383"/>
      <c r="O214" s="383"/>
      <c r="P214" s="383"/>
      <c r="Q214" s="383"/>
      <c r="R214" s="384"/>
      <c r="S214" s="385"/>
      <c r="T214" s="383"/>
      <c r="U214" s="393"/>
      <c r="V214" s="388"/>
      <c r="W214" s="383"/>
      <c r="X214" s="388"/>
      <c r="Y214" s="383"/>
      <c r="Z214" s="385"/>
      <c r="AA214" s="388"/>
      <c r="AB214" s="388"/>
      <c r="AC214" s="388"/>
      <c r="AD214" s="388"/>
      <c r="AE214" s="388"/>
      <c r="AF214" s="393"/>
      <c r="AG214" s="388"/>
      <c r="AH214" s="388"/>
      <c r="AI214" s="388"/>
      <c r="AJ214" s="388"/>
      <c r="AK214" s="388"/>
      <c r="AL214" s="388"/>
      <c r="AM214" s="388"/>
      <c r="AN214" s="388"/>
      <c r="AO214" s="388"/>
      <c r="AP214" s="388"/>
      <c r="AQ214" s="388"/>
      <c r="AR214" s="388"/>
      <c r="AS214" s="388"/>
      <c r="AT214" s="388"/>
      <c r="AU214" s="388"/>
      <c r="AV214" s="388"/>
      <c r="AW214" s="388"/>
      <c r="AX214" s="389"/>
      <c r="AY214" s="388"/>
      <c r="AZ214" s="388"/>
      <c r="BA214" s="388"/>
      <c r="BB214" s="388"/>
      <c r="BC214" s="388"/>
      <c r="BD214" s="388"/>
      <c r="BE214" s="388"/>
      <c r="BF214" s="388"/>
      <c r="BG214" s="388"/>
      <c r="BH214" s="390"/>
      <c r="BI214" s="385"/>
      <c r="BJ214" s="388"/>
      <c r="BK214" s="388"/>
      <c r="BL214" s="388"/>
      <c r="BM214" s="388"/>
      <c r="BN214" s="391"/>
      <c r="BO214" s="19">
        <f>COUNTIF(AG214:AW214,"Yes")</f>
        <v>0</v>
      </c>
      <c r="BP214" s="20">
        <f>COUNTIF(AX214:BG214, "Yes")</f>
        <v>0</v>
      </c>
      <c r="BQ214" s="21">
        <f>COUNTIF(BI214:BN214, "Yes")</f>
        <v>0</v>
      </c>
      <c r="BR214" s="242">
        <f>SUM(BO214:BQ214)</f>
        <v>0</v>
      </c>
      <c r="BS214" s="9" t="str">
        <f>IF(MATCH(B:B,'[2]Master ATLIS List'!$A:$A,0),"Y","N")</f>
        <v>Y</v>
      </c>
    </row>
    <row r="215" spans="1:71" s="28" customFormat="1" x14ac:dyDescent="0.2">
      <c r="A215" s="409" t="s">
        <v>703</v>
      </c>
      <c r="B215" s="26" t="s">
        <v>704</v>
      </c>
      <c r="C215" s="18" t="s">
        <v>1779</v>
      </c>
      <c r="D215" s="18" t="s">
        <v>15</v>
      </c>
      <c r="E215" s="27" t="s">
        <v>18</v>
      </c>
      <c r="F215" s="402">
        <f>SUMIFS('MCO Encounters'!G:G,'MCO Encounters'!A:A,B215,'MCO Encounters'!F:F,$C$1)</f>
        <v>0</v>
      </c>
      <c r="G215" s="371"/>
      <c r="H215" s="404">
        <f>SUMIFS('MCO Encounters'!I:I,'MCO Encounters'!A:A,B215,'MCO Encounters'!F:F,$C$1)</f>
        <v>0</v>
      </c>
      <c r="I215" s="371"/>
      <c r="J215" s="404">
        <f>SUMIFS('MCO Encounters'!H:H,'MCO Encounters'!A:A,B215,'MCO Encounters'!F:F,$C$1)</f>
        <v>0</v>
      </c>
      <c r="K215" s="372"/>
      <c r="L215" s="370"/>
      <c r="M215" s="394"/>
      <c r="N215" s="394"/>
      <c r="O215" s="394"/>
      <c r="P215" s="394"/>
      <c r="Q215" s="394"/>
      <c r="R215" s="395"/>
      <c r="S215" s="396"/>
      <c r="T215" s="394"/>
      <c r="U215" s="397"/>
      <c r="V215" s="398"/>
      <c r="W215" s="394"/>
      <c r="X215" s="398"/>
      <c r="Y215" s="394"/>
      <c r="Z215" s="396"/>
      <c r="AA215" s="398"/>
      <c r="AB215" s="398"/>
      <c r="AC215" s="398"/>
      <c r="AD215" s="398"/>
      <c r="AE215" s="398"/>
      <c r="AF215" s="397"/>
      <c r="AG215" s="388"/>
      <c r="AH215" s="388"/>
      <c r="AI215" s="388"/>
      <c r="AJ215" s="388"/>
      <c r="AK215" s="388"/>
      <c r="AL215" s="388"/>
      <c r="AM215" s="388"/>
      <c r="AN215" s="388"/>
      <c r="AO215" s="388"/>
      <c r="AP215" s="388"/>
      <c r="AQ215" s="388"/>
      <c r="AR215" s="388"/>
      <c r="AS215" s="388"/>
      <c r="AT215" s="388"/>
      <c r="AU215" s="388"/>
      <c r="AV215" s="388"/>
      <c r="AW215" s="388"/>
      <c r="AX215" s="389"/>
      <c r="AY215" s="388"/>
      <c r="AZ215" s="388"/>
      <c r="BA215" s="388"/>
      <c r="BB215" s="388"/>
      <c r="BC215" s="388"/>
      <c r="BD215" s="388"/>
      <c r="BE215" s="388"/>
      <c r="BF215" s="388"/>
      <c r="BG215" s="388"/>
      <c r="BH215" s="399"/>
      <c r="BI215" s="385"/>
      <c r="BJ215" s="388"/>
      <c r="BK215" s="388"/>
      <c r="BL215" s="388"/>
      <c r="BM215" s="388"/>
      <c r="BN215" s="391"/>
      <c r="BO215" s="19">
        <f>COUNTIF(AG215:AW215,"Yes")</f>
        <v>0</v>
      </c>
      <c r="BP215" s="20">
        <f>COUNTIF(AX215:BG215, "Yes")</f>
        <v>0</v>
      </c>
      <c r="BQ215" s="21">
        <f>COUNTIF(BI215:BN215, "Yes")</f>
        <v>0</v>
      </c>
      <c r="BR215" s="242">
        <f>SUM(BO215:BQ215)</f>
        <v>0</v>
      </c>
      <c r="BS215" s="9" t="str">
        <f>IF(MATCH(B:B,'[2]Master ATLIS List'!$A:$A,0),"Y","N")</f>
        <v>Y</v>
      </c>
    </row>
    <row r="216" spans="1:71" x14ac:dyDescent="0.2">
      <c r="A216" s="408" t="s">
        <v>954</v>
      </c>
      <c r="B216" s="22" t="s">
        <v>955</v>
      </c>
      <c r="C216" s="23" t="s">
        <v>1546</v>
      </c>
      <c r="D216" s="23" t="s">
        <v>15</v>
      </c>
      <c r="E216" s="24" t="s">
        <v>18</v>
      </c>
      <c r="F216" s="402">
        <f>SUMIFS('MCO Encounters'!G:G,'MCO Encounters'!A:A,B216,'MCO Encounters'!F:F,$C$1)</f>
        <v>0</v>
      </c>
      <c r="G216" s="371"/>
      <c r="H216" s="404">
        <f>SUMIFS('MCO Encounters'!I:I,'MCO Encounters'!A:A,B216,'MCO Encounters'!F:F,$C$1)</f>
        <v>0</v>
      </c>
      <c r="I216" s="371"/>
      <c r="J216" s="404">
        <f>SUMIFS('MCO Encounters'!H:H,'MCO Encounters'!A:A,B216,'MCO Encounters'!F:F,$C$1)</f>
        <v>0</v>
      </c>
      <c r="K216" s="372"/>
      <c r="L216" s="370"/>
      <c r="M216" s="383"/>
      <c r="N216" s="383"/>
      <c r="O216" s="383"/>
      <c r="P216" s="383"/>
      <c r="Q216" s="383"/>
      <c r="R216" s="384"/>
      <c r="S216" s="385"/>
      <c r="T216" s="383"/>
      <c r="U216" s="393"/>
      <c r="V216" s="388"/>
      <c r="W216" s="383"/>
      <c r="X216" s="388"/>
      <c r="Y216" s="383"/>
      <c r="Z216" s="385"/>
      <c r="AA216" s="388"/>
      <c r="AB216" s="388"/>
      <c r="AC216" s="388"/>
      <c r="AD216" s="388"/>
      <c r="AE216" s="388"/>
      <c r="AF216" s="393"/>
      <c r="AG216" s="388"/>
      <c r="AH216" s="388"/>
      <c r="AI216" s="388"/>
      <c r="AJ216" s="388"/>
      <c r="AK216" s="388"/>
      <c r="AL216" s="388"/>
      <c r="AM216" s="388"/>
      <c r="AN216" s="388"/>
      <c r="AO216" s="388"/>
      <c r="AP216" s="388"/>
      <c r="AQ216" s="388"/>
      <c r="AR216" s="388"/>
      <c r="AS216" s="388"/>
      <c r="AT216" s="388"/>
      <c r="AU216" s="388"/>
      <c r="AV216" s="388"/>
      <c r="AW216" s="388"/>
      <c r="AX216" s="389"/>
      <c r="AY216" s="388"/>
      <c r="AZ216" s="388"/>
      <c r="BA216" s="388"/>
      <c r="BB216" s="388"/>
      <c r="BC216" s="388"/>
      <c r="BD216" s="388"/>
      <c r="BE216" s="388"/>
      <c r="BF216" s="388"/>
      <c r="BG216" s="388"/>
      <c r="BH216" s="390"/>
      <c r="BI216" s="385"/>
      <c r="BJ216" s="388"/>
      <c r="BK216" s="388"/>
      <c r="BL216" s="388"/>
      <c r="BM216" s="388"/>
      <c r="BN216" s="391"/>
      <c r="BO216" s="19">
        <f>COUNTIF(AG216:AW216,"Yes")</f>
        <v>0</v>
      </c>
      <c r="BP216" s="20">
        <f>COUNTIF(AX216:BG216, "Yes")</f>
        <v>0</v>
      </c>
      <c r="BQ216" s="21">
        <f>COUNTIF(BI216:BN216, "Yes")</f>
        <v>0</v>
      </c>
      <c r="BR216" s="242">
        <f>SUM(BO216:BQ216)</f>
        <v>0</v>
      </c>
      <c r="BS216" s="9" t="str">
        <f>IF(MATCH(B:B,'[2]Master ATLIS List'!$A:$A,0),"Y","N")</f>
        <v>Y</v>
      </c>
    </row>
    <row r="217" spans="1:71" s="28" customFormat="1" x14ac:dyDescent="0.2">
      <c r="A217" s="409" t="s">
        <v>463</v>
      </c>
      <c r="B217" s="26" t="s">
        <v>464</v>
      </c>
      <c r="C217" s="18" t="s">
        <v>1724</v>
      </c>
      <c r="D217" s="18" t="s">
        <v>15</v>
      </c>
      <c r="E217" s="27" t="s">
        <v>17</v>
      </c>
      <c r="F217" s="402">
        <f>SUMIFS('MCO Encounters'!G:G,'MCO Encounters'!A:A,B217,'MCO Encounters'!F:F,$C$1)</f>
        <v>0</v>
      </c>
      <c r="G217" s="371"/>
      <c r="H217" s="404">
        <f>SUMIFS('MCO Encounters'!I:I,'MCO Encounters'!A:A,B217,'MCO Encounters'!F:F,$C$1)</f>
        <v>0</v>
      </c>
      <c r="I217" s="371"/>
      <c r="J217" s="404">
        <f>SUMIFS('MCO Encounters'!H:H,'MCO Encounters'!A:A,B217,'MCO Encounters'!F:F,$C$1)</f>
        <v>0</v>
      </c>
      <c r="K217" s="372"/>
      <c r="L217" s="370"/>
      <c r="M217" s="394"/>
      <c r="N217" s="394"/>
      <c r="O217" s="394"/>
      <c r="P217" s="394"/>
      <c r="Q217" s="394"/>
      <c r="R217" s="395"/>
      <c r="S217" s="396"/>
      <c r="T217" s="394"/>
      <c r="U217" s="397"/>
      <c r="V217" s="398"/>
      <c r="W217" s="394"/>
      <c r="X217" s="398"/>
      <c r="Y217" s="394"/>
      <c r="Z217" s="396"/>
      <c r="AA217" s="398"/>
      <c r="AB217" s="398"/>
      <c r="AC217" s="398"/>
      <c r="AD217" s="398"/>
      <c r="AE217" s="398"/>
      <c r="AF217" s="397"/>
      <c r="AG217" s="388"/>
      <c r="AH217" s="388"/>
      <c r="AI217" s="388"/>
      <c r="AJ217" s="388"/>
      <c r="AK217" s="388"/>
      <c r="AL217" s="388"/>
      <c r="AM217" s="388"/>
      <c r="AN217" s="388"/>
      <c r="AO217" s="388"/>
      <c r="AP217" s="388"/>
      <c r="AQ217" s="388"/>
      <c r="AR217" s="388"/>
      <c r="AS217" s="388"/>
      <c r="AT217" s="388"/>
      <c r="AU217" s="388"/>
      <c r="AV217" s="388"/>
      <c r="AW217" s="388"/>
      <c r="AX217" s="389"/>
      <c r="AY217" s="388"/>
      <c r="AZ217" s="388"/>
      <c r="BA217" s="388"/>
      <c r="BB217" s="388"/>
      <c r="BC217" s="388"/>
      <c r="BD217" s="388"/>
      <c r="BE217" s="388"/>
      <c r="BF217" s="388"/>
      <c r="BG217" s="388"/>
      <c r="BH217" s="399"/>
      <c r="BI217" s="385"/>
      <c r="BJ217" s="388"/>
      <c r="BK217" s="388"/>
      <c r="BL217" s="388"/>
      <c r="BM217" s="388"/>
      <c r="BN217" s="391"/>
      <c r="BO217" s="19">
        <f>COUNTIF(AG217:AW217,"Yes")</f>
        <v>0</v>
      </c>
      <c r="BP217" s="20">
        <f>COUNTIF(AX217:BG217, "Yes")</f>
        <v>0</v>
      </c>
      <c r="BQ217" s="21">
        <f>COUNTIF(BI217:BN217, "Yes")</f>
        <v>0</v>
      </c>
      <c r="BR217" s="242">
        <f>SUM(BO217:BQ217)</f>
        <v>0</v>
      </c>
      <c r="BS217" s="9" t="str">
        <f>IF(MATCH(B:B,'[2]Master ATLIS List'!$A:$A,0),"Y","N")</f>
        <v>Y</v>
      </c>
    </row>
    <row r="218" spans="1:71" x14ac:dyDescent="0.2">
      <c r="A218" s="408" t="s">
        <v>1027</v>
      </c>
      <c r="B218" s="22" t="s">
        <v>1028</v>
      </c>
      <c r="C218" s="23" t="s">
        <v>1623</v>
      </c>
      <c r="D218" s="23" t="s">
        <v>15</v>
      </c>
      <c r="E218" s="24" t="s">
        <v>61</v>
      </c>
      <c r="F218" s="402">
        <f>SUMIFS('MCO Encounters'!G:G,'MCO Encounters'!A:A,B218,'MCO Encounters'!F:F,$C$1)</f>
        <v>0</v>
      </c>
      <c r="G218" s="371"/>
      <c r="H218" s="404">
        <f>SUMIFS('MCO Encounters'!I:I,'MCO Encounters'!A:A,B218,'MCO Encounters'!F:F,$C$1)</f>
        <v>0</v>
      </c>
      <c r="I218" s="371"/>
      <c r="J218" s="404">
        <f>SUMIFS('MCO Encounters'!H:H,'MCO Encounters'!A:A,B218,'MCO Encounters'!F:F,$C$1)</f>
        <v>0</v>
      </c>
      <c r="K218" s="372"/>
      <c r="L218" s="370"/>
      <c r="M218" s="383"/>
      <c r="N218" s="383"/>
      <c r="O218" s="383"/>
      <c r="P218" s="383"/>
      <c r="Q218" s="383"/>
      <c r="R218" s="384"/>
      <c r="S218" s="385"/>
      <c r="T218" s="383"/>
      <c r="U218" s="393"/>
      <c r="V218" s="388"/>
      <c r="W218" s="383"/>
      <c r="X218" s="388"/>
      <c r="Y218" s="383"/>
      <c r="Z218" s="385"/>
      <c r="AA218" s="388"/>
      <c r="AB218" s="388"/>
      <c r="AC218" s="388"/>
      <c r="AD218" s="388"/>
      <c r="AE218" s="388"/>
      <c r="AF218" s="393"/>
      <c r="AG218" s="388"/>
      <c r="AH218" s="388"/>
      <c r="AI218" s="388"/>
      <c r="AJ218" s="388"/>
      <c r="AK218" s="388"/>
      <c r="AL218" s="388"/>
      <c r="AM218" s="388"/>
      <c r="AN218" s="388"/>
      <c r="AO218" s="388"/>
      <c r="AP218" s="388"/>
      <c r="AQ218" s="388"/>
      <c r="AR218" s="388"/>
      <c r="AS218" s="388"/>
      <c r="AT218" s="388"/>
      <c r="AU218" s="388"/>
      <c r="AV218" s="388"/>
      <c r="AW218" s="388"/>
      <c r="AX218" s="389"/>
      <c r="AY218" s="388"/>
      <c r="AZ218" s="388"/>
      <c r="BA218" s="388"/>
      <c r="BB218" s="388"/>
      <c r="BC218" s="388"/>
      <c r="BD218" s="388"/>
      <c r="BE218" s="388"/>
      <c r="BF218" s="388"/>
      <c r="BG218" s="388"/>
      <c r="BH218" s="390"/>
      <c r="BI218" s="385"/>
      <c r="BJ218" s="388"/>
      <c r="BK218" s="388"/>
      <c r="BL218" s="388"/>
      <c r="BM218" s="388"/>
      <c r="BN218" s="391"/>
      <c r="BO218" s="19">
        <f>COUNTIF(AG218:AW218,"Yes")</f>
        <v>0</v>
      </c>
      <c r="BP218" s="20">
        <f>COUNTIF(AX218:BG218, "Yes")</f>
        <v>0</v>
      </c>
      <c r="BQ218" s="21">
        <f>COUNTIF(BI218:BN218, "Yes")</f>
        <v>0</v>
      </c>
      <c r="BR218" s="242">
        <f>SUM(BO218:BQ218)</f>
        <v>0</v>
      </c>
      <c r="BS218" s="9" t="str">
        <f>IF(MATCH(B:B,'[2]Master ATLIS List'!$A:$A,0),"Y","N")</f>
        <v>Y</v>
      </c>
    </row>
    <row r="219" spans="1:71" s="28" customFormat="1" x14ac:dyDescent="0.2">
      <c r="A219" s="409" t="s">
        <v>641</v>
      </c>
      <c r="B219" s="26" t="s">
        <v>642</v>
      </c>
      <c r="C219" s="18" t="s">
        <v>643</v>
      </c>
      <c r="D219" s="18" t="s">
        <v>15</v>
      </c>
      <c r="E219" s="27" t="s">
        <v>17</v>
      </c>
      <c r="F219" s="402">
        <f>SUMIFS('MCO Encounters'!G:G,'MCO Encounters'!A:A,B219,'MCO Encounters'!F:F,$C$1)</f>
        <v>0</v>
      </c>
      <c r="G219" s="371"/>
      <c r="H219" s="404">
        <f>SUMIFS('MCO Encounters'!I:I,'MCO Encounters'!A:A,B219,'MCO Encounters'!F:F,$C$1)</f>
        <v>0</v>
      </c>
      <c r="I219" s="371"/>
      <c r="J219" s="404">
        <f>SUMIFS('MCO Encounters'!H:H,'MCO Encounters'!A:A,B219,'MCO Encounters'!F:F,$C$1)</f>
        <v>0</v>
      </c>
      <c r="K219" s="372"/>
      <c r="L219" s="370"/>
      <c r="M219" s="394"/>
      <c r="N219" s="394"/>
      <c r="O219" s="394"/>
      <c r="P219" s="394"/>
      <c r="Q219" s="394"/>
      <c r="R219" s="395"/>
      <c r="S219" s="396"/>
      <c r="T219" s="394"/>
      <c r="U219" s="397"/>
      <c r="V219" s="398"/>
      <c r="W219" s="394"/>
      <c r="X219" s="398"/>
      <c r="Y219" s="394"/>
      <c r="Z219" s="396"/>
      <c r="AA219" s="398"/>
      <c r="AB219" s="398"/>
      <c r="AC219" s="398"/>
      <c r="AD219" s="398"/>
      <c r="AE219" s="398"/>
      <c r="AF219" s="397"/>
      <c r="AG219" s="388"/>
      <c r="AH219" s="388"/>
      <c r="AI219" s="388"/>
      <c r="AJ219" s="388"/>
      <c r="AK219" s="388"/>
      <c r="AL219" s="388"/>
      <c r="AM219" s="388"/>
      <c r="AN219" s="388"/>
      <c r="AO219" s="388"/>
      <c r="AP219" s="388"/>
      <c r="AQ219" s="388"/>
      <c r="AR219" s="388"/>
      <c r="AS219" s="388"/>
      <c r="AT219" s="388"/>
      <c r="AU219" s="388"/>
      <c r="AV219" s="388"/>
      <c r="AW219" s="388"/>
      <c r="AX219" s="389"/>
      <c r="AY219" s="388"/>
      <c r="AZ219" s="388"/>
      <c r="BA219" s="388"/>
      <c r="BB219" s="388"/>
      <c r="BC219" s="388"/>
      <c r="BD219" s="388"/>
      <c r="BE219" s="388"/>
      <c r="BF219" s="388"/>
      <c r="BG219" s="388"/>
      <c r="BH219" s="399"/>
      <c r="BI219" s="385"/>
      <c r="BJ219" s="388"/>
      <c r="BK219" s="388"/>
      <c r="BL219" s="388"/>
      <c r="BM219" s="388"/>
      <c r="BN219" s="391"/>
      <c r="BO219" s="19">
        <f>COUNTIF(AG219:AW219,"Yes")</f>
        <v>0</v>
      </c>
      <c r="BP219" s="20">
        <f>COUNTIF(AX219:BG219, "Yes")</f>
        <v>0</v>
      </c>
      <c r="BQ219" s="21">
        <f>COUNTIF(BI219:BN219, "Yes")</f>
        <v>0</v>
      </c>
      <c r="BR219" s="242">
        <f>SUM(BO219:BQ219)</f>
        <v>0</v>
      </c>
      <c r="BS219" s="9" t="str">
        <f>IF(MATCH(B:B,'[2]Master ATLIS List'!$A:$A,0),"Y","N")</f>
        <v>Y</v>
      </c>
    </row>
    <row r="220" spans="1:71" x14ac:dyDescent="0.2">
      <c r="A220" s="408" t="s">
        <v>368</v>
      </c>
      <c r="B220" s="22" t="s">
        <v>369</v>
      </c>
      <c r="C220" s="23" t="s">
        <v>1796</v>
      </c>
      <c r="D220" s="23" t="s">
        <v>13</v>
      </c>
      <c r="E220" s="24" t="s">
        <v>67</v>
      </c>
      <c r="F220" s="402">
        <f>SUMIFS('MCO Encounters'!G:G,'MCO Encounters'!A:A,B220,'MCO Encounters'!F:F,$C$1)</f>
        <v>0</v>
      </c>
      <c r="G220" s="371"/>
      <c r="H220" s="404">
        <f>SUMIFS('MCO Encounters'!I:I,'MCO Encounters'!A:A,B220,'MCO Encounters'!F:F,$C$1)</f>
        <v>0</v>
      </c>
      <c r="I220" s="371"/>
      <c r="J220" s="404">
        <f>SUMIFS('MCO Encounters'!H:H,'MCO Encounters'!A:A,B220,'MCO Encounters'!F:F,$C$1)</f>
        <v>0</v>
      </c>
      <c r="K220" s="372"/>
      <c r="L220" s="370"/>
      <c r="M220" s="383"/>
      <c r="N220" s="383"/>
      <c r="O220" s="383"/>
      <c r="P220" s="383"/>
      <c r="Q220" s="383"/>
      <c r="R220" s="384"/>
      <c r="S220" s="385"/>
      <c r="T220" s="383"/>
      <c r="U220" s="393"/>
      <c r="V220" s="388"/>
      <c r="W220" s="383"/>
      <c r="X220" s="388"/>
      <c r="Y220" s="383"/>
      <c r="Z220" s="385"/>
      <c r="AA220" s="388"/>
      <c r="AB220" s="388"/>
      <c r="AC220" s="388"/>
      <c r="AD220" s="388"/>
      <c r="AE220" s="388"/>
      <c r="AF220" s="393"/>
      <c r="AG220" s="388"/>
      <c r="AH220" s="388"/>
      <c r="AI220" s="388"/>
      <c r="AJ220" s="388"/>
      <c r="AK220" s="388"/>
      <c r="AL220" s="388"/>
      <c r="AM220" s="388"/>
      <c r="AN220" s="388"/>
      <c r="AO220" s="388"/>
      <c r="AP220" s="388"/>
      <c r="AQ220" s="388"/>
      <c r="AR220" s="388"/>
      <c r="AS220" s="388"/>
      <c r="AT220" s="388"/>
      <c r="AU220" s="388"/>
      <c r="AV220" s="388"/>
      <c r="AW220" s="388"/>
      <c r="AX220" s="389"/>
      <c r="AY220" s="388"/>
      <c r="AZ220" s="388"/>
      <c r="BA220" s="388"/>
      <c r="BB220" s="388"/>
      <c r="BC220" s="388"/>
      <c r="BD220" s="388"/>
      <c r="BE220" s="388"/>
      <c r="BF220" s="388"/>
      <c r="BG220" s="388"/>
      <c r="BH220" s="390"/>
      <c r="BI220" s="385"/>
      <c r="BJ220" s="388"/>
      <c r="BK220" s="388"/>
      <c r="BL220" s="388"/>
      <c r="BM220" s="388"/>
      <c r="BN220" s="391"/>
      <c r="BO220" s="19">
        <f>COUNTIF(AG220:AW220,"Yes")</f>
        <v>0</v>
      </c>
      <c r="BP220" s="20">
        <f>COUNTIF(AX220:BG220, "Yes")</f>
        <v>0</v>
      </c>
      <c r="BQ220" s="21">
        <f>COUNTIF(BI220:BN220, "Yes")</f>
        <v>0</v>
      </c>
      <c r="BR220" s="242">
        <f>SUM(BO220:BQ220)</f>
        <v>0</v>
      </c>
      <c r="BS220" s="9" t="str">
        <f>IF(MATCH(B:B,'[2]Master ATLIS List'!$A:$A,0),"Y","N")</f>
        <v>Y</v>
      </c>
    </row>
    <row r="221" spans="1:71" s="28" customFormat="1" x14ac:dyDescent="0.2">
      <c r="A221" s="409" t="s">
        <v>400</v>
      </c>
      <c r="B221" s="26" t="s">
        <v>401</v>
      </c>
      <c r="C221" s="18" t="s">
        <v>1567</v>
      </c>
      <c r="D221" s="18" t="s">
        <v>13</v>
      </c>
      <c r="E221" s="27" t="s">
        <v>66</v>
      </c>
      <c r="F221" s="402">
        <f>SUMIFS('MCO Encounters'!G:G,'MCO Encounters'!A:A,B221,'MCO Encounters'!F:F,$C$1)</f>
        <v>0</v>
      </c>
      <c r="G221" s="371"/>
      <c r="H221" s="404">
        <f>SUMIFS('MCO Encounters'!I:I,'MCO Encounters'!A:A,B221,'MCO Encounters'!F:F,$C$1)</f>
        <v>0</v>
      </c>
      <c r="I221" s="371"/>
      <c r="J221" s="404">
        <f>SUMIFS('MCO Encounters'!H:H,'MCO Encounters'!A:A,B221,'MCO Encounters'!F:F,$C$1)</f>
        <v>0</v>
      </c>
      <c r="K221" s="372"/>
      <c r="L221" s="370"/>
      <c r="M221" s="394"/>
      <c r="N221" s="394"/>
      <c r="O221" s="394"/>
      <c r="P221" s="394"/>
      <c r="Q221" s="394"/>
      <c r="R221" s="395"/>
      <c r="S221" s="396"/>
      <c r="T221" s="394"/>
      <c r="U221" s="397"/>
      <c r="V221" s="398"/>
      <c r="W221" s="394"/>
      <c r="X221" s="398"/>
      <c r="Y221" s="394"/>
      <c r="Z221" s="396"/>
      <c r="AA221" s="398"/>
      <c r="AB221" s="398"/>
      <c r="AC221" s="398"/>
      <c r="AD221" s="398"/>
      <c r="AE221" s="398"/>
      <c r="AF221" s="397"/>
      <c r="AG221" s="388"/>
      <c r="AH221" s="388"/>
      <c r="AI221" s="388"/>
      <c r="AJ221" s="388"/>
      <c r="AK221" s="388"/>
      <c r="AL221" s="388"/>
      <c r="AM221" s="388"/>
      <c r="AN221" s="388"/>
      <c r="AO221" s="388"/>
      <c r="AP221" s="388"/>
      <c r="AQ221" s="388"/>
      <c r="AR221" s="388"/>
      <c r="AS221" s="388"/>
      <c r="AT221" s="388"/>
      <c r="AU221" s="388"/>
      <c r="AV221" s="388"/>
      <c r="AW221" s="388"/>
      <c r="AX221" s="389"/>
      <c r="AY221" s="388"/>
      <c r="AZ221" s="388"/>
      <c r="BA221" s="388"/>
      <c r="BB221" s="388"/>
      <c r="BC221" s="388"/>
      <c r="BD221" s="388"/>
      <c r="BE221" s="388"/>
      <c r="BF221" s="388"/>
      <c r="BG221" s="388"/>
      <c r="BH221" s="399"/>
      <c r="BI221" s="385"/>
      <c r="BJ221" s="388"/>
      <c r="BK221" s="388"/>
      <c r="BL221" s="388"/>
      <c r="BM221" s="388"/>
      <c r="BN221" s="391"/>
      <c r="BO221" s="19">
        <f>COUNTIF(AG221:AW221,"Yes")</f>
        <v>0</v>
      </c>
      <c r="BP221" s="20">
        <f>COUNTIF(AX221:BG221, "Yes")</f>
        <v>0</v>
      </c>
      <c r="BQ221" s="21">
        <f>COUNTIF(BI221:BN221, "Yes")</f>
        <v>0</v>
      </c>
      <c r="BR221" s="242">
        <f>SUM(BO221:BQ221)</f>
        <v>0</v>
      </c>
      <c r="BS221" s="9" t="str">
        <f>IF(MATCH(B:B,'[2]Master ATLIS List'!$A:$A,0),"Y","N")</f>
        <v>Y</v>
      </c>
    </row>
    <row r="222" spans="1:71" x14ac:dyDescent="0.2">
      <c r="A222" s="408" t="s">
        <v>968</v>
      </c>
      <c r="B222" s="22" t="s">
        <v>969</v>
      </c>
      <c r="C222" s="23" t="s">
        <v>1774</v>
      </c>
      <c r="D222" s="23" t="s">
        <v>13</v>
      </c>
      <c r="E222" s="24" t="s">
        <v>183</v>
      </c>
      <c r="F222" s="402">
        <f>SUMIFS('MCO Encounters'!G:G,'MCO Encounters'!A:A,B222,'MCO Encounters'!F:F,$C$1)</f>
        <v>0</v>
      </c>
      <c r="G222" s="371"/>
      <c r="H222" s="404">
        <f>SUMIFS('MCO Encounters'!I:I,'MCO Encounters'!A:A,B222,'MCO Encounters'!F:F,$C$1)</f>
        <v>0</v>
      </c>
      <c r="I222" s="371"/>
      <c r="J222" s="404">
        <f>SUMIFS('MCO Encounters'!H:H,'MCO Encounters'!A:A,B222,'MCO Encounters'!F:F,$C$1)</f>
        <v>0</v>
      </c>
      <c r="K222" s="372"/>
      <c r="L222" s="370"/>
      <c r="M222" s="383"/>
      <c r="N222" s="383"/>
      <c r="O222" s="383"/>
      <c r="P222" s="383"/>
      <c r="Q222" s="383"/>
      <c r="R222" s="384"/>
      <c r="S222" s="385"/>
      <c r="T222" s="383"/>
      <c r="U222" s="393"/>
      <c r="V222" s="388"/>
      <c r="W222" s="383"/>
      <c r="X222" s="388"/>
      <c r="Y222" s="383"/>
      <c r="Z222" s="385"/>
      <c r="AA222" s="388"/>
      <c r="AB222" s="388"/>
      <c r="AC222" s="388"/>
      <c r="AD222" s="388"/>
      <c r="AE222" s="388"/>
      <c r="AF222" s="393"/>
      <c r="AG222" s="388"/>
      <c r="AH222" s="388"/>
      <c r="AI222" s="388"/>
      <c r="AJ222" s="388"/>
      <c r="AK222" s="388"/>
      <c r="AL222" s="388"/>
      <c r="AM222" s="388"/>
      <c r="AN222" s="388"/>
      <c r="AO222" s="388"/>
      <c r="AP222" s="388"/>
      <c r="AQ222" s="388"/>
      <c r="AR222" s="388"/>
      <c r="AS222" s="388"/>
      <c r="AT222" s="388"/>
      <c r="AU222" s="388"/>
      <c r="AV222" s="388"/>
      <c r="AW222" s="388"/>
      <c r="AX222" s="389"/>
      <c r="AY222" s="388"/>
      <c r="AZ222" s="388"/>
      <c r="BA222" s="388"/>
      <c r="BB222" s="388"/>
      <c r="BC222" s="388"/>
      <c r="BD222" s="388"/>
      <c r="BE222" s="388"/>
      <c r="BF222" s="388"/>
      <c r="BG222" s="388"/>
      <c r="BH222" s="390"/>
      <c r="BI222" s="385"/>
      <c r="BJ222" s="388"/>
      <c r="BK222" s="388"/>
      <c r="BL222" s="388"/>
      <c r="BM222" s="388"/>
      <c r="BN222" s="391"/>
      <c r="BO222" s="19">
        <f>COUNTIF(AG222:AW222,"Yes")</f>
        <v>0</v>
      </c>
      <c r="BP222" s="20">
        <f>COUNTIF(AX222:BG222, "Yes")</f>
        <v>0</v>
      </c>
      <c r="BQ222" s="21">
        <f>COUNTIF(BI222:BN222, "Yes")</f>
        <v>0</v>
      </c>
      <c r="BR222" s="242">
        <f>SUM(BO222:BQ222)</f>
        <v>0</v>
      </c>
      <c r="BS222" s="9" t="str">
        <f>IF(MATCH(B:B,'[2]Master ATLIS List'!$A:$A,0),"Y","N")</f>
        <v>Y</v>
      </c>
    </row>
    <row r="223" spans="1:71" s="28" customFormat="1" x14ac:dyDescent="0.2">
      <c r="A223" s="409" t="s">
        <v>531</v>
      </c>
      <c r="B223" s="26" t="s">
        <v>532</v>
      </c>
      <c r="C223" s="18" t="s">
        <v>1759</v>
      </c>
      <c r="D223" s="18" t="s">
        <v>13</v>
      </c>
      <c r="E223" s="27" t="s">
        <v>64</v>
      </c>
      <c r="F223" s="402">
        <f>SUMIFS('MCO Encounters'!G:G,'MCO Encounters'!A:A,B223,'MCO Encounters'!F:F,$C$1)</f>
        <v>0</v>
      </c>
      <c r="G223" s="371"/>
      <c r="H223" s="404">
        <f>SUMIFS('MCO Encounters'!I:I,'MCO Encounters'!A:A,B223,'MCO Encounters'!F:F,$C$1)</f>
        <v>0</v>
      </c>
      <c r="I223" s="371"/>
      <c r="J223" s="404">
        <f>SUMIFS('MCO Encounters'!H:H,'MCO Encounters'!A:A,B223,'MCO Encounters'!F:F,$C$1)</f>
        <v>0</v>
      </c>
      <c r="K223" s="372"/>
      <c r="L223" s="370"/>
      <c r="M223" s="394"/>
      <c r="N223" s="394"/>
      <c r="O223" s="394"/>
      <c r="P223" s="394"/>
      <c r="Q223" s="394"/>
      <c r="R223" s="395"/>
      <c r="S223" s="396"/>
      <c r="T223" s="394"/>
      <c r="U223" s="397"/>
      <c r="V223" s="398"/>
      <c r="W223" s="394"/>
      <c r="X223" s="398"/>
      <c r="Y223" s="394"/>
      <c r="Z223" s="396"/>
      <c r="AA223" s="398"/>
      <c r="AB223" s="398"/>
      <c r="AC223" s="398"/>
      <c r="AD223" s="398"/>
      <c r="AE223" s="398"/>
      <c r="AF223" s="397"/>
      <c r="AG223" s="388"/>
      <c r="AH223" s="388"/>
      <c r="AI223" s="388"/>
      <c r="AJ223" s="388"/>
      <c r="AK223" s="388"/>
      <c r="AL223" s="388"/>
      <c r="AM223" s="388"/>
      <c r="AN223" s="388"/>
      <c r="AO223" s="388"/>
      <c r="AP223" s="388"/>
      <c r="AQ223" s="388"/>
      <c r="AR223" s="388"/>
      <c r="AS223" s="388"/>
      <c r="AT223" s="388"/>
      <c r="AU223" s="388"/>
      <c r="AV223" s="388"/>
      <c r="AW223" s="388"/>
      <c r="AX223" s="389"/>
      <c r="AY223" s="388"/>
      <c r="AZ223" s="388"/>
      <c r="BA223" s="388"/>
      <c r="BB223" s="388"/>
      <c r="BC223" s="388"/>
      <c r="BD223" s="388"/>
      <c r="BE223" s="388"/>
      <c r="BF223" s="388"/>
      <c r="BG223" s="388"/>
      <c r="BH223" s="399"/>
      <c r="BI223" s="385"/>
      <c r="BJ223" s="388"/>
      <c r="BK223" s="388"/>
      <c r="BL223" s="388"/>
      <c r="BM223" s="388"/>
      <c r="BN223" s="391"/>
      <c r="BO223" s="19">
        <f>COUNTIF(AG223:AW223,"Yes")</f>
        <v>0</v>
      </c>
      <c r="BP223" s="20">
        <f>COUNTIF(AX223:BG223, "Yes")</f>
        <v>0</v>
      </c>
      <c r="BQ223" s="21">
        <f>COUNTIF(BI223:BN223, "Yes")</f>
        <v>0</v>
      </c>
      <c r="BR223" s="242">
        <f>SUM(BO223:BQ223)</f>
        <v>0</v>
      </c>
      <c r="BS223" s="9" t="str">
        <f>IF(MATCH(B:B,'[2]Master ATLIS List'!$A:$A,0),"Y","N")</f>
        <v>Y</v>
      </c>
    </row>
    <row r="224" spans="1:71" x14ac:dyDescent="0.2">
      <c r="A224" s="408" t="s">
        <v>648</v>
      </c>
      <c r="B224" s="22" t="s">
        <v>649</v>
      </c>
      <c r="C224" s="23" t="s">
        <v>1459</v>
      </c>
      <c r="D224" s="23" t="s">
        <v>15</v>
      </c>
      <c r="E224" s="24" t="s">
        <v>67</v>
      </c>
      <c r="F224" s="402">
        <f>SUMIFS('MCO Encounters'!G:G,'MCO Encounters'!A:A,B224,'MCO Encounters'!F:F,$C$1)</f>
        <v>0</v>
      </c>
      <c r="G224" s="371"/>
      <c r="H224" s="404">
        <f>SUMIFS('MCO Encounters'!I:I,'MCO Encounters'!A:A,B224,'MCO Encounters'!F:F,$C$1)</f>
        <v>0</v>
      </c>
      <c r="I224" s="371"/>
      <c r="J224" s="404">
        <f>SUMIFS('MCO Encounters'!H:H,'MCO Encounters'!A:A,B224,'MCO Encounters'!F:F,$C$1)</f>
        <v>0</v>
      </c>
      <c r="K224" s="372"/>
      <c r="L224" s="370"/>
      <c r="M224" s="383"/>
      <c r="N224" s="383"/>
      <c r="O224" s="383"/>
      <c r="P224" s="383"/>
      <c r="Q224" s="383"/>
      <c r="R224" s="384"/>
      <c r="S224" s="385"/>
      <c r="T224" s="383"/>
      <c r="U224" s="393"/>
      <c r="V224" s="388"/>
      <c r="W224" s="383"/>
      <c r="X224" s="388"/>
      <c r="Y224" s="383"/>
      <c r="Z224" s="385"/>
      <c r="AA224" s="388"/>
      <c r="AB224" s="388"/>
      <c r="AC224" s="388"/>
      <c r="AD224" s="388"/>
      <c r="AE224" s="388"/>
      <c r="AF224" s="393"/>
      <c r="AG224" s="388"/>
      <c r="AH224" s="388"/>
      <c r="AI224" s="388"/>
      <c r="AJ224" s="388"/>
      <c r="AK224" s="388"/>
      <c r="AL224" s="388"/>
      <c r="AM224" s="388"/>
      <c r="AN224" s="388"/>
      <c r="AO224" s="388"/>
      <c r="AP224" s="388"/>
      <c r="AQ224" s="388"/>
      <c r="AR224" s="388"/>
      <c r="AS224" s="388"/>
      <c r="AT224" s="388"/>
      <c r="AU224" s="388"/>
      <c r="AV224" s="388"/>
      <c r="AW224" s="388"/>
      <c r="AX224" s="389"/>
      <c r="AY224" s="388"/>
      <c r="AZ224" s="388"/>
      <c r="BA224" s="388"/>
      <c r="BB224" s="388"/>
      <c r="BC224" s="388"/>
      <c r="BD224" s="388"/>
      <c r="BE224" s="388"/>
      <c r="BF224" s="388"/>
      <c r="BG224" s="388"/>
      <c r="BH224" s="390"/>
      <c r="BI224" s="385"/>
      <c r="BJ224" s="388"/>
      <c r="BK224" s="388"/>
      <c r="BL224" s="388"/>
      <c r="BM224" s="388"/>
      <c r="BN224" s="391"/>
      <c r="BO224" s="19">
        <f>COUNTIF(AG224:AW224,"Yes")</f>
        <v>0</v>
      </c>
      <c r="BP224" s="20">
        <f>COUNTIF(AX224:BG224, "Yes")</f>
        <v>0</v>
      </c>
      <c r="BQ224" s="21">
        <f>COUNTIF(BI224:BN224, "Yes")</f>
        <v>0</v>
      </c>
      <c r="BR224" s="242">
        <f>SUM(BO224:BQ224)</f>
        <v>0</v>
      </c>
      <c r="BS224" s="9" t="str">
        <f>IF(MATCH(B:B,'[2]Master ATLIS List'!$A:$A,0),"Y","N")</f>
        <v>Y</v>
      </c>
    </row>
    <row r="225" spans="1:71" s="28" customFormat="1" x14ac:dyDescent="0.2">
      <c r="A225" s="409" t="s">
        <v>204</v>
      </c>
      <c r="B225" s="26" t="s">
        <v>205</v>
      </c>
      <c r="C225" s="18" t="s">
        <v>1446</v>
      </c>
      <c r="D225" s="18" t="s">
        <v>15</v>
      </c>
      <c r="E225" s="27" t="s">
        <v>35</v>
      </c>
      <c r="F225" s="402">
        <f>SUMIFS('MCO Encounters'!G:G,'MCO Encounters'!A:A,B225,'MCO Encounters'!F:F,$C$1)</f>
        <v>0</v>
      </c>
      <c r="G225" s="371"/>
      <c r="H225" s="404">
        <f>SUMIFS('MCO Encounters'!I:I,'MCO Encounters'!A:A,B225,'MCO Encounters'!F:F,$C$1)</f>
        <v>0</v>
      </c>
      <c r="I225" s="371"/>
      <c r="J225" s="404">
        <f>SUMIFS('MCO Encounters'!H:H,'MCO Encounters'!A:A,B225,'MCO Encounters'!F:F,$C$1)</f>
        <v>0</v>
      </c>
      <c r="K225" s="372"/>
      <c r="L225" s="370"/>
      <c r="M225" s="394"/>
      <c r="N225" s="394"/>
      <c r="O225" s="394"/>
      <c r="P225" s="394"/>
      <c r="Q225" s="394"/>
      <c r="R225" s="395"/>
      <c r="S225" s="396"/>
      <c r="T225" s="394"/>
      <c r="U225" s="397"/>
      <c r="V225" s="398"/>
      <c r="W225" s="394"/>
      <c r="X225" s="398"/>
      <c r="Y225" s="394"/>
      <c r="Z225" s="396"/>
      <c r="AA225" s="398"/>
      <c r="AB225" s="398"/>
      <c r="AC225" s="398"/>
      <c r="AD225" s="398"/>
      <c r="AE225" s="398"/>
      <c r="AF225" s="397"/>
      <c r="AG225" s="388"/>
      <c r="AH225" s="388"/>
      <c r="AI225" s="388"/>
      <c r="AJ225" s="388"/>
      <c r="AK225" s="388"/>
      <c r="AL225" s="388"/>
      <c r="AM225" s="388"/>
      <c r="AN225" s="388"/>
      <c r="AO225" s="388"/>
      <c r="AP225" s="388"/>
      <c r="AQ225" s="388"/>
      <c r="AR225" s="388"/>
      <c r="AS225" s="388"/>
      <c r="AT225" s="388"/>
      <c r="AU225" s="388"/>
      <c r="AV225" s="388"/>
      <c r="AW225" s="388"/>
      <c r="AX225" s="389"/>
      <c r="AY225" s="388"/>
      <c r="AZ225" s="388"/>
      <c r="BA225" s="388"/>
      <c r="BB225" s="388"/>
      <c r="BC225" s="388"/>
      <c r="BD225" s="388"/>
      <c r="BE225" s="388"/>
      <c r="BF225" s="388"/>
      <c r="BG225" s="388"/>
      <c r="BH225" s="399"/>
      <c r="BI225" s="385"/>
      <c r="BJ225" s="388"/>
      <c r="BK225" s="388"/>
      <c r="BL225" s="388"/>
      <c r="BM225" s="388"/>
      <c r="BN225" s="391"/>
      <c r="BO225" s="19">
        <f>COUNTIF(AG225:AW225,"Yes")</f>
        <v>0</v>
      </c>
      <c r="BP225" s="20">
        <f>COUNTIF(AX225:BG225, "Yes")</f>
        <v>0</v>
      </c>
      <c r="BQ225" s="21">
        <f>COUNTIF(BI225:BN225, "Yes")</f>
        <v>0</v>
      </c>
      <c r="BR225" s="242">
        <f>SUM(BO225:BQ225)</f>
        <v>0</v>
      </c>
      <c r="BS225" s="9" t="str">
        <f>IF(MATCH(B:B,'[2]Master ATLIS List'!$A:$A,0),"Y","N")</f>
        <v>Y</v>
      </c>
    </row>
    <row r="226" spans="1:71" x14ac:dyDescent="0.2">
      <c r="A226" s="408" t="s">
        <v>206</v>
      </c>
      <c r="B226" s="22" t="s">
        <v>207</v>
      </c>
      <c r="C226" s="23" t="s">
        <v>1495</v>
      </c>
      <c r="D226" s="23" t="s">
        <v>15</v>
      </c>
      <c r="E226" s="24" t="s">
        <v>18</v>
      </c>
      <c r="F226" s="402">
        <f>SUMIFS('MCO Encounters'!G:G,'MCO Encounters'!A:A,B226,'MCO Encounters'!F:F,$C$1)</f>
        <v>0</v>
      </c>
      <c r="G226" s="371"/>
      <c r="H226" s="404">
        <f>SUMIFS('MCO Encounters'!I:I,'MCO Encounters'!A:A,B226,'MCO Encounters'!F:F,$C$1)</f>
        <v>0</v>
      </c>
      <c r="I226" s="371"/>
      <c r="J226" s="404">
        <f>SUMIFS('MCO Encounters'!H:H,'MCO Encounters'!A:A,B226,'MCO Encounters'!F:F,$C$1)</f>
        <v>0</v>
      </c>
      <c r="K226" s="372"/>
      <c r="L226" s="370"/>
      <c r="M226" s="383"/>
      <c r="N226" s="383"/>
      <c r="O226" s="383"/>
      <c r="P226" s="383"/>
      <c r="Q226" s="383"/>
      <c r="R226" s="384"/>
      <c r="S226" s="385"/>
      <c r="T226" s="383"/>
      <c r="U226" s="393"/>
      <c r="V226" s="388"/>
      <c r="W226" s="383"/>
      <c r="X226" s="388"/>
      <c r="Y226" s="383"/>
      <c r="Z226" s="385"/>
      <c r="AA226" s="388"/>
      <c r="AB226" s="388"/>
      <c r="AC226" s="388"/>
      <c r="AD226" s="388"/>
      <c r="AE226" s="388"/>
      <c r="AF226" s="393"/>
      <c r="AG226" s="388"/>
      <c r="AH226" s="388"/>
      <c r="AI226" s="388"/>
      <c r="AJ226" s="388"/>
      <c r="AK226" s="388"/>
      <c r="AL226" s="388"/>
      <c r="AM226" s="388"/>
      <c r="AN226" s="388"/>
      <c r="AO226" s="388"/>
      <c r="AP226" s="388"/>
      <c r="AQ226" s="388"/>
      <c r="AR226" s="388"/>
      <c r="AS226" s="388"/>
      <c r="AT226" s="388"/>
      <c r="AU226" s="388"/>
      <c r="AV226" s="388"/>
      <c r="AW226" s="388"/>
      <c r="AX226" s="389"/>
      <c r="AY226" s="388"/>
      <c r="AZ226" s="388"/>
      <c r="BA226" s="388"/>
      <c r="BB226" s="388"/>
      <c r="BC226" s="388"/>
      <c r="BD226" s="388"/>
      <c r="BE226" s="388"/>
      <c r="BF226" s="388"/>
      <c r="BG226" s="388"/>
      <c r="BH226" s="390"/>
      <c r="BI226" s="385"/>
      <c r="BJ226" s="388"/>
      <c r="BK226" s="388"/>
      <c r="BL226" s="388"/>
      <c r="BM226" s="388"/>
      <c r="BN226" s="391"/>
      <c r="BO226" s="19">
        <f>COUNTIF(AG226:AW226,"Yes")</f>
        <v>0</v>
      </c>
      <c r="BP226" s="20">
        <f>COUNTIF(AX226:BG226, "Yes")</f>
        <v>0</v>
      </c>
      <c r="BQ226" s="21">
        <f>COUNTIF(BI226:BN226, "Yes")</f>
        <v>0</v>
      </c>
      <c r="BR226" s="242">
        <f>SUM(BO226:BQ226)</f>
        <v>0</v>
      </c>
      <c r="BS226" s="9" t="str">
        <f>IF(MATCH(B:B,'[2]Master ATLIS List'!$A:$A,0),"Y","N")</f>
        <v>Y</v>
      </c>
    </row>
    <row r="227" spans="1:71" s="28" customFormat="1" x14ac:dyDescent="0.2">
      <c r="A227" s="409" t="s">
        <v>362</v>
      </c>
      <c r="B227" s="26" t="s">
        <v>363</v>
      </c>
      <c r="C227" s="18" t="s">
        <v>1801</v>
      </c>
      <c r="D227" s="18" t="s">
        <v>15</v>
      </c>
      <c r="E227" s="27" t="s">
        <v>18</v>
      </c>
      <c r="F227" s="402">
        <f>SUMIFS('MCO Encounters'!G:G,'MCO Encounters'!A:A,B227,'MCO Encounters'!F:F,$C$1)</f>
        <v>0</v>
      </c>
      <c r="G227" s="371"/>
      <c r="H227" s="404">
        <f>SUMIFS('MCO Encounters'!I:I,'MCO Encounters'!A:A,B227,'MCO Encounters'!F:F,$C$1)</f>
        <v>0</v>
      </c>
      <c r="I227" s="371"/>
      <c r="J227" s="404">
        <f>SUMIFS('MCO Encounters'!H:H,'MCO Encounters'!A:A,B227,'MCO Encounters'!F:F,$C$1)</f>
        <v>0</v>
      </c>
      <c r="K227" s="372"/>
      <c r="L227" s="370"/>
      <c r="M227" s="394"/>
      <c r="N227" s="394"/>
      <c r="O227" s="394"/>
      <c r="P227" s="394"/>
      <c r="Q227" s="394"/>
      <c r="R227" s="395"/>
      <c r="S227" s="396"/>
      <c r="T227" s="394"/>
      <c r="U227" s="397"/>
      <c r="V227" s="398"/>
      <c r="W227" s="394"/>
      <c r="X227" s="398"/>
      <c r="Y227" s="394"/>
      <c r="Z227" s="396"/>
      <c r="AA227" s="398"/>
      <c r="AB227" s="398"/>
      <c r="AC227" s="398"/>
      <c r="AD227" s="398"/>
      <c r="AE227" s="398"/>
      <c r="AF227" s="397"/>
      <c r="AG227" s="388"/>
      <c r="AH227" s="388"/>
      <c r="AI227" s="388"/>
      <c r="AJ227" s="388"/>
      <c r="AK227" s="388"/>
      <c r="AL227" s="388"/>
      <c r="AM227" s="388"/>
      <c r="AN227" s="388"/>
      <c r="AO227" s="388"/>
      <c r="AP227" s="388"/>
      <c r="AQ227" s="388"/>
      <c r="AR227" s="388"/>
      <c r="AS227" s="388"/>
      <c r="AT227" s="388"/>
      <c r="AU227" s="388"/>
      <c r="AV227" s="388"/>
      <c r="AW227" s="388"/>
      <c r="AX227" s="389"/>
      <c r="AY227" s="388"/>
      <c r="AZ227" s="388"/>
      <c r="BA227" s="388"/>
      <c r="BB227" s="388"/>
      <c r="BC227" s="388"/>
      <c r="BD227" s="388"/>
      <c r="BE227" s="388"/>
      <c r="BF227" s="388"/>
      <c r="BG227" s="388"/>
      <c r="BH227" s="399"/>
      <c r="BI227" s="385"/>
      <c r="BJ227" s="388"/>
      <c r="BK227" s="388"/>
      <c r="BL227" s="388"/>
      <c r="BM227" s="388"/>
      <c r="BN227" s="391"/>
      <c r="BO227" s="19">
        <f>COUNTIF(AG227:AW227,"Yes")</f>
        <v>0</v>
      </c>
      <c r="BP227" s="20">
        <f>COUNTIF(AX227:BG227, "Yes")</f>
        <v>0</v>
      </c>
      <c r="BQ227" s="21">
        <f>COUNTIF(BI227:BN227, "Yes")</f>
        <v>0</v>
      </c>
      <c r="BR227" s="242">
        <f>SUM(BO227:BQ227)</f>
        <v>0</v>
      </c>
      <c r="BS227" s="9" t="str">
        <f>IF(MATCH(B:B,'[2]Master ATLIS List'!$A:$A,0),"Y","N")</f>
        <v>Y</v>
      </c>
    </row>
    <row r="228" spans="1:71" x14ac:dyDescent="0.2">
      <c r="A228" s="408" t="s">
        <v>492</v>
      </c>
      <c r="B228" s="22" t="s">
        <v>493</v>
      </c>
      <c r="C228" s="23" t="s">
        <v>1818</v>
      </c>
      <c r="D228" s="23" t="s">
        <v>15</v>
      </c>
      <c r="E228" s="24" t="s">
        <v>19</v>
      </c>
      <c r="F228" s="402">
        <f>SUMIFS('MCO Encounters'!G:G,'MCO Encounters'!A:A,B228,'MCO Encounters'!F:F,$C$1)</f>
        <v>0</v>
      </c>
      <c r="G228" s="371"/>
      <c r="H228" s="404">
        <f>SUMIFS('MCO Encounters'!I:I,'MCO Encounters'!A:A,B228,'MCO Encounters'!F:F,$C$1)</f>
        <v>0</v>
      </c>
      <c r="I228" s="371"/>
      <c r="J228" s="404">
        <f>SUMIFS('MCO Encounters'!H:H,'MCO Encounters'!A:A,B228,'MCO Encounters'!F:F,$C$1)</f>
        <v>0</v>
      </c>
      <c r="K228" s="372"/>
      <c r="L228" s="370"/>
      <c r="M228" s="383"/>
      <c r="N228" s="383"/>
      <c r="O228" s="383"/>
      <c r="P228" s="383"/>
      <c r="Q228" s="383"/>
      <c r="R228" s="384"/>
      <c r="S228" s="385"/>
      <c r="T228" s="383"/>
      <c r="U228" s="393"/>
      <c r="V228" s="388"/>
      <c r="W228" s="383"/>
      <c r="X228" s="388"/>
      <c r="Y228" s="383"/>
      <c r="Z228" s="385"/>
      <c r="AA228" s="388"/>
      <c r="AB228" s="388"/>
      <c r="AC228" s="388"/>
      <c r="AD228" s="388"/>
      <c r="AE228" s="388"/>
      <c r="AF228" s="393"/>
      <c r="AG228" s="388"/>
      <c r="AH228" s="388"/>
      <c r="AI228" s="388"/>
      <c r="AJ228" s="388"/>
      <c r="AK228" s="388"/>
      <c r="AL228" s="388"/>
      <c r="AM228" s="388"/>
      <c r="AN228" s="388"/>
      <c r="AO228" s="388"/>
      <c r="AP228" s="388"/>
      <c r="AQ228" s="388"/>
      <c r="AR228" s="388"/>
      <c r="AS228" s="388"/>
      <c r="AT228" s="388"/>
      <c r="AU228" s="388"/>
      <c r="AV228" s="388"/>
      <c r="AW228" s="388"/>
      <c r="AX228" s="389"/>
      <c r="AY228" s="388"/>
      <c r="AZ228" s="388"/>
      <c r="BA228" s="388"/>
      <c r="BB228" s="388"/>
      <c r="BC228" s="388"/>
      <c r="BD228" s="388"/>
      <c r="BE228" s="388"/>
      <c r="BF228" s="388"/>
      <c r="BG228" s="388"/>
      <c r="BH228" s="390"/>
      <c r="BI228" s="385"/>
      <c r="BJ228" s="388"/>
      <c r="BK228" s="388"/>
      <c r="BL228" s="388"/>
      <c r="BM228" s="388"/>
      <c r="BN228" s="391"/>
      <c r="BO228" s="19">
        <f>COUNTIF(AG228:AW228,"Yes")</f>
        <v>0</v>
      </c>
      <c r="BP228" s="20">
        <f>COUNTIF(AX228:BG228, "Yes")</f>
        <v>0</v>
      </c>
      <c r="BQ228" s="21">
        <f>COUNTIF(BI228:BN228, "Yes")</f>
        <v>0</v>
      </c>
      <c r="BR228" s="242">
        <f>SUM(BO228:BQ228)</f>
        <v>0</v>
      </c>
      <c r="BS228" s="9" t="str">
        <f>IF(MATCH(B:B,'[2]Master ATLIS List'!$A:$A,0),"Y","N")</f>
        <v>Y</v>
      </c>
    </row>
    <row r="229" spans="1:71" s="28" customFormat="1" x14ac:dyDescent="0.2">
      <c r="A229" s="409" t="s">
        <v>936</v>
      </c>
      <c r="B229" s="26" t="s">
        <v>937</v>
      </c>
      <c r="C229" s="18" t="s">
        <v>1447</v>
      </c>
      <c r="D229" s="18" t="s">
        <v>15</v>
      </c>
      <c r="E229" s="27" t="s">
        <v>35</v>
      </c>
      <c r="F229" s="402">
        <f>SUMIFS('MCO Encounters'!G:G,'MCO Encounters'!A:A,B229,'MCO Encounters'!F:F,$C$1)</f>
        <v>0</v>
      </c>
      <c r="G229" s="371"/>
      <c r="H229" s="404">
        <f>SUMIFS('MCO Encounters'!I:I,'MCO Encounters'!A:A,B229,'MCO Encounters'!F:F,$C$1)</f>
        <v>0</v>
      </c>
      <c r="I229" s="371"/>
      <c r="J229" s="404">
        <f>SUMIFS('MCO Encounters'!H:H,'MCO Encounters'!A:A,B229,'MCO Encounters'!F:F,$C$1)</f>
        <v>0</v>
      </c>
      <c r="K229" s="372"/>
      <c r="L229" s="370"/>
      <c r="M229" s="394"/>
      <c r="N229" s="394"/>
      <c r="O229" s="394"/>
      <c r="P229" s="394"/>
      <c r="Q229" s="394"/>
      <c r="R229" s="395"/>
      <c r="S229" s="396"/>
      <c r="T229" s="394"/>
      <c r="U229" s="397"/>
      <c r="V229" s="398"/>
      <c r="W229" s="394"/>
      <c r="X229" s="398"/>
      <c r="Y229" s="394"/>
      <c r="Z229" s="396"/>
      <c r="AA229" s="398"/>
      <c r="AB229" s="398"/>
      <c r="AC229" s="398"/>
      <c r="AD229" s="398"/>
      <c r="AE229" s="398"/>
      <c r="AF229" s="397"/>
      <c r="AG229" s="388"/>
      <c r="AH229" s="388"/>
      <c r="AI229" s="388"/>
      <c r="AJ229" s="388"/>
      <c r="AK229" s="388"/>
      <c r="AL229" s="388"/>
      <c r="AM229" s="388"/>
      <c r="AN229" s="388"/>
      <c r="AO229" s="388"/>
      <c r="AP229" s="388"/>
      <c r="AQ229" s="388"/>
      <c r="AR229" s="388"/>
      <c r="AS229" s="388"/>
      <c r="AT229" s="388"/>
      <c r="AU229" s="388"/>
      <c r="AV229" s="388"/>
      <c r="AW229" s="388"/>
      <c r="AX229" s="389"/>
      <c r="AY229" s="388"/>
      <c r="AZ229" s="388"/>
      <c r="BA229" s="388"/>
      <c r="BB229" s="388"/>
      <c r="BC229" s="388"/>
      <c r="BD229" s="388"/>
      <c r="BE229" s="388"/>
      <c r="BF229" s="388"/>
      <c r="BG229" s="388"/>
      <c r="BH229" s="399"/>
      <c r="BI229" s="385"/>
      <c r="BJ229" s="388"/>
      <c r="BK229" s="388"/>
      <c r="BL229" s="388"/>
      <c r="BM229" s="388"/>
      <c r="BN229" s="391"/>
      <c r="BO229" s="19">
        <f>COUNTIF(AG229:AW229,"Yes")</f>
        <v>0</v>
      </c>
      <c r="BP229" s="20">
        <f>COUNTIF(AX229:BG229, "Yes")</f>
        <v>0</v>
      </c>
      <c r="BQ229" s="21">
        <f>COUNTIF(BI229:BN229, "Yes")</f>
        <v>0</v>
      </c>
      <c r="BR229" s="242">
        <f>SUM(BO229:BQ229)</f>
        <v>0</v>
      </c>
      <c r="BS229" s="9" t="str">
        <f>IF(MATCH(B:B,'[2]Master ATLIS List'!$A:$A,0),"Y","N")</f>
        <v>Y</v>
      </c>
    </row>
    <row r="230" spans="1:71" x14ac:dyDescent="0.2">
      <c r="A230" s="408" t="s">
        <v>376</v>
      </c>
      <c r="B230" s="22" t="s">
        <v>377</v>
      </c>
      <c r="C230" s="23" t="s">
        <v>1698</v>
      </c>
      <c r="D230" s="23" t="s">
        <v>13</v>
      </c>
      <c r="E230" s="24" t="s">
        <v>67</v>
      </c>
      <c r="F230" s="402">
        <f>SUMIFS('MCO Encounters'!G:G,'MCO Encounters'!A:A,B230,'MCO Encounters'!F:F,$C$1)</f>
        <v>0</v>
      </c>
      <c r="G230" s="371"/>
      <c r="H230" s="404">
        <f>SUMIFS('MCO Encounters'!I:I,'MCO Encounters'!A:A,B230,'MCO Encounters'!F:F,$C$1)</f>
        <v>0</v>
      </c>
      <c r="I230" s="371"/>
      <c r="J230" s="404">
        <f>SUMIFS('MCO Encounters'!H:H,'MCO Encounters'!A:A,B230,'MCO Encounters'!F:F,$C$1)</f>
        <v>0</v>
      </c>
      <c r="K230" s="372"/>
      <c r="L230" s="370"/>
      <c r="M230" s="383"/>
      <c r="N230" s="383"/>
      <c r="O230" s="383"/>
      <c r="P230" s="383"/>
      <c r="Q230" s="383"/>
      <c r="R230" s="384"/>
      <c r="S230" s="385"/>
      <c r="T230" s="383"/>
      <c r="U230" s="393"/>
      <c r="V230" s="388"/>
      <c r="W230" s="383"/>
      <c r="X230" s="388"/>
      <c r="Y230" s="383"/>
      <c r="Z230" s="385"/>
      <c r="AA230" s="388"/>
      <c r="AB230" s="388"/>
      <c r="AC230" s="388"/>
      <c r="AD230" s="388"/>
      <c r="AE230" s="388"/>
      <c r="AF230" s="393"/>
      <c r="AG230" s="388"/>
      <c r="AH230" s="388"/>
      <c r="AI230" s="388"/>
      <c r="AJ230" s="388"/>
      <c r="AK230" s="388"/>
      <c r="AL230" s="388"/>
      <c r="AM230" s="388"/>
      <c r="AN230" s="388"/>
      <c r="AO230" s="388"/>
      <c r="AP230" s="388"/>
      <c r="AQ230" s="388"/>
      <c r="AR230" s="388"/>
      <c r="AS230" s="388"/>
      <c r="AT230" s="388"/>
      <c r="AU230" s="388"/>
      <c r="AV230" s="388"/>
      <c r="AW230" s="388"/>
      <c r="AX230" s="389"/>
      <c r="AY230" s="388"/>
      <c r="AZ230" s="388"/>
      <c r="BA230" s="388"/>
      <c r="BB230" s="388"/>
      <c r="BC230" s="388"/>
      <c r="BD230" s="388"/>
      <c r="BE230" s="388"/>
      <c r="BF230" s="388"/>
      <c r="BG230" s="388"/>
      <c r="BH230" s="390"/>
      <c r="BI230" s="385"/>
      <c r="BJ230" s="388"/>
      <c r="BK230" s="388"/>
      <c r="BL230" s="388"/>
      <c r="BM230" s="388"/>
      <c r="BN230" s="391"/>
      <c r="BO230" s="19">
        <f>COUNTIF(AG230:AW230,"Yes")</f>
        <v>0</v>
      </c>
      <c r="BP230" s="20">
        <f>COUNTIF(AX230:BG230, "Yes")</f>
        <v>0</v>
      </c>
      <c r="BQ230" s="21">
        <f>COUNTIF(BI230:BN230, "Yes")</f>
        <v>0</v>
      </c>
      <c r="BR230" s="242">
        <f>SUM(BO230:BQ230)</f>
        <v>0</v>
      </c>
      <c r="BS230" s="9" t="str">
        <f>IF(MATCH(B:B,'[2]Master ATLIS List'!$A:$A,0),"Y","N")</f>
        <v>Y</v>
      </c>
    </row>
    <row r="231" spans="1:71" s="28" customFormat="1" x14ac:dyDescent="0.2">
      <c r="A231" s="409" t="s">
        <v>1004</v>
      </c>
      <c r="B231" s="26" t="s">
        <v>1005</v>
      </c>
      <c r="C231" s="18" t="s">
        <v>1461</v>
      </c>
      <c r="D231" s="18" t="s">
        <v>15</v>
      </c>
      <c r="E231" s="27" t="s">
        <v>17</v>
      </c>
      <c r="F231" s="402">
        <f>SUMIFS('MCO Encounters'!G:G,'MCO Encounters'!A:A,B231,'MCO Encounters'!F:F,$C$1)</f>
        <v>0</v>
      </c>
      <c r="G231" s="371"/>
      <c r="H231" s="404">
        <f>SUMIFS('MCO Encounters'!I:I,'MCO Encounters'!A:A,B231,'MCO Encounters'!F:F,$C$1)</f>
        <v>0</v>
      </c>
      <c r="I231" s="371"/>
      <c r="J231" s="404">
        <f>SUMIFS('MCO Encounters'!H:H,'MCO Encounters'!A:A,B231,'MCO Encounters'!F:F,$C$1)</f>
        <v>0</v>
      </c>
      <c r="K231" s="372"/>
      <c r="L231" s="370"/>
      <c r="M231" s="394"/>
      <c r="N231" s="394"/>
      <c r="O231" s="394"/>
      <c r="P231" s="394"/>
      <c r="Q231" s="394"/>
      <c r="R231" s="395"/>
      <c r="S231" s="396"/>
      <c r="T231" s="394"/>
      <c r="U231" s="397"/>
      <c r="V231" s="398"/>
      <c r="W231" s="394"/>
      <c r="X231" s="398"/>
      <c r="Y231" s="394"/>
      <c r="Z231" s="396"/>
      <c r="AA231" s="398"/>
      <c r="AB231" s="398"/>
      <c r="AC231" s="398"/>
      <c r="AD231" s="398"/>
      <c r="AE231" s="398"/>
      <c r="AF231" s="397"/>
      <c r="AG231" s="388"/>
      <c r="AH231" s="388"/>
      <c r="AI231" s="388"/>
      <c r="AJ231" s="388"/>
      <c r="AK231" s="388"/>
      <c r="AL231" s="388"/>
      <c r="AM231" s="388"/>
      <c r="AN231" s="388"/>
      <c r="AO231" s="388"/>
      <c r="AP231" s="388"/>
      <c r="AQ231" s="388"/>
      <c r="AR231" s="388"/>
      <c r="AS231" s="388"/>
      <c r="AT231" s="388"/>
      <c r="AU231" s="388"/>
      <c r="AV231" s="388"/>
      <c r="AW231" s="388"/>
      <c r="AX231" s="389"/>
      <c r="AY231" s="388"/>
      <c r="AZ231" s="388"/>
      <c r="BA231" s="388"/>
      <c r="BB231" s="388"/>
      <c r="BC231" s="388"/>
      <c r="BD231" s="388"/>
      <c r="BE231" s="388"/>
      <c r="BF231" s="388"/>
      <c r="BG231" s="388"/>
      <c r="BH231" s="399"/>
      <c r="BI231" s="385"/>
      <c r="BJ231" s="388"/>
      <c r="BK231" s="388"/>
      <c r="BL231" s="388"/>
      <c r="BM231" s="388"/>
      <c r="BN231" s="391"/>
      <c r="BO231" s="19">
        <f>COUNTIF(AG231:AW231,"Yes")</f>
        <v>0</v>
      </c>
      <c r="BP231" s="20">
        <f>COUNTIF(AX231:BG231, "Yes")</f>
        <v>0</v>
      </c>
      <c r="BQ231" s="21">
        <f>COUNTIF(BI231:BN231, "Yes")</f>
        <v>0</v>
      </c>
      <c r="BR231" s="242">
        <f>SUM(BO231:BQ231)</f>
        <v>0</v>
      </c>
      <c r="BS231" s="9" t="str">
        <f>IF(MATCH(B:B,'[2]Master ATLIS List'!$A:$A,0),"Y","N")</f>
        <v>Y</v>
      </c>
    </row>
    <row r="232" spans="1:71" x14ac:dyDescent="0.2">
      <c r="A232" s="408" t="s">
        <v>1002</v>
      </c>
      <c r="B232" s="22" t="s">
        <v>1003</v>
      </c>
      <c r="C232" s="23" t="s">
        <v>1464</v>
      </c>
      <c r="D232" s="23" t="s">
        <v>15</v>
      </c>
      <c r="E232" s="24" t="s">
        <v>67</v>
      </c>
      <c r="F232" s="402">
        <f>SUMIFS('MCO Encounters'!G:G,'MCO Encounters'!A:A,B232,'MCO Encounters'!F:F,$C$1)</f>
        <v>0</v>
      </c>
      <c r="G232" s="371"/>
      <c r="H232" s="404">
        <f>SUMIFS('MCO Encounters'!I:I,'MCO Encounters'!A:A,B232,'MCO Encounters'!F:F,$C$1)</f>
        <v>0</v>
      </c>
      <c r="I232" s="371"/>
      <c r="J232" s="404">
        <f>SUMIFS('MCO Encounters'!H:H,'MCO Encounters'!A:A,B232,'MCO Encounters'!F:F,$C$1)</f>
        <v>0</v>
      </c>
      <c r="K232" s="372"/>
      <c r="L232" s="370"/>
      <c r="M232" s="383"/>
      <c r="N232" s="383"/>
      <c r="O232" s="383"/>
      <c r="P232" s="383"/>
      <c r="Q232" s="383"/>
      <c r="R232" s="384"/>
      <c r="S232" s="385"/>
      <c r="T232" s="383"/>
      <c r="U232" s="393"/>
      <c r="V232" s="388"/>
      <c r="W232" s="383"/>
      <c r="X232" s="388"/>
      <c r="Y232" s="383"/>
      <c r="Z232" s="385"/>
      <c r="AA232" s="388"/>
      <c r="AB232" s="388"/>
      <c r="AC232" s="388"/>
      <c r="AD232" s="388"/>
      <c r="AE232" s="388"/>
      <c r="AF232" s="393"/>
      <c r="AG232" s="388"/>
      <c r="AH232" s="388"/>
      <c r="AI232" s="388"/>
      <c r="AJ232" s="388"/>
      <c r="AK232" s="388"/>
      <c r="AL232" s="388"/>
      <c r="AM232" s="388"/>
      <c r="AN232" s="388"/>
      <c r="AO232" s="388"/>
      <c r="AP232" s="388"/>
      <c r="AQ232" s="388"/>
      <c r="AR232" s="388"/>
      <c r="AS232" s="388"/>
      <c r="AT232" s="388"/>
      <c r="AU232" s="388"/>
      <c r="AV232" s="388"/>
      <c r="AW232" s="388"/>
      <c r="AX232" s="389"/>
      <c r="AY232" s="388"/>
      <c r="AZ232" s="388"/>
      <c r="BA232" s="388"/>
      <c r="BB232" s="388"/>
      <c r="BC232" s="388"/>
      <c r="BD232" s="388"/>
      <c r="BE232" s="388"/>
      <c r="BF232" s="388"/>
      <c r="BG232" s="388"/>
      <c r="BH232" s="390"/>
      <c r="BI232" s="385"/>
      <c r="BJ232" s="388"/>
      <c r="BK232" s="388"/>
      <c r="BL232" s="388"/>
      <c r="BM232" s="388"/>
      <c r="BN232" s="391"/>
      <c r="BO232" s="19">
        <f>COUNTIF(AG232:AW232,"Yes")</f>
        <v>0</v>
      </c>
      <c r="BP232" s="20">
        <f>COUNTIF(AX232:BG232, "Yes")</f>
        <v>0</v>
      </c>
      <c r="BQ232" s="21">
        <f>COUNTIF(BI232:BN232, "Yes")</f>
        <v>0</v>
      </c>
      <c r="BR232" s="242">
        <f>SUM(BO232:BQ232)</f>
        <v>0</v>
      </c>
      <c r="BS232" s="9" t="str">
        <f>IF(MATCH(B:B,'[2]Master ATLIS List'!$A:$A,0),"Y","N")</f>
        <v>Y</v>
      </c>
    </row>
    <row r="233" spans="1:71" s="28" customFormat="1" x14ac:dyDescent="0.2">
      <c r="A233" s="409" t="s">
        <v>175</v>
      </c>
      <c r="B233" s="26" t="s">
        <v>176</v>
      </c>
      <c r="C233" s="18" t="s">
        <v>1609</v>
      </c>
      <c r="D233" s="18" t="s">
        <v>15</v>
      </c>
      <c r="E233" s="27" t="s">
        <v>17</v>
      </c>
      <c r="F233" s="402">
        <f>SUMIFS('MCO Encounters'!G:G,'MCO Encounters'!A:A,B233,'MCO Encounters'!F:F,$C$1)</f>
        <v>0</v>
      </c>
      <c r="G233" s="371"/>
      <c r="H233" s="404">
        <f>SUMIFS('MCO Encounters'!I:I,'MCO Encounters'!A:A,B233,'MCO Encounters'!F:F,$C$1)</f>
        <v>0</v>
      </c>
      <c r="I233" s="371"/>
      <c r="J233" s="404">
        <f>SUMIFS('MCO Encounters'!H:H,'MCO Encounters'!A:A,B233,'MCO Encounters'!F:F,$C$1)</f>
        <v>0</v>
      </c>
      <c r="K233" s="372"/>
      <c r="L233" s="370"/>
      <c r="M233" s="394"/>
      <c r="N233" s="394"/>
      <c r="O233" s="394"/>
      <c r="P233" s="394"/>
      <c r="Q233" s="394"/>
      <c r="R233" s="395"/>
      <c r="S233" s="396"/>
      <c r="T233" s="394"/>
      <c r="U233" s="397"/>
      <c r="V233" s="398"/>
      <c r="W233" s="394"/>
      <c r="X233" s="398"/>
      <c r="Y233" s="394"/>
      <c r="Z233" s="396"/>
      <c r="AA233" s="398"/>
      <c r="AB233" s="398"/>
      <c r="AC233" s="398"/>
      <c r="AD233" s="398"/>
      <c r="AE233" s="398"/>
      <c r="AF233" s="397"/>
      <c r="AG233" s="388"/>
      <c r="AH233" s="388"/>
      <c r="AI233" s="388"/>
      <c r="AJ233" s="388"/>
      <c r="AK233" s="388"/>
      <c r="AL233" s="388"/>
      <c r="AM233" s="388"/>
      <c r="AN233" s="388"/>
      <c r="AO233" s="388"/>
      <c r="AP233" s="388"/>
      <c r="AQ233" s="388"/>
      <c r="AR233" s="388"/>
      <c r="AS233" s="388"/>
      <c r="AT233" s="388"/>
      <c r="AU233" s="388"/>
      <c r="AV233" s="388"/>
      <c r="AW233" s="388"/>
      <c r="AX233" s="389"/>
      <c r="AY233" s="388"/>
      <c r="AZ233" s="388"/>
      <c r="BA233" s="388"/>
      <c r="BB233" s="388"/>
      <c r="BC233" s="388"/>
      <c r="BD233" s="388"/>
      <c r="BE233" s="388"/>
      <c r="BF233" s="388"/>
      <c r="BG233" s="388"/>
      <c r="BH233" s="399"/>
      <c r="BI233" s="385"/>
      <c r="BJ233" s="388"/>
      <c r="BK233" s="388"/>
      <c r="BL233" s="388"/>
      <c r="BM233" s="388"/>
      <c r="BN233" s="391"/>
      <c r="BO233" s="19">
        <f>COUNTIF(AG233:AW233,"Yes")</f>
        <v>0</v>
      </c>
      <c r="BP233" s="20">
        <f>COUNTIF(AX233:BG233, "Yes")</f>
        <v>0</v>
      </c>
      <c r="BQ233" s="21">
        <f>COUNTIF(BI233:BN233, "Yes")</f>
        <v>0</v>
      </c>
      <c r="BR233" s="242">
        <f>SUM(BO233:BQ233)</f>
        <v>0</v>
      </c>
      <c r="BS233" s="9" t="str">
        <f>IF(MATCH(B:B,'[2]Master ATLIS List'!$A:$A,0),"Y","N")</f>
        <v>Y</v>
      </c>
    </row>
    <row r="234" spans="1:71" x14ac:dyDescent="0.2">
      <c r="A234" s="408" t="s">
        <v>440</v>
      </c>
      <c r="B234" s="22" t="s">
        <v>441</v>
      </c>
      <c r="C234" s="23" t="s">
        <v>1763</v>
      </c>
      <c r="D234" s="23" t="s">
        <v>13</v>
      </c>
      <c r="E234" s="24" t="s">
        <v>63</v>
      </c>
      <c r="F234" s="402">
        <f>SUMIFS('MCO Encounters'!G:G,'MCO Encounters'!A:A,B234,'MCO Encounters'!F:F,$C$1)</f>
        <v>0</v>
      </c>
      <c r="G234" s="371"/>
      <c r="H234" s="404">
        <f>SUMIFS('MCO Encounters'!I:I,'MCO Encounters'!A:A,B234,'MCO Encounters'!F:F,$C$1)</f>
        <v>0</v>
      </c>
      <c r="I234" s="371"/>
      <c r="J234" s="404">
        <f>SUMIFS('MCO Encounters'!H:H,'MCO Encounters'!A:A,B234,'MCO Encounters'!F:F,$C$1)</f>
        <v>0</v>
      </c>
      <c r="K234" s="372"/>
      <c r="L234" s="370"/>
      <c r="M234" s="383"/>
      <c r="N234" s="383"/>
      <c r="O234" s="383"/>
      <c r="P234" s="383"/>
      <c r="Q234" s="383"/>
      <c r="R234" s="384"/>
      <c r="S234" s="385"/>
      <c r="T234" s="383"/>
      <c r="U234" s="393"/>
      <c r="V234" s="388"/>
      <c r="W234" s="383"/>
      <c r="X234" s="388"/>
      <c r="Y234" s="383"/>
      <c r="Z234" s="385"/>
      <c r="AA234" s="388"/>
      <c r="AB234" s="388"/>
      <c r="AC234" s="388"/>
      <c r="AD234" s="388"/>
      <c r="AE234" s="388"/>
      <c r="AF234" s="393"/>
      <c r="AG234" s="388"/>
      <c r="AH234" s="388"/>
      <c r="AI234" s="388"/>
      <c r="AJ234" s="388"/>
      <c r="AK234" s="388"/>
      <c r="AL234" s="388"/>
      <c r="AM234" s="388"/>
      <c r="AN234" s="388"/>
      <c r="AO234" s="388"/>
      <c r="AP234" s="388"/>
      <c r="AQ234" s="388"/>
      <c r="AR234" s="388"/>
      <c r="AS234" s="388"/>
      <c r="AT234" s="388"/>
      <c r="AU234" s="388"/>
      <c r="AV234" s="388"/>
      <c r="AW234" s="388"/>
      <c r="AX234" s="389"/>
      <c r="AY234" s="388"/>
      <c r="AZ234" s="388"/>
      <c r="BA234" s="388"/>
      <c r="BB234" s="388"/>
      <c r="BC234" s="388"/>
      <c r="BD234" s="388"/>
      <c r="BE234" s="388"/>
      <c r="BF234" s="388"/>
      <c r="BG234" s="388"/>
      <c r="BH234" s="390"/>
      <c r="BI234" s="385"/>
      <c r="BJ234" s="388"/>
      <c r="BK234" s="388"/>
      <c r="BL234" s="388"/>
      <c r="BM234" s="388"/>
      <c r="BN234" s="391"/>
      <c r="BO234" s="19">
        <f>COUNTIF(AG234:AW234,"Yes")</f>
        <v>0</v>
      </c>
      <c r="BP234" s="20">
        <f>COUNTIF(AX234:BG234, "Yes")</f>
        <v>0</v>
      </c>
      <c r="BQ234" s="21">
        <f>COUNTIF(BI234:BN234, "Yes")</f>
        <v>0</v>
      </c>
      <c r="BR234" s="242">
        <f>SUM(BO234:BQ234)</f>
        <v>0</v>
      </c>
      <c r="BS234" s="9" t="str">
        <f>IF(MATCH(B:B,'[2]Master ATLIS List'!$A:$A,0),"Y","N")</f>
        <v>Y</v>
      </c>
    </row>
    <row r="235" spans="1:71" s="28" customFormat="1" x14ac:dyDescent="0.2">
      <c r="A235" s="409" t="s">
        <v>862</v>
      </c>
      <c r="B235" s="26" t="s">
        <v>863</v>
      </c>
      <c r="C235" s="18" t="s">
        <v>1815</v>
      </c>
      <c r="D235" s="18" t="s">
        <v>15</v>
      </c>
      <c r="E235" s="27" t="s">
        <v>17</v>
      </c>
      <c r="F235" s="402">
        <f>SUMIFS('MCO Encounters'!G:G,'MCO Encounters'!A:A,B235,'MCO Encounters'!F:F,$C$1)</f>
        <v>0</v>
      </c>
      <c r="G235" s="371"/>
      <c r="H235" s="404">
        <f>SUMIFS('MCO Encounters'!I:I,'MCO Encounters'!A:A,B235,'MCO Encounters'!F:F,$C$1)</f>
        <v>0</v>
      </c>
      <c r="I235" s="371"/>
      <c r="J235" s="404">
        <f>SUMIFS('MCO Encounters'!H:H,'MCO Encounters'!A:A,B235,'MCO Encounters'!F:F,$C$1)</f>
        <v>0</v>
      </c>
      <c r="K235" s="372"/>
      <c r="L235" s="370"/>
      <c r="M235" s="394"/>
      <c r="N235" s="394"/>
      <c r="O235" s="394"/>
      <c r="P235" s="394"/>
      <c r="Q235" s="394"/>
      <c r="R235" s="395"/>
      <c r="S235" s="396"/>
      <c r="T235" s="394"/>
      <c r="U235" s="397"/>
      <c r="V235" s="398"/>
      <c r="W235" s="394"/>
      <c r="X235" s="398"/>
      <c r="Y235" s="394"/>
      <c r="Z235" s="396"/>
      <c r="AA235" s="398"/>
      <c r="AB235" s="398"/>
      <c r="AC235" s="398"/>
      <c r="AD235" s="398"/>
      <c r="AE235" s="398"/>
      <c r="AF235" s="397"/>
      <c r="AG235" s="388"/>
      <c r="AH235" s="388"/>
      <c r="AI235" s="388"/>
      <c r="AJ235" s="388"/>
      <c r="AK235" s="388"/>
      <c r="AL235" s="388"/>
      <c r="AM235" s="388"/>
      <c r="AN235" s="388"/>
      <c r="AO235" s="388"/>
      <c r="AP235" s="388"/>
      <c r="AQ235" s="388"/>
      <c r="AR235" s="388"/>
      <c r="AS235" s="388"/>
      <c r="AT235" s="388"/>
      <c r="AU235" s="388"/>
      <c r="AV235" s="388"/>
      <c r="AW235" s="388"/>
      <c r="AX235" s="389"/>
      <c r="AY235" s="388"/>
      <c r="AZ235" s="388"/>
      <c r="BA235" s="388"/>
      <c r="BB235" s="388"/>
      <c r="BC235" s="388"/>
      <c r="BD235" s="388"/>
      <c r="BE235" s="388"/>
      <c r="BF235" s="388"/>
      <c r="BG235" s="388"/>
      <c r="BH235" s="399"/>
      <c r="BI235" s="385"/>
      <c r="BJ235" s="388"/>
      <c r="BK235" s="388"/>
      <c r="BL235" s="388"/>
      <c r="BM235" s="388"/>
      <c r="BN235" s="391"/>
      <c r="BO235" s="19">
        <f>COUNTIF(AG235:AW235,"Yes")</f>
        <v>0</v>
      </c>
      <c r="BP235" s="20">
        <f>COUNTIF(AX235:BG235, "Yes")</f>
        <v>0</v>
      </c>
      <c r="BQ235" s="21">
        <f>COUNTIF(BI235:BN235, "Yes")</f>
        <v>0</v>
      </c>
      <c r="BR235" s="242">
        <f>SUM(BO235:BQ235)</f>
        <v>0</v>
      </c>
      <c r="BS235" s="9" t="str">
        <f>IF(MATCH(B:B,'[2]Master ATLIS List'!$A:$A,0),"Y","N")</f>
        <v>Y</v>
      </c>
    </row>
    <row r="236" spans="1:71" x14ac:dyDescent="0.2">
      <c r="A236" s="408" t="s">
        <v>274</v>
      </c>
      <c r="B236" s="22" t="s">
        <v>275</v>
      </c>
      <c r="C236" s="23" t="s">
        <v>1661</v>
      </c>
      <c r="D236" s="23" t="s">
        <v>15</v>
      </c>
      <c r="E236" s="24" t="s">
        <v>19</v>
      </c>
      <c r="F236" s="402">
        <f>SUMIFS('MCO Encounters'!G:G,'MCO Encounters'!A:A,B236,'MCO Encounters'!F:F,$C$1)</f>
        <v>0</v>
      </c>
      <c r="G236" s="371"/>
      <c r="H236" s="404">
        <f>SUMIFS('MCO Encounters'!I:I,'MCO Encounters'!A:A,B236,'MCO Encounters'!F:F,$C$1)</f>
        <v>0</v>
      </c>
      <c r="I236" s="371"/>
      <c r="J236" s="404">
        <f>SUMIFS('MCO Encounters'!H:H,'MCO Encounters'!A:A,B236,'MCO Encounters'!F:F,$C$1)</f>
        <v>0</v>
      </c>
      <c r="K236" s="372"/>
      <c r="L236" s="370"/>
      <c r="M236" s="383"/>
      <c r="N236" s="383"/>
      <c r="O236" s="383"/>
      <c r="P236" s="383"/>
      <c r="Q236" s="383"/>
      <c r="R236" s="384"/>
      <c r="S236" s="385"/>
      <c r="T236" s="383"/>
      <c r="U236" s="393"/>
      <c r="V236" s="388"/>
      <c r="W236" s="383"/>
      <c r="X236" s="388"/>
      <c r="Y236" s="383"/>
      <c r="Z236" s="385"/>
      <c r="AA236" s="388"/>
      <c r="AB236" s="388"/>
      <c r="AC236" s="388"/>
      <c r="AD236" s="388"/>
      <c r="AE236" s="388"/>
      <c r="AF236" s="393"/>
      <c r="AG236" s="388"/>
      <c r="AH236" s="388"/>
      <c r="AI236" s="388"/>
      <c r="AJ236" s="388"/>
      <c r="AK236" s="388"/>
      <c r="AL236" s="388"/>
      <c r="AM236" s="388"/>
      <c r="AN236" s="388"/>
      <c r="AO236" s="388"/>
      <c r="AP236" s="388"/>
      <c r="AQ236" s="388"/>
      <c r="AR236" s="388"/>
      <c r="AS236" s="388"/>
      <c r="AT236" s="388"/>
      <c r="AU236" s="388"/>
      <c r="AV236" s="388"/>
      <c r="AW236" s="388"/>
      <c r="AX236" s="389"/>
      <c r="AY236" s="388"/>
      <c r="AZ236" s="388"/>
      <c r="BA236" s="388"/>
      <c r="BB236" s="388"/>
      <c r="BC236" s="388"/>
      <c r="BD236" s="388"/>
      <c r="BE236" s="388"/>
      <c r="BF236" s="388"/>
      <c r="BG236" s="388"/>
      <c r="BH236" s="390"/>
      <c r="BI236" s="385"/>
      <c r="BJ236" s="388"/>
      <c r="BK236" s="388"/>
      <c r="BL236" s="388"/>
      <c r="BM236" s="388"/>
      <c r="BN236" s="391"/>
      <c r="BO236" s="19">
        <f>COUNTIF(AG236:AW236,"Yes")</f>
        <v>0</v>
      </c>
      <c r="BP236" s="20">
        <f>COUNTIF(AX236:BG236, "Yes")</f>
        <v>0</v>
      </c>
      <c r="BQ236" s="21">
        <f>COUNTIF(BI236:BN236, "Yes")</f>
        <v>0</v>
      </c>
      <c r="BR236" s="242">
        <f>SUM(BO236:BQ236)</f>
        <v>0</v>
      </c>
      <c r="BS236" s="9" t="str">
        <f>IF(MATCH(B:B,'[2]Master ATLIS List'!$A:$A,0),"Y","N")</f>
        <v>Y</v>
      </c>
    </row>
    <row r="237" spans="1:71" s="28" customFormat="1" x14ac:dyDescent="0.2">
      <c r="A237" s="409" t="s">
        <v>900</v>
      </c>
      <c r="B237" s="26" t="s">
        <v>901</v>
      </c>
      <c r="C237" s="18" t="s">
        <v>1467</v>
      </c>
      <c r="D237" s="18" t="s">
        <v>15</v>
      </c>
      <c r="E237" s="27" t="s">
        <v>19</v>
      </c>
      <c r="F237" s="402">
        <f>SUMIFS('MCO Encounters'!G:G,'MCO Encounters'!A:A,B237,'MCO Encounters'!F:F,$C$1)</f>
        <v>0</v>
      </c>
      <c r="G237" s="371"/>
      <c r="H237" s="404">
        <f>SUMIFS('MCO Encounters'!I:I,'MCO Encounters'!A:A,B237,'MCO Encounters'!F:F,$C$1)</f>
        <v>0</v>
      </c>
      <c r="I237" s="371"/>
      <c r="J237" s="404">
        <f>SUMIFS('MCO Encounters'!H:H,'MCO Encounters'!A:A,B237,'MCO Encounters'!F:F,$C$1)</f>
        <v>0</v>
      </c>
      <c r="K237" s="372"/>
      <c r="L237" s="370"/>
      <c r="M237" s="394"/>
      <c r="N237" s="394"/>
      <c r="O237" s="394"/>
      <c r="P237" s="394"/>
      <c r="Q237" s="394"/>
      <c r="R237" s="395"/>
      <c r="S237" s="396"/>
      <c r="T237" s="394"/>
      <c r="U237" s="397"/>
      <c r="V237" s="398"/>
      <c r="W237" s="394"/>
      <c r="X237" s="398"/>
      <c r="Y237" s="394"/>
      <c r="Z237" s="396"/>
      <c r="AA237" s="398"/>
      <c r="AB237" s="398"/>
      <c r="AC237" s="398"/>
      <c r="AD237" s="398"/>
      <c r="AE237" s="398"/>
      <c r="AF237" s="397"/>
      <c r="AG237" s="388"/>
      <c r="AH237" s="388"/>
      <c r="AI237" s="388"/>
      <c r="AJ237" s="388"/>
      <c r="AK237" s="388"/>
      <c r="AL237" s="388"/>
      <c r="AM237" s="388"/>
      <c r="AN237" s="388"/>
      <c r="AO237" s="388"/>
      <c r="AP237" s="388"/>
      <c r="AQ237" s="388"/>
      <c r="AR237" s="388"/>
      <c r="AS237" s="388"/>
      <c r="AT237" s="388"/>
      <c r="AU237" s="388"/>
      <c r="AV237" s="388"/>
      <c r="AW237" s="388"/>
      <c r="AX237" s="389"/>
      <c r="AY237" s="388"/>
      <c r="AZ237" s="388"/>
      <c r="BA237" s="388"/>
      <c r="BB237" s="388"/>
      <c r="BC237" s="388"/>
      <c r="BD237" s="388"/>
      <c r="BE237" s="388"/>
      <c r="BF237" s="388"/>
      <c r="BG237" s="388"/>
      <c r="BH237" s="399"/>
      <c r="BI237" s="385"/>
      <c r="BJ237" s="388"/>
      <c r="BK237" s="388"/>
      <c r="BL237" s="388"/>
      <c r="BM237" s="388"/>
      <c r="BN237" s="391"/>
      <c r="BO237" s="19">
        <f>COUNTIF(AG237:AW237,"Yes")</f>
        <v>0</v>
      </c>
      <c r="BP237" s="20">
        <f>COUNTIF(AX237:BG237, "Yes")</f>
        <v>0</v>
      </c>
      <c r="BQ237" s="21">
        <f>COUNTIF(BI237:BN237, "Yes")</f>
        <v>0</v>
      </c>
      <c r="BR237" s="242">
        <f>SUM(BO237:BQ237)</f>
        <v>0</v>
      </c>
      <c r="BS237" s="9" t="str">
        <f>IF(MATCH(B:B,'[2]Master ATLIS List'!$A:$A,0),"Y","N")</f>
        <v>Y</v>
      </c>
    </row>
    <row r="238" spans="1:71" x14ac:dyDescent="0.2">
      <c r="A238" s="408" t="s">
        <v>677</v>
      </c>
      <c r="B238" s="22" t="s">
        <v>678</v>
      </c>
      <c r="C238" s="23" t="s">
        <v>1417</v>
      </c>
      <c r="D238" s="23" t="s">
        <v>15</v>
      </c>
      <c r="E238" s="24" t="s">
        <v>19</v>
      </c>
      <c r="F238" s="402">
        <f>SUMIFS('MCO Encounters'!G:G,'MCO Encounters'!A:A,B238,'MCO Encounters'!F:F,$C$1)</f>
        <v>0</v>
      </c>
      <c r="G238" s="371"/>
      <c r="H238" s="404">
        <f>SUMIFS('MCO Encounters'!I:I,'MCO Encounters'!A:A,B238,'MCO Encounters'!F:F,$C$1)</f>
        <v>0</v>
      </c>
      <c r="I238" s="371"/>
      <c r="J238" s="404">
        <f>SUMIFS('MCO Encounters'!H:H,'MCO Encounters'!A:A,B238,'MCO Encounters'!F:F,$C$1)</f>
        <v>0</v>
      </c>
      <c r="K238" s="372"/>
      <c r="L238" s="370"/>
      <c r="M238" s="383"/>
      <c r="N238" s="383"/>
      <c r="O238" s="383"/>
      <c r="P238" s="383"/>
      <c r="Q238" s="383"/>
      <c r="R238" s="384"/>
      <c r="S238" s="385"/>
      <c r="T238" s="383"/>
      <c r="U238" s="393"/>
      <c r="V238" s="388"/>
      <c r="W238" s="383"/>
      <c r="X238" s="388"/>
      <c r="Y238" s="383"/>
      <c r="Z238" s="385"/>
      <c r="AA238" s="388"/>
      <c r="AB238" s="388"/>
      <c r="AC238" s="388"/>
      <c r="AD238" s="388"/>
      <c r="AE238" s="388"/>
      <c r="AF238" s="393"/>
      <c r="AG238" s="388"/>
      <c r="AH238" s="388"/>
      <c r="AI238" s="388"/>
      <c r="AJ238" s="388"/>
      <c r="AK238" s="388"/>
      <c r="AL238" s="388"/>
      <c r="AM238" s="388"/>
      <c r="AN238" s="388"/>
      <c r="AO238" s="388"/>
      <c r="AP238" s="388"/>
      <c r="AQ238" s="388"/>
      <c r="AR238" s="388"/>
      <c r="AS238" s="388"/>
      <c r="AT238" s="388"/>
      <c r="AU238" s="388"/>
      <c r="AV238" s="388"/>
      <c r="AW238" s="388"/>
      <c r="AX238" s="389"/>
      <c r="AY238" s="388"/>
      <c r="AZ238" s="388"/>
      <c r="BA238" s="388"/>
      <c r="BB238" s="388"/>
      <c r="BC238" s="388"/>
      <c r="BD238" s="388"/>
      <c r="BE238" s="388"/>
      <c r="BF238" s="388"/>
      <c r="BG238" s="388"/>
      <c r="BH238" s="390"/>
      <c r="BI238" s="385"/>
      <c r="BJ238" s="388"/>
      <c r="BK238" s="388"/>
      <c r="BL238" s="388"/>
      <c r="BM238" s="388"/>
      <c r="BN238" s="391"/>
      <c r="BO238" s="19">
        <f>COUNTIF(AG238:AW238,"Yes")</f>
        <v>0</v>
      </c>
      <c r="BP238" s="20">
        <f>COUNTIF(AX238:BG238, "Yes")</f>
        <v>0</v>
      </c>
      <c r="BQ238" s="21">
        <f>COUNTIF(BI238:BN238, "Yes")</f>
        <v>0</v>
      </c>
      <c r="BR238" s="242">
        <f>SUM(BO238:BQ238)</f>
        <v>0</v>
      </c>
      <c r="BS238" s="9" t="str">
        <f>IF(MATCH(B:B,'[2]Master ATLIS List'!$A:$A,0),"Y","N")</f>
        <v>Y</v>
      </c>
    </row>
    <row r="239" spans="1:71" s="28" customFormat="1" x14ac:dyDescent="0.2">
      <c r="A239" s="409" t="s">
        <v>1372</v>
      </c>
      <c r="B239" s="26" t="s">
        <v>224</v>
      </c>
      <c r="C239" s="18" t="s">
        <v>1710</v>
      </c>
      <c r="D239" s="18" t="s">
        <v>15</v>
      </c>
      <c r="E239" s="27" t="s">
        <v>19</v>
      </c>
      <c r="F239" s="402">
        <f>SUMIFS('MCO Encounters'!G:G,'MCO Encounters'!A:A,B239,'MCO Encounters'!F:F,$C$1)</f>
        <v>0</v>
      </c>
      <c r="G239" s="371"/>
      <c r="H239" s="404">
        <f>SUMIFS('MCO Encounters'!I:I,'MCO Encounters'!A:A,B239,'MCO Encounters'!F:F,$C$1)</f>
        <v>0</v>
      </c>
      <c r="I239" s="371"/>
      <c r="J239" s="404">
        <f>SUMIFS('MCO Encounters'!H:H,'MCO Encounters'!A:A,B239,'MCO Encounters'!F:F,$C$1)</f>
        <v>0</v>
      </c>
      <c r="K239" s="372"/>
      <c r="L239" s="370"/>
      <c r="M239" s="394"/>
      <c r="N239" s="394"/>
      <c r="O239" s="394"/>
      <c r="P239" s="394"/>
      <c r="Q239" s="394"/>
      <c r="R239" s="395"/>
      <c r="S239" s="396"/>
      <c r="T239" s="394"/>
      <c r="U239" s="397"/>
      <c r="V239" s="398"/>
      <c r="W239" s="394"/>
      <c r="X239" s="398"/>
      <c r="Y239" s="394"/>
      <c r="Z239" s="396"/>
      <c r="AA239" s="398"/>
      <c r="AB239" s="398"/>
      <c r="AC239" s="398"/>
      <c r="AD239" s="398"/>
      <c r="AE239" s="398"/>
      <c r="AF239" s="397"/>
      <c r="AG239" s="388"/>
      <c r="AH239" s="388"/>
      <c r="AI239" s="388"/>
      <c r="AJ239" s="388"/>
      <c r="AK239" s="388"/>
      <c r="AL239" s="388"/>
      <c r="AM239" s="388"/>
      <c r="AN239" s="388"/>
      <c r="AO239" s="388"/>
      <c r="AP239" s="388"/>
      <c r="AQ239" s="388"/>
      <c r="AR239" s="388"/>
      <c r="AS239" s="388"/>
      <c r="AT239" s="388"/>
      <c r="AU239" s="388"/>
      <c r="AV239" s="388"/>
      <c r="AW239" s="388"/>
      <c r="AX239" s="389"/>
      <c r="AY239" s="388"/>
      <c r="AZ239" s="388"/>
      <c r="BA239" s="388"/>
      <c r="BB239" s="388"/>
      <c r="BC239" s="388"/>
      <c r="BD239" s="388"/>
      <c r="BE239" s="388"/>
      <c r="BF239" s="388"/>
      <c r="BG239" s="388"/>
      <c r="BH239" s="399"/>
      <c r="BI239" s="385"/>
      <c r="BJ239" s="388"/>
      <c r="BK239" s="388"/>
      <c r="BL239" s="388"/>
      <c r="BM239" s="388"/>
      <c r="BN239" s="391"/>
      <c r="BO239" s="19">
        <f>COUNTIF(AG239:AW239,"Yes")</f>
        <v>0</v>
      </c>
      <c r="BP239" s="20">
        <f>COUNTIF(AX239:BG239, "Yes")</f>
        <v>0</v>
      </c>
      <c r="BQ239" s="21">
        <f>COUNTIF(BI239:BN239, "Yes")</f>
        <v>0</v>
      </c>
      <c r="BR239" s="242">
        <f>SUM(BO239:BQ239)</f>
        <v>0</v>
      </c>
      <c r="BS239" s="9" t="str">
        <f>IF(MATCH(B:B,'[2]Master ATLIS List'!$A:$A,0),"Y","N")</f>
        <v>Y</v>
      </c>
    </row>
    <row r="240" spans="1:71" x14ac:dyDescent="0.2">
      <c r="A240" s="408" t="s">
        <v>503</v>
      </c>
      <c r="B240" s="22" t="s">
        <v>504</v>
      </c>
      <c r="C240" s="23" t="s">
        <v>1865</v>
      </c>
      <c r="D240" s="23" t="s">
        <v>13</v>
      </c>
      <c r="E240" s="24" t="s">
        <v>66</v>
      </c>
      <c r="F240" s="402">
        <f>SUMIFS('MCO Encounters'!G:G,'MCO Encounters'!A:A,B240,'MCO Encounters'!F:F,$C$1)</f>
        <v>0</v>
      </c>
      <c r="G240" s="371"/>
      <c r="H240" s="404">
        <f>SUMIFS('MCO Encounters'!I:I,'MCO Encounters'!A:A,B240,'MCO Encounters'!F:F,$C$1)</f>
        <v>0</v>
      </c>
      <c r="I240" s="371"/>
      <c r="J240" s="404">
        <f>SUMIFS('MCO Encounters'!H:H,'MCO Encounters'!A:A,B240,'MCO Encounters'!F:F,$C$1)</f>
        <v>0</v>
      </c>
      <c r="K240" s="372"/>
      <c r="L240" s="370"/>
      <c r="M240" s="383"/>
      <c r="N240" s="383"/>
      <c r="O240" s="383"/>
      <c r="P240" s="383"/>
      <c r="Q240" s="383"/>
      <c r="R240" s="384"/>
      <c r="S240" s="385"/>
      <c r="T240" s="383"/>
      <c r="U240" s="393"/>
      <c r="V240" s="388"/>
      <c r="W240" s="383"/>
      <c r="X240" s="388"/>
      <c r="Y240" s="383"/>
      <c r="Z240" s="385"/>
      <c r="AA240" s="388"/>
      <c r="AB240" s="388"/>
      <c r="AC240" s="388"/>
      <c r="AD240" s="388"/>
      <c r="AE240" s="388"/>
      <c r="AF240" s="393"/>
      <c r="AG240" s="388"/>
      <c r="AH240" s="388"/>
      <c r="AI240" s="388"/>
      <c r="AJ240" s="388"/>
      <c r="AK240" s="388"/>
      <c r="AL240" s="388"/>
      <c r="AM240" s="388"/>
      <c r="AN240" s="388"/>
      <c r="AO240" s="388"/>
      <c r="AP240" s="388"/>
      <c r="AQ240" s="388"/>
      <c r="AR240" s="388"/>
      <c r="AS240" s="388"/>
      <c r="AT240" s="388"/>
      <c r="AU240" s="388"/>
      <c r="AV240" s="388"/>
      <c r="AW240" s="388"/>
      <c r="AX240" s="389"/>
      <c r="AY240" s="388"/>
      <c r="AZ240" s="388"/>
      <c r="BA240" s="388"/>
      <c r="BB240" s="388"/>
      <c r="BC240" s="388"/>
      <c r="BD240" s="388"/>
      <c r="BE240" s="388"/>
      <c r="BF240" s="388"/>
      <c r="BG240" s="388"/>
      <c r="BH240" s="390"/>
      <c r="BI240" s="385"/>
      <c r="BJ240" s="388"/>
      <c r="BK240" s="388"/>
      <c r="BL240" s="388"/>
      <c r="BM240" s="388"/>
      <c r="BN240" s="391"/>
      <c r="BO240" s="19">
        <f>COUNTIF(AG240:AW240,"Yes")</f>
        <v>0</v>
      </c>
      <c r="BP240" s="20">
        <f>COUNTIF(AX240:BG240, "Yes")</f>
        <v>0</v>
      </c>
      <c r="BQ240" s="21">
        <f>COUNTIF(BI240:BN240, "Yes")</f>
        <v>0</v>
      </c>
      <c r="BR240" s="242">
        <f>SUM(BO240:BQ240)</f>
        <v>0</v>
      </c>
      <c r="BS240" s="9" t="str">
        <f>IF(MATCH(B:B,'[2]Master ATLIS List'!$A:$A,0),"Y","N")</f>
        <v>Y</v>
      </c>
    </row>
    <row r="241" spans="1:71" s="28" customFormat="1" x14ac:dyDescent="0.2">
      <c r="A241" s="409" t="s">
        <v>788</v>
      </c>
      <c r="B241" s="26" t="s">
        <v>789</v>
      </c>
      <c r="C241" s="18" t="s">
        <v>1583</v>
      </c>
      <c r="D241" s="18" t="s">
        <v>13</v>
      </c>
      <c r="E241" s="27" t="s">
        <v>61</v>
      </c>
      <c r="F241" s="402">
        <f>SUMIFS('MCO Encounters'!G:G,'MCO Encounters'!A:A,B241,'MCO Encounters'!F:F,$C$1)</f>
        <v>0</v>
      </c>
      <c r="G241" s="371"/>
      <c r="H241" s="404">
        <f>SUMIFS('MCO Encounters'!I:I,'MCO Encounters'!A:A,B241,'MCO Encounters'!F:F,$C$1)</f>
        <v>0</v>
      </c>
      <c r="I241" s="371"/>
      <c r="J241" s="404">
        <f>SUMIFS('MCO Encounters'!H:H,'MCO Encounters'!A:A,B241,'MCO Encounters'!F:F,$C$1)</f>
        <v>0</v>
      </c>
      <c r="K241" s="372"/>
      <c r="L241" s="370"/>
      <c r="M241" s="394"/>
      <c r="N241" s="394"/>
      <c r="O241" s="394"/>
      <c r="P241" s="394"/>
      <c r="Q241" s="394"/>
      <c r="R241" s="395"/>
      <c r="S241" s="396"/>
      <c r="T241" s="394"/>
      <c r="U241" s="397"/>
      <c r="V241" s="398"/>
      <c r="W241" s="394"/>
      <c r="X241" s="398"/>
      <c r="Y241" s="394"/>
      <c r="Z241" s="396"/>
      <c r="AA241" s="398"/>
      <c r="AB241" s="398"/>
      <c r="AC241" s="398"/>
      <c r="AD241" s="398"/>
      <c r="AE241" s="398"/>
      <c r="AF241" s="397"/>
      <c r="AG241" s="388"/>
      <c r="AH241" s="388"/>
      <c r="AI241" s="388"/>
      <c r="AJ241" s="388"/>
      <c r="AK241" s="388"/>
      <c r="AL241" s="388"/>
      <c r="AM241" s="388"/>
      <c r="AN241" s="388"/>
      <c r="AO241" s="388"/>
      <c r="AP241" s="388"/>
      <c r="AQ241" s="388"/>
      <c r="AR241" s="388"/>
      <c r="AS241" s="388"/>
      <c r="AT241" s="388"/>
      <c r="AU241" s="388"/>
      <c r="AV241" s="388"/>
      <c r="AW241" s="388"/>
      <c r="AX241" s="389"/>
      <c r="AY241" s="388"/>
      <c r="AZ241" s="388"/>
      <c r="BA241" s="388"/>
      <c r="BB241" s="388"/>
      <c r="BC241" s="388"/>
      <c r="BD241" s="388"/>
      <c r="BE241" s="388"/>
      <c r="BF241" s="388"/>
      <c r="BG241" s="388"/>
      <c r="BH241" s="399"/>
      <c r="BI241" s="385"/>
      <c r="BJ241" s="388"/>
      <c r="BK241" s="388"/>
      <c r="BL241" s="388"/>
      <c r="BM241" s="388"/>
      <c r="BN241" s="391"/>
      <c r="BO241" s="19">
        <f>COUNTIF(AG241:AW241,"Yes")</f>
        <v>0</v>
      </c>
      <c r="BP241" s="20">
        <f>COUNTIF(AX241:BG241, "Yes")</f>
        <v>0</v>
      </c>
      <c r="BQ241" s="21">
        <f>COUNTIF(BI241:BN241, "Yes")</f>
        <v>0</v>
      </c>
      <c r="BR241" s="242">
        <f>SUM(BO241:BQ241)</f>
        <v>0</v>
      </c>
      <c r="BS241" s="9" t="str">
        <f>IF(MATCH(B:B,'[2]Master ATLIS List'!$A:$A,0),"Y","N")</f>
        <v>Y</v>
      </c>
    </row>
    <row r="242" spans="1:71" x14ac:dyDescent="0.2">
      <c r="A242" s="408" t="s">
        <v>589</v>
      </c>
      <c r="B242" s="22" t="s">
        <v>590</v>
      </c>
      <c r="C242" s="23" t="s">
        <v>1817</v>
      </c>
      <c r="D242" s="23" t="s">
        <v>13</v>
      </c>
      <c r="E242" s="24" t="s">
        <v>66</v>
      </c>
      <c r="F242" s="402">
        <f>SUMIFS('MCO Encounters'!G:G,'MCO Encounters'!A:A,B242,'MCO Encounters'!F:F,$C$1)</f>
        <v>0</v>
      </c>
      <c r="G242" s="371"/>
      <c r="H242" s="404">
        <f>SUMIFS('MCO Encounters'!I:I,'MCO Encounters'!A:A,B242,'MCO Encounters'!F:F,$C$1)</f>
        <v>0</v>
      </c>
      <c r="I242" s="371"/>
      <c r="J242" s="404">
        <f>SUMIFS('MCO Encounters'!H:H,'MCO Encounters'!A:A,B242,'MCO Encounters'!F:F,$C$1)</f>
        <v>0</v>
      </c>
      <c r="K242" s="372"/>
      <c r="L242" s="370"/>
      <c r="M242" s="383"/>
      <c r="N242" s="383"/>
      <c r="O242" s="383"/>
      <c r="P242" s="383"/>
      <c r="Q242" s="383"/>
      <c r="R242" s="384"/>
      <c r="S242" s="385"/>
      <c r="T242" s="383"/>
      <c r="U242" s="393"/>
      <c r="V242" s="388"/>
      <c r="W242" s="383"/>
      <c r="X242" s="388"/>
      <c r="Y242" s="383"/>
      <c r="Z242" s="385"/>
      <c r="AA242" s="388"/>
      <c r="AB242" s="388"/>
      <c r="AC242" s="388"/>
      <c r="AD242" s="388"/>
      <c r="AE242" s="388"/>
      <c r="AF242" s="393"/>
      <c r="AG242" s="388"/>
      <c r="AH242" s="388"/>
      <c r="AI242" s="388"/>
      <c r="AJ242" s="388"/>
      <c r="AK242" s="388"/>
      <c r="AL242" s="388"/>
      <c r="AM242" s="388"/>
      <c r="AN242" s="388"/>
      <c r="AO242" s="388"/>
      <c r="AP242" s="388"/>
      <c r="AQ242" s="388"/>
      <c r="AR242" s="388"/>
      <c r="AS242" s="388"/>
      <c r="AT242" s="388"/>
      <c r="AU242" s="388"/>
      <c r="AV242" s="388"/>
      <c r="AW242" s="388"/>
      <c r="AX242" s="389"/>
      <c r="AY242" s="388"/>
      <c r="AZ242" s="388"/>
      <c r="BA242" s="388"/>
      <c r="BB242" s="388"/>
      <c r="BC242" s="388"/>
      <c r="BD242" s="388"/>
      <c r="BE242" s="388"/>
      <c r="BF242" s="388"/>
      <c r="BG242" s="388"/>
      <c r="BH242" s="390"/>
      <c r="BI242" s="385"/>
      <c r="BJ242" s="388"/>
      <c r="BK242" s="388"/>
      <c r="BL242" s="388"/>
      <c r="BM242" s="388"/>
      <c r="BN242" s="391"/>
      <c r="BO242" s="19">
        <f>COUNTIF(AG242:AW242,"Yes")</f>
        <v>0</v>
      </c>
      <c r="BP242" s="20">
        <f>COUNTIF(AX242:BG242, "Yes")</f>
        <v>0</v>
      </c>
      <c r="BQ242" s="21">
        <f>COUNTIF(BI242:BN242, "Yes")</f>
        <v>0</v>
      </c>
      <c r="BR242" s="242">
        <f>SUM(BO242:BQ242)</f>
        <v>0</v>
      </c>
      <c r="BS242" s="9" t="str">
        <f>IF(MATCH(B:B,'[2]Master ATLIS List'!$A:$A,0),"Y","N")</f>
        <v>Y</v>
      </c>
    </row>
    <row r="243" spans="1:71" s="28" customFormat="1" x14ac:dyDescent="0.2">
      <c r="A243" s="409" t="s">
        <v>406</v>
      </c>
      <c r="B243" s="26" t="s">
        <v>407</v>
      </c>
      <c r="C243" s="18" t="s">
        <v>1560</v>
      </c>
      <c r="D243" s="18" t="s">
        <v>13</v>
      </c>
      <c r="E243" s="27" t="s">
        <v>63</v>
      </c>
      <c r="F243" s="402">
        <f>SUMIFS('MCO Encounters'!G:G,'MCO Encounters'!A:A,B243,'MCO Encounters'!F:F,$C$1)</f>
        <v>0</v>
      </c>
      <c r="G243" s="371"/>
      <c r="H243" s="404">
        <f>SUMIFS('MCO Encounters'!I:I,'MCO Encounters'!A:A,B243,'MCO Encounters'!F:F,$C$1)</f>
        <v>0</v>
      </c>
      <c r="I243" s="371"/>
      <c r="J243" s="404">
        <f>SUMIFS('MCO Encounters'!H:H,'MCO Encounters'!A:A,B243,'MCO Encounters'!F:F,$C$1)</f>
        <v>0</v>
      </c>
      <c r="K243" s="372"/>
      <c r="L243" s="370"/>
      <c r="M243" s="394"/>
      <c r="N243" s="394"/>
      <c r="O243" s="394"/>
      <c r="P243" s="394"/>
      <c r="Q243" s="394"/>
      <c r="R243" s="395"/>
      <c r="S243" s="396"/>
      <c r="T243" s="394"/>
      <c r="U243" s="397"/>
      <c r="V243" s="398"/>
      <c r="W243" s="394"/>
      <c r="X243" s="398"/>
      <c r="Y243" s="394"/>
      <c r="Z243" s="396"/>
      <c r="AA243" s="398"/>
      <c r="AB243" s="398"/>
      <c r="AC243" s="398"/>
      <c r="AD243" s="398"/>
      <c r="AE243" s="398"/>
      <c r="AF243" s="397"/>
      <c r="AG243" s="388"/>
      <c r="AH243" s="388"/>
      <c r="AI243" s="388"/>
      <c r="AJ243" s="388"/>
      <c r="AK243" s="388"/>
      <c r="AL243" s="388"/>
      <c r="AM243" s="388"/>
      <c r="AN243" s="388"/>
      <c r="AO243" s="388"/>
      <c r="AP243" s="388"/>
      <c r="AQ243" s="388"/>
      <c r="AR243" s="388"/>
      <c r="AS243" s="388"/>
      <c r="AT243" s="388"/>
      <c r="AU243" s="388"/>
      <c r="AV243" s="388"/>
      <c r="AW243" s="388"/>
      <c r="AX243" s="389"/>
      <c r="AY243" s="388"/>
      <c r="AZ243" s="388"/>
      <c r="BA243" s="388"/>
      <c r="BB243" s="388"/>
      <c r="BC243" s="388"/>
      <c r="BD243" s="388"/>
      <c r="BE243" s="388"/>
      <c r="BF243" s="388"/>
      <c r="BG243" s="388"/>
      <c r="BH243" s="399"/>
      <c r="BI243" s="385"/>
      <c r="BJ243" s="388"/>
      <c r="BK243" s="388"/>
      <c r="BL243" s="388"/>
      <c r="BM243" s="388"/>
      <c r="BN243" s="391"/>
      <c r="BO243" s="19">
        <f>COUNTIF(AG243:AW243,"Yes")</f>
        <v>0</v>
      </c>
      <c r="BP243" s="20">
        <f>COUNTIF(AX243:BG243, "Yes")</f>
        <v>0</v>
      </c>
      <c r="BQ243" s="21">
        <f>COUNTIF(BI243:BN243, "Yes")</f>
        <v>0</v>
      </c>
      <c r="BR243" s="242">
        <f>SUM(BO243:BQ243)</f>
        <v>0</v>
      </c>
      <c r="BS243" s="9" t="str">
        <f>IF(MATCH(B:B,'[2]Master ATLIS List'!$A:$A,0),"Y","N")</f>
        <v>Y</v>
      </c>
    </row>
    <row r="244" spans="1:71" x14ac:dyDescent="0.2">
      <c r="A244" s="408" t="s">
        <v>311</v>
      </c>
      <c r="B244" s="22" t="s">
        <v>312</v>
      </c>
      <c r="C244" s="23" t="s">
        <v>1704</v>
      </c>
      <c r="D244" s="23" t="s">
        <v>15</v>
      </c>
      <c r="E244" s="24" t="s">
        <v>183</v>
      </c>
      <c r="F244" s="402">
        <f>SUMIFS('MCO Encounters'!G:G,'MCO Encounters'!A:A,B244,'MCO Encounters'!F:F,$C$1)</f>
        <v>0</v>
      </c>
      <c r="G244" s="371"/>
      <c r="H244" s="404">
        <f>SUMIFS('MCO Encounters'!I:I,'MCO Encounters'!A:A,B244,'MCO Encounters'!F:F,$C$1)</f>
        <v>0</v>
      </c>
      <c r="I244" s="371"/>
      <c r="J244" s="404">
        <f>SUMIFS('MCO Encounters'!H:H,'MCO Encounters'!A:A,B244,'MCO Encounters'!F:F,$C$1)</f>
        <v>0</v>
      </c>
      <c r="K244" s="372"/>
      <c r="L244" s="370"/>
      <c r="M244" s="383"/>
      <c r="N244" s="383"/>
      <c r="O244" s="383"/>
      <c r="P244" s="383"/>
      <c r="Q244" s="383"/>
      <c r="R244" s="384"/>
      <c r="S244" s="385"/>
      <c r="T244" s="383"/>
      <c r="U244" s="393"/>
      <c r="V244" s="388"/>
      <c r="W244" s="383"/>
      <c r="X244" s="388"/>
      <c r="Y244" s="383"/>
      <c r="Z244" s="385"/>
      <c r="AA244" s="388"/>
      <c r="AB244" s="388"/>
      <c r="AC244" s="388"/>
      <c r="AD244" s="388"/>
      <c r="AE244" s="388"/>
      <c r="AF244" s="393"/>
      <c r="AG244" s="388"/>
      <c r="AH244" s="388"/>
      <c r="AI244" s="388"/>
      <c r="AJ244" s="388"/>
      <c r="AK244" s="388"/>
      <c r="AL244" s="388"/>
      <c r="AM244" s="388"/>
      <c r="AN244" s="388"/>
      <c r="AO244" s="388"/>
      <c r="AP244" s="388"/>
      <c r="AQ244" s="388"/>
      <c r="AR244" s="388"/>
      <c r="AS244" s="388"/>
      <c r="AT244" s="388"/>
      <c r="AU244" s="388"/>
      <c r="AV244" s="388"/>
      <c r="AW244" s="388"/>
      <c r="AX244" s="389"/>
      <c r="AY244" s="388"/>
      <c r="AZ244" s="388"/>
      <c r="BA244" s="388"/>
      <c r="BB244" s="388"/>
      <c r="BC244" s="388"/>
      <c r="BD244" s="388"/>
      <c r="BE244" s="388"/>
      <c r="BF244" s="388"/>
      <c r="BG244" s="388"/>
      <c r="BH244" s="390"/>
      <c r="BI244" s="385"/>
      <c r="BJ244" s="388"/>
      <c r="BK244" s="388"/>
      <c r="BL244" s="388"/>
      <c r="BM244" s="388"/>
      <c r="BN244" s="391"/>
      <c r="BO244" s="19">
        <f>COUNTIF(AG244:AW244,"Yes")</f>
        <v>0</v>
      </c>
      <c r="BP244" s="20">
        <f>COUNTIF(AX244:BG244, "Yes")</f>
        <v>0</v>
      </c>
      <c r="BQ244" s="21">
        <f>COUNTIF(BI244:BN244, "Yes")</f>
        <v>0</v>
      </c>
      <c r="BR244" s="242">
        <f>SUM(BO244:BQ244)</f>
        <v>0</v>
      </c>
      <c r="BS244" s="9" t="str">
        <f>IF(MATCH(B:B,'[2]Master ATLIS List'!$A:$A,0),"Y","N")</f>
        <v>Y</v>
      </c>
    </row>
    <row r="245" spans="1:71" s="28" customFormat="1" x14ac:dyDescent="0.2">
      <c r="A245" s="409" t="s">
        <v>637</v>
      </c>
      <c r="B245" s="26" t="s">
        <v>638</v>
      </c>
      <c r="C245" s="18" t="s">
        <v>1837</v>
      </c>
      <c r="D245" s="18" t="s">
        <v>15</v>
      </c>
      <c r="E245" s="27" t="s">
        <v>63</v>
      </c>
      <c r="F245" s="402">
        <f>SUMIFS('MCO Encounters'!G:G,'MCO Encounters'!A:A,B245,'MCO Encounters'!F:F,$C$1)</f>
        <v>0</v>
      </c>
      <c r="G245" s="371"/>
      <c r="H245" s="404">
        <f>SUMIFS('MCO Encounters'!I:I,'MCO Encounters'!A:A,B245,'MCO Encounters'!F:F,$C$1)</f>
        <v>0</v>
      </c>
      <c r="I245" s="371"/>
      <c r="J245" s="404">
        <f>SUMIFS('MCO Encounters'!H:H,'MCO Encounters'!A:A,B245,'MCO Encounters'!F:F,$C$1)</f>
        <v>0</v>
      </c>
      <c r="K245" s="372"/>
      <c r="L245" s="370"/>
      <c r="M245" s="394"/>
      <c r="N245" s="394"/>
      <c r="O245" s="394"/>
      <c r="P245" s="394"/>
      <c r="Q245" s="394"/>
      <c r="R245" s="395"/>
      <c r="S245" s="396"/>
      <c r="T245" s="394"/>
      <c r="U245" s="397"/>
      <c r="V245" s="398"/>
      <c r="W245" s="394"/>
      <c r="X245" s="398"/>
      <c r="Y245" s="394"/>
      <c r="Z245" s="396"/>
      <c r="AA245" s="398"/>
      <c r="AB245" s="398"/>
      <c r="AC245" s="398"/>
      <c r="AD245" s="398"/>
      <c r="AE245" s="398"/>
      <c r="AF245" s="397"/>
      <c r="AG245" s="388"/>
      <c r="AH245" s="388"/>
      <c r="AI245" s="388"/>
      <c r="AJ245" s="388"/>
      <c r="AK245" s="388"/>
      <c r="AL245" s="388"/>
      <c r="AM245" s="388"/>
      <c r="AN245" s="388"/>
      <c r="AO245" s="388"/>
      <c r="AP245" s="388"/>
      <c r="AQ245" s="388"/>
      <c r="AR245" s="388"/>
      <c r="AS245" s="388"/>
      <c r="AT245" s="388"/>
      <c r="AU245" s="388"/>
      <c r="AV245" s="388"/>
      <c r="AW245" s="388"/>
      <c r="AX245" s="389"/>
      <c r="AY245" s="388"/>
      <c r="AZ245" s="388"/>
      <c r="BA245" s="388"/>
      <c r="BB245" s="388"/>
      <c r="BC245" s="388"/>
      <c r="BD245" s="388"/>
      <c r="BE245" s="388"/>
      <c r="BF245" s="388"/>
      <c r="BG245" s="388"/>
      <c r="BH245" s="399"/>
      <c r="BI245" s="385"/>
      <c r="BJ245" s="388"/>
      <c r="BK245" s="388"/>
      <c r="BL245" s="388"/>
      <c r="BM245" s="388"/>
      <c r="BN245" s="391"/>
      <c r="BO245" s="19">
        <f>COUNTIF(AG245:AW245,"Yes")</f>
        <v>0</v>
      </c>
      <c r="BP245" s="20">
        <f>COUNTIF(AX245:BG245, "Yes")</f>
        <v>0</v>
      </c>
      <c r="BQ245" s="21">
        <f>COUNTIF(BI245:BN245, "Yes")</f>
        <v>0</v>
      </c>
      <c r="BR245" s="242">
        <f>SUM(BO245:BQ245)</f>
        <v>0</v>
      </c>
      <c r="BS245" s="9" t="str">
        <f>IF(MATCH(B:B,'[2]Master ATLIS List'!$A:$A,0),"Y","N")</f>
        <v>Y</v>
      </c>
    </row>
    <row r="246" spans="1:71" x14ac:dyDescent="0.2">
      <c r="A246" s="408" t="s">
        <v>780</v>
      </c>
      <c r="B246" s="22" t="s">
        <v>781</v>
      </c>
      <c r="C246" s="23" t="s">
        <v>1399</v>
      </c>
      <c r="D246" s="23" t="s">
        <v>15</v>
      </c>
      <c r="E246" s="24" t="s">
        <v>63</v>
      </c>
      <c r="F246" s="402">
        <f>SUMIFS('MCO Encounters'!G:G,'MCO Encounters'!A:A,B246,'MCO Encounters'!F:F,$C$1)</f>
        <v>0</v>
      </c>
      <c r="G246" s="371"/>
      <c r="H246" s="404">
        <f>SUMIFS('MCO Encounters'!I:I,'MCO Encounters'!A:A,B246,'MCO Encounters'!F:F,$C$1)</f>
        <v>0</v>
      </c>
      <c r="I246" s="371"/>
      <c r="J246" s="404">
        <f>SUMIFS('MCO Encounters'!H:H,'MCO Encounters'!A:A,B246,'MCO Encounters'!F:F,$C$1)</f>
        <v>0</v>
      </c>
      <c r="K246" s="372"/>
      <c r="L246" s="370"/>
      <c r="M246" s="383"/>
      <c r="N246" s="383"/>
      <c r="O246" s="383"/>
      <c r="P246" s="383"/>
      <c r="Q246" s="383"/>
      <c r="R246" s="384"/>
      <c r="S246" s="385"/>
      <c r="T246" s="383"/>
      <c r="U246" s="393"/>
      <c r="V246" s="388"/>
      <c r="W246" s="383"/>
      <c r="X246" s="388"/>
      <c r="Y246" s="383"/>
      <c r="Z246" s="385"/>
      <c r="AA246" s="388"/>
      <c r="AB246" s="388"/>
      <c r="AC246" s="388"/>
      <c r="AD246" s="388"/>
      <c r="AE246" s="388"/>
      <c r="AF246" s="393"/>
      <c r="AG246" s="388"/>
      <c r="AH246" s="388"/>
      <c r="AI246" s="388"/>
      <c r="AJ246" s="388"/>
      <c r="AK246" s="388"/>
      <c r="AL246" s="388"/>
      <c r="AM246" s="388"/>
      <c r="AN246" s="388"/>
      <c r="AO246" s="388"/>
      <c r="AP246" s="388"/>
      <c r="AQ246" s="388"/>
      <c r="AR246" s="388"/>
      <c r="AS246" s="388"/>
      <c r="AT246" s="388"/>
      <c r="AU246" s="388"/>
      <c r="AV246" s="388"/>
      <c r="AW246" s="388"/>
      <c r="AX246" s="389"/>
      <c r="AY246" s="388"/>
      <c r="AZ246" s="388"/>
      <c r="BA246" s="388"/>
      <c r="BB246" s="388"/>
      <c r="BC246" s="388"/>
      <c r="BD246" s="388"/>
      <c r="BE246" s="388"/>
      <c r="BF246" s="388"/>
      <c r="BG246" s="388"/>
      <c r="BH246" s="390"/>
      <c r="BI246" s="385"/>
      <c r="BJ246" s="388"/>
      <c r="BK246" s="388"/>
      <c r="BL246" s="388"/>
      <c r="BM246" s="388"/>
      <c r="BN246" s="391"/>
      <c r="BO246" s="19">
        <f>COUNTIF(AG246:AW246,"Yes")</f>
        <v>0</v>
      </c>
      <c r="BP246" s="20">
        <f>COUNTIF(AX246:BG246, "Yes")</f>
        <v>0</v>
      </c>
      <c r="BQ246" s="21">
        <f>COUNTIF(BI246:BN246, "Yes")</f>
        <v>0</v>
      </c>
      <c r="BR246" s="242">
        <f>SUM(BO246:BQ246)</f>
        <v>0</v>
      </c>
      <c r="BS246" s="9" t="str">
        <f>IF(MATCH(B:B,'[2]Master ATLIS List'!$A:$A,0),"Y","N")</f>
        <v>Y</v>
      </c>
    </row>
    <row r="247" spans="1:71" s="28" customFormat="1" x14ac:dyDescent="0.2">
      <c r="A247" s="409" t="s">
        <v>272</v>
      </c>
      <c r="B247" s="26" t="s">
        <v>273</v>
      </c>
      <c r="C247" s="18" t="s">
        <v>1479</v>
      </c>
      <c r="D247" s="18" t="s">
        <v>13</v>
      </c>
      <c r="E247" s="27" t="s">
        <v>63</v>
      </c>
      <c r="F247" s="402">
        <f>SUMIFS('MCO Encounters'!G:G,'MCO Encounters'!A:A,B247,'MCO Encounters'!F:F,$C$1)</f>
        <v>0</v>
      </c>
      <c r="G247" s="371"/>
      <c r="H247" s="404">
        <f>SUMIFS('MCO Encounters'!I:I,'MCO Encounters'!A:A,B247,'MCO Encounters'!F:F,$C$1)</f>
        <v>0</v>
      </c>
      <c r="I247" s="371"/>
      <c r="J247" s="404">
        <f>SUMIFS('MCO Encounters'!H:H,'MCO Encounters'!A:A,B247,'MCO Encounters'!F:F,$C$1)</f>
        <v>0</v>
      </c>
      <c r="K247" s="372"/>
      <c r="L247" s="370"/>
      <c r="M247" s="394"/>
      <c r="N247" s="394"/>
      <c r="O247" s="394"/>
      <c r="P247" s="394"/>
      <c r="Q247" s="394"/>
      <c r="R247" s="395"/>
      <c r="S247" s="396"/>
      <c r="T247" s="394"/>
      <c r="U247" s="397"/>
      <c r="V247" s="398"/>
      <c r="W247" s="394"/>
      <c r="X247" s="398"/>
      <c r="Y247" s="394"/>
      <c r="Z247" s="396"/>
      <c r="AA247" s="398"/>
      <c r="AB247" s="398"/>
      <c r="AC247" s="398"/>
      <c r="AD247" s="398"/>
      <c r="AE247" s="398"/>
      <c r="AF247" s="397"/>
      <c r="AG247" s="388"/>
      <c r="AH247" s="388"/>
      <c r="AI247" s="388"/>
      <c r="AJ247" s="388"/>
      <c r="AK247" s="388"/>
      <c r="AL247" s="388"/>
      <c r="AM247" s="388"/>
      <c r="AN247" s="388"/>
      <c r="AO247" s="388"/>
      <c r="AP247" s="388"/>
      <c r="AQ247" s="388"/>
      <c r="AR247" s="388"/>
      <c r="AS247" s="388"/>
      <c r="AT247" s="388"/>
      <c r="AU247" s="388"/>
      <c r="AV247" s="388"/>
      <c r="AW247" s="388"/>
      <c r="AX247" s="389"/>
      <c r="AY247" s="388"/>
      <c r="AZ247" s="388"/>
      <c r="BA247" s="388"/>
      <c r="BB247" s="388"/>
      <c r="BC247" s="388"/>
      <c r="BD247" s="388"/>
      <c r="BE247" s="388"/>
      <c r="BF247" s="388"/>
      <c r="BG247" s="388"/>
      <c r="BH247" s="399"/>
      <c r="BI247" s="385"/>
      <c r="BJ247" s="388"/>
      <c r="BK247" s="388"/>
      <c r="BL247" s="388"/>
      <c r="BM247" s="388"/>
      <c r="BN247" s="391"/>
      <c r="BO247" s="19">
        <f>COUNTIF(AG247:AW247,"Yes")</f>
        <v>0</v>
      </c>
      <c r="BP247" s="20">
        <f>COUNTIF(AX247:BG247, "Yes")</f>
        <v>0</v>
      </c>
      <c r="BQ247" s="21">
        <f>COUNTIF(BI247:BN247, "Yes")</f>
        <v>0</v>
      </c>
      <c r="BR247" s="242">
        <f>SUM(BO247:BQ247)</f>
        <v>0</v>
      </c>
      <c r="BS247" s="9" t="str">
        <f>IF(MATCH(B:B,'[2]Master ATLIS List'!$A:$A,0),"Y","N")</f>
        <v>Y</v>
      </c>
    </row>
    <row r="248" spans="1:71" x14ac:dyDescent="0.2">
      <c r="A248" s="408" t="s">
        <v>196</v>
      </c>
      <c r="B248" s="22" t="s">
        <v>197</v>
      </c>
      <c r="C248" s="23" t="s">
        <v>1792</v>
      </c>
      <c r="D248" s="23" t="s">
        <v>13</v>
      </c>
      <c r="E248" s="24" t="s">
        <v>66</v>
      </c>
      <c r="F248" s="402">
        <f>SUMIFS('MCO Encounters'!G:G,'MCO Encounters'!A:A,B248,'MCO Encounters'!F:F,$C$1)</f>
        <v>0</v>
      </c>
      <c r="G248" s="371"/>
      <c r="H248" s="404">
        <f>SUMIFS('MCO Encounters'!I:I,'MCO Encounters'!A:A,B248,'MCO Encounters'!F:F,$C$1)</f>
        <v>0</v>
      </c>
      <c r="I248" s="371"/>
      <c r="J248" s="404">
        <f>SUMIFS('MCO Encounters'!H:H,'MCO Encounters'!A:A,B248,'MCO Encounters'!F:F,$C$1)</f>
        <v>0</v>
      </c>
      <c r="K248" s="372"/>
      <c r="L248" s="370"/>
      <c r="M248" s="383"/>
      <c r="N248" s="383"/>
      <c r="O248" s="383"/>
      <c r="P248" s="383"/>
      <c r="Q248" s="383"/>
      <c r="R248" s="384"/>
      <c r="S248" s="385"/>
      <c r="T248" s="383"/>
      <c r="U248" s="393"/>
      <c r="V248" s="388"/>
      <c r="W248" s="383"/>
      <c r="X248" s="388"/>
      <c r="Y248" s="383"/>
      <c r="Z248" s="385"/>
      <c r="AA248" s="388"/>
      <c r="AB248" s="388"/>
      <c r="AC248" s="388"/>
      <c r="AD248" s="388"/>
      <c r="AE248" s="388"/>
      <c r="AF248" s="393"/>
      <c r="AG248" s="388"/>
      <c r="AH248" s="388"/>
      <c r="AI248" s="388"/>
      <c r="AJ248" s="388"/>
      <c r="AK248" s="388"/>
      <c r="AL248" s="388"/>
      <c r="AM248" s="388"/>
      <c r="AN248" s="388"/>
      <c r="AO248" s="388"/>
      <c r="AP248" s="388"/>
      <c r="AQ248" s="388"/>
      <c r="AR248" s="388"/>
      <c r="AS248" s="388"/>
      <c r="AT248" s="388"/>
      <c r="AU248" s="388"/>
      <c r="AV248" s="388"/>
      <c r="AW248" s="388"/>
      <c r="AX248" s="389"/>
      <c r="AY248" s="388"/>
      <c r="AZ248" s="388"/>
      <c r="BA248" s="388"/>
      <c r="BB248" s="388"/>
      <c r="BC248" s="388"/>
      <c r="BD248" s="388"/>
      <c r="BE248" s="388"/>
      <c r="BF248" s="388"/>
      <c r="BG248" s="388"/>
      <c r="BH248" s="390"/>
      <c r="BI248" s="385"/>
      <c r="BJ248" s="388"/>
      <c r="BK248" s="388"/>
      <c r="BL248" s="388"/>
      <c r="BM248" s="388"/>
      <c r="BN248" s="391"/>
      <c r="BO248" s="19">
        <f>COUNTIF(AG248:AW248,"Yes")</f>
        <v>0</v>
      </c>
      <c r="BP248" s="20">
        <f>COUNTIF(AX248:BG248, "Yes")</f>
        <v>0</v>
      </c>
      <c r="BQ248" s="21">
        <f>COUNTIF(BI248:BN248, "Yes")</f>
        <v>0</v>
      </c>
      <c r="BR248" s="242">
        <f>SUM(BO248:BQ248)</f>
        <v>0</v>
      </c>
      <c r="BS248" s="9" t="str">
        <f>IF(MATCH(B:B,'[2]Master ATLIS List'!$A:$A,0),"Y","N")</f>
        <v>Y</v>
      </c>
    </row>
    <row r="249" spans="1:71" s="28" customFormat="1" x14ac:dyDescent="0.2">
      <c r="A249" s="409" t="s">
        <v>515</v>
      </c>
      <c r="B249" s="26" t="s">
        <v>516</v>
      </c>
      <c r="C249" s="18" t="s">
        <v>1747</v>
      </c>
      <c r="D249" s="18" t="s">
        <v>13</v>
      </c>
      <c r="E249" s="27" t="s">
        <v>67</v>
      </c>
      <c r="F249" s="402">
        <f>SUMIFS('MCO Encounters'!G:G,'MCO Encounters'!A:A,B249,'MCO Encounters'!F:F,$C$1)</f>
        <v>0</v>
      </c>
      <c r="G249" s="371"/>
      <c r="H249" s="404">
        <f>SUMIFS('MCO Encounters'!I:I,'MCO Encounters'!A:A,B249,'MCO Encounters'!F:F,$C$1)</f>
        <v>0</v>
      </c>
      <c r="I249" s="371"/>
      <c r="J249" s="404">
        <f>SUMIFS('MCO Encounters'!H:H,'MCO Encounters'!A:A,B249,'MCO Encounters'!F:F,$C$1)</f>
        <v>0</v>
      </c>
      <c r="K249" s="372"/>
      <c r="L249" s="370"/>
      <c r="M249" s="394"/>
      <c r="N249" s="394"/>
      <c r="O249" s="394"/>
      <c r="P249" s="394"/>
      <c r="Q249" s="394"/>
      <c r="R249" s="395"/>
      <c r="S249" s="396"/>
      <c r="T249" s="394"/>
      <c r="U249" s="397"/>
      <c r="V249" s="398"/>
      <c r="W249" s="394"/>
      <c r="X249" s="398"/>
      <c r="Y249" s="394"/>
      <c r="Z249" s="396"/>
      <c r="AA249" s="398"/>
      <c r="AB249" s="398"/>
      <c r="AC249" s="398"/>
      <c r="AD249" s="398"/>
      <c r="AE249" s="398"/>
      <c r="AF249" s="397"/>
      <c r="AG249" s="388"/>
      <c r="AH249" s="388"/>
      <c r="AI249" s="388"/>
      <c r="AJ249" s="388"/>
      <c r="AK249" s="388"/>
      <c r="AL249" s="388"/>
      <c r="AM249" s="388"/>
      <c r="AN249" s="388"/>
      <c r="AO249" s="388"/>
      <c r="AP249" s="388"/>
      <c r="AQ249" s="388"/>
      <c r="AR249" s="388"/>
      <c r="AS249" s="388"/>
      <c r="AT249" s="388"/>
      <c r="AU249" s="388"/>
      <c r="AV249" s="388"/>
      <c r="AW249" s="388"/>
      <c r="AX249" s="389"/>
      <c r="AY249" s="388"/>
      <c r="AZ249" s="388"/>
      <c r="BA249" s="388"/>
      <c r="BB249" s="388"/>
      <c r="BC249" s="388"/>
      <c r="BD249" s="388"/>
      <c r="BE249" s="388"/>
      <c r="BF249" s="388"/>
      <c r="BG249" s="388"/>
      <c r="BH249" s="399"/>
      <c r="BI249" s="385"/>
      <c r="BJ249" s="388"/>
      <c r="BK249" s="388"/>
      <c r="BL249" s="388"/>
      <c r="BM249" s="388"/>
      <c r="BN249" s="391"/>
      <c r="BO249" s="19">
        <f>COUNTIF(AG249:AW249,"Yes")</f>
        <v>0</v>
      </c>
      <c r="BP249" s="20">
        <f>COUNTIF(AX249:BG249, "Yes")</f>
        <v>0</v>
      </c>
      <c r="BQ249" s="21">
        <f>COUNTIF(BI249:BN249, "Yes")</f>
        <v>0</v>
      </c>
      <c r="BR249" s="242">
        <f>SUM(BO249:BQ249)</f>
        <v>0</v>
      </c>
      <c r="BS249" s="9" t="str">
        <f>IF(MATCH(B:B,'[2]Master ATLIS List'!$A:$A,0),"Y","N")</f>
        <v>Y</v>
      </c>
    </row>
    <row r="250" spans="1:71" x14ac:dyDescent="0.2">
      <c r="A250" s="408" t="s">
        <v>458</v>
      </c>
      <c r="B250" s="22" t="s">
        <v>459</v>
      </c>
      <c r="C250" s="23" t="s">
        <v>1749</v>
      </c>
      <c r="D250" s="23" t="s">
        <v>13</v>
      </c>
      <c r="E250" s="24" t="s">
        <v>18</v>
      </c>
      <c r="F250" s="402">
        <f>SUMIFS('MCO Encounters'!G:G,'MCO Encounters'!A:A,B250,'MCO Encounters'!F:F,$C$1)</f>
        <v>0</v>
      </c>
      <c r="G250" s="371"/>
      <c r="H250" s="404">
        <f>SUMIFS('MCO Encounters'!I:I,'MCO Encounters'!A:A,B250,'MCO Encounters'!F:F,$C$1)</f>
        <v>0</v>
      </c>
      <c r="I250" s="371"/>
      <c r="J250" s="404">
        <f>SUMIFS('MCO Encounters'!H:H,'MCO Encounters'!A:A,B250,'MCO Encounters'!F:F,$C$1)</f>
        <v>0</v>
      </c>
      <c r="K250" s="372"/>
      <c r="L250" s="370"/>
      <c r="M250" s="383"/>
      <c r="N250" s="383"/>
      <c r="O250" s="383"/>
      <c r="P250" s="383"/>
      <c r="Q250" s="383"/>
      <c r="R250" s="384"/>
      <c r="S250" s="385"/>
      <c r="T250" s="383"/>
      <c r="U250" s="393"/>
      <c r="V250" s="388"/>
      <c r="W250" s="383"/>
      <c r="X250" s="388"/>
      <c r="Y250" s="383"/>
      <c r="Z250" s="385"/>
      <c r="AA250" s="388"/>
      <c r="AB250" s="388"/>
      <c r="AC250" s="388"/>
      <c r="AD250" s="388"/>
      <c r="AE250" s="388"/>
      <c r="AF250" s="393"/>
      <c r="AG250" s="388"/>
      <c r="AH250" s="388"/>
      <c r="AI250" s="388"/>
      <c r="AJ250" s="388"/>
      <c r="AK250" s="388"/>
      <c r="AL250" s="388"/>
      <c r="AM250" s="388"/>
      <c r="AN250" s="388"/>
      <c r="AO250" s="388"/>
      <c r="AP250" s="388"/>
      <c r="AQ250" s="388"/>
      <c r="AR250" s="388"/>
      <c r="AS250" s="388"/>
      <c r="AT250" s="388"/>
      <c r="AU250" s="388"/>
      <c r="AV250" s="388"/>
      <c r="AW250" s="388"/>
      <c r="AX250" s="389"/>
      <c r="AY250" s="388"/>
      <c r="AZ250" s="388"/>
      <c r="BA250" s="388"/>
      <c r="BB250" s="388"/>
      <c r="BC250" s="388"/>
      <c r="BD250" s="388"/>
      <c r="BE250" s="388"/>
      <c r="BF250" s="388"/>
      <c r="BG250" s="388"/>
      <c r="BH250" s="390"/>
      <c r="BI250" s="385"/>
      <c r="BJ250" s="388"/>
      <c r="BK250" s="388"/>
      <c r="BL250" s="388"/>
      <c r="BM250" s="388"/>
      <c r="BN250" s="391"/>
      <c r="BO250" s="19">
        <f>COUNTIF(AG250:AW250,"Yes")</f>
        <v>0</v>
      </c>
      <c r="BP250" s="20">
        <f>COUNTIF(AX250:BG250, "Yes")</f>
        <v>0</v>
      </c>
      <c r="BQ250" s="21">
        <f>COUNTIF(BI250:BN250, "Yes")</f>
        <v>0</v>
      </c>
      <c r="BR250" s="242">
        <f>SUM(BO250:BQ250)</f>
        <v>0</v>
      </c>
      <c r="BS250" s="9" t="str">
        <f>IF(MATCH(B:B,'[2]Master ATLIS List'!$A:$A,0),"Y","N")</f>
        <v>Y</v>
      </c>
    </row>
    <row r="251" spans="1:71" s="28" customFormat="1" x14ac:dyDescent="0.2">
      <c r="A251" s="409" t="s">
        <v>786</v>
      </c>
      <c r="B251" s="26" t="s">
        <v>787</v>
      </c>
      <c r="C251" s="18" t="s">
        <v>1826</v>
      </c>
      <c r="D251" s="18" t="s">
        <v>15</v>
      </c>
      <c r="E251" s="27" t="s">
        <v>20</v>
      </c>
      <c r="F251" s="402">
        <f>SUMIFS('MCO Encounters'!G:G,'MCO Encounters'!A:A,B251,'MCO Encounters'!F:F,$C$1)</f>
        <v>0</v>
      </c>
      <c r="G251" s="371"/>
      <c r="H251" s="404">
        <f>SUMIFS('MCO Encounters'!I:I,'MCO Encounters'!A:A,B251,'MCO Encounters'!F:F,$C$1)</f>
        <v>0</v>
      </c>
      <c r="I251" s="371"/>
      <c r="J251" s="404">
        <f>SUMIFS('MCO Encounters'!H:H,'MCO Encounters'!A:A,B251,'MCO Encounters'!F:F,$C$1)</f>
        <v>0</v>
      </c>
      <c r="K251" s="372"/>
      <c r="L251" s="370"/>
      <c r="M251" s="394"/>
      <c r="N251" s="394"/>
      <c r="O251" s="394"/>
      <c r="P251" s="394"/>
      <c r="Q251" s="394"/>
      <c r="R251" s="395"/>
      <c r="S251" s="396"/>
      <c r="T251" s="394"/>
      <c r="U251" s="397"/>
      <c r="V251" s="398"/>
      <c r="W251" s="394"/>
      <c r="X251" s="398"/>
      <c r="Y251" s="394"/>
      <c r="Z251" s="396"/>
      <c r="AA251" s="398"/>
      <c r="AB251" s="398"/>
      <c r="AC251" s="398"/>
      <c r="AD251" s="398"/>
      <c r="AE251" s="398"/>
      <c r="AF251" s="397"/>
      <c r="AG251" s="388"/>
      <c r="AH251" s="388"/>
      <c r="AI251" s="388"/>
      <c r="AJ251" s="388"/>
      <c r="AK251" s="388"/>
      <c r="AL251" s="388"/>
      <c r="AM251" s="388"/>
      <c r="AN251" s="388"/>
      <c r="AO251" s="388"/>
      <c r="AP251" s="388"/>
      <c r="AQ251" s="388"/>
      <c r="AR251" s="388"/>
      <c r="AS251" s="388"/>
      <c r="AT251" s="388"/>
      <c r="AU251" s="388"/>
      <c r="AV251" s="388"/>
      <c r="AW251" s="388"/>
      <c r="AX251" s="389"/>
      <c r="AY251" s="388"/>
      <c r="AZ251" s="388"/>
      <c r="BA251" s="388"/>
      <c r="BB251" s="388"/>
      <c r="BC251" s="388"/>
      <c r="BD251" s="388"/>
      <c r="BE251" s="388"/>
      <c r="BF251" s="388"/>
      <c r="BG251" s="388"/>
      <c r="BH251" s="399"/>
      <c r="BI251" s="385"/>
      <c r="BJ251" s="388"/>
      <c r="BK251" s="388"/>
      <c r="BL251" s="388"/>
      <c r="BM251" s="388"/>
      <c r="BN251" s="391"/>
      <c r="BO251" s="19">
        <f>COUNTIF(AG251:AW251,"Yes")</f>
        <v>0</v>
      </c>
      <c r="BP251" s="20">
        <f>COUNTIF(AX251:BG251, "Yes")</f>
        <v>0</v>
      </c>
      <c r="BQ251" s="21">
        <f>COUNTIF(BI251:BN251, "Yes")</f>
        <v>0</v>
      </c>
      <c r="BR251" s="242">
        <f>SUM(BO251:BQ251)</f>
        <v>0</v>
      </c>
      <c r="BS251" s="9" t="str">
        <f>IF(MATCH(B:B,'[2]Master ATLIS List'!$A:$A,0),"Y","N")</f>
        <v>Y</v>
      </c>
    </row>
    <row r="252" spans="1:71" x14ac:dyDescent="0.2">
      <c r="A252" s="408" t="s">
        <v>268</v>
      </c>
      <c r="B252" s="22" t="s">
        <v>269</v>
      </c>
      <c r="C252" s="23" t="s">
        <v>1384</v>
      </c>
      <c r="D252" s="23" t="s">
        <v>13</v>
      </c>
      <c r="E252" s="24" t="s">
        <v>67</v>
      </c>
      <c r="F252" s="402">
        <f>SUMIFS('MCO Encounters'!G:G,'MCO Encounters'!A:A,B252,'MCO Encounters'!F:F,$C$1)</f>
        <v>0</v>
      </c>
      <c r="G252" s="371"/>
      <c r="H252" s="404">
        <f>SUMIFS('MCO Encounters'!I:I,'MCO Encounters'!A:A,B252,'MCO Encounters'!F:F,$C$1)</f>
        <v>0</v>
      </c>
      <c r="I252" s="371"/>
      <c r="J252" s="404">
        <f>SUMIFS('MCO Encounters'!H:H,'MCO Encounters'!A:A,B252,'MCO Encounters'!F:F,$C$1)</f>
        <v>0</v>
      </c>
      <c r="K252" s="372"/>
      <c r="L252" s="370"/>
      <c r="M252" s="383"/>
      <c r="N252" s="383"/>
      <c r="O252" s="383"/>
      <c r="P252" s="383"/>
      <c r="Q252" s="383"/>
      <c r="R252" s="384"/>
      <c r="S252" s="385"/>
      <c r="T252" s="383"/>
      <c r="U252" s="393"/>
      <c r="V252" s="388"/>
      <c r="W252" s="383"/>
      <c r="X252" s="388"/>
      <c r="Y252" s="383"/>
      <c r="Z252" s="385"/>
      <c r="AA252" s="388"/>
      <c r="AB252" s="388"/>
      <c r="AC252" s="388"/>
      <c r="AD252" s="388"/>
      <c r="AE252" s="388"/>
      <c r="AF252" s="393"/>
      <c r="AG252" s="388"/>
      <c r="AH252" s="388"/>
      <c r="AI252" s="388"/>
      <c r="AJ252" s="388"/>
      <c r="AK252" s="388"/>
      <c r="AL252" s="388"/>
      <c r="AM252" s="388"/>
      <c r="AN252" s="388"/>
      <c r="AO252" s="388"/>
      <c r="AP252" s="388"/>
      <c r="AQ252" s="388"/>
      <c r="AR252" s="388"/>
      <c r="AS252" s="388"/>
      <c r="AT252" s="388"/>
      <c r="AU252" s="388"/>
      <c r="AV252" s="388"/>
      <c r="AW252" s="388"/>
      <c r="AX252" s="389"/>
      <c r="AY252" s="388"/>
      <c r="AZ252" s="388"/>
      <c r="BA252" s="388"/>
      <c r="BB252" s="388"/>
      <c r="BC252" s="388"/>
      <c r="BD252" s="388"/>
      <c r="BE252" s="388"/>
      <c r="BF252" s="388"/>
      <c r="BG252" s="388"/>
      <c r="BH252" s="390"/>
      <c r="BI252" s="385"/>
      <c r="BJ252" s="388"/>
      <c r="BK252" s="388"/>
      <c r="BL252" s="388"/>
      <c r="BM252" s="388"/>
      <c r="BN252" s="391"/>
      <c r="BO252" s="19">
        <f>COUNTIF(AG252:AW252,"Yes")</f>
        <v>0</v>
      </c>
      <c r="BP252" s="20">
        <f>COUNTIF(AX252:BG252, "Yes")</f>
        <v>0</v>
      </c>
      <c r="BQ252" s="21">
        <f>COUNTIF(BI252:BN252, "Yes")</f>
        <v>0</v>
      </c>
      <c r="BR252" s="242">
        <f>SUM(BO252:BQ252)</f>
        <v>0</v>
      </c>
      <c r="BS252" s="9" t="str">
        <f>IF(MATCH(B:B,'[2]Master ATLIS List'!$A:$A,0),"Y","N")</f>
        <v>Y</v>
      </c>
    </row>
    <row r="253" spans="1:71" x14ac:dyDescent="0.2">
      <c r="A253" s="406" t="s">
        <v>278</v>
      </c>
      <c r="B253" s="14" t="s">
        <v>279</v>
      </c>
      <c r="C253" s="16" t="s">
        <v>1625</v>
      </c>
      <c r="D253" s="16" t="s">
        <v>15</v>
      </c>
      <c r="E253" s="17" t="s">
        <v>20</v>
      </c>
      <c r="F253" s="402">
        <f>SUMIFS('MCO Encounters'!G:G,'MCO Encounters'!A:A,B253,'MCO Encounters'!F:F,$C$1)</f>
        <v>0</v>
      </c>
      <c r="G253" s="371"/>
      <c r="H253" s="404">
        <f>SUMIFS('MCO Encounters'!I:I,'MCO Encounters'!A:A,B253,'MCO Encounters'!F:F,$C$1)</f>
        <v>0</v>
      </c>
      <c r="I253" s="371"/>
      <c r="J253" s="404">
        <f>SUMIFS('MCO Encounters'!H:H,'MCO Encounters'!A:A,B253,'MCO Encounters'!F:F,$C$1)</f>
        <v>0</v>
      </c>
      <c r="K253" s="372"/>
      <c r="L253" s="370"/>
      <c r="M253" s="383"/>
      <c r="N253" s="383"/>
      <c r="O253" s="383"/>
      <c r="P253" s="383"/>
      <c r="Q253" s="383"/>
      <c r="R253" s="384"/>
      <c r="S253" s="385"/>
      <c r="T253" s="383"/>
      <c r="U253" s="393"/>
      <c r="V253" s="388"/>
      <c r="W253" s="383"/>
      <c r="X253" s="388"/>
      <c r="Y253" s="383"/>
      <c r="Z253" s="385"/>
      <c r="AA253" s="388"/>
      <c r="AB253" s="388"/>
      <c r="AC253" s="388"/>
      <c r="AD253" s="388"/>
      <c r="AE253" s="388"/>
      <c r="AF253" s="393"/>
      <c r="AG253" s="388"/>
      <c r="AH253" s="388"/>
      <c r="AI253" s="388"/>
      <c r="AJ253" s="388"/>
      <c r="AK253" s="388"/>
      <c r="AL253" s="388"/>
      <c r="AM253" s="388"/>
      <c r="AN253" s="388"/>
      <c r="AO253" s="388"/>
      <c r="AP253" s="388"/>
      <c r="AQ253" s="388"/>
      <c r="AR253" s="388"/>
      <c r="AS253" s="388"/>
      <c r="AT253" s="388"/>
      <c r="AU253" s="388"/>
      <c r="AV253" s="388"/>
      <c r="AW253" s="388"/>
      <c r="AX253" s="389"/>
      <c r="AY253" s="388"/>
      <c r="AZ253" s="388"/>
      <c r="BA253" s="388"/>
      <c r="BB253" s="388"/>
      <c r="BC253" s="388"/>
      <c r="BD253" s="388"/>
      <c r="BE253" s="388"/>
      <c r="BF253" s="388"/>
      <c r="BG253" s="388"/>
      <c r="BH253" s="390"/>
      <c r="BI253" s="385"/>
      <c r="BJ253" s="388"/>
      <c r="BK253" s="388"/>
      <c r="BL253" s="388"/>
      <c r="BM253" s="388"/>
      <c r="BN253" s="391"/>
      <c r="BO253" s="19">
        <f>COUNTIF(AG253:AW253,"Yes")</f>
        <v>0</v>
      </c>
      <c r="BP253" s="20">
        <f>COUNTIF(AX253:BG253, "Yes")</f>
        <v>0</v>
      </c>
      <c r="BQ253" s="21">
        <f>COUNTIF(BI253:BN253, "Yes")</f>
        <v>0</v>
      </c>
      <c r="BR253" s="242">
        <f>SUM(BO253:BQ253)</f>
        <v>0</v>
      </c>
      <c r="BS253" s="9" t="str">
        <f>IF(MATCH(B:B,'[2]Master ATLIS List'!$A:$A,0),"Y","N")</f>
        <v>Y</v>
      </c>
    </row>
    <row r="254" spans="1:71" x14ac:dyDescent="0.2">
      <c r="A254" s="408" t="s">
        <v>752</v>
      </c>
      <c r="B254" s="22" t="s">
        <v>753</v>
      </c>
      <c r="C254" s="23" t="s">
        <v>1675</v>
      </c>
      <c r="D254" s="23" t="s">
        <v>13</v>
      </c>
      <c r="E254" s="24" t="s">
        <v>35</v>
      </c>
      <c r="F254" s="402">
        <f>SUMIFS('MCO Encounters'!G:G,'MCO Encounters'!A:A,B254,'MCO Encounters'!F:F,$C$1)</f>
        <v>0</v>
      </c>
      <c r="G254" s="371"/>
      <c r="H254" s="404">
        <f>SUMIFS('MCO Encounters'!I:I,'MCO Encounters'!A:A,B254,'MCO Encounters'!F:F,$C$1)</f>
        <v>0</v>
      </c>
      <c r="I254" s="371"/>
      <c r="J254" s="404">
        <f>SUMIFS('MCO Encounters'!H:H,'MCO Encounters'!A:A,B254,'MCO Encounters'!F:F,$C$1)</f>
        <v>0</v>
      </c>
      <c r="K254" s="372"/>
      <c r="L254" s="370"/>
      <c r="M254" s="383"/>
      <c r="N254" s="383"/>
      <c r="O254" s="383"/>
      <c r="P254" s="383"/>
      <c r="Q254" s="383"/>
      <c r="R254" s="384"/>
      <c r="S254" s="385"/>
      <c r="T254" s="383"/>
      <c r="U254" s="393"/>
      <c r="V254" s="388"/>
      <c r="W254" s="383"/>
      <c r="X254" s="388"/>
      <c r="Y254" s="383"/>
      <c r="Z254" s="385"/>
      <c r="AA254" s="388"/>
      <c r="AB254" s="388"/>
      <c r="AC254" s="388"/>
      <c r="AD254" s="388"/>
      <c r="AE254" s="388"/>
      <c r="AF254" s="393"/>
      <c r="AG254" s="388"/>
      <c r="AH254" s="388"/>
      <c r="AI254" s="388"/>
      <c r="AJ254" s="388"/>
      <c r="AK254" s="388"/>
      <c r="AL254" s="388"/>
      <c r="AM254" s="388"/>
      <c r="AN254" s="388"/>
      <c r="AO254" s="388"/>
      <c r="AP254" s="388"/>
      <c r="AQ254" s="388"/>
      <c r="AR254" s="388"/>
      <c r="AS254" s="388"/>
      <c r="AT254" s="388"/>
      <c r="AU254" s="388"/>
      <c r="AV254" s="388"/>
      <c r="AW254" s="388"/>
      <c r="AX254" s="389"/>
      <c r="AY254" s="388"/>
      <c r="AZ254" s="388"/>
      <c r="BA254" s="388"/>
      <c r="BB254" s="388"/>
      <c r="BC254" s="388"/>
      <c r="BD254" s="388"/>
      <c r="BE254" s="388"/>
      <c r="BF254" s="388"/>
      <c r="BG254" s="388"/>
      <c r="BH254" s="390"/>
      <c r="BI254" s="385"/>
      <c r="BJ254" s="388"/>
      <c r="BK254" s="388"/>
      <c r="BL254" s="388"/>
      <c r="BM254" s="388"/>
      <c r="BN254" s="391"/>
      <c r="BO254" s="19">
        <f>COUNTIF(AG254:AW254,"Yes")</f>
        <v>0</v>
      </c>
      <c r="BP254" s="20">
        <f>COUNTIF(AX254:BG254, "Yes")</f>
        <v>0</v>
      </c>
      <c r="BQ254" s="21">
        <f>COUNTIF(BI254:BN254, "Yes")</f>
        <v>0</v>
      </c>
      <c r="BR254" s="242">
        <f>SUM(BO254:BQ254)</f>
        <v>0</v>
      </c>
      <c r="BS254" s="9" t="str">
        <f>IF(MATCH(B:B,'[2]Master ATLIS List'!$A:$A,0),"Y","N")</f>
        <v>Y</v>
      </c>
    </row>
    <row r="255" spans="1:71" s="28" customFormat="1" x14ac:dyDescent="0.2">
      <c r="A255" s="409" t="s">
        <v>154</v>
      </c>
      <c r="B255" s="26" t="s">
        <v>155</v>
      </c>
      <c r="C255" s="18" t="s">
        <v>1773</v>
      </c>
      <c r="D255" s="18" t="s">
        <v>15</v>
      </c>
      <c r="E255" s="27" t="s">
        <v>18</v>
      </c>
      <c r="F255" s="402">
        <f>SUMIFS('MCO Encounters'!G:G,'MCO Encounters'!A:A,B255,'MCO Encounters'!F:F,$C$1)</f>
        <v>0</v>
      </c>
      <c r="G255" s="371"/>
      <c r="H255" s="404">
        <f>SUMIFS('MCO Encounters'!I:I,'MCO Encounters'!A:A,B255,'MCO Encounters'!F:F,$C$1)</f>
        <v>0</v>
      </c>
      <c r="I255" s="371"/>
      <c r="J255" s="404">
        <f>SUMIFS('MCO Encounters'!H:H,'MCO Encounters'!A:A,B255,'MCO Encounters'!F:F,$C$1)</f>
        <v>0</v>
      </c>
      <c r="K255" s="372"/>
      <c r="L255" s="370"/>
      <c r="M255" s="394"/>
      <c r="N255" s="394"/>
      <c r="O255" s="394"/>
      <c r="P255" s="394"/>
      <c r="Q255" s="394"/>
      <c r="R255" s="395"/>
      <c r="S255" s="396"/>
      <c r="T255" s="394"/>
      <c r="U255" s="397"/>
      <c r="V255" s="398"/>
      <c r="W255" s="394"/>
      <c r="X255" s="398"/>
      <c r="Y255" s="394"/>
      <c r="Z255" s="396"/>
      <c r="AA255" s="398"/>
      <c r="AB255" s="398"/>
      <c r="AC255" s="398"/>
      <c r="AD255" s="398"/>
      <c r="AE255" s="398"/>
      <c r="AF255" s="397"/>
      <c r="AG255" s="388"/>
      <c r="AH255" s="388"/>
      <c r="AI255" s="388"/>
      <c r="AJ255" s="388"/>
      <c r="AK255" s="388"/>
      <c r="AL255" s="388"/>
      <c r="AM255" s="388"/>
      <c r="AN255" s="388"/>
      <c r="AO255" s="388"/>
      <c r="AP255" s="388"/>
      <c r="AQ255" s="388"/>
      <c r="AR255" s="388"/>
      <c r="AS255" s="388"/>
      <c r="AT255" s="388"/>
      <c r="AU255" s="388"/>
      <c r="AV255" s="388"/>
      <c r="AW255" s="388"/>
      <c r="AX255" s="389"/>
      <c r="AY255" s="388"/>
      <c r="AZ255" s="388"/>
      <c r="BA255" s="388"/>
      <c r="BB255" s="388"/>
      <c r="BC255" s="388"/>
      <c r="BD255" s="388"/>
      <c r="BE255" s="388"/>
      <c r="BF255" s="388"/>
      <c r="BG255" s="388"/>
      <c r="BH255" s="399"/>
      <c r="BI255" s="385"/>
      <c r="BJ255" s="388"/>
      <c r="BK255" s="388"/>
      <c r="BL255" s="388"/>
      <c r="BM255" s="388"/>
      <c r="BN255" s="391"/>
      <c r="BO255" s="19">
        <f>COUNTIF(AG255:AW255,"Yes")</f>
        <v>0</v>
      </c>
      <c r="BP255" s="20">
        <f>COUNTIF(AX255:BG255, "Yes")</f>
        <v>0</v>
      </c>
      <c r="BQ255" s="21">
        <f>COUNTIF(BI255:BN255, "Yes")</f>
        <v>0</v>
      </c>
      <c r="BR255" s="242">
        <f>SUM(BO255:BQ255)</f>
        <v>0</v>
      </c>
      <c r="BS255" s="9" t="str">
        <f>IF(MATCH(B:B,'[2]Master ATLIS List'!$A:$A,0),"Y","N")</f>
        <v>Y</v>
      </c>
    </row>
    <row r="256" spans="1:71" x14ac:dyDescent="0.2">
      <c r="A256" s="408" t="s">
        <v>870</v>
      </c>
      <c r="B256" s="22" t="s">
        <v>871</v>
      </c>
      <c r="C256" s="23" t="s">
        <v>1767</v>
      </c>
      <c r="D256" s="23" t="s">
        <v>15</v>
      </c>
      <c r="E256" s="24" t="s">
        <v>18</v>
      </c>
      <c r="F256" s="402">
        <f>SUMIFS('MCO Encounters'!G:G,'MCO Encounters'!A:A,B256,'MCO Encounters'!F:F,$C$1)</f>
        <v>0</v>
      </c>
      <c r="G256" s="371"/>
      <c r="H256" s="404">
        <f>SUMIFS('MCO Encounters'!I:I,'MCO Encounters'!A:A,B256,'MCO Encounters'!F:F,$C$1)</f>
        <v>0</v>
      </c>
      <c r="I256" s="371"/>
      <c r="J256" s="404">
        <f>SUMIFS('MCO Encounters'!H:H,'MCO Encounters'!A:A,B256,'MCO Encounters'!F:F,$C$1)</f>
        <v>0</v>
      </c>
      <c r="K256" s="372"/>
      <c r="L256" s="370"/>
      <c r="M256" s="383"/>
      <c r="N256" s="383"/>
      <c r="O256" s="383"/>
      <c r="P256" s="383"/>
      <c r="Q256" s="383"/>
      <c r="R256" s="384"/>
      <c r="S256" s="385"/>
      <c r="T256" s="383"/>
      <c r="U256" s="393"/>
      <c r="V256" s="388"/>
      <c r="W256" s="383"/>
      <c r="X256" s="388"/>
      <c r="Y256" s="383"/>
      <c r="Z256" s="385"/>
      <c r="AA256" s="388"/>
      <c r="AB256" s="388"/>
      <c r="AC256" s="388"/>
      <c r="AD256" s="388"/>
      <c r="AE256" s="388"/>
      <c r="AF256" s="393"/>
      <c r="AG256" s="388"/>
      <c r="AH256" s="388"/>
      <c r="AI256" s="388"/>
      <c r="AJ256" s="388"/>
      <c r="AK256" s="388"/>
      <c r="AL256" s="388"/>
      <c r="AM256" s="388"/>
      <c r="AN256" s="388"/>
      <c r="AO256" s="388"/>
      <c r="AP256" s="388"/>
      <c r="AQ256" s="388"/>
      <c r="AR256" s="388"/>
      <c r="AS256" s="388"/>
      <c r="AT256" s="388"/>
      <c r="AU256" s="388"/>
      <c r="AV256" s="388"/>
      <c r="AW256" s="388"/>
      <c r="AX256" s="389"/>
      <c r="AY256" s="388"/>
      <c r="AZ256" s="388"/>
      <c r="BA256" s="388"/>
      <c r="BB256" s="388"/>
      <c r="BC256" s="388"/>
      <c r="BD256" s="388"/>
      <c r="BE256" s="388"/>
      <c r="BF256" s="388"/>
      <c r="BG256" s="388"/>
      <c r="BH256" s="390"/>
      <c r="BI256" s="385"/>
      <c r="BJ256" s="388"/>
      <c r="BK256" s="388"/>
      <c r="BL256" s="388"/>
      <c r="BM256" s="388"/>
      <c r="BN256" s="391"/>
      <c r="BO256" s="19">
        <f>COUNTIF(AG256:AW256,"Yes")</f>
        <v>0</v>
      </c>
      <c r="BP256" s="20">
        <f>COUNTIF(AX256:BG256, "Yes")</f>
        <v>0</v>
      </c>
      <c r="BQ256" s="21">
        <f>COUNTIF(BI256:BN256, "Yes")</f>
        <v>0</v>
      </c>
      <c r="BR256" s="242">
        <f>SUM(BO256:BQ256)</f>
        <v>0</v>
      </c>
      <c r="BS256" s="9" t="str">
        <f>IF(MATCH(B:B,'[2]Master ATLIS List'!$A:$A,0),"Y","N")</f>
        <v>Y</v>
      </c>
    </row>
    <row r="257" spans="1:71" s="28" customFormat="1" x14ac:dyDescent="0.2">
      <c r="A257" s="409" t="s">
        <v>593</v>
      </c>
      <c r="B257" s="26" t="s">
        <v>594</v>
      </c>
      <c r="C257" s="18" t="s">
        <v>1635</v>
      </c>
      <c r="D257" s="18" t="s">
        <v>15</v>
      </c>
      <c r="E257" s="27" t="s">
        <v>18</v>
      </c>
      <c r="F257" s="402">
        <f>SUMIFS('MCO Encounters'!G:G,'MCO Encounters'!A:A,B257,'MCO Encounters'!F:F,$C$1)</f>
        <v>0</v>
      </c>
      <c r="G257" s="371"/>
      <c r="H257" s="404">
        <f>SUMIFS('MCO Encounters'!I:I,'MCO Encounters'!A:A,B257,'MCO Encounters'!F:F,$C$1)</f>
        <v>0</v>
      </c>
      <c r="I257" s="371"/>
      <c r="J257" s="404">
        <f>SUMIFS('MCO Encounters'!H:H,'MCO Encounters'!A:A,B257,'MCO Encounters'!F:F,$C$1)</f>
        <v>0</v>
      </c>
      <c r="K257" s="372"/>
      <c r="L257" s="370"/>
      <c r="M257" s="394"/>
      <c r="N257" s="394"/>
      <c r="O257" s="394"/>
      <c r="P257" s="394"/>
      <c r="Q257" s="394"/>
      <c r="R257" s="395"/>
      <c r="S257" s="396"/>
      <c r="T257" s="394"/>
      <c r="U257" s="397"/>
      <c r="V257" s="398"/>
      <c r="W257" s="394"/>
      <c r="X257" s="398"/>
      <c r="Y257" s="394"/>
      <c r="Z257" s="396"/>
      <c r="AA257" s="398"/>
      <c r="AB257" s="398"/>
      <c r="AC257" s="398"/>
      <c r="AD257" s="398"/>
      <c r="AE257" s="398"/>
      <c r="AF257" s="397"/>
      <c r="AG257" s="388"/>
      <c r="AH257" s="388"/>
      <c r="AI257" s="388"/>
      <c r="AJ257" s="388"/>
      <c r="AK257" s="388"/>
      <c r="AL257" s="388"/>
      <c r="AM257" s="388"/>
      <c r="AN257" s="388"/>
      <c r="AO257" s="388"/>
      <c r="AP257" s="388"/>
      <c r="AQ257" s="388"/>
      <c r="AR257" s="388"/>
      <c r="AS257" s="388"/>
      <c r="AT257" s="388"/>
      <c r="AU257" s="388"/>
      <c r="AV257" s="388"/>
      <c r="AW257" s="388"/>
      <c r="AX257" s="389"/>
      <c r="AY257" s="388"/>
      <c r="AZ257" s="388"/>
      <c r="BA257" s="388"/>
      <c r="BB257" s="388"/>
      <c r="BC257" s="388"/>
      <c r="BD257" s="388"/>
      <c r="BE257" s="388"/>
      <c r="BF257" s="388"/>
      <c r="BG257" s="388"/>
      <c r="BH257" s="399"/>
      <c r="BI257" s="385"/>
      <c r="BJ257" s="388"/>
      <c r="BK257" s="388"/>
      <c r="BL257" s="388"/>
      <c r="BM257" s="388"/>
      <c r="BN257" s="391"/>
      <c r="BO257" s="19">
        <f>COUNTIF(AG257:AW257,"Yes")</f>
        <v>0</v>
      </c>
      <c r="BP257" s="20">
        <f>COUNTIF(AX257:BG257, "Yes")</f>
        <v>0</v>
      </c>
      <c r="BQ257" s="21">
        <f>COUNTIF(BI257:BN257, "Yes")</f>
        <v>0</v>
      </c>
      <c r="BR257" s="242">
        <f>SUM(BO257:BQ257)</f>
        <v>0</v>
      </c>
      <c r="BS257" s="9" t="str">
        <f>IF(MATCH(B:B,'[2]Master ATLIS List'!$A:$A,0),"Y","N")</f>
        <v>Y</v>
      </c>
    </row>
    <row r="258" spans="1:71" x14ac:dyDescent="0.2">
      <c r="A258" s="408" t="s">
        <v>549</v>
      </c>
      <c r="B258" s="22" t="s">
        <v>550</v>
      </c>
      <c r="C258" s="23" t="s">
        <v>1858</v>
      </c>
      <c r="D258" s="23" t="s">
        <v>15</v>
      </c>
      <c r="E258" s="24" t="s">
        <v>18</v>
      </c>
      <c r="F258" s="402">
        <f>SUMIFS('MCO Encounters'!G:G,'MCO Encounters'!A:A,B258,'MCO Encounters'!F:F,$C$1)</f>
        <v>0</v>
      </c>
      <c r="G258" s="371"/>
      <c r="H258" s="404">
        <f>SUMIFS('MCO Encounters'!I:I,'MCO Encounters'!A:A,B258,'MCO Encounters'!F:F,$C$1)</f>
        <v>0</v>
      </c>
      <c r="I258" s="371"/>
      <c r="J258" s="404">
        <f>SUMIFS('MCO Encounters'!H:H,'MCO Encounters'!A:A,B258,'MCO Encounters'!F:F,$C$1)</f>
        <v>0</v>
      </c>
      <c r="K258" s="372"/>
      <c r="L258" s="370"/>
      <c r="M258" s="383"/>
      <c r="N258" s="383"/>
      <c r="O258" s="383"/>
      <c r="P258" s="383"/>
      <c r="Q258" s="383"/>
      <c r="R258" s="384"/>
      <c r="S258" s="385"/>
      <c r="T258" s="383"/>
      <c r="U258" s="393"/>
      <c r="V258" s="388"/>
      <c r="W258" s="383"/>
      <c r="X258" s="388"/>
      <c r="Y258" s="383"/>
      <c r="Z258" s="385"/>
      <c r="AA258" s="388"/>
      <c r="AB258" s="388"/>
      <c r="AC258" s="388"/>
      <c r="AD258" s="388"/>
      <c r="AE258" s="388"/>
      <c r="AF258" s="393"/>
      <c r="AG258" s="388"/>
      <c r="AH258" s="388"/>
      <c r="AI258" s="388"/>
      <c r="AJ258" s="388"/>
      <c r="AK258" s="388"/>
      <c r="AL258" s="388"/>
      <c r="AM258" s="388"/>
      <c r="AN258" s="388"/>
      <c r="AO258" s="388"/>
      <c r="AP258" s="388"/>
      <c r="AQ258" s="388"/>
      <c r="AR258" s="388"/>
      <c r="AS258" s="388"/>
      <c r="AT258" s="388"/>
      <c r="AU258" s="388"/>
      <c r="AV258" s="388"/>
      <c r="AW258" s="388"/>
      <c r="AX258" s="389"/>
      <c r="AY258" s="388"/>
      <c r="AZ258" s="388"/>
      <c r="BA258" s="388"/>
      <c r="BB258" s="388"/>
      <c r="BC258" s="388"/>
      <c r="BD258" s="388"/>
      <c r="BE258" s="388"/>
      <c r="BF258" s="388"/>
      <c r="BG258" s="388"/>
      <c r="BH258" s="390"/>
      <c r="BI258" s="385"/>
      <c r="BJ258" s="388"/>
      <c r="BK258" s="388"/>
      <c r="BL258" s="388"/>
      <c r="BM258" s="388"/>
      <c r="BN258" s="391"/>
      <c r="BO258" s="19">
        <f>COUNTIF(AG258:AW258,"Yes")</f>
        <v>0</v>
      </c>
      <c r="BP258" s="20">
        <f>COUNTIF(AX258:BG258, "Yes")</f>
        <v>0</v>
      </c>
      <c r="BQ258" s="21">
        <f>COUNTIF(BI258:BN258, "Yes")</f>
        <v>0</v>
      </c>
      <c r="BR258" s="242">
        <f>SUM(BO258:BQ258)</f>
        <v>0</v>
      </c>
      <c r="BS258" s="9" t="str">
        <f>IF(MATCH(B:B,'[2]Master ATLIS List'!$A:$A,0),"Y","N")</f>
        <v>Y</v>
      </c>
    </row>
    <row r="259" spans="1:71" s="28" customFormat="1" x14ac:dyDescent="0.2">
      <c r="A259" s="409" t="s">
        <v>595</v>
      </c>
      <c r="B259" s="26" t="s">
        <v>596</v>
      </c>
      <c r="C259" s="18" t="s">
        <v>1841</v>
      </c>
      <c r="D259" s="18" t="s">
        <v>15</v>
      </c>
      <c r="E259" s="27" t="s">
        <v>18</v>
      </c>
      <c r="F259" s="402">
        <f>SUMIFS('MCO Encounters'!G:G,'MCO Encounters'!A:A,B259,'MCO Encounters'!F:F,$C$1)</f>
        <v>0</v>
      </c>
      <c r="G259" s="371"/>
      <c r="H259" s="404">
        <f>SUMIFS('MCO Encounters'!I:I,'MCO Encounters'!A:A,B259,'MCO Encounters'!F:F,$C$1)</f>
        <v>0</v>
      </c>
      <c r="I259" s="371"/>
      <c r="J259" s="404">
        <f>SUMIFS('MCO Encounters'!H:H,'MCO Encounters'!A:A,B259,'MCO Encounters'!F:F,$C$1)</f>
        <v>0</v>
      </c>
      <c r="K259" s="372"/>
      <c r="L259" s="370"/>
      <c r="M259" s="394"/>
      <c r="N259" s="394"/>
      <c r="O259" s="394"/>
      <c r="P259" s="394"/>
      <c r="Q259" s="394"/>
      <c r="R259" s="395"/>
      <c r="S259" s="396"/>
      <c r="T259" s="394"/>
      <c r="U259" s="397"/>
      <c r="V259" s="398"/>
      <c r="W259" s="394"/>
      <c r="X259" s="398"/>
      <c r="Y259" s="394"/>
      <c r="Z259" s="396"/>
      <c r="AA259" s="398"/>
      <c r="AB259" s="398"/>
      <c r="AC259" s="398"/>
      <c r="AD259" s="398"/>
      <c r="AE259" s="398"/>
      <c r="AF259" s="397"/>
      <c r="AG259" s="388"/>
      <c r="AH259" s="388"/>
      <c r="AI259" s="388"/>
      <c r="AJ259" s="388"/>
      <c r="AK259" s="388"/>
      <c r="AL259" s="388"/>
      <c r="AM259" s="388"/>
      <c r="AN259" s="388"/>
      <c r="AO259" s="388"/>
      <c r="AP259" s="388"/>
      <c r="AQ259" s="388"/>
      <c r="AR259" s="388"/>
      <c r="AS259" s="388"/>
      <c r="AT259" s="388"/>
      <c r="AU259" s="388"/>
      <c r="AV259" s="388"/>
      <c r="AW259" s="388"/>
      <c r="AX259" s="389"/>
      <c r="AY259" s="388"/>
      <c r="AZ259" s="388"/>
      <c r="BA259" s="388"/>
      <c r="BB259" s="388"/>
      <c r="BC259" s="388"/>
      <c r="BD259" s="388"/>
      <c r="BE259" s="388"/>
      <c r="BF259" s="388"/>
      <c r="BG259" s="388"/>
      <c r="BH259" s="399"/>
      <c r="BI259" s="385"/>
      <c r="BJ259" s="388"/>
      <c r="BK259" s="388"/>
      <c r="BL259" s="388"/>
      <c r="BM259" s="388"/>
      <c r="BN259" s="391"/>
      <c r="BO259" s="19">
        <f>COUNTIF(AG259:AW259,"Yes")</f>
        <v>0</v>
      </c>
      <c r="BP259" s="20">
        <f>COUNTIF(AX259:BG259, "Yes")</f>
        <v>0</v>
      </c>
      <c r="BQ259" s="21">
        <f>COUNTIF(BI259:BN259, "Yes")</f>
        <v>0</v>
      </c>
      <c r="BR259" s="242">
        <f>SUM(BO259:BQ259)</f>
        <v>0</v>
      </c>
      <c r="BS259" s="9" t="str">
        <f>IF(MATCH(B:B,'[2]Master ATLIS List'!$A:$A,0),"Y","N")</f>
        <v>Y</v>
      </c>
    </row>
    <row r="260" spans="1:71" x14ac:dyDescent="0.2">
      <c r="A260" s="408" t="s">
        <v>165</v>
      </c>
      <c r="B260" s="22" t="s">
        <v>166</v>
      </c>
      <c r="C260" s="23" t="s">
        <v>1775</v>
      </c>
      <c r="D260" s="23" t="s">
        <v>15</v>
      </c>
      <c r="E260" s="24" t="s">
        <v>18</v>
      </c>
      <c r="F260" s="402">
        <f>SUMIFS('MCO Encounters'!G:G,'MCO Encounters'!A:A,B260,'MCO Encounters'!F:F,$C$1)</f>
        <v>0</v>
      </c>
      <c r="G260" s="371"/>
      <c r="H260" s="404">
        <f>SUMIFS('MCO Encounters'!I:I,'MCO Encounters'!A:A,B260,'MCO Encounters'!F:F,$C$1)</f>
        <v>0</v>
      </c>
      <c r="I260" s="371"/>
      <c r="J260" s="404">
        <f>SUMIFS('MCO Encounters'!H:H,'MCO Encounters'!A:A,B260,'MCO Encounters'!F:F,$C$1)</f>
        <v>0</v>
      </c>
      <c r="K260" s="372"/>
      <c r="L260" s="370"/>
      <c r="M260" s="383"/>
      <c r="N260" s="383"/>
      <c r="O260" s="383"/>
      <c r="P260" s="383"/>
      <c r="Q260" s="383"/>
      <c r="R260" s="384"/>
      <c r="S260" s="385"/>
      <c r="T260" s="383"/>
      <c r="U260" s="393"/>
      <c r="V260" s="388"/>
      <c r="W260" s="383"/>
      <c r="X260" s="388"/>
      <c r="Y260" s="383"/>
      <c r="Z260" s="385"/>
      <c r="AA260" s="388"/>
      <c r="AB260" s="388"/>
      <c r="AC260" s="388"/>
      <c r="AD260" s="388"/>
      <c r="AE260" s="388"/>
      <c r="AF260" s="393"/>
      <c r="AG260" s="388"/>
      <c r="AH260" s="388"/>
      <c r="AI260" s="388"/>
      <c r="AJ260" s="388"/>
      <c r="AK260" s="388"/>
      <c r="AL260" s="388"/>
      <c r="AM260" s="388"/>
      <c r="AN260" s="388"/>
      <c r="AO260" s="388"/>
      <c r="AP260" s="388"/>
      <c r="AQ260" s="388"/>
      <c r="AR260" s="388"/>
      <c r="AS260" s="388"/>
      <c r="AT260" s="388"/>
      <c r="AU260" s="388"/>
      <c r="AV260" s="388"/>
      <c r="AW260" s="388"/>
      <c r="AX260" s="389"/>
      <c r="AY260" s="388"/>
      <c r="AZ260" s="388"/>
      <c r="BA260" s="388"/>
      <c r="BB260" s="388"/>
      <c r="BC260" s="388"/>
      <c r="BD260" s="388"/>
      <c r="BE260" s="388"/>
      <c r="BF260" s="388"/>
      <c r="BG260" s="388"/>
      <c r="BH260" s="390"/>
      <c r="BI260" s="385"/>
      <c r="BJ260" s="388"/>
      <c r="BK260" s="388"/>
      <c r="BL260" s="388"/>
      <c r="BM260" s="388"/>
      <c r="BN260" s="391"/>
      <c r="BO260" s="19">
        <f>COUNTIF(AG260:AW260,"Yes")</f>
        <v>0</v>
      </c>
      <c r="BP260" s="20">
        <f>COUNTIF(AX260:BG260, "Yes")</f>
        <v>0</v>
      </c>
      <c r="BQ260" s="21">
        <f>COUNTIF(BI260:BN260, "Yes")</f>
        <v>0</v>
      </c>
      <c r="BR260" s="242">
        <f>SUM(BO260:BQ260)</f>
        <v>0</v>
      </c>
      <c r="BS260" s="9" t="str">
        <f>IF(MATCH(B:B,'[2]Master ATLIS List'!$A:$A,0),"Y","N")</f>
        <v>Y</v>
      </c>
    </row>
    <row r="261" spans="1:71" s="28" customFormat="1" x14ac:dyDescent="0.2">
      <c r="A261" s="409" t="s">
        <v>699</v>
      </c>
      <c r="B261" s="26" t="s">
        <v>700</v>
      </c>
      <c r="C261" s="18" t="s">
        <v>1636</v>
      </c>
      <c r="D261" s="18" t="s">
        <v>15</v>
      </c>
      <c r="E261" s="27" t="s">
        <v>18</v>
      </c>
      <c r="F261" s="402">
        <f>SUMIFS('MCO Encounters'!G:G,'MCO Encounters'!A:A,B261,'MCO Encounters'!F:F,$C$1)</f>
        <v>0</v>
      </c>
      <c r="G261" s="371"/>
      <c r="H261" s="404">
        <f>SUMIFS('MCO Encounters'!I:I,'MCO Encounters'!A:A,B261,'MCO Encounters'!F:F,$C$1)</f>
        <v>0</v>
      </c>
      <c r="I261" s="371"/>
      <c r="J261" s="404">
        <f>SUMIFS('MCO Encounters'!H:H,'MCO Encounters'!A:A,B261,'MCO Encounters'!F:F,$C$1)</f>
        <v>0</v>
      </c>
      <c r="K261" s="372"/>
      <c r="L261" s="370"/>
      <c r="M261" s="394"/>
      <c r="N261" s="394"/>
      <c r="O261" s="394"/>
      <c r="P261" s="394"/>
      <c r="Q261" s="394"/>
      <c r="R261" s="395"/>
      <c r="S261" s="396"/>
      <c r="T261" s="394"/>
      <c r="U261" s="397"/>
      <c r="V261" s="398"/>
      <c r="W261" s="394"/>
      <c r="X261" s="398"/>
      <c r="Y261" s="394"/>
      <c r="Z261" s="396"/>
      <c r="AA261" s="398"/>
      <c r="AB261" s="398"/>
      <c r="AC261" s="398"/>
      <c r="AD261" s="398"/>
      <c r="AE261" s="398"/>
      <c r="AF261" s="397"/>
      <c r="AG261" s="388"/>
      <c r="AH261" s="388"/>
      <c r="AI261" s="388"/>
      <c r="AJ261" s="388"/>
      <c r="AK261" s="388"/>
      <c r="AL261" s="388"/>
      <c r="AM261" s="388"/>
      <c r="AN261" s="388"/>
      <c r="AO261" s="388"/>
      <c r="AP261" s="388"/>
      <c r="AQ261" s="388"/>
      <c r="AR261" s="388"/>
      <c r="AS261" s="388"/>
      <c r="AT261" s="388"/>
      <c r="AU261" s="388"/>
      <c r="AV261" s="388"/>
      <c r="AW261" s="388"/>
      <c r="AX261" s="389"/>
      <c r="AY261" s="388"/>
      <c r="AZ261" s="388"/>
      <c r="BA261" s="388"/>
      <c r="BB261" s="388"/>
      <c r="BC261" s="388"/>
      <c r="BD261" s="388"/>
      <c r="BE261" s="388"/>
      <c r="BF261" s="388"/>
      <c r="BG261" s="388"/>
      <c r="BH261" s="399"/>
      <c r="BI261" s="385"/>
      <c r="BJ261" s="388"/>
      <c r="BK261" s="388"/>
      <c r="BL261" s="388"/>
      <c r="BM261" s="388"/>
      <c r="BN261" s="391"/>
      <c r="BO261" s="19">
        <f>COUNTIF(AG261:AW261,"Yes")</f>
        <v>0</v>
      </c>
      <c r="BP261" s="20">
        <f>COUNTIF(AX261:BG261, "Yes")</f>
        <v>0</v>
      </c>
      <c r="BQ261" s="21">
        <f>COUNTIF(BI261:BN261, "Yes")</f>
        <v>0</v>
      </c>
      <c r="BR261" s="242">
        <f>SUM(BO261:BQ261)</f>
        <v>0</v>
      </c>
      <c r="BS261" s="9" t="str">
        <f>IF(MATCH(B:B,'[2]Master ATLIS List'!$A:$A,0),"Y","N")</f>
        <v>Y</v>
      </c>
    </row>
    <row r="262" spans="1:71" x14ac:dyDescent="0.2">
      <c r="A262" s="408" t="s">
        <v>770</v>
      </c>
      <c r="B262" s="22" t="s">
        <v>771</v>
      </c>
      <c r="C262" s="23" t="s">
        <v>1539</v>
      </c>
      <c r="D262" s="23" t="s">
        <v>15</v>
      </c>
      <c r="E262" s="24" t="s">
        <v>18</v>
      </c>
      <c r="F262" s="402">
        <f>SUMIFS('MCO Encounters'!G:G,'MCO Encounters'!A:A,B262,'MCO Encounters'!F:F,$C$1)</f>
        <v>0</v>
      </c>
      <c r="G262" s="371"/>
      <c r="H262" s="404">
        <f>SUMIFS('MCO Encounters'!I:I,'MCO Encounters'!A:A,B262,'MCO Encounters'!F:F,$C$1)</f>
        <v>0</v>
      </c>
      <c r="I262" s="371"/>
      <c r="J262" s="404">
        <f>SUMIFS('MCO Encounters'!H:H,'MCO Encounters'!A:A,B262,'MCO Encounters'!F:F,$C$1)</f>
        <v>0</v>
      </c>
      <c r="K262" s="372"/>
      <c r="L262" s="370"/>
      <c r="M262" s="383"/>
      <c r="N262" s="383"/>
      <c r="O262" s="383"/>
      <c r="P262" s="383"/>
      <c r="Q262" s="383"/>
      <c r="R262" s="384"/>
      <c r="S262" s="385"/>
      <c r="T262" s="383"/>
      <c r="U262" s="393"/>
      <c r="V262" s="388"/>
      <c r="W262" s="383"/>
      <c r="X262" s="388"/>
      <c r="Y262" s="383"/>
      <c r="Z262" s="385"/>
      <c r="AA262" s="388"/>
      <c r="AB262" s="388"/>
      <c r="AC262" s="388"/>
      <c r="AD262" s="388"/>
      <c r="AE262" s="388"/>
      <c r="AF262" s="393"/>
      <c r="AG262" s="388"/>
      <c r="AH262" s="388"/>
      <c r="AI262" s="388"/>
      <c r="AJ262" s="388"/>
      <c r="AK262" s="388"/>
      <c r="AL262" s="388"/>
      <c r="AM262" s="388"/>
      <c r="AN262" s="388"/>
      <c r="AO262" s="388"/>
      <c r="AP262" s="388"/>
      <c r="AQ262" s="388"/>
      <c r="AR262" s="388"/>
      <c r="AS262" s="388"/>
      <c r="AT262" s="388"/>
      <c r="AU262" s="388"/>
      <c r="AV262" s="388"/>
      <c r="AW262" s="388"/>
      <c r="AX262" s="389"/>
      <c r="AY262" s="388"/>
      <c r="AZ262" s="388"/>
      <c r="BA262" s="388"/>
      <c r="BB262" s="388"/>
      <c r="BC262" s="388"/>
      <c r="BD262" s="388"/>
      <c r="BE262" s="388"/>
      <c r="BF262" s="388"/>
      <c r="BG262" s="388"/>
      <c r="BH262" s="390"/>
      <c r="BI262" s="385"/>
      <c r="BJ262" s="388"/>
      <c r="BK262" s="388"/>
      <c r="BL262" s="388"/>
      <c r="BM262" s="388"/>
      <c r="BN262" s="391"/>
      <c r="BO262" s="19">
        <f>COUNTIF(AG262:AW262,"Yes")</f>
        <v>0</v>
      </c>
      <c r="BP262" s="20">
        <f>COUNTIF(AX262:BG262, "Yes")</f>
        <v>0</v>
      </c>
      <c r="BQ262" s="21">
        <f>COUNTIF(BI262:BN262, "Yes")</f>
        <v>0</v>
      </c>
      <c r="BR262" s="242">
        <f>SUM(BO262:BQ262)</f>
        <v>0</v>
      </c>
      <c r="BS262" s="9" t="str">
        <f>IF(MATCH(B:B,'[2]Master ATLIS List'!$A:$A,0),"Y","N")</f>
        <v>Y</v>
      </c>
    </row>
    <row r="263" spans="1:71" s="28" customFormat="1" x14ac:dyDescent="0.2">
      <c r="A263" s="409" t="s">
        <v>732</v>
      </c>
      <c r="B263" s="26" t="s">
        <v>733</v>
      </c>
      <c r="C263" s="18" t="s">
        <v>1422</v>
      </c>
      <c r="D263" s="18" t="s">
        <v>15</v>
      </c>
      <c r="E263" s="27" t="s">
        <v>18</v>
      </c>
      <c r="F263" s="402">
        <f>SUMIFS('MCO Encounters'!G:G,'MCO Encounters'!A:A,B263,'MCO Encounters'!F:F,$C$1)</f>
        <v>0</v>
      </c>
      <c r="G263" s="371"/>
      <c r="H263" s="404">
        <f>SUMIFS('MCO Encounters'!I:I,'MCO Encounters'!A:A,B263,'MCO Encounters'!F:F,$C$1)</f>
        <v>0</v>
      </c>
      <c r="I263" s="371"/>
      <c r="J263" s="404">
        <f>SUMIFS('MCO Encounters'!H:H,'MCO Encounters'!A:A,B263,'MCO Encounters'!F:F,$C$1)</f>
        <v>0</v>
      </c>
      <c r="K263" s="372"/>
      <c r="L263" s="370"/>
      <c r="M263" s="394"/>
      <c r="N263" s="394"/>
      <c r="O263" s="394"/>
      <c r="P263" s="394"/>
      <c r="Q263" s="394"/>
      <c r="R263" s="395"/>
      <c r="S263" s="396"/>
      <c r="T263" s="394"/>
      <c r="U263" s="397"/>
      <c r="V263" s="398"/>
      <c r="W263" s="394"/>
      <c r="X263" s="398"/>
      <c r="Y263" s="394"/>
      <c r="Z263" s="396"/>
      <c r="AA263" s="398"/>
      <c r="AB263" s="398"/>
      <c r="AC263" s="398"/>
      <c r="AD263" s="398"/>
      <c r="AE263" s="398"/>
      <c r="AF263" s="397"/>
      <c r="AG263" s="388"/>
      <c r="AH263" s="388"/>
      <c r="AI263" s="388"/>
      <c r="AJ263" s="388"/>
      <c r="AK263" s="388"/>
      <c r="AL263" s="388"/>
      <c r="AM263" s="388"/>
      <c r="AN263" s="388"/>
      <c r="AO263" s="388"/>
      <c r="AP263" s="388"/>
      <c r="AQ263" s="388"/>
      <c r="AR263" s="388"/>
      <c r="AS263" s="388"/>
      <c r="AT263" s="388"/>
      <c r="AU263" s="388"/>
      <c r="AV263" s="388"/>
      <c r="AW263" s="388"/>
      <c r="AX263" s="389"/>
      <c r="AY263" s="388"/>
      <c r="AZ263" s="388"/>
      <c r="BA263" s="388"/>
      <c r="BB263" s="388"/>
      <c r="BC263" s="388"/>
      <c r="BD263" s="388"/>
      <c r="BE263" s="388"/>
      <c r="BF263" s="388"/>
      <c r="BG263" s="388"/>
      <c r="BH263" s="399"/>
      <c r="BI263" s="385"/>
      <c r="BJ263" s="388"/>
      <c r="BK263" s="388"/>
      <c r="BL263" s="388"/>
      <c r="BM263" s="388"/>
      <c r="BN263" s="391"/>
      <c r="BO263" s="19">
        <f>COUNTIF(AG263:AW263,"Yes")</f>
        <v>0</v>
      </c>
      <c r="BP263" s="20">
        <f>COUNTIF(AX263:BG263, "Yes")</f>
        <v>0</v>
      </c>
      <c r="BQ263" s="21">
        <f>COUNTIF(BI263:BN263, "Yes")</f>
        <v>0</v>
      </c>
      <c r="BR263" s="242">
        <f>SUM(BO263:BQ263)</f>
        <v>0</v>
      </c>
      <c r="BS263" s="9" t="str">
        <f>IF(MATCH(B:B,'[2]Master ATLIS List'!$A:$A,0),"Y","N")</f>
        <v>Y</v>
      </c>
    </row>
    <row r="264" spans="1:71" x14ac:dyDescent="0.2">
      <c r="A264" s="408" t="s">
        <v>730</v>
      </c>
      <c r="B264" s="22" t="s">
        <v>731</v>
      </c>
      <c r="C264" s="23" t="s">
        <v>1385</v>
      </c>
      <c r="D264" s="23" t="s">
        <v>15</v>
      </c>
      <c r="E264" s="24" t="s">
        <v>18</v>
      </c>
      <c r="F264" s="402">
        <f>SUMIFS('MCO Encounters'!G:G,'MCO Encounters'!A:A,B264,'MCO Encounters'!F:F,$C$1)</f>
        <v>0</v>
      </c>
      <c r="G264" s="371"/>
      <c r="H264" s="404">
        <f>SUMIFS('MCO Encounters'!I:I,'MCO Encounters'!A:A,B264,'MCO Encounters'!F:F,$C$1)</f>
        <v>0</v>
      </c>
      <c r="I264" s="371"/>
      <c r="J264" s="404">
        <f>SUMIFS('MCO Encounters'!H:H,'MCO Encounters'!A:A,B264,'MCO Encounters'!F:F,$C$1)</f>
        <v>0</v>
      </c>
      <c r="K264" s="372"/>
      <c r="L264" s="370"/>
      <c r="M264" s="383"/>
      <c r="N264" s="383"/>
      <c r="O264" s="383"/>
      <c r="P264" s="383"/>
      <c r="Q264" s="383"/>
      <c r="R264" s="384"/>
      <c r="S264" s="385"/>
      <c r="T264" s="383"/>
      <c r="U264" s="393"/>
      <c r="V264" s="388"/>
      <c r="W264" s="383"/>
      <c r="X264" s="388"/>
      <c r="Y264" s="383"/>
      <c r="Z264" s="385"/>
      <c r="AA264" s="388"/>
      <c r="AB264" s="388"/>
      <c r="AC264" s="388"/>
      <c r="AD264" s="388"/>
      <c r="AE264" s="388"/>
      <c r="AF264" s="393"/>
      <c r="AG264" s="388"/>
      <c r="AH264" s="388"/>
      <c r="AI264" s="388"/>
      <c r="AJ264" s="388"/>
      <c r="AK264" s="388"/>
      <c r="AL264" s="388"/>
      <c r="AM264" s="388"/>
      <c r="AN264" s="388"/>
      <c r="AO264" s="388"/>
      <c r="AP264" s="388"/>
      <c r="AQ264" s="388"/>
      <c r="AR264" s="388"/>
      <c r="AS264" s="388"/>
      <c r="AT264" s="388"/>
      <c r="AU264" s="388"/>
      <c r="AV264" s="388"/>
      <c r="AW264" s="388"/>
      <c r="AX264" s="389"/>
      <c r="AY264" s="388"/>
      <c r="AZ264" s="388"/>
      <c r="BA264" s="388"/>
      <c r="BB264" s="388"/>
      <c r="BC264" s="388"/>
      <c r="BD264" s="388"/>
      <c r="BE264" s="388"/>
      <c r="BF264" s="388"/>
      <c r="BG264" s="388"/>
      <c r="BH264" s="390"/>
      <c r="BI264" s="385"/>
      <c r="BJ264" s="388"/>
      <c r="BK264" s="388"/>
      <c r="BL264" s="388"/>
      <c r="BM264" s="388"/>
      <c r="BN264" s="391"/>
      <c r="BO264" s="19">
        <f>COUNTIF(AG264:AW264,"Yes")</f>
        <v>0</v>
      </c>
      <c r="BP264" s="20">
        <f>COUNTIF(AX264:BG264, "Yes")</f>
        <v>0</v>
      </c>
      <c r="BQ264" s="21">
        <f>COUNTIF(BI264:BN264, "Yes")</f>
        <v>0</v>
      </c>
      <c r="BR264" s="242">
        <f>SUM(BO264:BQ264)</f>
        <v>0</v>
      </c>
      <c r="BS264" s="9" t="str">
        <f>IF(MATCH(B:B,'[2]Master ATLIS List'!$A:$A,0),"Y","N")</f>
        <v>Y</v>
      </c>
    </row>
    <row r="265" spans="1:71" s="28" customFormat="1" x14ac:dyDescent="0.2">
      <c r="A265" s="409" t="s">
        <v>339</v>
      </c>
      <c r="B265" s="26" t="s">
        <v>340</v>
      </c>
      <c r="C265" s="18" t="s">
        <v>1755</v>
      </c>
      <c r="D265" s="18" t="s">
        <v>13</v>
      </c>
      <c r="E265" s="27" t="s">
        <v>61</v>
      </c>
      <c r="F265" s="402">
        <f>SUMIFS('MCO Encounters'!G:G,'MCO Encounters'!A:A,B265,'MCO Encounters'!F:F,$C$1)</f>
        <v>0</v>
      </c>
      <c r="G265" s="371"/>
      <c r="H265" s="404">
        <f>SUMIFS('MCO Encounters'!I:I,'MCO Encounters'!A:A,B265,'MCO Encounters'!F:F,$C$1)</f>
        <v>0</v>
      </c>
      <c r="I265" s="371"/>
      <c r="J265" s="404">
        <f>SUMIFS('MCO Encounters'!H:H,'MCO Encounters'!A:A,B265,'MCO Encounters'!F:F,$C$1)</f>
        <v>0</v>
      </c>
      <c r="K265" s="372"/>
      <c r="L265" s="370"/>
      <c r="M265" s="394"/>
      <c r="N265" s="394"/>
      <c r="O265" s="394"/>
      <c r="P265" s="394"/>
      <c r="Q265" s="394"/>
      <c r="R265" s="395"/>
      <c r="S265" s="396"/>
      <c r="T265" s="394"/>
      <c r="U265" s="397"/>
      <c r="V265" s="398"/>
      <c r="W265" s="394"/>
      <c r="X265" s="398"/>
      <c r="Y265" s="394"/>
      <c r="Z265" s="396"/>
      <c r="AA265" s="398"/>
      <c r="AB265" s="398"/>
      <c r="AC265" s="398"/>
      <c r="AD265" s="398"/>
      <c r="AE265" s="398"/>
      <c r="AF265" s="397"/>
      <c r="AG265" s="388"/>
      <c r="AH265" s="388"/>
      <c r="AI265" s="388"/>
      <c r="AJ265" s="388"/>
      <c r="AK265" s="388"/>
      <c r="AL265" s="388"/>
      <c r="AM265" s="388"/>
      <c r="AN265" s="388"/>
      <c r="AO265" s="388"/>
      <c r="AP265" s="388"/>
      <c r="AQ265" s="388"/>
      <c r="AR265" s="388"/>
      <c r="AS265" s="388"/>
      <c r="AT265" s="388"/>
      <c r="AU265" s="388"/>
      <c r="AV265" s="388"/>
      <c r="AW265" s="388"/>
      <c r="AX265" s="389"/>
      <c r="AY265" s="388"/>
      <c r="AZ265" s="388"/>
      <c r="BA265" s="388"/>
      <c r="BB265" s="388"/>
      <c r="BC265" s="388"/>
      <c r="BD265" s="388"/>
      <c r="BE265" s="388"/>
      <c r="BF265" s="388"/>
      <c r="BG265" s="388"/>
      <c r="BH265" s="399"/>
      <c r="BI265" s="385"/>
      <c r="BJ265" s="388"/>
      <c r="BK265" s="388"/>
      <c r="BL265" s="388"/>
      <c r="BM265" s="388"/>
      <c r="BN265" s="391"/>
      <c r="BO265" s="19">
        <f>COUNTIF(AG265:AW265,"Yes")</f>
        <v>0</v>
      </c>
      <c r="BP265" s="20">
        <f>COUNTIF(AX265:BG265, "Yes")</f>
        <v>0</v>
      </c>
      <c r="BQ265" s="21">
        <f>COUNTIF(BI265:BN265, "Yes")</f>
        <v>0</v>
      </c>
      <c r="BR265" s="242">
        <f>SUM(BO265:BQ265)</f>
        <v>0</v>
      </c>
      <c r="BS265" s="9" t="str">
        <f>IF(MATCH(B:B,'[2]Master ATLIS List'!$A:$A,0),"Y","N")</f>
        <v>Y</v>
      </c>
    </row>
    <row r="266" spans="1:71" x14ac:dyDescent="0.2">
      <c r="A266" s="408" t="s">
        <v>553</v>
      </c>
      <c r="B266" s="22" t="s">
        <v>554</v>
      </c>
      <c r="C266" s="23" t="s">
        <v>1753</v>
      </c>
      <c r="D266" s="23" t="s">
        <v>13</v>
      </c>
      <c r="E266" s="24" t="s">
        <v>64</v>
      </c>
      <c r="F266" s="402">
        <f>SUMIFS('MCO Encounters'!G:G,'MCO Encounters'!A:A,B266,'MCO Encounters'!F:F,$C$1)</f>
        <v>0</v>
      </c>
      <c r="G266" s="371"/>
      <c r="H266" s="404">
        <f>SUMIFS('MCO Encounters'!I:I,'MCO Encounters'!A:A,B266,'MCO Encounters'!F:F,$C$1)</f>
        <v>0</v>
      </c>
      <c r="I266" s="371"/>
      <c r="J266" s="404">
        <f>SUMIFS('MCO Encounters'!H:H,'MCO Encounters'!A:A,B266,'MCO Encounters'!F:F,$C$1)</f>
        <v>0</v>
      </c>
      <c r="K266" s="372"/>
      <c r="L266" s="370"/>
      <c r="M266" s="383"/>
      <c r="N266" s="383"/>
      <c r="O266" s="383"/>
      <c r="P266" s="383"/>
      <c r="Q266" s="383"/>
      <c r="R266" s="384"/>
      <c r="S266" s="385"/>
      <c r="T266" s="383"/>
      <c r="U266" s="393"/>
      <c r="V266" s="388"/>
      <c r="W266" s="383"/>
      <c r="X266" s="388"/>
      <c r="Y266" s="383"/>
      <c r="Z266" s="385"/>
      <c r="AA266" s="388"/>
      <c r="AB266" s="388"/>
      <c r="AC266" s="388"/>
      <c r="AD266" s="388"/>
      <c r="AE266" s="388"/>
      <c r="AF266" s="393"/>
      <c r="AG266" s="388"/>
      <c r="AH266" s="388"/>
      <c r="AI266" s="388"/>
      <c r="AJ266" s="388"/>
      <c r="AK266" s="388"/>
      <c r="AL266" s="388"/>
      <c r="AM266" s="388"/>
      <c r="AN266" s="388"/>
      <c r="AO266" s="388"/>
      <c r="AP266" s="388"/>
      <c r="AQ266" s="388"/>
      <c r="AR266" s="388"/>
      <c r="AS266" s="388"/>
      <c r="AT266" s="388"/>
      <c r="AU266" s="388"/>
      <c r="AV266" s="388"/>
      <c r="AW266" s="388"/>
      <c r="AX266" s="389"/>
      <c r="AY266" s="388"/>
      <c r="AZ266" s="388"/>
      <c r="BA266" s="388"/>
      <c r="BB266" s="388"/>
      <c r="BC266" s="388"/>
      <c r="BD266" s="388"/>
      <c r="BE266" s="388"/>
      <c r="BF266" s="388"/>
      <c r="BG266" s="388"/>
      <c r="BH266" s="390"/>
      <c r="BI266" s="385"/>
      <c r="BJ266" s="388"/>
      <c r="BK266" s="388"/>
      <c r="BL266" s="388"/>
      <c r="BM266" s="388"/>
      <c r="BN266" s="391"/>
      <c r="BO266" s="19">
        <f>COUNTIF(AG266:AW266,"Yes")</f>
        <v>0</v>
      </c>
      <c r="BP266" s="20">
        <f>COUNTIF(AX266:BG266, "Yes")</f>
        <v>0</v>
      </c>
      <c r="BQ266" s="21">
        <f>COUNTIF(BI266:BN266, "Yes")</f>
        <v>0</v>
      </c>
      <c r="BR266" s="242">
        <f>SUM(BO266:BQ266)</f>
        <v>0</v>
      </c>
      <c r="BS266" s="9" t="str">
        <f>IF(MATCH(B:B,'[2]Master ATLIS List'!$A:$A,0),"Y","N")</f>
        <v>Y</v>
      </c>
    </row>
    <row r="267" spans="1:71" s="28" customFormat="1" x14ac:dyDescent="0.2">
      <c r="A267" s="409" t="s">
        <v>583</v>
      </c>
      <c r="B267" s="26" t="s">
        <v>584</v>
      </c>
      <c r="C267" s="18" t="s">
        <v>1662</v>
      </c>
      <c r="D267" s="18" t="s">
        <v>13</v>
      </c>
      <c r="E267" s="27" t="s">
        <v>183</v>
      </c>
      <c r="F267" s="402">
        <f>SUMIFS('MCO Encounters'!G:G,'MCO Encounters'!A:A,B267,'MCO Encounters'!F:F,$C$1)</f>
        <v>0</v>
      </c>
      <c r="G267" s="371"/>
      <c r="H267" s="404">
        <f>SUMIFS('MCO Encounters'!I:I,'MCO Encounters'!A:A,B267,'MCO Encounters'!F:F,$C$1)</f>
        <v>0</v>
      </c>
      <c r="I267" s="371"/>
      <c r="J267" s="404">
        <f>SUMIFS('MCO Encounters'!H:H,'MCO Encounters'!A:A,B267,'MCO Encounters'!F:F,$C$1)</f>
        <v>0</v>
      </c>
      <c r="K267" s="372"/>
      <c r="L267" s="370"/>
      <c r="M267" s="394"/>
      <c r="N267" s="394"/>
      <c r="O267" s="394"/>
      <c r="P267" s="394"/>
      <c r="Q267" s="394"/>
      <c r="R267" s="395"/>
      <c r="S267" s="396"/>
      <c r="T267" s="394"/>
      <c r="U267" s="397"/>
      <c r="V267" s="398"/>
      <c r="W267" s="394"/>
      <c r="X267" s="398"/>
      <c r="Y267" s="394"/>
      <c r="Z267" s="396"/>
      <c r="AA267" s="398"/>
      <c r="AB267" s="398"/>
      <c r="AC267" s="398"/>
      <c r="AD267" s="398"/>
      <c r="AE267" s="398"/>
      <c r="AF267" s="397"/>
      <c r="AG267" s="388"/>
      <c r="AH267" s="388"/>
      <c r="AI267" s="388"/>
      <c r="AJ267" s="388"/>
      <c r="AK267" s="388"/>
      <c r="AL267" s="388"/>
      <c r="AM267" s="388"/>
      <c r="AN267" s="388"/>
      <c r="AO267" s="388"/>
      <c r="AP267" s="388"/>
      <c r="AQ267" s="388"/>
      <c r="AR267" s="388"/>
      <c r="AS267" s="388"/>
      <c r="AT267" s="388"/>
      <c r="AU267" s="388"/>
      <c r="AV267" s="388"/>
      <c r="AW267" s="388"/>
      <c r="AX267" s="389"/>
      <c r="AY267" s="388"/>
      <c r="AZ267" s="388"/>
      <c r="BA267" s="388"/>
      <c r="BB267" s="388"/>
      <c r="BC267" s="388"/>
      <c r="BD267" s="388"/>
      <c r="BE267" s="388"/>
      <c r="BF267" s="388"/>
      <c r="BG267" s="388"/>
      <c r="BH267" s="399"/>
      <c r="BI267" s="385"/>
      <c r="BJ267" s="388"/>
      <c r="BK267" s="388"/>
      <c r="BL267" s="388"/>
      <c r="BM267" s="388"/>
      <c r="BN267" s="391"/>
      <c r="BO267" s="19">
        <f>COUNTIF(AG267:AW267,"Yes")</f>
        <v>0</v>
      </c>
      <c r="BP267" s="20">
        <f>COUNTIF(AX267:BG267, "Yes")</f>
        <v>0</v>
      </c>
      <c r="BQ267" s="21">
        <f>COUNTIF(BI267:BN267, "Yes")</f>
        <v>0</v>
      </c>
      <c r="BR267" s="242">
        <f>SUM(BO267:BQ267)</f>
        <v>0</v>
      </c>
      <c r="BS267" s="9" t="str">
        <f>IF(MATCH(B:B,'[2]Master ATLIS List'!$A:$A,0),"Y","N")</f>
        <v>Y</v>
      </c>
    </row>
    <row r="268" spans="1:71" x14ac:dyDescent="0.2">
      <c r="A268" s="408" t="s">
        <v>1094</v>
      </c>
      <c r="B268" s="22" t="s">
        <v>1095</v>
      </c>
      <c r="C268" s="23" t="s">
        <v>1718</v>
      </c>
      <c r="D268" s="23" t="s">
        <v>13</v>
      </c>
      <c r="E268" s="24" t="s">
        <v>183</v>
      </c>
      <c r="F268" s="402">
        <f>SUMIFS('MCO Encounters'!G:G,'MCO Encounters'!A:A,B268,'MCO Encounters'!F:F,$C$1)</f>
        <v>0</v>
      </c>
      <c r="G268" s="371"/>
      <c r="H268" s="404">
        <f>SUMIFS('MCO Encounters'!I:I,'MCO Encounters'!A:A,B268,'MCO Encounters'!F:F,$C$1)</f>
        <v>0</v>
      </c>
      <c r="I268" s="371"/>
      <c r="J268" s="404">
        <f>SUMIFS('MCO Encounters'!H:H,'MCO Encounters'!A:A,B268,'MCO Encounters'!F:F,$C$1)</f>
        <v>0</v>
      </c>
      <c r="K268" s="372"/>
      <c r="L268" s="370"/>
      <c r="M268" s="383"/>
      <c r="N268" s="383"/>
      <c r="O268" s="383"/>
      <c r="P268" s="383"/>
      <c r="Q268" s="383"/>
      <c r="R268" s="384"/>
      <c r="S268" s="385"/>
      <c r="T268" s="383"/>
      <c r="U268" s="393"/>
      <c r="V268" s="388"/>
      <c r="W268" s="383"/>
      <c r="X268" s="388"/>
      <c r="Y268" s="383"/>
      <c r="Z268" s="385"/>
      <c r="AA268" s="388"/>
      <c r="AB268" s="388"/>
      <c r="AC268" s="388"/>
      <c r="AD268" s="388"/>
      <c r="AE268" s="388"/>
      <c r="AF268" s="393"/>
      <c r="AG268" s="388"/>
      <c r="AH268" s="388"/>
      <c r="AI268" s="388"/>
      <c r="AJ268" s="388"/>
      <c r="AK268" s="388"/>
      <c r="AL268" s="388"/>
      <c r="AM268" s="388"/>
      <c r="AN268" s="388"/>
      <c r="AO268" s="388"/>
      <c r="AP268" s="388"/>
      <c r="AQ268" s="388"/>
      <c r="AR268" s="388"/>
      <c r="AS268" s="388"/>
      <c r="AT268" s="388"/>
      <c r="AU268" s="388"/>
      <c r="AV268" s="388"/>
      <c r="AW268" s="388"/>
      <c r="AX268" s="389"/>
      <c r="AY268" s="388"/>
      <c r="AZ268" s="388"/>
      <c r="BA268" s="388"/>
      <c r="BB268" s="388"/>
      <c r="BC268" s="388"/>
      <c r="BD268" s="388"/>
      <c r="BE268" s="388"/>
      <c r="BF268" s="388"/>
      <c r="BG268" s="388"/>
      <c r="BH268" s="390"/>
      <c r="BI268" s="385"/>
      <c r="BJ268" s="388"/>
      <c r="BK268" s="388"/>
      <c r="BL268" s="388"/>
      <c r="BM268" s="388"/>
      <c r="BN268" s="391"/>
      <c r="BO268" s="19">
        <f>COUNTIF(AG268:AW268,"Yes")</f>
        <v>0</v>
      </c>
      <c r="BP268" s="20">
        <f>COUNTIF(AX268:BG268, "Yes")</f>
        <v>0</v>
      </c>
      <c r="BQ268" s="21">
        <f>COUNTIF(BI268:BN268, "Yes")</f>
        <v>0</v>
      </c>
      <c r="BR268" s="242">
        <f>SUM(BO268:BQ268)</f>
        <v>0</v>
      </c>
      <c r="BS268" s="9" t="str">
        <f>IF(MATCH(B:B,'[2]Master ATLIS List'!$A:$A,0),"Y","N")</f>
        <v>Y</v>
      </c>
    </row>
    <row r="269" spans="1:71" s="28" customFormat="1" x14ac:dyDescent="0.2">
      <c r="A269" s="409" t="s">
        <v>762</v>
      </c>
      <c r="B269" s="26" t="s">
        <v>763</v>
      </c>
      <c r="C269" s="18" t="s">
        <v>1481</v>
      </c>
      <c r="D269" s="18" t="s">
        <v>15</v>
      </c>
      <c r="E269" s="27" t="s">
        <v>17</v>
      </c>
      <c r="F269" s="402">
        <f>SUMIFS('MCO Encounters'!G:G,'MCO Encounters'!A:A,B269,'MCO Encounters'!F:F,$C$1)</f>
        <v>0</v>
      </c>
      <c r="G269" s="371"/>
      <c r="H269" s="404">
        <f>SUMIFS('MCO Encounters'!I:I,'MCO Encounters'!A:A,B269,'MCO Encounters'!F:F,$C$1)</f>
        <v>0</v>
      </c>
      <c r="I269" s="371"/>
      <c r="J269" s="404">
        <f>SUMIFS('MCO Encounters'!H:H,'MCO Encounters'!A:A,B269,'MCO Encounters'!F:F,$C$1)</f>
        <v>0</v>
      </c>
      <c r="K269" s="372"/>
      <c r="L269" s="370"/>
      <c r="M269" s="394"/>
      <c r="N269" s="394"/>
      <c r="O269" s="394"/>
      <c r="P269" s="394"/>
      <c r="Q269" s="394"/>
      <c r="R269" s="395"/>
      <c r="S269" s="396"/>
      <c r="T269" s="394"/>
      <c r="U269" s="397"/>
      <c r="V269" s="398"/>
      <c r="W269" s="394"/>
      <c r="X269" s="398"/>
      <c r="Y269" s="394"/>
      <c r="Z269" s="396"/>
      <c r="AA269" s="398"/>
      <c r="AB269" s="398"/>
      <c r="AC269" s="398"/>
      <c r="AD269" s="398"/>
      <c r="AE269" s="398"/>
      <c r="AF269" s="397"/>
      <c r="AG269" s="388"/>
      <c r="AH269" s="388"/>
      <c r="AI269" s="388"/>
      <c r="AJ269" s="388"/>
      <c r="AK269" s="388"/>
      <c r="AL269" s="388"/>
      <c r="AM269" s="388"/>
      <c r="AN269" s="388"/>
      <c r="AO269" s="388"/>
      <c r="AP269" s="388"/>
      <c r="AQ269" s="388"/>
      <c r="AR269" s="388"/>
      <c r="AS269" s="388"/>
      <c r="AT269" s="388"/>
      <c r="AU269" s="388"/>
      <c r="AV269" s="388"/>
      <c r="AW269" s="388"/>
      <c r="AX269" s="389"/>
      <c r="AY269" s="388"/>
      <c r="AZ269" s="388"/>
      <c r="BA269" s="388"/>
      <c r="BB269" s="388"/>
      <c r="BC269" s="388"/>
      <c r="BD269" s="388"/>
      <c r="BE269" s="388"/>
      <c r="BF269" s="388"/>
      <c r="BG269" s="388"/>
      <c r="BH269" s="399"/>
      <c r="BI269" s="385"/>
      <c r="BJ269" s="388"/>
      <c r="BK269" s="388"/>
      <c r="BL269" s="388"/>
      <c r="BM269" s="388"/>
      <c r="BN269" s="391"/>
      <c r="BO269" s="19">
        <f>COUNTIF(AG269:AW269,"Yes")</f>
        <v>0</v>
      </c>
      <c r="BP269" s="20">
        <f>COUNTIF(AX269:BG269, "Yes")</f>
        <v>0</v>
      </c>
      <c r="BQ269" s="21">
        <f>COUNTIF(BI269:BN269, "Yes")</f>
        <v>0</v>
      </c>
      <c r="BR269" s="242">
        <f>SUM(BO269:BQ269)</f>
        <v>0</v>
      </c>
      <c r="BS269" s="9" t="str">
        <f>IF(MATCH(B:B,'[2]Master ATLIS List'!$A:$A,0),"Y","N")</f>
        <v>Y</v>
      </c>
    </row>
    <row r="270" spans="1:71" x14ac:dyDescent="0.2">
      <c r="A270" s="408" t="s">
        <v>950</v>
      </c>
      <c r="B270" s="22" t="s">
        <v>951</v>
      </c>
      <c r="C270" s="23" t="s">
        <v>1597</v>
      </c>
      <c r="D270" s="23" t="s">
        <v>15</v>
      </c>
      <c r="E270" s="24" t="s">
        <v>18</v>
      </c>
      <c r="F270" s="402">
        <f>SUMIFS('MCO Encounters'!G:G,'MCO Encounters'!A:A,B270,'MCO Encounters'!F:F,$C$1)</f>
        <v>0</v>
      </c>
      <c r="G270" s="371"/>
      <c r="H270" s="404">
        <f>SUMIFS('MCO Encounters'!I:I,'MCO Encounters'!A:A,B270,'MCO Encounters'!F:F,$C$1)</f>
        <v>0</v>
      </c>
      <c r="I270" s="371"/>
      <c r="J270" s="404">
        <f>SUMIFS('MCO Encounters'!H:H,'MCO Encounters'!A:A,B270,'MCO Encounters'!F:F,$C$1)</f>
        <v>0</v>
      </c>
      <c r="K270" s="372"/>
      <c r="L270" s="370"/>
      <c r="M270" s="383"/>
      <c r="N270" s="383"/>
      <c r="O270" s="383"/>
      <c r="P270" s="383"/>
      <c r="Q270" s="383"/>
      <c r="R270" s="384"/>
      <c r="S270" s="385"/>
      <c r="T270" s="383"/>
      <c r="U270" s="393"/>
      <c r="V270" s="388"/>
      <c r="W270" s="383"/>
      <c r="X270" s="388"/>
      <c r="Y270" s="383"/>
      <c r="Z270" s="385"/>
      <c r="AA270" s="388"/>
      <c r="AB270" s="388"/>
      <c r="AC270" s="388"/>
      <c r="AD270" s="388"/>
      <c r="AE270" s="388"/>
      <c r="AF270" s="393"/>
      <c r="AG270" s="388"/>
      <c r="AH270" s="388"/>
      <c r="AI270" s="388"/>
      <c r="AJ270" s="388"/>
      <c r="AK270" s="388"/>
      <c r="AL270" s="388"/>
      <c r="AM270" s="388"/>
      <c r="AN270" s="388"/>
      <c r="AO270" s="388"/>
      <c r="AP270" s="388"/>
      <c r="AQ270" s="388"/>
      <c r="AR270" s="388"/>
      <c r="AS270" s="388"/>
      <c r="AT270" s="388"/>
      <c r="AU270" s="388"/>
      <c r="AV270" s="388"/>
      <c r="AW270" s="388"/>
      <c r="AX270" s="389"/>
      <c r="AY270" s="388"/>
      <c r="AZ270" s="388"/>
      <c r="BA270" s="388"/>
      <c r="BB270" s="388"/>
      <c r="BC270" s="388"/>
      <c r="BD270" s="388"/>
      <c r="BE270" s="388"/>
      <c r="BF270" s="388"/>
      <c r="BG270" s="388"/>
      <c r="BH270" s="390"/>
      <c r="BI270" s="385"/>
      <c r="BJ270" s="388"/>
      <c r="BK270" s="388"/>
      <c r="BL270" s="388"/>
      <c r="BM270" s="388"/>
      <c r="BN270" s="391"/>
      <c r="BO270" s="19">
        <f>COUNTIF(AG270:AW270,"Yes")</f>
        <v>0</v>
      </c>
      <c r="BP270" s="20">
        <f>COUNTIF(AX270:BG270, "Yes")</f>
        <v>0</v>
      </c>
      <c r="BQ270" s="21">
        <f>COUNTIF(BI270:BN270, "Yes")</f>
        <v>0</v>
      </c>
      <c r="BR270" s="242">
        <f>SUM(BO270:BQ270)</f>
        <v>0</v>
      </c>
      <c r="BS270" s="9" t="str">
        <f>IF(MATCH(B:B,'[2]Master ATLIS List'!$A:$A,0),"Y","N")</f>
        <v>Y</v>
      </c>
    </row>
    <row r="271" spans="1:71" s="28" customFormat="1" x14ac:dyDescent="0.2">
      <c r="A271" s="409" t="s">
        <v>774</v>
      </c>
      <c r="B271" s="26" t="s">
        <v>775</v>
      </c>
      <c r="C271" s="18" t="s">
        <v>1552</v>
      </c>
      <c r="D271" s="18" t="s">
        <v>15</v>
      </c>
      <c r="E271" s="27" t="s">
        <v>18</v>
      </c>
      <c r="F271" s="402">
        <f>SUMIFS('MCO Encounters'!G:G,'MCO Encounters'!A:A,B271,'MCO Encounters'!F:F,$C$1)</f>
        <v>0</v>
      </c>
      <c r="G271" s="371"/>
      <c r="H271" s="404">
        <f>SUMIFS('MCO Encounters'!I:I,'MCO Encounters'!A:A,B271,'MCO Encounters'!F:F,$C$1)</f>
        <v>0</v>
      </c>
      <c r="I271" s="371"/>
      <c r="J271" s="404">
        <f>SUMIFS('MCO Encounters'!H:H,'MCO Encounters'!A:A,B271,'MCO Encounters'!F:F,$C$1)</f>
        <v>0</v>
      </c>
      <c r="K271" s="372"/>
      <c r="L271" s="370"/>
      <c r="M271" s="394"/>
      <c r="N271" s="394"/>
      <c r="O271" s="394"/>
      <c r="P271" s="394"/>
      <c r="Q271" s="394"/>
      <c r="R271" s="395"/>
      <c r="S271" s="396"/>
      <c r="T271" s="394"/>
      <c r="U271" s="397"/>
      <c r="V271" s="398"/>
      <c r="W271" s="394"/>
      <c r="X271" s="398"/>
      <c r="Y271" s="394"/>
      <c r="Z271" s="396"/>
      <c r="AA271" s="398"/>
      <c r="AB271" s="398"/>
      <c r="AC271" s="398"/>
      <c r="AD271" s="398"/>
      <c r="AE271" s="398"/>
      <c r="AF271" s="397"/>
      <c r="AG271" s="388"/>
      <c r="AH271" s="388"/>
      <c r="AI271" s="388"/>
      <c r="AJ271" s="388"/>
      <c r="AK271" s="388"/>
      <c r="AL271" s="388"/>
      <c r="AM271" s="388"/>
      <c r="AN271" s="388"/>
      <c r="AO271" s="388"/>
      <c r="AP271" s="388"/>
      <c r="AQ271" s="388"/>
      <c r="AR271" s="388"/>
      <c r="AS271" s="388"/>
      <c r="AT271" s="388"/>
      <c r="AU271" s="388"/>
      <c r="AV271" s="388"/>
      <c r="AW271" s="388"/>
      <c r="AX271" s="389"/>
      <c r="AY271" s="388"/>
      <c r="AZ271" s="388"/>
      <c r="BA271" s="388"/>
      <c r="BB271" s="388"/>
      <c r="BC271" s="388"/>
      <c r="BD271" s="388"/>
      <c r="BE271" s="388"/>
      <c r="BF271" s="388"/>
      <c r="BG271" s="388"/>
      <c r="BH271" s="399"/>
      <c r="BI271" s="385"/>
      <c r="BJ271" s="388"/>
      <c r="BK271" s="388"/>
      <c r="BL271" s="388"/>
      <c r="BM271" s="388"/>
      <c r="BN271" s="391"/>
      <c r="BO271" s="19">
        <f>COUNTIF(AG271:AW271,"Yes")</f>
        <v>0</v>
      </c>
      <c r="BP271" s="20">
        <f>COUNTIF(AX271:BG271, "Yes")</f>
        <v>0</v>
      </c>
      <c r="BQ271" s="21">
        <f>COUNTIF(BI271:BN271, "Yes")</f>
        <v>0</v>
      </c>
      <c r="BR271" s="242">
        <f>SUM(BO271:BQ271)</f>
        <v>0</v>
      </c>
      <c r="BS271" s="9" t="str">
        <f>IF(MATCH(B:B,'[2]Master ATLIS List'!$A:$A,0),"Y","N")</f>
        <v>Y</v>
      </c>
    </row>
    <row r="272" spans="1:71" x14ac:dyDescent="0.2">
      <c r="A272" s="408" t="s">
        <v>956</v>
      </c>
      <c r="B272" s="22" t="s">
        <v>957</v>
      </c>
      <c r="C272" s="23" t="s">
        <v>1655</v>
      </c>
      <c r="D272" s="23" t="s">
        <v>13</v>
      </c>
      <c r="E272" s="24" t="s">
        <v>35</v>
      </c>
      <c r="F272" s="402">
        <f>SUMIFS('MCO Encounters'!G:G,'MCO Encounters'!A:A,B272,'MCO Encounters'!F:F,$C$1)</f>
        <v>0</v>
      </c>
      <c r="G272" s="371"/>
      <c r="H272" s="404">
        <f>SUMIFS('MCO Encounters'!I:I,'MCO Encounters'!A:A,B272,'MCO Encounters'!F:F,$C$1)</f>
        <v>0</v>
      </c>
      <c r="I272" s="371"/>
      <c r="J272" s="404">
        <f>SUMIFS('MCO Encounters'!H:H,'MCO Encounters'!A:A,B272,'MCO Encounters'!F:F,$C$1)</f>
        <v>0</v>
      </c>
      <c r="K272" s="372"/>
      <c r="L272" s="370"/>
      <c r="M272" s="383"/>
      <c r="N272" s="383"/>
      <c r="O272" s="383"/>
      <c r="P272" s="383"/>
      <c r="Q272" s="383"/>
      <c r="R272" s="384"/>
      <c r="S272" s="385"/>
      <c r="T272" s="383"/>
      <c r="U272" s="393"/>
      <c r="V272" s="388"/>
      <c r="W272" s="383"/>
      <c r="X272" s="388"/>
      <c r="Y272" s="383"/>
      <c r="Z272" s="385"/>
      <c r="AA272" s="388"/>
      <c r="AB272" s="388"/>
      <c r="AC272" s="388"/>
      <c r="AD272" s="388"/>
      <c r="AE272" s="388"/>
      <c r="AF272" s="393"/>
      <c r="AG272" s="388"/>
      <c r="AH272" s="388"/>
      <c r="AI272" s="388"/>
      <c r="AJ272" s="388"/>
      <c r="AK272" s="388"/>
      <c r="AL272" s="388"/>
      <c r="AM272" s="388"/>
      <c r="AN272" s="388"/>
      <c r="AO272" s="388"/>
      <c r="AP272" s="388"/>
      <c r="AQ272" s="388"/>
      <c r="AR272" s="388"/>
      <c r="AS272" s="388"/>
      <c r="AT272" s="388"/>
      <c r="AU272" s="388"/>
      <c r="AV272" s="388"/>
      <c r="AW272" s="388"/>
      <c r="AX272" s="389"/>
      <c r="AY272" s="388"/>
      <c r="AZ272" s="388"/>
      <c r="BA272" s="388"/>
      <c r="BB272" s="388"/>
      <c r="BC272" s="388"/>
      <c r="BD272" s="388"/>
      <c r="BE272" s="388"/>
      <c r="BF272" s="388"/>
      <c r="BG272" s="388"/>
      <c r="BH272" s="390"/>
      <c r="BI272" s="385"/>
      <c r="BJ272" s="388"/>
      <c r="BK272" s="388"/>
      <c r="BL272" s="388"/>
      <c r="BM272" s="388"/>
      <c r="BN272" s="391"/>
      <c r="BO272" s="19">
        <f>COUNTIF(AG272:AW272,"Yes")</f>
        <v>0</v>
      </c>
      <c r="BP272" s="20">
        <f>COUNTIF(AX272:BG272, "Yes")</f>
        <v>0</v>
      </c>
      <c r="BQ272" s="21">
        <f>COUNTIF(BI272:BN272, "Yes")</f>
        <v>0</v>
      </c>
      <c r="BR272" s="242">
        <f>SUM(BO272:BQ272)</f>
        <v>0</v>
      </c>
      <c r="BS272" s="9" t="str">
        <f>IF(MATCH(B:B,'[2]Master ATLIS List'!$A:$A,0),"Y","N")</f>
        <v>Y</v>
      </c>
    </row>
    <row r="273" spans="1:71" s="28" customFormat="1" x14ac:dyDescent="0.2">
      <c r="A273" s="409" t="s">
        <v>734</v>
      </c>
      <c r="B273" s="26" t="s">
        <v>735</v>
      </c>
      <c r="C273" s="18" t="s">
        <v>1739</v>
      </c>
      <c r="D273" s="18" t="s">
        <v>15</v>
      </c>
      <c r="E273" s="27" t="s">
        <v>35</v>
      </c>
      <c r="F273" s="402">
        <f>SUMIFS('MCO Encounters'!G:G,'MCO Encounters'!A:A,B273,'MCO Encounters'!F:F,$C$1)</f>
        <v>0</v>
      </c>
      <c r="G273" s="371"/>
      <c r="H273" s="404">
        <f>SUMIFS('MCO Encounters'!I:I,'MCO Encounters'!A:A,B273,'MCO Encounters'!F:F,$C$1)</f>
        <v>0</v>
      </c>
      <c r="I273" s="371"/>
      <c r="J273" s="404">
        <f>SUMIFS('MCO Encounters'!H:H,'MCO Encounters'!A:A,B273,'MCO Encounters'!F:F,$C$1)</f>
        <v>0</v>
      </c>
      <c r="K273" s="372"/>
      <c r="L273" s="370"/>
      <c r="M273" s="394"/>
      <c r="N273" s="394"/>
      <c r="O273" s="394"/>
      <c r="P273" s="394"/>
      <c r="Q273" s="394"/>
      <c r="R273" s="395"/>
      <c r="S273" s="396"/>
      <c r="T273" s="394"/>
      <c r="U273" s="397"/>
      <c r="V273" s="398"/>
      <c r="W273" s="394"/>
      <c r="X273" s="398"/>
      <c r="Y273" s="394"/>
      <c r="Z273" s="396"/>
      <c r="AA273" s="398"/>
      <c r="AB273" s="398"/>
      <c r="AC273" s="398"/>
      <c r="AD273" s="398"/>
      <c r="AE273" s="398"/>
      <c r="AF273" s="397"/>
      <c r="AG273" s="388"/>
      <c r="AH273" s="388"/>
      <c r="AI273" s="388"/>
      <c r="AJ273" s="388"/>
      <c r="AK273" s="388"/>
      <c r="AL273" s="388"/>
      <c r="AM273" s="388"/>
      <c r="AN273" s="388"/>
      <c r="AO273" s="388"/>
      <c r="AP273" s="388"/>
      <c r="AQ273" s="388"/>
      <c r="AR273" s="388"/>
      <c r="AS273" s="388"/>
      <c r="AT273" s="388"/>
      <c r="AU273" s="388"/>
      <c r="AV273" s="388"/>
      <c r="AW273" s="388"/>
      <c r="AX273" s="389"/>
      <c r="AY273" s="388"/>
      <c r="AZ273" s="388"/>
      <c r="BA273" s="388"/>
      <c r="BB273" s="388"/>
      <c r="BC273" s="388"/>
      <c r="BD273" s="388"/>
      <c r="BE273" s="388"/>
      <c r="BF273" s="388"/>
      <c r="BG273" s="388"/>
      <c r="BH273" s="399"/>
      <c r="BI273" s="385"/>
      <c r="BJ273" s="388"/>
      <c r="BK273" s="388"/>
      <c r="BL273" s="388"/>
      <c r="BM273" s="388"/>
      <c r="BN273" s="391"/>
      <c r="BO273" s="19">
        <f>COUNTIF(AG273:AW273,"Yes")</f>
        <v>0</v>
      </c>
      <c r="BP273" s="20">
        <f>COUNTIF(AX273:BG273, "Yes")</f>
        <v>0</v>
      </c>
      <c r="BQ273" s="21">
        <f>COUNTIF(BI273:BN273, "Yes")</f>
        <v>0</v>
      </c>
      <c r="BR273" s="242">
        <f>SUM(BO273:BQ273)</f>
        <v>0</v>
      </c>
      <c r="BS273" s="9" t="str">
        <f>IF(MATCH(B:B,'[2]Master ATLIS List'!$A:$A,0),"Y","N")</f>
        <v>Y</v>
      </c>
    </row>
    <row r="274" spans="1:71" x14ac:dyDescent="0.2">
      <c r="A274" s="408" t="s">
        <v>1378</v>
      </c>
      <c r="B274" s="22" t="s">
        <v>1087</v>
      </c>
      <c r="C274" s="23" t="s">
        <v>1656</v>
      </c>
      <c r="D274" s="23" t="s">
        <v>13</v>
      </c>
      <c r="E274" s="24" t="s">
        <v>66</v>
      </c>
      <c r="F274" s="402">
        <f>SUMIFS('MCO Encounters'!G:G,'MCO Encounters'!A:A,B274,'MCO Encounters'!F:F,$C$1)</f>
        <v>0</v>
      </c>
      <c r="G274" s="371"/>
      <c r="H274" s="404">
        <f>SUMIFS('MCO Encounters'!I:I,'MCO Encounters'!A:A,B274,'MCO Encounters'!F:F,$C$1)</f>
        <v>0</v>
      </c>
      <c r="I274" s="371"/>
      <c r="J274" s="404">
        <f>SUMIFS('MCO Encounters'!H:H,'MCO Encounters'!A:A,B274,'MCO Encounters'!F:F,$C$1)</f>
        <v>0</v>
      </c>
      <c r="K274" s="372"/>
      <c r="L274" s="370"/>
      <c r="M274" s="383"/>
      <c r="N274" s="383"/>
      <c r="O274" s="383"/>
      <c r="P274" s="383"/>
      <c r="Q274" s="383"/>
      <c r="R274" s="384"/>
      <c r="S274" s="385"/>
      <c r="T274" s="383"/>
      <c r="U274" s="393"/>
      <c r="V274" s="388"/>
      <c r="W274" s="383"/>
      <c r="X274" s="388"/>
      <c r="Y274" s="383"/>
      <c r="Z274" s="385"/>
      <c r="AA274" s="388"/>
      <c r="AB274" s="388"/>
      <c r="AC274" s="388"/>
      <c r="AD274" s="388"/>
      <c r="AE274" s="388"/>
      <c r="AF274" s="393"/>
      <c r="AG274" s="388"/>
      <c r="AH274" s="388"/>
      <c r="AI274" s="388"/>
      <c r="AJ274" s="388"/>
      <c r="AK274" s="388"/>
      <c r="AL274" s="388"/>
      <c r="AM274" s="388"/>
      <c r="AN274" s="388"/>
      <c r="AO274" s="388"/>
      <c r="AP274" s="388"/>
      <c r="AQ274" s="388"/>
      <c r="AR274" s="388"/>
      <c r="AS274" s="388"/>
      <c r="AT274" s="388"/>
      <c r="AU274" s="388"/>
      <c r="AV274" s="388"/>
      <c r="AW274" s="388"/>
      <c r="AX274" s="389"/>
      <c r="AY274" s="388"/>
      <c r="AZ274" s="388"/>
      <c r="BA274" s="388"/>
      <c r="BB274" s="388"/>
      <c r="BC274" s="388"/>
      <c r="BD274" s="388"/>
      <c r="BE274" s="388"/>
      <c r="BF274" s="388"/>
      <c r="BG274" s="388"/>
      <c r="BH274" s="390"/>
      <c r="BI274" s="385"/>
      <c r="BJ274" s="388"/>
      <c r="BK274" s="388"/>
      <c r="BL274" s="388"/>
      <c r="BM274" s="388"/>
      <c r="BN274" s="391"/>
      <c r="BO274" s="19">
        <f>COUNTIF(AG274:AW274,"Yes")</f>
        <v>0</v>
      </c>
      <c r="BP274" s="20">
        <f>COUNTIF(AX274:BG274, "Yes")</f>
        <v>0</v>
      </c>
      <c r="BQ274" s="21">
        <f>COUNTIF(BI274:BN274, "Yes")</f>
        <v>0</v>
      </c>
      <c r="BR274" s="242">
        <f>SUM(BO274:BQ274)</f>
        <v>0</v>
      </c>
      <c r="BS274" s="9" t="str">
        <f>IF(MATCH(B:B,'[2]Master ATLIS List'!$A:$A,0),"Y","N")</f>
        <v>Y</v>
      </c>
    </row>
    <row r="275" spans="1:71" s="28" customFormat="1" x14ac:dyDescent="0.2">
      <c r="A275" s="409" t="s">
        <v>262</v>
      </c>
      <c r="B275" s="26" t="s">
        <v>263</v>
      </c>
      <c r="C275" s="18" t="s">
        <v>1568</v>
      </c>
      <c r="D275" s="18" t="s">
        <v>15</v>
      </c>
      <c r="E275" s="27" t="s">
        <v>35</v>
      </c>
      <c r="F275" s="402">
        <f>SUMIFS('MCO Encounters'!G:G,'MCO Encounters'!A:A,B275,'MCO Encounters'!F:F,$C$1)</f>
        <v>0</v>
      </c>
      <c r="G275" s="371"/>
      <c r="H275" s="404">
        <f>SUMIFS('MCO Encounters'!I:I,'MCO Encounters'!A:A,B275,'MCO Encounters'!F:F,$C$1)</f>
        <v>0</v>
      </c>
      <c r="I275" s="371"/>
      <c r="J275" s="404">
        <f>SUMIFS('MCO Encounters'!H:H,'MCO Encounters'!A:A,B275,'MCO Encounters'!F:F,$C$1)</f>
        <v>0</v>
      </c>
      <c r="K275" s="372"/>
      <c r="L275" s="370"/>
      <c r="M275" s="394"/>
      <c r="N275" s="394"/>
      <c r="O275" s="394"/>
      <c r="P275" s="394"/>
      <c r="Q275" s="394"/>
      <c r="R275" s="395"/>
      <c r="S275" s="396"/>
      <c r="T275" s="394"/>
      <c r="U275" s="397"/>
      <c r="V275" s="398"/>
      <c r="W275" s="394"/>
      <c r="X275" s="398"/>
      <c r="Y275" s="394"/>
      <c r="Z275" s="396"/>
      <c r="AA275" s="398"/>
      <c r="AB275" s="398"/>
      <c r="AC275" s="398"/>
      <c r="AD275" s="398"/>
      <c r="AE275" s="398"/>
      <c r="AF275" s="397"/>
      <c r="AG275" s="388"/>
      <c r="AH275" s="388"/>
      <c r="AI275" s="388"/>
      <c r="AJ275" s="388"/>
      <c r="AK275" s="388"/>
      <c r="AL275" s="388"/>
      <c r="AM275" s="388"/>
      <c r="AN275" s="388"/>
      <c r="AO275" s="388"/>
      <c r="AP275" s="388"/>
      <c r="AQ275" s="388"/>
      <c r="AR275" s="388"/>
      <c r="AS275" s="388"/>
      <c r="AT275" s="388"/>
      <c r="AU275" s="388"/>
      <c r="AV275" s="388"/>
      <c r="AW275" s="388"/>
      <c r="AX275" s="389"/>
      <c r="AY275" s="388"/>
      <c r="AZ275" s="388"/>
      <c r="BA275" s="388"/>
      <c r="BB275" s="388"/>
      <c r="BC275" s="388"/>
      <c r="BD275" s="388"/>
      <c r="BE275" s="388"/>
      <c r="BF275" s="388"/>
      <c r="BG275" s="388"/>
      <c r="BH275" s="399"/>
      <c r="BI275" s="385"/>
      <c r="BJ275" s="388"/>
      <c r="BK275" s="388"/>
      <c r="BL275" s="388"/>
      <c r="BM275" s="388"/>
      <c r="BN275" s="391"/>
      <c r="BO275" s="19">
        <f>COUNTIF(AG275:AW275,"Yes")</f>
        <v>0</v>
      </c>
      <c r="BP275" s="20">
        <f>COUNTIF(AX275:BG275, "Yes")</f>
        <v>0</v>
      </c>
      <c r="BQ275" s="21">
        <f>COUNTIF(BI275:BN275, "Yes")</f>
        <v>0</v>
      </c>
      <c r="BR275" s="242">
        <f>SUM(BO275:BQ275)</f>
        <v>0</v>
      </c>
      <c r="BS275" s="9" t="str">
        <f>IF(MATCH(B:B,'[2]Master ATLIS List'!$A:$A,0),"Y","N")</f>
        <v>Y</v>
      </c>
    </row>
    <row r="276" spans="1:71" x14ac:dyDescent="0.2">
      <c r="A276" s="408" t="s">
        <v>478</v>
      </c>
      <c r="B276" s="22" t="s">
        <v>479</v>
      </c>
      <c r="C276" s="23" t="s">
        <v>1619</v>
      </c>
      <c r="D276" s="23" t="s">
        <v>13</v>
      </c>
      <c r="E276" s="24" t="s">
        <v>63</v>
      </c>
      <c r="F276" s="402">
        <f>SUMIFS('MCO Encounters'!G:G,'MCO Encounters'!A:A,B276,'MCO Encounters'!F:F,$C$1)</f>
        <v>0</v>
      </c>
      <c r="G276" s="371"/>
      <c r="H276" s="404">
        <f>SUMIFS('MCO Encounters'!I:I,'MCO Encounters'!A:A,B276,'MCO Encounters'!F:F,$C$1)</f>
        <v>0</v>
      </c>
      <c r="I276" s="371"/>
      <c r="J276" s="404">
        <f>SUMIFS('MCO Encounters'!H:H,'MCO Encounters'!A:A,B276,'MCO Encounters'!F:F,$C$1)</f>
        <v>0</v>
      </c>
      <c r="K276" s="372"/>
      <c r="L276" s="370"/>
      <c r="M276" s="383"/>
      <c r="N276" s="383"/>
      <c r="O276" s="383"/>
      <c r="P276" s="383"/>
      <c r="Q276" s="383"/>
      <c r="R276" s="384"/>
      <c r="S276" s="385"/>
      <c r="T276" s="383"/>
      <c r="U276" s="393"/>
      <c r="V276" s="388"/>
      <c r="W276" s="383"/>
      <c r="X276" s="388"/>
      <c r="Y276" s="383"/>
      <c r="Z276" s="385"/>
      <c r="AA276" s="388"/>
      <c r="AB276" s="388"/>
      <c r="AC276" s="388"/>
      <c r="AD276" s="388"/>
      <c r="AE276" s="388"/>
      <c r="AF276" s="393"/>
      <c r="AG276" s="388"/>
      <c r="AH276" s="388"/>
      <c r="AI276" s="388"/>
      <c r="AJ276" s="388"/>
      <c r="AK276" s="388"/>
      <c r="AL276" s="388"/>
      <c r="AM276" s="388"/>
      <c r="AN276" s="388"/>
      <c r="AO276" s="388"/>
      <c r="AP276" s="388"/>
      <c r="AQ276" s="388"/>
      <c r="AR276" s="388"/>
      <c r="AS276" s="388"/>
      <c r="AT276" s="388"/>
      <c r="AU276" s="388"/>
      <c r="AV276" s="388"/>
      <c r="AW276" s="388"/>
      <c r="AX276" s="389"/>
      <c r="AY276" s="388"/>
      <c r="AZ276" s="388"/>
      <c r="BA276" s="388"/>
      <c r="BB276" s="388"/>
      <c r="BC276" s="388"/>
      <c r="BD276" s="388"/>
      <c r="BE276" s="388"/>
      <c r="BF276" s="388"/>
      <c r="BG276" s="388"/>
      <c r="BH276" s="390"/>
      <c r="BI276" s="385"/>
      <c r="BJ276" s="388"/>
      <c r="BK276" s="388"/>
      <c r="BL276" s="388"/>
      <c r="BM276" s="388"/>
      <c r="BN276" s="391"/>
      <c r="BO276" s="19">
        <f>COUNTIF(AG276:AW276,"Yes")</f>
        <v>0</v>
      </c>
      <c r="BP276" s="20">
        <f>COUNTIF(AX276:BG276, "Yes")</f>
        <v>0</v>
      </c>
      <c r="BQ276" s="21">
        <f>COUNTIF(BI276:BN276, "Yes")</f>
        <v>0</v>
      </c>
      <c r="BR276" s="242">
        <f>SUM(BO276:BQ276)</f>
        <v>0</v>
      </c>
      <c r="BS276" s="9" t="str">
        <f>IF(MATCH(B:B,'[2]Master ATLIS List'!$A:$A,0),"Y","N")</f>
        <v>Y</v>
      </c>
    </row>
    <row r="277" spans="1:71" s="28" customFormat="1" x14ac:dyDescent="0.2">
      <c r="A277" s="409" t="s">
        <v>410</v>
      </c>
      <c r="B277" s="26" t="s">
        <v>411</v>
      </c>
      <c r="C277" s="18" t="s">
        <v>1631</v>
      </c>
      <c r="D277" s="18" t="s">
        <v>15</v>
      </c>
      <c r="E277" s="27" t="s">
        <v>17</v>
      </c>
      <c r="F277" s="402">
        <f>SUMIFS('MCO Encounters'!G:G,'MCO Encounters'!A:A,B277,'MCO Encounters'!F:F,$C$1)</f>
        <v>0</v>
      </c>
      <c r="G277" s="371"/>
      <c r="H277" s="404">
        <f>SUMIFS('MCO Encounters'!I:I,'MCO Encounters'!A:A,B277,'MCO Encounters'!F:F,$C$1)</f>
        <v>0</v>
      </c>
      <c r="I277" s="371"/>
      <c r="J277" s="404">
        <f>SUMIFS('MCO Encounters'!H:H,'MCO Encounters'!A:A,B277,'MCO Encounters'!F:F,$C$1)</f>
        <v>0</v>
      </c>
      <c r="K277" s="372"/>
      <c r="L277" s="370"/>
      <c r="M277" s="394"/>
      <c r="N277" s="394"/>
      <c r="O277" s="394"/>
      <c r="P277" s="394"/>
      <c r="Q277" s="394"/>
      <c r="R277" s="395"/>
      <c r="S277" s="396"/>
      <c r="T277" s="394"/>
      <c r="U277" s="397"/>
      <c r="V277" s="398"/>
      <c r="W277" s="394"/>
      <c r="X277" s="398"/>
      <c r="Y277" s="394"/>
      <c r="Z277" s="396"/>
      <c r="AA277" s="398"/>
      <c r="AB277" s="398"/>
      <c r="AC277" s="398"/>
      <c r="AD277" s="398"/>
      <c r="AE277" s="398"/>
      <c r="AF277" s="397"/>
      <c r="AG277" s="388"/>
      <c r="AH277" s="388"/>
      <c r="AI277" s="388"/>
      <c r="AJ277" s="388"/>
      <c r="AK277" s="388"/>
      <c r="AL277" s="388"/>
      <c r="AM277" s="388"/>
      <c r="AN277" s="388"/>
      <c r="AO277" s="388"/>
      <c r="AP277" s="388"/>
      <c r="AQ277" s="388"/>
      <c r="AR277" s="388"/>
      <c r="AS277" s="388"/>
      <c r="AT277" s="388"/>
      <c r="AU277" s="388"/>
      <c r="AV277" s="388"/>
      <c r="AW277" s="388"/>
      <c r="AX277" s="389"/>
      <c r="AY277" s="388"/>
      <c r="AZ277" s="388"/>
      <c r="BA277" s="388"/>
      <c r="BB277" s="388"/>
      <c r="BC277" s="388"/>
      <c r="BD277" s="388"/>
      <c r="BE277" s="388"/>
      <c r="BF277" s="388"/>
      <c r="BG277" s="388"/>
      <c r="BH277" s="399"/>
      <c r="BI277" s="385"/>
      <c r="BJ277" s="388"/>
      <c r="BK277" s="388"/>
      <c r="BL277" s="388"/>
      <c r="BM277" s="388"/>
      <c r="BN277" s="391"/>
      <c r="BO277" s="19">
        <f>COUNTIF(AG277:AW277,"Yes")</f>
        <v>0</v>
      </c>
      <c r="BP277" s="20">
        <f>COUNTIF(AX277:BG277, "Yes")</f>
        <v>0</v>
      </c>
      <c r="BQ277" s="21">
        <f>COUNTIF(BI277:BN277, "Yes")</f>
        <v>0</v>
      </c>
      <c r="BR277" s="242">
        <f>SUM(BO277:BQ277)</f>
        <v>0</v>
      </c>
      <c r="BS277" s="9" t="str">
        <f>IF(MATCH(B:B,'[2]Master ATLIS List'!$A:$A,0),"Y","N")</f>
        <v>Y</v>
      </c>
    </row>
    <row r="278" spans="1:71" x14ac:dyDescent="0.2">
      <c r="A278" s="408" t="s">
        <v>683</v>
      </c>
      <c r="B278" s="22" t="s">
        <v>684</v>
      </c>
      <c r="C278" s="23" t="s">
        <v>1752</v>
      </c>
      <c r="D278" s="23" t="s">
        <v>15</v>
      </c>
      <c r="E278" s="24" t="s">
        <v>20</v>
      </c>
      <c r="F278" s="402">
        <f>SUMIFS('MCO Encounters'!G:G,'MCO Encounters'!A:A,B278,'MCO Encounters'!F:F,$C$1)</f>
        <v>0</v>
      </c>
      <c r="G278" s="371"/>
      <c r="H278" s="404">
        <f>SUMIFS('MCO Encounters'!I:I,'MCO Encounters'!A:A,B278,'MCO Encounters'!F:F,$C$1)</f>
        <v>0</v>
      </c>
      <c r="I278" s="371"/>
      <c r="J278" s="404">
        <f>SUMIFS('MCO Encounters'!H:H,'MCO Encounters'!A:A,B278,'MCO Encounters'!F:F,$C$1)</f>
        <v>0</v>
      </c>
      <c r="K278" s="372"/>
      <c r="L278" s="370"/>
      <c r="M278" s="383"/>
      <c r="N278" s="383"/>
      <c r="O278" s="383"/>
      <c r="P278" s="383"/>
      <c r="Q278" s="383"/>
      <c r="R278" s="384"/>
      <c r="S278" s="385"/>
      <c r="T278" s="383"/>
      <c r="U278" s="393"/>
      <c r="V278" s="388"/>
      <c r="W278" s="383"/>
      <c r="X278" s="388"/>
      <c r="Y278" s="383"/>
      <c r="Z278" s="385"/>
      <c r="AA278" s="388"/>
      <c r="AB278" s="388"/>
      <c r="AC278" s="388"/>
      <c r="AD278" s="388"/>
      <c r="AE278" s="388"/>
      <c r="AF278" s="393"/>
      <c r="AG278" s="388"/>
      <c r="AH278" s="388"/>
      <c r="AI278" s="388"/>
      <c r="AJ278" s="388"/>
      <c r="AK278" s="388"/>
      <c r="AL278" s="388"/>
      <c r="AM278" s="388"/>
      <c r="AN278" s="388"/>
      <c r="AO278" s="388"/>
      <c r="AP278" s="388"/>
      <c r="AQ278" s="388"/>
      <c r="AR278" s="388"/>
      <c r="AS278" s="388"/>
      <c r="AT278" s="388"/>
      <c r="AU278" s="388"/>
      <c r="AV278" s="388"/>
      <c r="AW278" s="388"/>
      <c r="AX278" s="389"/>
      <c r="AY278" s="388"/>
      <c r="AZ278" s="388"/>
      <c r="BA278" s="388"/>
      <c r="BB278" s="388"/>
      <c r="BC278" s="388"/>
      <c r="BD278" s="388"/>
      <c r="BE278" s="388"/>
      <c r="BF278" s="388"/>
      <c r="BG278" s="388"/>
      <c r="BH278" s="390"/>
      <c r="BI278" s="385"/>
      <c r="BJ278" s="388"/>
      <c r="BK278" s="388"/>
      <c r="BL278" s="388"/>
      <c r="BM278" s="388"/>
      <c r="BN278" s="391"/>
      <c r="BO278" s="19">
        <f>COUNTIF(AG278:AW278,"Yes")</f>
        <v>0</v>
      </c>
      <c r="BP278" s="20">
        <f>COUNTIF(AX278:BG278, "Yes")</f>
        <v>0</v>
      </c>
      <c r="BQ278" s="21">
        <f>COUNTIF(BI278:BN278, "Yes")</f>
        <v>0</v>
      </c>
      <c r="BR278" s="242">
        <f>SUM(BO278:BQ278)</f>
        <v>0</v>
      </c>
      <c r="BS278" s="9" t="str">
        <f>IF(MATCH(B:B,'[2]Master ATLIS List'!$A:$A,0),"Y","N")</f>
        <v>Y</v>
      </c>
    </row>
    <row r="279" spans="1:71" s="28" customFormat="1" x14ac:dyDescent="0.2">
      <c r="A279" s="409" t="s">
        <v>416</v>
      </c>
      <c r="B279" s="26" t="s">
        <v>417</v>
      </c>
      <c r="C279" s="18" t="s">
        <v>1548</v>
      </c>
      <c r="D279" s="18" t="s">
        <v>13</v>
      </c>
      <c r="E279" s="27" t="s">
        <v>63</v>
      </c>
      <c r="F279" s="402">
        <f>SUMIFS('MCO Encounters'!G:G,'MCO Encounters'!A:A,B279,'MCO Encounters'!F:F,$C$1)</f>
        <v>0</v>
      </c>
      <c r="G279" s="371"/>
      <c r="H279" s="404">
        <f>SUMIFS('MCO Encounters'!I:I,'MCO Encounters'!A:A,B279,'MCO Encounters'!F:F,$C$1)</f>
        <v>0</v>
      </c>
      <c r="I279" s="371"/>
      <c r="J279" s="404">
        <f>SUMIFS('MCO Encounters'!H:H,'MCO Encounters'!A:A,B279,'MCO Encounters'!F:F,$C$1)</f>
        <v>0</v>
      </c>
      <c r="K279" s="372"/>
      <c r="L279" s="370"/>
      <c r="M279" s="394"/>
      <c r="N279" s="394"/>
      <c r="O279" s="394"/>
      <c r="P279" s="394"/>
      <c r="Q279" s="394"/>
      <c r="R279" s="395"/>
      <c r="S279" s="396"/>
      <c r="T279" s="394"/>
      <c r="U279" s="397"/>
      <c r="V279" s="398"/>
      <c r="W279" s="394"/>
      <c r="X279" s="398"/>
      <c r="Y279" s="394"/>
      <c r="Z279" s="396"/>
      <c r="AA279" s="398"/>
      <c r="AB279" s="398"/>
      <c r="AC279" s="398"/>
      <c r="AD279" s="398"/>
      <c r="AE279" s="398"/>
      <c r="AF279" s="397"/>
      <c r="AG279" s="388"/>
      <c r="AH279" s="388"/>
      <c r="AI279" s="388"/>
      <c r="AJ279" s="388"/>
      <c r="AK279" s="388"/>
      <c r="AL279" s="388"/>
      <c r="AM279" s="388"/>
      <c r="AN279" s="388"/>
      <c r="AO279" s="388"/>
      <c r="AP279" s="388"/>
      <c r="AQ279" s="388"/>
      <c r="AR279" s="388"/>
      <c r="AS279" s="388"/>
      <c r="AT279" s="388"/>
      <c r="AU279" s="388"/>
      <c r="AV279" s="388"/>
      <c r="AW279" s="388"/>
      <c r="AX279" s="389"/>
      <c r="AY279" s="388"/>
      <c r="AZ279" s="388"/>
      <c r="BA279" s="388"/>
      <c r="BB279" s="388"/>
      <c r="BC279" s="388"/>
      <c r="BD279" s="388"/>
      <c r="BE279" s="388"/>
      <c r="BF279" s="388"/>
      <c r="BG279" s="388"/>
      <c r="BH279" s="399"/>
      <c r="BI279" s="385"/>
      <c r="BJ279" s="388"/>
      <c r="BK279" s="388"/>
      <c r="BL279" s="388"/>
      <c r="BM279" s="388"/>
      <c r="BN279" s="391"/>
      <c r="BO279" s="19">
        <f>COUNTIF(AG279:AW279,"Yes")</f>
        <v>0</v>
      </c>
      <c r="BP279" s="20">
        <f>COUNTIF(AX279:BG279, "Yes")</f>
        <v>0</v>
      </c>
      <c r="BQ279" s="21">
        <f>COUNTIF(BI279:BN279, "Yes")</f>
        <v>0</v>
      </c>
      <c r="BR279" s="242">
        <f>SUM(BO279:BQ279)</f>
        <v>0</v>
      </c>
      <c r="BS279" s="9" t="str">
        <f>IF(MATCH(B:B,'[2]Master ATLIS List'!$A:$A,0),"Y","N")</f>
        <v>Y</v>
      </c>
    </row>
    <row r="280" spans="1:71" x14ac:dyDescent="0.2">
      <c r="A280" s="408" t="s">
        <v>1050</v>
      </c>
      <c r="B280" s="22" t="s">
        <v>1051</v>
      </c>
      <c r="C280" s="23" t="s">
        <v>1696</v>
      </c>
      <c r="D280" s="23" t="s">
        <v>15</v>
      </c>
      <c r="E280" s="24" t="s">
        <v>17</v>
      </c>
      <c r="F280" s="402">
        <f>SUMIFS('MCO Encounters'!G:G,'MCO Encounters'!A:A,B280,'MCO Encounters'!F:F,$C$1)</f>
        <v>0</v>
      </c>
      <c r="G280" s="371"/>
      <c r="H280" s="404">
        <f>SUMIFS('MCO Encounters'!I:I,'MCO Encounters'!A:A,B280,'MCO Encounters'!F:F,$C$1)</f>
        <v>0</v>
      </c>
      <c r="I280" s="371"/>
      <c r="J280" s="404">
        <f>SUMIFS('MCO Encounters'!H:H,'MCO Encounters'!A:A,B280,'MCO Encounters'!F:F,$C$1)</f>
        <v>0</v>
      </c>
      <c r="K280" s="372"/>
      <c r="L280" s="370"/>
      <c r="M280" s="383"/>
      <c r="N280" s="383"/>
      <c r="O280" s="383"/>
      <c r="P280" s="383"/>
      <c r="Q280" s="383"/>
      <c r="R280" s="384"/>
      <c r="S280" s="385"/>
      <c r="T280" s="383"/>
      <c r="U280" s="393"/>
      <c r="V280" s="388"/>
      <c r="W280" s="383"/>
      <c r="X280" s="388"/>
      <c r="Y280" s="383"/>
      <c r="Z280" s="385"/>
      <c r="AA280" s="388"/>
      <c r="AB280" s="388"/>
      <c r="AC280" s="388"/>
      <c r="AD280" s="388"/>
      <c r="AE280" s="388"/>
      <c r="AF280" s="393"/>
      <c r="AG280" s="388"/>
      <c r="AH280" s="388"/>
      <c r="AI280" s="388"/>
      <c r="AJ280" s="388"/>
      <c r="AK280" s="388"/>
      <c r="AL280" s="388"/>
      <c r="AM280" s="388"/>
      <c r="AN280" s="388"/>
      <c r="AO280" s="388"/>
      <c r="AP280" s="388"/>
      <c r="AQ280" s="388"/>
      <c r="AR280" s="388"/>
      <c r="AS280" s="388"/>
      <c r="AT280" s="388"/>
      <c r="AU280" s="388"/>
      <c r="AV280" s="388"/>
      <c r="AW280" s="388"/>
      <c r="AX280" s="389"/>
      <c r="AY280" s="388"/>
      <c r="AZ280" s="388"/>
      <c r="BA280" s="388"/>
      <c r="BB280" s="388"/>
      <c r="BC280" s="388"/>
      <c r="BD280" s="388"/>
      <c r="BE280" s="388"/>
      <c r="BF280" s="388"/>
      <c r="BG280" s="388"/>
      <c r="BH280" s="390"/>
      <c r="BI280" s="385"/>
      <c r="BJ280" s="388"/>
      <c r="BK280" s="388"/>
      <c r="BL280" s="388"/>
      <c r="BM280" s="388"/>
      <c r="BN280" s="391"/>
      <c r="BO280" s="19">
        <f>COUNTIF(AG280:AW280,"Yes")</f>
        <v>0</v>
      </c>
      <c r="BP280" s="20">
        <f>COUNTIF(AX280:BG280, "Yes")</f>
        <v>0</v>
      </c>
      <c r="BQ280" s="21">
        <f>COUNTIF(BI280:BN280, "Yes")</f>
        <v>0</v>
      </c>
      <c r="BR280" s="242">
        <f>SUM(BO280:BQ280)</f>
        <v>0</v>
      </c>
      <c r="BS280" s="9" t="str">
        <f>IF(MATCH(B:B,'[2]Master ATLIS List'!$A:$A,0),"Y","N")</f>
        <v>Y</v>
      </c>
    </row>
    <row r="281" spans="1:71" s="28" customFormat="1" x14ac:dyDescent="0.2">
      <c r="A281" s="409" t="s">
        <v>1065</v>
      </c>
      <c r="B281" s="26" t="s">
        <v>1066</v>
      </c>
      <c r="C281" s="18" t="s">
        <v>1717</v>
      </c>
      <c r="D281" s="18" t="s">
        <v>15</v>
      </c>
      <c r="E281" s="27" t="s">
        <v>20</v>
      </c>
      <c r="F281" s="402">
        <f>SUMIFS('MCO Encounters'!G:G,'MCO Encounters'!A:A,B281,'MCO Encounters'!F:F,$C$1)</f>
        <v>0</v>
      </c>
      <c r="G281" s="371"/>
      <c r="H281" s="404">
        <f>SUMIFS('MCO Encounters'!I:I,'MCO Encounters'!A:A,B281,'MCO Encounters'!F:F,$C$1)</f>
        <v>0</v>
      </c>
      <c r="I281" s="371"/>
      <c r="J281" s="404">
        <f>SUMIFS('MCO Encounters'!H:H,'MCO Encounters'!A:A,B281,'MCO Encounters'!F:F,$C$1)</f>
        <v>0</v>
      </c>
      <c r="K281" s="372"/>
      <c r="L281" s="370"/>
      <c r="M281" s="394"/>
      <c r="N281" s="394"/>
      <c r="O281" s="394"/>
      <c r="P281" s="394"/>
      <c r="Q281" s="394"/>
      <c r="R281" s="395"/>
      <c r="S281" s="396"/>
      <c r="T281" s="394"/>
      <c r="U281" s="397"/>
      <c r="V281" s="398"/>
      <c r="W281" s="394"/>
      <c r="X281" s="398"/>
      <c r="Y281" s="394"/>
      <c r="Z281" s="396"/>
      <c r="AA281" s="398"/>
      <c r="AB281" s="398"/>
      <c r="AC281" s="398"/>
      <c r="AD281" s="398"/>
      <c r="AE281" s="398"/>
      <c r="AF281" s="397"/>
      <c r="AG281" s="388"/>
      <c r="AH281" s="388"/>
      <c r="AI281" s="388"/>
      <c r="AJ281" s="388"/>
      <c r="AK281" s="388"/>
      <c r="AL281" s="388"/>
      <c r="AM281" s="388"/>
      <c r="AN281" s="388"/>
      <c r="AO281" s="388"/>
      <c r="AP281" s="388"/>
      <c r="AQ281" s="388"/>
      <c r="AR281" s="388"/>
      <c r="AS281" s="388"/>
      <c r="AT281" s="388"/>
      <c r="AU281" s="388"/>
      <c r="AV281" s="388"/>
      <c r="AW281" s="388"/>
      <c r="AX281" s="389"/>
      <c r="AY281" s="388"/>
      <c r="AZ281" s="388"/>
      <c r="BA281" s="388"/>
      <c r="BB281" s="388"/>
      <c r="BC281" s="388"/>
      <c r="BD281" s="388"/>
      <c r="BE281" s="388"/>
      <c r="BF281" s="388"/>
      <c r="BG281" s="388"/>
      <c r="BH281" s="399"/>
      <c r="BI281" s="385"/>
      <c r="BJ281" s="388"/>
      <c r="BK281" s="388"/>
      <c r="BL281" s="388"/>
      <c r="BM281" s="388"/>
      <c r="BN281" s="391"/>
      <c r="BO281" s="19">
        <f>COUNTIF(AG281:AW281,"Yes")</f>
        <v>0</v>
      </c>
      <c r="BP281" s="20">
        <f>COUNTIF(AX281:BG281, "Yes")</f>
        <v>0</v>
      </c>
      <c r="BQ281" s="21">
        <f>COUNTIF(BI281:BN281, "Yes")</f>
        <v>0</v>
      </c>
      <c r="BR281" s="242">
        <f>SUM(BO281:BQ281)</f>
        <v>0</v>
      </c>
      <c r="BS281" s="9" t="str">
        <f>IF(MATCH(B:B,'[2]Master ATLIS List'!$A:$A,0),"Y","N")</f>
        <v>Y</v>
      </c>
    </row>
    <row r="282" spans="1:71" x14ac:dyDescent="0.2">
      <c r="A282" s="408" t="s">
        <v>486</v>
      </c>
      <c r="B282" s="22" t="s">
        <v>487</v>
      </c>
      <c r="C282" s="23" t="s">
        <v>1705</v>
      </c>
      <c r="D282" s="23" t="s">
        <v>15</v>
      </c>
      <c r="E282" s="24" t="s">
        <v>17</v>
      </c>
      <c r="F282" s="402">
        <f>SUMIFS('MCO Encounters'!G:G,'MCO Encounters'!A:A,B282,'MCO Encounters'!F:F,$C$1)</f>
        <v>0</v>
      </c>
      <c r="G282" s="371"/>
      <c r="H282" s="404">
        <f>SUMIFS('MCO Encounters'!I:I,'MCO Encounters'!A:A,B282,'MCO Encounters'!F:F,$C$1)</f>
        <v>0</v>
      </c>
      <c r="I282" s="371"/>
      <c r="J282" s="404">
        <f>SUMIFS('MCO Encounters'!H:H,'MCO Encounters'!A:A,B282,'MCO Encounters'!F:F,$C$1)</f>
        <v>0</v>
      </c>
      <c r="K282" s="372"/>
      <c r="L282" s="370"/>
      <c r="M282" s="383"/>
      <c r="N282" s="383"/>
      <c r="O282" s="383"/>
      <c r="P282" s="383"/>
      <c r="Q282" s="383"/>
      <c r="R282" s="384"/>
      <c r="S282" s="385"/>
      <c r="T282" s="383"/>
      <c r="U282" s="393"/>
      <c r="V282" s="388"/>
      <c r="W282" s="383"/>
      <c r="X282" s="388"/>
      <c r="Y282" s="383"/>
      <c r="Z282" s="385"/>
      <c r="AA282" s="388"/>
      <c r="AB282" s="388"/>
      <c r="AC282" s="388"/>
      <c r="AD282" s="388"/>
      <c r="AE282" s="388"/>
      <c r="AF282" s="393"/>
      <c r="AG282" s="388"/>
      <c r="AH282" s="388"/>
      <c r="AI282" s="388"/>
      <c r="AJ282" s="388"/>
      <c r="AK282" s="388"/>
      <c r="AL282" s="388"/>
      <c r="AM282" s="388"/>
      <c r="AN282" s="388"/>
      <c r="AO282" s="388"/>
      <c r="AP282" s="388"/>
      <c r="AQ282" s="388"/>
      <c r="AR282" s="388"/>
      <c r="AS282" s="388"/>
      <c r="AT282" s="388"/>
      <c r="AU282" s="388"/>
      <c r="AV282" s="388"/>
      <c r="AW282" s="388"/>
      <c r="AX282" s="389"/>
      <c r="AY282" s="388"/>
      <c r="AZ282" s="388"/>
      <c r="BA282" s="388"/>
      <c r="BB282" s="388"/>
      <c r="BC282" s="388"/>
      <c r="BD282" s="388"/>
      <c r="BE282" s="388"/>
      <c r="BF282" s="388"/>
      <c r="BG282" s="388"/>
      <c r="BH282" s="390"/>
      <c r="BI282" s="385"/>
      <c r="BJ282" s="388"/>
      <c r="BK282" s="388"/>
      <c r="BL282" s="388"/>
      <c r="BM282" s="388"/>
      <c r="BN282" s="391"/>
      <c r="BO282" s="19">
        <f>COUNTIF(AG282:AW282,"Yes")</f>
        <v>0</v>
      </c>
      <c r="BP282" s="20">
        <f>COUNTIF(AX282:BG282, "Yes")</f>
        <v>0</v>
      </c>
      <c r="BQ282" s="21">
        <f>COUNTIF(BI282:BN282, "Yes")</f>
        <v>0</v>
      </c>
      <c r="BR282" s="242">
        <f>SUM(BO282:BQ282)</f>
        <v>0</v>
      </c>
      <c r="BS282" s="9" t="str">
        <f>IF(MATCH(B:B,'[2]Master ATLIS List'!$A:$A,0),"Y","N")</f>
        <v>Y</v>
      </c>
    </row>
    <row r="283" spans="1:71" s="28" customFormat="1" x14ac:dyDescent="0.2">
      <c r="A283" s="409" t="s">
        <v>744</v>
      </c>
      <c r="B283" s="26" t="s">
        <v>745</v>
      </c>
      <c r="C283" s="18" t="s">
        <v>1537</v>
      </c>
      <c r="D283" s="18" t="s">
        <v>15</v>
      </c>
      <c r="E283" s="27" t="s">
        <v>17</v>
      </c>
      <c r="F283" s="402">
        <f>SUMIFS('MCO Encounters'!G:G,'MCO Encounters'!A:A,B283,'MCO Encounters'!F:F,$C$1)</f>
        <v>0</v>
      </c>
      <c r="G283" s="371"/>
      <c r="H283" s="404">
        <f>SUMIFS('MCO Encounters'!I:I,'MCO Encounters'!A:A,B283,'MCO Encounters'!F:F,$C$1)</f>
        <v>0</v>
      </c>
      <c r="I283" s="371"/>
      <c r="J283" s="404">
        <f>SUMIFS('MCO Encounters'!H:H,'MCO Encounters'!A:A,B283,'MCO Encounters'!F:F,$C$1)</f>
        <v>0</v>
      </c>
      <c r="K283" s="372"/>
      <c r="L283" s="370"/>
      <c r="M283" s="394"/>
      <c r="N283" s="394"/>
      <c r="O283" s="394"/>
      <c r="P283" s="394"/>
      <c r="Q283" s="394"/>
      <c r="R283" s="395"/>
      <c r="S283" s="396"/>
      <c r="T283" s="394"/>
      <c r="U283" s="397"/>
      <c r="V283" s="398"/>
      <c r="W283" s="394"/>
      <c r="X283" s="398"/>
      <c r="Y283" s="394"/>
      <c r="Z283" s="396"/>
      <c r="AA283" s="398"/>
      <c r="AB283" s="398"/>
      <c r="AC283" s="398"/>
      <c r="AD283" s="398"/>
      <c r="AE283" s="398"/>
      <c r="AF283" s="397"/>
      <c r="AG283" s="388"/>
      <c r="AH283" s="388"/>
      <c r="AI283" s="388"/>
      <c r="AJ283" s="388"/>
      <c r="AK283" s="388"/>
      <c r="AL283" s="388"/>
      <c r="AM283" s="388"/>
      <c r="AN283" s="388"/>
      <c r="AO283" s="388"/>
      <c r="AP283" s="388"/>
      <c r="AQ283" s="388"/>
      <c r="AR283" s="388"/>
      <c r="AS283" s="388"/>
      <c r="AT283" s="388"/>
      <c r="AU283" s="388"/>
      <c r="AV283" s="388"/>
      <c r="AW283" s="388"/>
      <c r="AX283" s="389"/>
      <c r="AY283" s="388"/>
      <c r="AZ283" s="388"/>
      <c r="BA283" s="388"/>
      <c r="BB283" s="388"/>
      <c r="BC283" s="388"/>
      <c r="BD283" s="388"/>
      <c r="BE283" s="388"/>
      <c r="BF283" s="388"/>
      <c r="BG283" s="388"/>
      <c r="BH283" s="399"/>
      <c r="BI283" s="385"/>
      <c r="BJ283" s="388"/>
      <c r="BK283" s="388"/>
      <c r="BL283" s="388"/>
      <c r="BM283" s="388"/>
      <c r="BN283" s="391"/>
      <c r="BO283" s="19">
        <f>COUNTIF(AG283:AW283,"Yes")</f>
        <v>0</v>
      </c>
      <c r="BP283" s="20">
        <f>COUNTIF(AX283:BG283, "Yes")</f>
        <v>0</v>
      </c>
      <c r="BQ283" s="21">
        <f>COUNTIF(BI283:BN283, "Yes")</f>
        <v>0</v>
      </c>
      <c r="BR283" s="242">
        <f>SUM(BO283:BQ283)</f>
        <v>0</v>
      </c>
      <c r="BS283" s="9" t="str">
        <f>IF(MATCH(B:B,'[2]Master ATLIS List'!$A:$A,0),"Y","N")</f>
        <v>Y</v>
      </c>
    </row>
    <row r="284" spans="1:71" x14ac:dyDescent="0.2">
      <c r="A284" s="408" t="s">
        <v>856</v>
      </c>
      <c r="B284" s="22" t="s">
        <v>857</v>
      </c>
      <c r="C284" s="23" t="s">
        <v>1496</v>
      </c>
      <c r="D284" s="23" t="s">
        <v>15</v>
      </c>
      <c r="E284" s="24" t="s">
        <v>17</v>
      </c>
      <c r="F284" s="402">
        <f>SUMIFS('MCO Encounters'!G:G,'MCO Encounters'!A:A,B284,'MCO Encounters'!F:F,$C$1)</f>
        <v>0</v>
      </c>
      <c r="G284" s="371"/>
      <c r="H284" s="404">
        <f>SUMIFS('MCO Encounters'!I:I,'MCO Encounters'!A:A,B284,'MCO Encounters'!F:F,$C$1)</f>
        <v>0</v>
      </c>
      <c r="I284" s="371"/>
      <c r="J284" s="404">
        <f>SUMIFS('MCO Encounters'!H:H,'MCO Encounters'!A:A,B284,'MCO Encounters'!F:F,$C$1)</f>
        <v>0</v>
      </c>
      <c r="K284" s="372"/>
      <c r="L284" s="370"/>
      <c r="M284" s="383"/>
      <c r="N284" s="383"/>
      <c r="O284" s="383"/>
      <c r="P284" s="383"/>
      <c r="Q284" s="383"/>
      <c r="R284" s="384"/>
      <c r="S284" s="385"/>
      <c r="T284" s="383"/>
      <c r="U284" s="393"/>
      <c r="V284" s="388"/>
      <c r="W284" s="383"/>
      <c r="X284" s="388"/>
      <c r="Y284" s="383"/>
      <c r="Z284" s="385"/>
      <c r="AA284" s="388"/>
      <c r="AB284" s="388"/>
      <c r="AC284" s="388"/>
      <c r="AD284" s="388"/>
      <c r="AE284" s="388"/>
      <c r="AF284" s="393"/>
      <c r="AG284" s="388"/>
      <c r="AH284" s="388"/>
      <c r="AI284" s="388"/>
      <c r="AJ284" s="388"/>
      <c r="AK284" s="388"/>
      <c r="AL284" s="388"/>
      <c r="AM284" s="388"/>
      <c r="AN284" s="388"/>
      <c r="AO284" s="388"/>
      <c r="AP284" s="388"/>
      <c r="AQ284" s="388"/>
      <c r="AR284" s="388"/>
      <c r="AS284" s="388"/>
      <c r="AT284" s="388"/>
      <c r="AU284" s="388"/>
      <c r="AV284" s="388"/>
      <c r="AW284" s="388"/>
      <c r="AX284" s="389"/>
      <c r="AY284" s="388"/>
      <c r="AZ284" s="388"/>
      <c r="BA284" s="388"/>
      <c r="BB284" s="388"/>
      <c r="BC284" s="388"/>
      <c r="BD284" s="388"/>
      <c r="BE284" s="388"/>
      <c r="BF284" s="388"/>
      <c r="BG284" s="388"/>
      <c r="BH284" s="390"/>
      <c r="BI284" s="385"/>
      <c r="BJ284" s="388"/>
      <c r="BK284" s="388"/>
      <c r="BL284" s="388"/>
      <c r="BM284" s="388"/>
      <c r="BN284" s="391"/>
      <c r="BO284" s="19">
        <f>COUNTIF(AG284:AW284,"Yes")</f>
        <v>0</v>
      </c>
      <c r="BP284" s="20">
        <f>COUNTIF(AX284:BG284, "Yes")</f>
        <v>0</v>
      </c>
      <c r="BQ284" s="21">
        <f>COUNTIF(BI284:BN284, "Yes")</f>
        <v>0</v>
      </c>
      <c r="BR284" s="242">
        <f>SUM(BO284:BQ284)</f>
        <v>0</v>
      </c>
      <c r="BS284" s="9" t="str">
        <f>IF(MATCH(B:B,'[2]Master ATLIS List'!$A:$A,0),"Y","N")</f>
        <v>Y</v>
      </c>
    </row>
    <row r="285" spans="1:71" s="28" customFormat="1" x14ac:dyDescent="0.2">
      <c r="A285" s="409" t="s">
        <v>292</v>
      </c>
      <c r="B285" s="26" t="s">
        <v>293</v>
      </c>
      <c r="C285" s="18" t="s">
        <v>1700</v>
      </c>
      <c r="D285" s="18" t="s">
        <v>15</v>
      </c>
      <c r="E285" s="27" t="s">
        <v>18</v>
      </c>
      <c r="F285" s="402">
        <f>SUMIFS('MCO Encounters'!G:G,'MCO Encounters'!A:A,B285,'MCO Encounters'!F:F,$C$1)</f>
        <v>0</v>
      </c>
      <c r="G285" s="371"/>
      <c r="H285" s="404">
        <f>SUMIFS('MCO Encounters'!I:I,'MCO Encounters'!A:A,B285,'MCO Encounters'!F:F,$C$1)</f>
        <v>0</v>
      </c>
      <c r="I285" s="371"/>
      <c r="J285" s="404">
        <f>SUMIFS('MCO Encounters'!H:H,'MCO Encounters'!A:A,B285,'MCO Encounters'!F:F,$C$1)</f>
        <v>0</v>
      </c>
      <c r="K285" s="372"/>
      <c r="L285" s="370"/>
      <c r="M285" s="394"/>
      <c r="N285" s="394"/>
      <c r="O285" s="394"/>
      <c r="P285" s="394"/>
      <c r="Q285" s="394"/>
      <c r="R285" s="395"/>
      <c r="S285" s="396"/>
      <c r="T285" s="394"/>
      <c r="U285" s="397"/>
      <c r="V285" s="398"/>
      <c r="W285" s="394"/>
      <c r="X285" s="398"/>
      <c r="Y285" s="394"/>
      <c r="Z285" s="396"/>
      <c r="AA285" s="398"/>
      <c r="AB285" s="398"/>
      <c r="AC285" s="398"/>
      <c r="AD285" s="398"/>
      <c r="AE285" s="398"/>
      <c r="AF285" s="397"/>
      <c r="AG285" s="388"/>
      <c r="AH285" s="388"/>
      <c r="AI285" s="388"/>
      <c r="AJ285" s="388"/>
      <c r="AK285" s="388"/>
      <c r="AL285" s="388"/>
      <c r="AM285" s="388"/>
      <c r="AN285" s="388"/>
      <c r="AO285" s="388"/>
      <c r="AP285" s="388"/>
      <c r="AQ285" s="388"/>
      <c r="AR285" s="388"/>
      <c r="AS285" s="388"/>
      <c r="AT285" s="388"/>
      <c r="AU285" s="388"/>
      <c r="AV285" s="388"/>
      <c r="AW285" s="388"/>
      <c r="AX285" s="389"/>
      <c r="AY285" s="388"/>
      <c r="AZ285" s="388"/>
      <c r="BA285" s="388"/>
      <c r="BB285" s="388"/>
      <c r="BC285" s="388"/>
      <c r="BD285" s="388"/>
      <c r="BE285" s="388"/>
      <c r="BF285" s="388"/>
      <c r="BG285" s="388"/>
      <c r="BH285" s="399"/>
      <c r="BI285" s="385"/>
      <c r="BJ285" s="388"/>
      <c r="BK285" s="388"/>
      <c r="BL285" s="388"/>
      <c r="BM285" s="388"/>
      <c r="BN285" s="391"/>
      <c r="BO285" s="19">
        <f>COUNTIF(AG285:AW285,"Yes")</f>
        <v>0</v>
      </c>
      <c r="BP285" s="20">
        <f>COUNTIF(AX285:BG285, "Yes")</f>
        <v>0</v>
      </c>
      <c r="BQ285" s="21">
        <f>COUNTIF(BI285:BN285, "Yes")</f>
        <v>0</v>
      </c>
      <c r="BR285" s="242">
        <f>SUM(BO285:BQ285)</f>
        <v>0</v>
      </c>
      <c r="BS285" s="9" t="str">
        <f>IF(MATCH(B:B,'[2]Master ATLIS List'!$A:$A,0),"Y","N")</f>
        <v>Y</v>
      </c>
    </row>
    <row r="286" spans="1:71" x14ac:dyDescent="0.2">
      <c r="A286" s="408" t="s">
        <v>587</v>
      </c>
      <c r="B286" s="22" t="s">
        <v>588</v>
      </c>
      <c r="C286" s="23" t="s">
        <v>1825</v>
      </c>
      <c r="D286" s="23" t="s">
        <v>15</v>
      </c>
      <c r="E286" s="24" t="s">
        <v>18</v>
      </c>
      <c r="F286" s="402">
        <f>SUMIFS('MCO Encounters'!G:G,'MCO Encounters'!A:A,B286,'MCO Encounters'!F:F,$C$1)</f>
        <v>0</v>
      </c>
      <c r="G286" s="371"/>
      <c r="H286" s="404">
        <f>SUMIFS('MCO Encounters'!I:I,'MCO Encounters'!A:A,B286,'MCO Encounters'!F:F,$C$1)</f>
        <v>0</v>
      </c>
      <c r="I286" s="371"/>
      <c r="J286" s="404">
        <f>SUMIFS('MCO Encounters'!H:H,'MCO Encounters'!A:A,B286,'MCO Encounters'!F:F,$C$1)</f>
        <v>0</v>
      </c>
      <c r="K286" s="372"/>
      <c r="L286" s="370"/>
      <c r="M286" s="383"/>
      <c r="N286" s="383"/>
      <c r="O286" s="383"/>
      <c r="P286" s="383"/>
      <c r="Q286" s="383"/>
      <c r="R286" s="384"/>
      <c r="S286" s="385"/>
      <c r="T286" s="383"/>
      <c r="U286" s="393"/>
      <c r="V286" s="388"/>
      <c r="W286" s="383"/>
      <c r="X286" s="388"/>
      <c r="Y286" s="383"/>
      <c r="Z286" s="385"/>
      <c r="AA286" s="388"/>
      <c r="AB286" s="388"/>
      <c r="AC286" s="388"/>
      <c r="AD286" s="388"/>
      <c r="AE286" s="388"/>
      <c r="AF286" s="393"/>
      <c r="AG286" s="388"/>
      <c r="AH286" s="388"/>
      <c r="AI286" s="388"/>
      <c r="AJ286" s="388"/>
      <c r="AK286" s="388"/>
      <c r="AL286" s="388"/>
      <c r="AM286" s="388"/>
      <c r="AN286" s="388"/>
      <c r="AO286" s="388"/>
      <c r="AP286" s="388"/>
      <c r="AQ286" s="388"/>
      <c r="AR286" s="388"/>
      <c r="AS286" s="388"/>
      <c r="AT286" s="388"/>
      <c r="AU286" s="388"/>
      <c r="AV286" s="388"/>
      <c r="AW286" s="388"/>
      <c r="AX286" s="389"/>
      <c r="AY286" s="388"/>
      <c r="AZ286" s="388"/>
      <c r="BA286" s="388"/>
      <c r="BB286" s="388"/>
      <c r="BC286" s="388"/>
      <c r="BD286" s="388"/>
      <c r="BE286" s="388"/>
      <c r="BF286" s="388"/>
      <c r="BG286" s="388"/>
      <c r="BH286" s="390"/>
      <c r="BI286" s="385"/>
      <c r="BJ286" s="388"/>
      <c r="BK286" s="388"/>
      <c r="BL286" s="388"/>
      <c r="BM286" s="388"/>
      <c r="BN286" s="391"/>
      <c r="BO286" s="19">
        <f>COUNTIF(AG286:AW286,"Yes")</f>
        <v>0</v>
      </c>
      <c r="BP286" s="20">
        <f>COUNTIF(AX286:BG286, "Yes")</f>
        <v>0</v>
      </c>
      <c r="BQ286" s="21">
        <f>COUNTIF(BI286:BN286, "Yes")</f>
        <v>0</v>
      </c>
      <c r="BR286" s="242">
        <f>SUM(BO286:BQ286)</f>
        <v>0</v>
      </c>
      <c r="BS286" s="9" t="str">
        <f>IF(MATCH(B:B,'[2]Master ATLIS List'!$A:$A,0),"Y","N")</f>
        <v>Y</v>
      </c>
    </row>
    <row r="287" spans="1:71" s="28" customFormat="1" x14ac:dyDescent="0.2">
      <c r="A287" s="409" t="s">
        <v>442</v>
      </c>
      <c r="B287" s="26" t="s">
        <v>443</v>
      </c>
      <c r="C287" s="18" t="s">
        <v>1682</v>
      </c>
      <c r="D287" s="18" t="s">
        <v>160</v>
      </c>
      <c r="E287" s="27" t="s">
        <v>63</v>
      </c>
      <c r="F287" s="402">
        <f>SUMIFS('MCO Encounters'!G:G,'MCO Encounters'!A:A,B287,'MCO Encounters'!F:F,$C$1)</f>
        <v>0</v>
      </c>
      <c r="G287" s="371"/>
      <c r="H287" s="404">
        <f>SUMIFS('MCO Encounters'!I:I,'MCO Encounters'!A:A,B287,'MCO Encounters'!F:F,$C$1)</f>
        <v>0</v>
      </c>
      <c r="I287" s="371"/>
      <c r="J287" s="404">
        <f>SUMIFS('MCO Encounters'!H:H,'MCO Encounters'!A:A,B287,'MCO Encounters'!F:F,$C$1)</f>
        <v>0</v>
      </c>
      <c r="K287" s="372"/>
      <c r="L287" s="370"/>
      <c r="M287" s="394"/>
      <c r="N287" s="394"/>
      <c r="O287" s="394"/>
      <c r="P287" s="394"/>
      <c r="Q287" s="394"/>
      <c r="R287" s="395"/>
      <c r="S287" s="396"/>
      <c r="T287" s="394"/>
      <c r="U287" s="397"/>
      <c r="V287" s="398"/>
      <c r="W287" s="394"/>
      <c r="X287" s="398"/>
      <c r="Y287" s="394"/>
      <c r="Z287" s="396"/>
      <c r="AA287" s="398"/>
      <c r="AB287" s="398"/>
      <c r="AC287" s="398"/>
      <c r="AD287" s="398"/>
      <c r="AE287" s="398"/>
      <c r="AF287" s="397"/>
      <c r="AG287" s="388"/>
      <c r="AH287" s="388"/>
      <c r="AI287" s="388"/>
      <c r="AJ287" s="388"/>
      <c r="AK287" s="388"/>
      <c r="AL287" s="388"/>
      <c r="AM287" s="388"/>
      <c r="AN287" s="388"/>
      <c r="AO287" s="388"/>
      <c r="AP287" s="388"/>
      <c r="AQ287" s="388"/>
      <c r="AR287" s="388"/>
      <c r="AS287" s="388"/>
      <c r="AT287" s="388"/>
      <c r="AU287" s="388"/>
      <c r="AV287" s="388"/>
      <c r="AW287" s="388"/>
      <c r="AX287" s="389"/>
      <c r="AY287" s="388"/>
      <c r="AZ287" s="388"/>
      <c r="BA287" s="388"/>
      <c r="BB287" s="388"/>
      <c r="BC287" s="388"/>
      <c r="BD287" s="388"/>
      <c r="BE287" s="388"/>
      <c r="BF287" s="388"/>
      <c r="BG287" s="388"/>
      <c r="BH287" s="399"/>
      <c r="BI287" s="385"/>
      <c r="BJ287" s="388"/>
      <c r="BK287" s="388"/>
      <c r="BL287" s="388"/>
      <c r="BM287" s="388"/>
      <c r="BN287" s="391"/>
      <c r="BO287" s="19">
        <f>COUNTIF(AG287:AW287,"Yes")</f>
        <v>0</v>
      </c>
      <c r="BP287" s="20">
        <f>COUNTIF(AX287:BG287, "Yes")</f>
        <v>0</v>
      </c>
      <c r="BQ287" s="21">
        <f>COUNTIF(BI287:BN287, "Yes")</f>
        <v>0</v>
      </c>
      <c r="BR287" s="242">
        <f>SUM(BO287:BQ287)</f>
        <v>0</v>
      </c>
      <c r="BS287" s="9" t="str">
        <f>IF(MATCH(B:B,'[2]Master ATLIS List'!$A:$A,0),"Y","N")</f>
        <v>Y</v>
      </c>
    </row>
    <row r="288" spans="1:71" x14ac:dyDescent="0.2">
      <c r="A288" s="408" t="s">
        <v>246</v>
      </c>
      <c r="B288" s="22" t="s">
        <v>247</v>
      </c>
      <c r="C288" s="23" t="s">
        <v>1732</v>
      </c>
      <c r="D288" s="23" t="s">
        <v>15</v>
      </c>
      <c r="E288" s="24" t="s">
        <v>66</v>
      </c>
      <c r="F288" s="402">
        <f>SUMIFS('MCO Encounters'!G:G,'MCO Encounters'!A:A,B288,'MCO Encounters'!F:F,$C$1)</f>
        <v>0</v>
      </c>
      <c r="G288" s="371"/>
      <c r="H288" s="404">
        <f>SUMIFS('MCO Encounters'!I:I,'MCO Encounters'!A:A,B288,'MCO Encounters'!F:F,$C$1)</f>
        <v>0</v>
      </c>
      <c r="I288" s="371"/>
      <c r="J288" s="404">
        <f>SUMIFS('MCO Encounters'!H:H,'MCO Encounters'!A:A,B288,'MCO Encounters'!F:F,$C$1)</f>
        <v>0</v>
      </c>
      <c r="K288" s="372"/>
      <c r="L288" s="370"/>
      <c r="M288" s="383"/>
      <c r="N288" s="383"/>
      <c r="O288" s="383"/>
      <c r="P288" s="383"/>
      <c r="Q288" s="383"/>
      <c r="R288" s="384"/>
      <c r="S288" s="385"/>
      <c r="T288" s="383"/>
      <c r="U288" s="393"/>
      <c r="V288" s="388"/>
      <c r="W288" s="383"/>
      <c r="X288" s="388"/>
      <c r="Y288" s="383"/>
      <c r="Z288" s="385"/>
      <c r="AA288" s="388"/>
      <c r="AB288" s="388"/>
      <c r="AC288" s="388"/>
      <c r="AD288" s="388"/>
      <c r="AE288" s="388"/>
      <c r="AF288" s="393"/>
      <c r="AG288" s="388"/>
      <c r="AH288" s="388"/>
      <c r="AI288" s="388"/>
      <c r="AJ288" s="388"/>
      <c r="AK288" s="388"/>
      <c r="AL288" s="388"/>
      <c r="AM288" s="388"/>
      <c r="AN288" s="388"/>
      <c r="AO288" s="388"/>
      <c r="AP288" s="388"/>
      <c r="AQ288" s="388"/>
      <c r="AR288" s="388"/>
      <c r="AS288" s="388"/>
      <c r="AT288" s="388"/>
      <c r="AU288" s="388"/>
      <c r="AV288" s="388"/>
      <c r="AW288" s="388"/>
      <c r="AX288" s="389"/>
      <c r="AY288" s="388"/>
      <c r="AZ288" s="388"/>
      <c r="BA288" s="388"/>
      <c r="BB288" s="388"/>
      <c r="BC288" s="388"/>
      <c r="BD288" s="388"/>
      <c r="BE288" s="388"/>
      <c r="BF288" s="388"/>
      <c r="BG288" s="388"/>
      <c r="BH288" s="390"/>
      <c r="BI288" s="385"/>
      <c r="BJ288" s="388"/>
      <c r="BK288" s="388"/>
      <c r="BL288" s="388"/>
      <c r="BM288" s="388"/>
      <c r="BN288" s="391"/>
      <c r="BO288" s="19">
        <f>COUNTIF(AG288:AW288,"Yes")</f>
        <v>0</v>
      </c>
      <c r="BP288" s="20">
        <f>COUNTIF(AX288:BG288, "Yes")</f>
        <v>0</v>
      </c>
      <c r="BQ288" s="21">
        <f>COUNTIF(BI288:BN288, "Yes")</f>
        <v>0</v>
      </c>
      <c r="BR288" s="242">
        <f>SUM(BO288:BQ288)</f>
        <v>0</v>
      </c>
      <c r="BS288" s="9" t="str">
        <f>IF(MATCH(B:B,'[2]Master ATLIS List'!$A:$A,0),"Y","N")</f>
        <v>Y</v>
      </c>
    </row>
    <row r="289" spans="1:71" s="28" customFormat="1" x14ac:dyDescent="0.2">
      <c r="A289" s="409" t="s">
        <v>605</v>
      </c>
      <c r="B289" s="26" t="s">
        <v>606</v>
      </c>
      <c r="C289" s="18" t="s">
        <v>1781</v>
      </c>
      <c r="D289" s="18" t="s">
        <v>13</v>
      </c>
      <c r="E289" s="27" t="s">
        <v>66</v>
      </c>
      <c r="F289" s="402">
        <f>SUMIFS('MCO Encounters'!G:G,'MCO Encounters'!A:A,B289,'MCO Encounters'!F:F,$C$1)</f>
        <v>0</v>
      </c>
      <c r="G289" s="371"/>
      <c r="H289" s="404">
        <f>SUMIFS('MCO Encounters'!I:I,'MCO Encounters'!A:A,B289,'MCO Encounters'!F:F,$C$1)</f>
        <v>0</v>
      </c>
      <c r="I289" s="371"/>
      <c r="J289" s="404">
        <f>SUMIFS('MCO Encounters'!H:H,'MCO Encounters'!A:A,B289,'MCO Encounters'!F:F,$C$1)</f>
        <v>0</v>
      </c>
      <c r="K289" s="372"/>
      <c r="L289" s="370"/>
      <c r="M289" s="394"/>
      <c r="N289" s="394"/>
      <c r="O289" s="394"/>
      <c r="P289" s="394"/>
      <c r="Q289" s="394"/>
      <c r="R289" s="395"/>
      <c r="S289" s="396"/>
      <c r="T289" s="394"/>
      <c r="U289" s="397"/>
      <c r="V289" s="398"/>
      <c r="W289" s="394"/>
      <c r="X289" s="398"/>
      <c r="Y289" s="394"/>
      <c r="Z289" s="396"/>
      <c r="AA289" s="398"/>
      <c r="AB289" s="398"/>
      <c r="AC289" s="398"/>
      <c r="AD289" s="398"/>
      <c r="AE289" s="398"/>
      <c r="AF289" s="397"/>
      <c r="AG289" s="388"/>
      <c r="AH289" s="388"/>
      <c r="AI289" s="388"/>
      <c r="AJ289" s="388"/>
      <c r="AK289" s="388"/>
      <c r="AL289" s="388"/>
      <c r="AM289" s="388"/>
      <c r="AN289" s="388"/>
      <c r="AO289" s="388"/>
      <c r="AP289" s="388"/>
      <c r="AQ289" s="388"/>
      <c r="AR289" s="388"/>
      <c r="AS289" s="388"/>
      <c r="AT289" s="388"/>
      <c r="AU289" s="388"/>
      <c r="AV289" s="388"/>
      <c r="AW289" s="388"/>
      <c r="AX289" s="389"/>
      <c r="AY289" s="388"/>
      <c r="AZ289" s="388"/>
      <c r="BA289" s="388"/>
      <c r="BB289" s="388"/>
      <c r="BC289" s="388"/>
      <c r="BD289" s="388"/>
      <c r="BE289" s="388"/>
      <c r="BF289" s="388"/>
      <c r="BG289" s="388"/>
      <c r="BH289" s="399"/>
      <c r="BI289" s="385"/>
      <c r="BJ289" s="388"/>
      <c r="BK289" s="388"/>
      <c r="BL289" s="388"/>
      <c r="BM289" s="388"/>
      <c r="BN289" s="391"/>
      <c r="BO289" s="19">
        <f>COUNTIF(AG289:AW289,"Yes")</f>
        <v>0</v>
      </c>
      <c r="BP289" s="20">
        <f>COUNTIF(AX289:BG289, "Yes")</f>
        <v>0</v>
      </c>
      <c r="BQ289" s="21">
        <f>COUNTIF(BI289:BN289, "Yes")</f>
        <v>0</v>
      </c>
      <c r="BR289" s="242">
        <f>SUM(BO289:BQ289)</f>
        <v>0</v>
      </c>
      <c r="BS289" s="9" t="str">
        <f>IF(MATCH(B:B,'[2]Master ATLIS List'!$A:$A,0),"Y","N")</f>
        <v>Y</v>
      </c>
    </row>
    <row r="290" spans="1:71" x14ac:dyDescent="0.2">
      <c r="A290" s="408" t="s">
        <v>1423</v>
      </c>
      <c r="B290" s="22" t="s">
        <v>1424</v>
      </c>
      <c r="C290" s="23" t="s">
        <v>1425</v>
      </c>
      <c r="D290" s="23" t="s">
        <v>15</v>
      </c>
      <c r="E290" s="24" t="s">
        <v>18</v>
      </c>
      <c r="F290" s="402">
        <f>SUMIFS('MCO Encounters'!G:G,'MCO Encounters'!A:A,B290,'MCO Encounters'!F:F,$C$1)</f>
        <v>0</v>
      </c>
      <c r="G290" s="371"/>
      <c r="H290" s="404">
        <f>SUMIFS('MCO Encounters'!I:I,'MCO Encounters'!A:A,B290,'MCO Encounters'!F:F,$C$1)</f>
        <v>0</v>
      </c>
      <c r="I290" s="371"/>
      <c r="J290" s="404">
        <f>SUMIFS('MCO Encounters'!H:H,'MCO Encounters'!A:A,B290,'MCO Encounters'!F:F,$C$1)</f>
        <v>0</v>
      </c>
      <c r="K290" s="372"/>
      <c r="L290" s="370"/>
      <c r="M290" s="383"/>
      <c r="N290" s="383"/>
      <c r="O290" s="383"/>
      <c r="P290" s="383"/>
      <c r="Q290" s="383"/>
      <c r="R290" s="384"/>
      <c r="S290" s="385"/>
      <c r="T290" s="383"/>
      <c r="U290" s="393"/>
      <c r="V290" s="388"/>
      <c r="W290" s="383"/>
      <c r="X290" s="388"/>
      <c r="Y290" s="383"/>
      <c r="Z290" s="385"/>
      <c r="AA290" s="388"/>
      <c r="AB290" s="388"/>
      <c r="AC290" s="388"/>
      <c r="AD290" s="388"/>
      <c r="AE290" s="388"/>
      <c r="AF290" s="393"/>
      <c r="AG290" s="388"/>
      <c r="AH290" s="388"/>
      <c r="AI290" s="388"/>
      <c r="AJ290" s="388"/>
      <c r="AK290" s="388"/>
      <c r="AL290" s="388"/>
      <c r="AM290" s="388"/>
      <c r="AN290" s="388"/>
      <c r="AO290" s="388"/>
      <c r="AP290" s="388"/>
      <c r="AQ290" s="388"/>
      <c r="AR290" s="388"/>
      <c r="AS290" s="388"/>
      <c r="AT290" s="388"/>
      <c r="AU290" s="388"/>
      <c r="AV290" s="388"/>
      <c r="AW290" s="388"/>
      <c r="AX290" s="389"/>
      <c r="AY290" s="388"/>
      <c r="AZ290" s="388"/>
      <c r="BA290" s="388"/>
      <c r="BB290" s="388"/>
      <c r="BC290" s="388"/>
      <c r="BD290" s="388"/>
      <c r="BE290" s="388"/>
      <c r="BF290" s="388"/>
      <c r="BG290" s="388"/>
      <c r="BH290" s="390"/>
      <c r="BI290" s="385"/>
      <c r="BJ290" s="388"/>
      <c r="BK290" s="388"/>
      <c r="BL290" s="388"/>
      <c r="BM290" s="388"/>
      <c r="BN290" s="391"/>
      <c r="BO290" s="19">
        <f>COUNTIF(AG290:AW290,"Yes")</f>
        <v>0</v>
      </c>
      <c r="BP290" s="20">
        <f>COUNTIF(AX290:BG290, "Yes")</f>
        <v>0</v>
      </c>
      <c r="BQ290" s="21">
        <f>COUNTIF(BI290:BN290, "Yes")</f>
        <v>0</v>
      </c>
      <c r="BR290" s="242">
        <f>SUM(BO290:BQ290)</f>
        <v>0</v>
      </c>
      <c r="BS290" s="9" t="str">
        <f>IF(MATCH(B:B,'[2]Master ATLIS List'!$A:$A,0),"Y","N")</f>
        <v>Y</v>
      </c>
    </row>
    <row r="291" spans="1:71" s="28" customFormat="1" x14ac:dyDescent="0.2">
      <c r="A291" s="409" t="s">
        <v>772</v>
      </c>
      <c r="B291" s="26" t="s">
        <v>773</v>
      </c>
      <c r="C291" s="18" t="s">
        <v>1418</v>
      </c>
      <c r="D291" s="18" t="s">
        <v>13</v>
      </c>
      <c r="E291" s="27" t="s">
        <v>66</v>
      </c>
      <c r="F291" s="402">
        <f>SUMIFS('MCO Encounters'!G:G,'MCO Encounters'!A:A,B291,'MCO Encounters'!F:F,$C$1)</f>
        <v>0</v>
      </c>
      <c r="G291" s="371"/>
      <c r="H291" s="404">
        <f>SUMIFS('MCO Encounters'!I:I,'MCO Encounters'!A:A,B291,'MCO Encounters'!F:F,$C$1)</f>
        <v>0</v>
      </c>
      <c r="I291" s="371"/>
      <c r="J291" s="404">
        <f>SUMIFS('MCO Encounters'!H:H,'MCO Encounters'!A:A,B291,'MCO Encounters'!F:F,$C$1)</f>
        <v>0</v>
      </c>
      <c r="K291" s="372"/>
      <c r="L291" s="370"/>
      <c r="M291" s="394"/>
      <c r="N291" s="394"/>
      <c r="O291" s="394"/>
      <c r="P291" s="394"/>
      <c r="Q291" s="394"/>
      <c r="R291" s="395"/>
      <c r="S291" s="396"/>
      <c r="T291" s="394"/>
      <c r="U291" s="397"/>
      <c r="V291" s="398"/>
      <c r="W291" s="394"/>
      <c r="X291" s="398"/>
      <c r="Y291" s="394"/>
      <c r="Z291" s="396"/>
      <c r="AA291" s="398"/>
      <c r="AB291" s="398"/>
      <c r="AC291" s="398"/>
      <c r="AD291" s="398"/>
      <c r="AE291" s="398"/>
      <c r="AF291" s="397"/>
      <c r="AG291" s="388"/>
      <c r="AH291" s="388"/>
      <c r="AI291" s="388"/>
      <c r="AJ291" s="388"/>
      <c r="AK291" s="388"/>
      <c r="AL291" s="388"/>
      <c r="AM291" s="388"/>
      <c r="AN291" s="388"/>
      <c r="AO291" s="388"/>
      <c r="AP291" s="388"/>
      <c r="AQ291" s="388"/>
      <c r="AR291" s="388"/>
      <c r="AS291" s="388"/>
      <c r="AT291" s="388"/>
      <c r="AU291" s="388"/>
      <c r="AV291" s="388"/>
      <c r="AW291" s="388"/>
      <c r="AX291" s="389"/>
      <c r="AY291" s="388"/>
      <c r="AZ291" s="388"/>
      <c r="BA291" s="388"/>
      <c r="BB291" s="388"/>
      <c r="BC291" s="388"/>
      <c r="BD291" s="388"/>
      <c r="BE291" s="388"/>
      <c r="BF291" s="388"/>
      <c r="BG291" s="388"/>
      <c r="BH291" s="399"/>
      <c r="BI291" s="385"/>
      <c r="BJ291" s="388"/>
      <c r="BK291" s="388"/>
      <c r="BL291" s="388"/>
      <c r="BM291" s="388"/>
      <c r="BN291" s="391"/>
      <c r="BO291" s="19">
        <f>COUNTIF(AG291:AW291,"Yes")</f>
        <v>0</v>
      </c>
      <c r="BP291" s="20">
        <f>COUNTIF(AX291:BG291, "Yes")</f>
        <v>0</v>
      </c>
      <c r="BQ291" s="21">
        <f>COUNTIF(BI291:BN291, "Yes")</f>
        <v>0</v>
      </c>
      <c r="BR291" s="242">
        <f>SUM(BO291:BQ291)</f>
        <v>0</v>
      </c>
      <c r="BS291" s="9" t="str">
        <f>IF(MATCH(B:B,'[2]Master ATLIS List'!$A:$A,0),"Y","N")</f>
        <v>Y</v>
      </c>
    </row>
    <row r="292" spans="1:71" x14ac:dyDescent="0.2">
      <c r="A292" s="408" t="s">
        <v>917</v>
      </c>
      <c r="B292" s="22" t="s">
        <v>918</v>
      </c>
      <c r="C292" s="23" t="s">
        <v>1420</v>
      </c>
      <c r="D292" s="23" t="s">
        <v>15</v>
      </c>
      <c r="E292" s="24" t="s">
        <v>61</v>
      </c>
      <c r="F292" s="402">
        <f>SUMIFS('MCO Encounters'!G:G,'MCO Encounters'!A:A,B292,'MCO Encounters'!F:F,$C$1)</f>
        <v>0</v>
      </c>
      <c r="G292" s="371"/>
      <c r="H292" s="404">
        <f>SUMIFS('MCO Encounters'!I:I,'MCO Encounters'!A:A,B292,'MCO Encounters'!F:F,$C$1)</f>
        <v>0</v>
      </c>
      <c r="I292" s="371"/>
      <c r="J292" s="404">
        <f>SUMIFS('MCO Encounters'!H:H,'MCO Encounters'!A:A,B292,'MCO Encounters'!F:F,$C$1)</f>
        <v>0</v>
      </c>
      <c r="K292" s="372"/>
      <c r="L292" s="370"/>
      <c r="M292" s="383"/>
      <c r="N292" s="383"/>
      <c r="O292" s="383"/>
      <c r="P292" s="383"/>
      <c r="Q292" s="383"/>
      <c r="R292" s="384"/>
      <c r="S292" s="385"/>
      <c r="T292" s="383"/>
      <c r="U292" s="393"/>
      <c r="V292" s="388"/>
      <c r="W292" s="383"/>
      <c r="X292" s="388"/>
      <c r="Y292" s="383"/>
      <c r="Z292" s="385"/>
      <c r="AA292" s="388"/>
      <c r="AB292" s="388"/>
      <c r="AC292" s="388"/>
      <c r="AD292" s="388"/>
      <c r="AE292" s="388"/>
      <c r="AF292" s="393"/>
      <c r="AG292" s="388"/>
      <c r="AH292" s="388"/>
      <c r="AI292" s="388"/>
      <c r="AJ292" s="388"/>
      <c r="AK292" s="388"/>
      <c r="AL292" s="388"/>
      <c r="AM292" s="388"/>
      <c r="AN292" s="388"/>
      <c r="AO292" s="388"/>
      <c r="AP292" s="388"/>
      <c r="AQ292" s="388"/>
      <c r="AR292" s="388"/>
      <c r="AS292" s="388"/>
      <c r="AT292" s="388"/>
      <c r="AU292" s="388"/>
      <c r="AV292" s="388"/>
      <c r="AW292" s="388"/>
      <c r="AX292" s="389"/>
      <c r="AY292" s="388"/>
      <c r="AZ292" s="388"/>
      <c r="BA292" s="388"/>
      <c r="BB292" s="388"/>
      <c r="BC292" s="388"/>
      <c r="BD292" s="388"/>
      <c r="BE292" s="388"/>
      <c r="BF292" s="388"/>
      <c r="BG292" s="388"/>
      <c r="BH292" s="390"/>
      <c r="BI292" s="385"/>
      <c r="BJ292" s="388"/>
      <c r="BK292" s="388"/>
      <c r="BL292" s="388"/>
      <c r="BM292" s="388"/>
      <c r="BN292" s="391"/>
      <c r="BO292" s="19">
        <f>COUNTIF(AG292:AW292,"Yes")</f>
        <v>0</v>
      </c>
      <c r="BP292" s="20">
        <f>COUNTIF(AX292:BG292, "Yes")</f>
        <v>0</v>
      </c>
      <c r="BQ292" s="21">
        <f>COUNTIF(BI292:BN292, "Yes")</f>
        <v>0</v>
      </c>
      <c r="BR292" s="242">
        <f>SUM(BO292:BQ292)</f>
        <v>0</v>
      </c>
      <c r="BS292" s="9" t="str">
        <f>IF(MATCH(B:B,'[2]Master ATLIS List'!$A:$A,0),"Y","N")</f>
        <v>Y</v>
      </c>
    </row>
    <row r="293" spans="1:71" s="28" customFormat="1" x14ac:dyDescent="0.2">
      <c r="A293" s="409" t="s">
        <v>513</v>
      </c>
      <c r="B293" s="26" t="s">
        <v>514</v>
      </c>
      <c r="C293" s="18" t="s">
        <v>1624</v>
      </c>
      <c r="D293" s="18" t="s">
        <v>15</v>
      </c>
      <c r="E293" s="27" t="s">
        <v>67</v>
      </c>
      <c r="F293" s="402">
        <f>SUMIFS('MCO Encounters'!G:G,'MCO Encounters'!A:A,B293,'MCO Encounters'!F:F,$C$1)</f>
        <v>0</v>
      </c>
      <c r="G293" s="371"/>
      <c r="H293" s="404">
        <f>SUMIFS('MCO Encounters'!I:I,'MCO Encounters'!A:A,B293,'MCO Encounters'!F:F,$C$1)</f>
        <v>0</v>
      </c>
      <c r="I293" s="371"/>
      <c r="J293" s="404">
        <f>SUMIFS('MCO Encounters'!H:H,'MCO Encounters'!A:A,B293,'MCO Encounters'!F:F,$C$1)</f>
        <v>0</v>
      </c>
      <c r="K293" s="372"/>
      <c r="L293" s="370"/>
      <c r="M293" s="394"/>
      <c r="N293" s="394"/>
      <c r="O293" s="394"/>
      <c r="P293" s="394"/>
      <c r="Q293" s="394"/>
      <c r="R293" s="395"/>
      <c r="S293" s="396"/>
      <c r="T293" s="394"/>
      <c r="U293" s="397"/>
      <c r="V293" s="398"/>
      <c r="W293" s="394"/>
      <c r="X293" s="398"/>
      <c r="Y293" s="394"/>
      <c r="Z293" s="396"/>
      <c r="AA293" s="398"/>
      <c r="AB293" s="398"/>
      <c r="AC293" s="398"/>
      <c r="AD293" s="398"/>
      <c r="AE293" s="398"/>
      <c r="AF293" s="397"/>
      <c r="AG293" s="388"/>
      <c r="AH293" s="388"/>
      <c r="AI293" s="388"/>
      <c r="AJ293" s="388"/>
      <c r="AK293" s="388"/>
      <c r="AL293" s="388"/>
      <c r="AM293" s="388"/>
      <c r="AN293" s="388"/>
      <c r="AO293" s="388"/>
      <c r="AP293" s="388"/>
      <c r="AQ293" s="388"/>
      <c r="AR293" s="388"/>
      <c r="AS293" s="388"/>
      <c r="AT293" s="388"/>
      <c r="AU293" s="388"/>
      <c r="AV293" s="388"/>
      <c r="AW293" s="388"/>
      <c r="AX293" s="389"/>
      <c r="AY293" s="388"/>
      <c r="AZ293" s="388"/>
      <c r="BA293" s="388"/>
      <c r="BB293" s="388"/>
      <c r="BC293" s="388"/>
      <c r="BD293" s="388"/>
      <c r="BE293" s="388"/>
      <c r="BF293" s="388"/>
      <c r="BG293" s="388"/>
      <c r="BH293" s="399"/>
      <c r="BI293" s="385"/>
      <c r="BJ293" s="388"/>
      <c r="BK293" s="388"/>
      <c r="BL293" s="388"/>
      <c r="BM293" s="388"/>
      <c r="BN293" s="391"/>
      <c r="BO293" s="19">
        <f>COUNTIF(AG293:AW293,"Yes")</f>
        <v>0</v>
      </c>
      <c r="BP293" s="20">
        <f>COUNTIF(AX293:BG293, "Yes")</f>
        <v>0</v>
      </c>
      <c r="BQ293" s="21">
        <f>COUNTIF(BI293:BN293, "Yes")</f>
        <v>0</v>
      </c>
      <c r="BR293" s="242">
        <f>SUM(BO293:BQ293)</f>
        <v>0</v>
      </c>
      <c r="BS293" s="9" t="str">
        <f>IF(MATCH(B:B,'[2]Master ATLIS List'!$A:$A,0),"Y","N")</f>
        <v>Y</v>
      </c>
    </row>
    <row r="294" spans="1:71" x14ac:dyDescent="0.2">
      <c r="A294" s="408" t="s">
        <v>331</v>
      </c>
      <c r="B294" s="22" t="s">
        <v>332</v>
      </c>
      <c r="C294" s="23" t="s">
        <v>1612</v>
      </c>
      <c r="D294" s="23" t="s">
        <v>15</v>
      </c>
      <c r="E294" s="24" t="s">
        <v>19</v>
      </c>
      <c r="F294" s="402">
        <f>SUMIFS('MCO Encounters'!G:G,'MCO Encounters'!A:A,B294,'MCO Encounters'!F:F,$C$1)</f>
        <v>0</v>
      </c>
      <c r="G294" s="371"/>
      <c r="H294" s="404">
        <f>SUMIFS('MCO Encounters'!I:I,'MCO Encounters'!A:A,B294,'MCO Encounters'!F:F,$C$1)</f>
        <v>0</v>
      </c>
      <c r="I294" s="371"/>
      <c r="J294" s="404">
        <f>SUMIFS('MCO Encounters'!H:H,'MCO Encounters'!A:A,B294,'MCO Encounters'!F:F,$C$1)</f>
        <v>0</v>
      </c>
      <c r="K294" s="372"/>
      <c r="L294" s="370"/>
      <c r="M294" s="383"/>
      <c r="N294" s="383"/>
      <c r="O294" s="383"/>
      <c r="P294" s="383"/>
      <c r="Q294" s="383"/>
      <c r="R294" s="384"/>
      <c r="S294" s="385"/>
      <c r="T294" s="383"/>
      <c r="U294" s="393"/>
      <c r="V294" s="388"/>
      <c r="W294" s="383"/>
      <c r="X294" s="388"/>
      <c r="Y294" s="383"/>
      <c r="Z294" s="385"/>
      <c r="AA294" s="388"/>
      <c r="AB294" s="388"/>
      <c r="AC294" s="388"/>
      <c r="AD294" s="388"/>
      <c r="AE294" s="388"/>
      <c r="AF294" s="393"/>
      <c r="AG294" s="388"/>
      <c r="AH294" s="388"/>
      <c r="AI294" s="388"/>
      <c r="AJ294" s="388"/>
      <c r="AK294" s="388"/>
      <c r="AL294" s="388"/>
      <c r="AM294" s="388"/>
      <c r="AN294" s="388"/>
      <c r="AO294" s="388"/>
      <c r="AP294" s="388"/>
      <c r="AQ294" s="388"/>
      <c r="AR294" s="388"/>
      <c r="AS294" s="388"/>
      <c r="AT294" s="388"/>
      <c r="AU294" s="388"/>
      <c r="AV294" s="388"/>
      <c r="AW294" s="388"/>
      <c r="AX294" s="389"/>
      <c r="AY294" s="388"/>
      <c r="AZ294" s="388"/>
      <c r="BA294" s="388"/>
      <c r="BB294" s="388"/>
      <c r="BC294" s="388"/>
      <c r="BD294" s="388"/>
      <c r="BE294" s="388"/>
      <c r="BF294" s="388"/>
      <c r="BG294" s="388"/>
      <c r="BH294" s="390"/>
      <c r="BI294" s="385"/>
      <c r="BJ294" s="388"/>
      <c r="BK294" s="388"/>
      <c r="BL294" s="388"/>
      <c r="BM294" s="388"/>
      <c r="BN294" s="391"/>
      <c r="BO294" s="19">
        <f>COUNTIF(AG294:AW294,"Yes")</f>
        <v>0</v>
      </c>
      <c r="BP294" s="20">
        <f>COUNTIF(AX294:BG294, "Yes")</f>
        <v>0</v>
      </c>
      <c r="BQ294" s="21">
        <f>COUNTIF(BI294:BN294, "Yes")</f>
        <v>0</v>
      </c>
      <c r="BR294" s="242">
        <f>SUM(BO294:BQ294)</f>
        <v>0</v>
      </c>
      <c r="BS294" s="9" t="str">
        <f>IF(MATCH(B:B,'[2]Master ATLIS List'!$A:$A,0),"Y","N")</f>
        <v>Y</v>
      </c>
    </row>
    <row r="295" spans="1:71" s="28" customFormat="1" x14ac:dyDescent="0.2">
      <c r="A295" s="409" t="s">
        <v>517</v>
      </c>
      <c r="B295" s="26" t="s">
        <v>518</v>
      </c>
      <c r="C295" s="18" t="s">
        <v>1602</v>
      </c>
      <c r="D295" s="18" t="s">
        <v>13</v>
      </c>
      <c r="E295" s="27" t="s">
        <v>67</v>
      </c>
      <c r="F295" s="402">
        <f>SUMIFS('MCO Encounters'!G:G,'MCO Encounters'!A:A,B295,'MCO Encounters'!F:F,$C$1)</f>
        <v>0</v>
      </c>
      <c r="G295" s="371"/>
      <c r="H295" s="404">
        <f>SUMIFS('MCO Encounters'!I:I,'MCO Encounters'!A:A,B295,'MCO Encounters'!F:F,$C$1)</f>
        <v>0</v>
      </c>
      <c r="I295" s="371"/>
      <c r="J295" s="404">
        <f>SUMIFS('MCO Encounters'!H:H,'MCO Encounters'!A:A,B295,'MCO Encounters'!F:F,$C$1)</f>
        <v>0</v>
      </c>
      <c r="K295" s="372"/>
      <c r="L295" s="370"/>
      <c r="M295" s="394"/>
      <c r="N295" s="394"/>
      <c r="O295" s="394"/>
      <c r="P295" s="394"/>
      <c r="Q295" s="394"/>
      <c r="R295" s="395"/>
      <c r="S295" s="396"/>
      <c r="T295" s="394"/>
      <c r="U295" s="397"/>
      <c r="V295" s="398"/>
      <c r="W295" s="394"/>
      <c r="X295" s="398"/>
      <c r="Y295" s="394"/>
      <c r="Z295" s="396"/>
      <c r="AA295" s="398"/>
      <c r="AB295" s="398"/>
      <c r="AC295" s="398"/>
      <c r="AD295" s="398"/>
      <c r="AE295" s="398"/>
      <c r="AF295" s="397"/>
      <c r="AG295" s="388"/>
      <c r="AH295" s="388"/>
      <c r="AI295" s="388"/>
      <c r="AJ295" s="388"/>
      <c r="AK295" s="388"/>
      <c r="AL295" s="388"/>
      <c r="AM295" s="388"/>
      <c r="AN295" s="388"/>
      <c r="AO295" s="388"/>
      <c r="AP295" s="388"/>
      <c r="AQ295" s="388"/>
      <c r="AR295" s="388"/>
      <c r="AS295" s="388"/>
      <c r="AT295" s="388"/>
      <c r="AU295" s="388"/>
      <c r="AV295" s="388"/>
      <c r="AW295" s="388"/>
      <c r="AX295" s="389"/>
      <c r="AY295" s="388"/>
      <c r="AZ295" s="388"/>
      <c r="BA295" s="388"/>
      <c r="BB295" s="388"/>
      <c r="BC295" s="388"/>
      <c r="BD295" s="388"/>
      <c r="BE295" s="388"/>
      <c r="BF295" s="388"/>
      <c r="BG295" s="388"/>
      <c r="BH295" s="399"/>
      <c r="BI295" s="385"/>
      <c r="BJ295" s="388"/>
      <c r="BK295" s="388"/>
      <c r="BL295" s="388"/>
      <c r="BM295" s="388"/>
      <c r="BN295" s="391"/>
      <c r="BO295" s="19">
        <f>COUNTIF(AG295:AW295,"Yes")</f>
        <v>0</v>
      </c>
      <c r="BP295" s="20">
        <f>COUNTIF(AX295:BG295, "Yes")</f>
        <v>0</v>
      </c>
      <c r="BQ295" s="21">
        <f>COUNTIF(BI295:BN295, "Yes")</f>
        <v>0</v>
      </c>
      <c r="BR295" s="242">
        <f>SUM(BO295:BQ295)</f>
        <v>0</v>
      </c>
      <c r="BS295" s="9" t="str">
        <f>IF(MATCH(B:B,'[2]Master ATLIS List'!$A:$A,0),"Y","N")</f>
        <v>Y</v>
      </c>
    </row>
    <row r="296" spans="1:71" x14ac:dyDescent="0.2">
      <c r="A296" s="408" t="s">
        <v>248</v>
      </c>
      <c r="B296" s="22" t="s">
        <v>249</v>
      </c>
      <c r="C296" s="23" t="s">
        <v>1466</v>
      </c>
      <c r="D296" s="23" t="s">
        <v>13</v>
      </c>
      <c r="E296" s="24" t="s">
        <v>67</v>
      </c>
      <c r="F296" s="402">
        <f>SUMIFS('MCO Encounters'!G:G,'MCO Encounters'!A:A,B296,'MCO Encounters'!F:F,$C$1)</f>
        <v>0</v>
      </c>
      <c r="G296" s="371"/>
      <c r="H296" s="404">
        <f>SUMIFS('MCO Encounters'!I:I,'MCO Encounters'!A:A,B296,'MCO Encounters'!F:F,$C$1)</f>
        <v>0</v>
      </c>
      <c r="I296" s="371"/>
      <c r="J296" s="404">
        <f>SUMIFS('MCO Encounters'!H:H,'MCO Encounters'!A:A,B296,'MCO Encounters'!F:F,$C$1)</f>
        <v>0</v>
      </c>
      <c r="K296" s="372"/>
      <c r="L296" s="370"/>
      <c r="M296" s="383"/>
      <c r="N296" s="383"/>
      <c r="O296" s="383"/>
      <c r="P296" s="383"/>
      <c r="Q296" s="383"/>
      <c r="R296" s="384"/>
      <c r="S296" s="385"/>
      <c r="T296" s="383"/>
      <c r="U296" s="393"/>
      <c r="V296" s="388"/>
      <c r="W296" s="383"/>
      <c r="X296" s="388"/>
      <c r="Y296" s="383"/>
      <c r="Z296" s="385"/>
      <c r="AA296" s="388"/>
      <c r="AB296" s="388"/>
      <c r="AC296" s="388"/>
      <c r="AD296" s="388"/>
      <c r="AE296" s="388"/>
      <c r="AF296" s="393"/>
      <c r="AG296" s="388"/>
      <c r="AH296" s="388"/>
      <c r="AI296" s="388"/>
      <c r="AJ296" s="388"/>
      <c r="AK296" s="388"/>
      <c r="AL296" s="388"/>
      <c r="AM296" s="388"/>
      <c r="AN296" s="388"/>
      <c r="AO296" s="388"/>
      <c r="AP296" s="388"/>
      <c r="AQ296" s="388"/>
      <c r="AR296" s="388"/>
      <c r="AS296" s="388"/>
      <c r="AT296" s="388"/>
      <c r="AU296" s="388"/>
      <c r="AV296" s="388"/>
      <c r="AW296" s="388"/>
      <c r="AX296" s="389"/>
      <c r="AY296" s="388"/>
      <c r="AZ296" s="388"/>
      <c r="BA296" s="388"/>
      <c r="BB296" s="388"/>
      <c r="BC296" s="388"/>
      <c r="BD296" s="388"/>
      <c r="BE296" s="388"/>
      <c r="BF296" s="388"/>
      <c r="BG296" s="388"/>
      <c r="BH296" s="390"/>
      <c r="BI296" s="385"/>
      <c r="BJ296" s="388"/>
      <c r="BK296" s="388"/>
      <c r="BL296" s="388"/>
      <c r="BM296" s="388"/>
      <c r="BN296" s="391"/>
      <c r="BO296" s="19">
        <f>COUNTIF(AG296:AW296,"Yes")</f>
        <v>0</v>
      </c>
      <c r="BP296" s="20">
        <f>COUNTIF(AX296:BG296, "Yes")</f>
        <v>0</v>
      </c>
      <c r="BQ296" s="21">
        <f>COUNTIF(BI296:BN296, "Yes")</f>
        <v>0</v>
      </c>
      <c r="BR296" s="242">
        <f>SUM(BO296:BQ296)</f>
        <v>0</v>
      </c>
      <c r="BS296" s="9" t="str">
        <f>IF(MATCH(B:B,'[2]Master ATLIS List'!$A:$A,0),"Y","N")</f>
        <v>Y</v>
      </c>
    </row>
    <row r="297" spans="1:71" s="28" customFormat="1" x14ac:dyDescent="0.2">
      <c r="A297" s="409" t="s">
        <v>591</v>
      </c>
      <c r="B297" s="26" t="s">
        <v>592</v>
      </c>
      <c r="C297" s="18" t="s">
        <v>1848</v>
      </c>
      <c r="D297" s="18" t="s">
        <v>13</v>
      </c>
      <c r="E297" s="27" t="s">
        <v>183</v>
      </c>
      <c r="F297" s="402">
        <f>SUMIFS('MCO Encounters'!G:G,'MCO Encounters'!A:A,B297,'MCO Encounters'!F:F,$C$1)</f>
        <v>0</v>
      </c>
      <c r="G297" s="371"/>
      <c r="H297" s="404">
        <f>SUMIFS('MCO Encounters'!I:I,'MCO Encounters'!A:A,B297,'MCO Encounters'!F:F,$C$1)</f>
        <v>0</v>
      </c>
      <c r="I297" s="371"/>
      <c r="J297" s="404">
        <f>SUMIFS('MCO Encounters'!H:H,'MCO Encounters'!A:A,B297,'MCO Encounters'!F:F,$C$1)</f>
        <v>0</v>
      </c>
      <c r="K297" s="372"/>
      <c r="L297" s="370"/>
      <c r="M297" s="394"/>
      <c r="N297" s="394"/>
      <c r="O297" s="394"/>
      <c r="P297" s="394"/>
      <c r="Q297" s="394"/>
      <c r="R297" s="395"/>
      <c r="S297" s="396"/>
      <c r="T297" s="394"/>
      <c r="U297" s="397"/>
      <c r="V297" s="398"/>
      <c r="W297" s="394"/>
      <c r="X297" s="398"/>
      <c r="Y297" s="394"/>
      <c r="Z297" s="396"/>
      <c r="AA297" s="398"/>
      <c r="AB297" s="398"/>
      <c r="AC297" s="398"/>
      <c r="AD297" s="398"/>
      <c r="AE297" s="398"/>
      <c r="AF297" s="397"/>
      <c r="AG297" s="388"/>
      <c r="AH297" s="388"/>
      <c r="AI297" s="388"/>
      <c r="AJ297" s="388"/>
      <c r="AK297" s="388"/>
      <c r="AL297" s="388"/>
      <c r="AM297" s="388"/>
      <c r="AN297" s="388"/>
      <c r="AO297" s="388"/>
      <c r="AP297" s="388"/>
      <c r="AQ297" s="388"/>
      <c r="AR297" s="388"/>
      <c r="AS297" s="388"/>
      <c r="AT297" s="388"/>
      <c r="AU297" s="388"/>
      <c r="AV297" s="388"/>
      <c r="AW297" s="388"/>
      <c r="AX297" s="389"/>
      <c r="AY297" s="388"/>
      <c r="AZ297" s="388"/>
      <c r="BA297" s="388"/>
      <c r="BB297" s="388"/>
      <c r="BC297" s="388"/>
      <c r="BD297" s="388"/>
      <c r="BE297" s="388"/>
      <c r="BF297" s="388"/>
      <c r="BG297" s="388"/>
      <c r="BH297" s="399"/>
      <c r="BI297" s="385"/>
      <c r="BJ297" s="388"/>
      <c r="BK297" s="388"/>
      <c r="BL297" s="388"/>
      <c r="BM297" s="388"/>
      <c r="BN297" s="391"/>
      <c r="BO297" s="19">
        <f>COUNTIF(AG297:AW297,"Yes")</f>
        <v>0</v>
      </c>
      <c r="BP297" s="20">
        <f>COUNTIF(AX297:BG297, "Yes")</f>
        <v>0</v>
      </c>
      <c r="BQ297" s="21">
        <f>COUNTIF(BI297:BN297, "Yes")</f>
        <v>0</v>
      </c>
      <c r="BR297" s="242">
        <f>SUM(BO297:BQ297)</f>
        <v>0</v>
      </c>
      <c r="BS297" s="9" t="str">
        <f>IF(MATCH(B:B,'[2]Master ATLIS List'!$A:$A,0),"Y","N")</f>
        <v>Y</v>
      </c>
    </row>
    <row r="298" spans="1:71" x14ac:dyDescent="0.2">
      <c r="A298" s="408" t="s">
        <v>236</v>
      </c>
      <c r="B298" s="22" t="s">
        <v>237</v>
      </c>
      <c r="C298" s="23" t="s">
        <v>1748</v>
      </c>
      <c r="D298" s="23" t="s">
        <v>15</v>
      </c>
      <c r="E298" s="24" t="s">
        <v>183</v>
      </c>
      <c r="F298" s="402">
        <f>SUMIFS('MCO Encounters'!G:G,'MCO Encounters'!A:A,B298,'MCO Encounters'!F:F,$C$1)</f>
        <v>0</v>
      </c>
      <c r="G298" s="371"/>
      <c r="H298" s="404">
        <f>SUMIFS('MCO Encounters'!I:I,'MCO Encounters'!A:A,B298,'MCO Encounters'!F:F,$C$1)</f>
        <v>0</v>
      </c>
      <c r="I298" s="371"/>
      <c r="J298" s="404">
        <f>SUMIFS('MCO Encounters'!H:H,'MCO Encounters'!A:A,B298,'MCO Encounters'!F:F,$C$1)</f>
        <v>0</v>
      </c>
      <c r="K298" s="372"/>
      <c r="L298" s="370"/>
      <c r="M298" s="383"/>
      <c r="N298" s="383"/>
      <c r="O298" s="383"/>
      <c r="P298" s="383"/>
      <c r="Q298" s="383"/>
      <c r="R298" s="384"/>
      <c r="S298" s="385"/>
      <c r="T298" s="383"/>
      <c r="U298" s="393"/>
      <c r="V298" s="388"/>
      <c r="W298" s="383"/>
      <c r="X298" s="388"/>
      <c r="Y298" s="383"/>
      <c r="Z298" s="385"/>
      <c r="AA298" s="388"/>
      <c r="AB298" s="388"/>
      <c r="AC298" s="388"/>
      <c r="AD298" s="388"/>
      <c r="AE298" s="388"/>
      <c r="AF298" s="393"/>
      <c r="AG298" s="388"/>
      <c r="AH298" s="388"/>
      <c r="AI298" s="388"/>
      <c r="AJ298" s="388"/>
      <c r="AK298" s="388"/>
      <c r="AL298" s="388"/>
      <c r="AM298" s="388"/>
      <c r="AN298" s="388"/>
      <c r="AO298" s="388"/>
      <c r="AP298" s="388"/>
      <c r="AQ298" s="388"/>
      <c r="AR298" s="388"/>
      <c r="AS298" s="388"/>
      <c r="AT298" s="388"/>
      <c r="AU298" s="388"/>
      <c r="AV298" s="388"/>
      <c r="AW298" s="388"/>
      <c r="AX298" s="389"/>
      <c r="AY298" s="388"/>
      <c r="AZ298" s="388"/>
      <c r="BA298" s="388"/>
      <c r="BB298" s="388"/>
      <c r="BC298" s="388"/>
      <c r="BD298" s="388"/>
      <c r="BE298" s="388"/>
      <c r="BF298" s="388"/>
      <c r="BG298" s="388"/>
      <c r="BH298" s="390"/>
      <c r="BI298" s="385"/>
      <c r="BJ298" s="388"/>
      <c r="BK298" s="388"/>
      <c r="BL298" s="388"/>
      <c r="BM298" s="388"/>
      <c r="BN298" s="391"/>
      <c r="BO298" s="19">
        <f>COUNTIF(AG298:AW298,"Yes")</f>
        <v>0</v>
      </c>
      <c r="BP298" s="20">
        <f>COUNTIF(AX298:BG298, "Yes")</f>
        <v>0</v>
      </c>
      <c r="BQ298" s="21">
        <f>COUNTIF(BI298:BN298, "Yes")</f>
        <v>0</v>
      </c>
      <c r="BR298" s="242">
        <f>SUM(BO298:BQ298)</f>
        <v>0</v>
      </c>
      <c r="BS298" s="9" t="str">
        <f>IF(MATCH(B:B,'[2]Master ATLIS List'!$A:$A,0),"Y","N")</f>
        <v>Y</v>
      </c>
    </row>
    <row r="299" spans="1:71" s="28" customFormat="1" x14ac:dyDescent="0.2">
      <c r="A299" s="409" t="s">
        <v>430</v>
      </c>
      <c r="B299" s="26" t="s">
        <v>431</v>
      </c>
      <c r="C299" s="18" t="s">
        <v>1737</v>
      </c>
      <c r="D299" s="18" t="s">
        <v>13</v>
      </c>
      <c r="E299" s="27" t="s">
        <v>183</v>
      </c>
      <c r="F299" s="402">
        <f>SUMIFS('MCO Encounters'!G:G,'MCO Encounters'!A:A,B299,'MCO Encounters'!F:F,$C$1)</f>
        <v>0</v>
      </c>
      <c r="G299" s="371"/>
      <c r="H299" s="404">
        <f>SUMIFS('MCO Encounters'!I:I,'MCO Encounters'!A:A,B299,'MCO Encounters'!F:F,$C$1)</f>
        <v>0</v>
      </c>
      <c r="I299" s="371"/>
      <c r="J299" s="404">
        <f>SUMIFS('MCO Encounters'!H:H,'MCO Encounters'!A:A,B299,'MCO Encounters'!F:F,$C$1)</f>
        <v>0</v>
      </c>
      <c r="K299" s="372"/>
      <c r="L299" s="370"/>
      <c r="M299" s="394"/>
      <c r="N299" s="394"/>
      <c r="O299" s="394"/>
      <c r="P299" s="394"/>
      <c r="Q299" s="394"/>
      <c r="R299" s="395"/>
      <c r="S299" s="396"/>
      <c r="T299" s="394"/>
      <c r="U299" s="397"/>
      <c r="V299" s="398"/>
      <c r="W299" s="394"/>
      <c r="X299" s="398"/>
      <c r="Y299" s="394"/>
      <c r="Z299" s="396"/>
      <c r="AA299" s="398"/>
      <c r="AB299" s="398"/>
      <c r="AC299" s="398"/>
      <c r="AD299" s="398"/>
      <c r="AE299" s="398"/>
      <c r="AF299" s="397"/>
      <c r="AG299" s="388"/>
      <c r="AH299" s="388"/>
      <c r="AI299" s="388"/>
      <c r="AJ299" s="388"/>
      <c r="AK299" s="388"/>
      <c r="AL299" s="388"/>
      <c r="AM299" s="388"/>
      <c r="AN299" s="388"/>
      <c r="AO299" s="388"/>
      <c r="AP299" s="388"/>
      <c r="AQ299" s="388"/>
      <c r="AR299" s="388"/>
      <c r="AS299" s="388"/>
      <c r="AT299" s="388"/>
      <c r="AU299" s="388"/>
      <c r="AV299" s="388"/>
      <c r="AW299" s="388"/>
      <c r="AX299" s="389"/>
      <c r="AY299" s="388"/>
      <c r="AZ299" s="388"/>
      <c r="BA299" s="388"/>
      <c r="BB299" s="388"/>
      <c r="BC299" s="388"/>
      <c r="BD299" s="388"/>
      <c r="BE299" s="388"/>
      <c r="BF299" s="388"/>
      <c r="BG299" s="388"/>
      <c r="BH299" s="399"/>
      <c r="BI299" s="385"/>
      <c r="BJ299" s="388"/>
      <c r="BK299" s="388"/>
      <c r="BL299" s="388"/>
      <c r="BM299" s="388"/>
      <c r="BN299" s="391"/>
      <c r="BO299" s="19">
        <f>COUNTIF(AG299:AW299,"Yes")</f>
        <v>0</v>
      </c>
      <c r="BP299" s="20">
        <f>COUNTIF(AX299:BG299, "Yes")</f>
        <v>0</v>
      </c>
      <c r="BQ299" s="21">
        <f>COUNTIF(BI299:BN299, "Yes")</f>
        <v>0</v>
      </c>
      <c r="BR299" s="242">
        <f>SUM(BO299:BQ299)</f>
        <v>0</v>
      </c>
      <c r="BS299" s="9" t="str">
        <f>IF(MATCH(B:B,'[2]Master ATLIS List'!$A:$A,0),"Y","N")</f>
        <v>Y</v>
      </c>
    </row>
    <row r="300" spans="1:71" x14ac:dyDescent="0.2">
      <c r="A300" s="408" t="s">
        <v>374</v>
      </c>
      <c r="B300" s="22" t="s">
        <v>375</v>
      </c>
      <c r="C300" s="23" t="s">
        <v>1463</v>
      </c>
      <c r="D300" s="23" t="s">
        <v>13</v>
      </c>
      <c r="E300" s="24" t="s">
        <v>183</v>
      </c>
      <c r="F300" s="402">
        <f>SUMIFS('MCO Encounters'!G:G,'MCO Encounters'!A:A,B300,'MCO Encounters'!F:F,$C$1)</f>
        <v>0</v>
      </c>
      <c r="G300" s="371"/>
      <c r="H300" s="404">
        <f>SUMIFS('MCO Encounters'!I:I,'MCO Encounters'!A:A,B300,'MCO Encounters'!F:F,$C$1)</f>
        <v>0</v>
      </c>
      <c r="I300" s="371"/>
      <c r="J300" s="404">
        <f>SUMIFS('MCO Encounters'!H:H,'MCO Encounters'!A:A,B300,'MCO Encounters'!F:F,$C$1)</f>
        <v>0</v>
      </c>
      <c r="K300" s="372"/>
      <c r="L300" s="370"/>
      <c r="M300" s="383"/>
      <c r="N300" s="383"/>
      <c r="O300" s="383"/>
      <c r="P300" s="383"/>
      <c r="Q300" s="383"/>
      <c r="R300" s="384"/>
      <c r="S300" s="385"/>
      <c r="T300" s="383"/>
      <c r="U300" s="393"/>
      <c r="V300" s="388"/>
      <c r="W300" s="383"/>
      <c r="X300" s="388"/>
      <c r="Y300" s="383"/>
      <c r="Z300" s="385"/>
      <c r="AA300" s="388"/>
      <c r="AB300" s="388"/>
      <c r="AC300" s="388"/>
      <c r="AD300" s="388"/>
      <c r="AE300" s="388"/>
      <c r="AF300" s="393"/>
      <c r="AG300" s="388"/>
      <c r="AH300" s="388"/>
      <c r="AI300" s="388"/>
      <c r="AJ300" s="388"/>
      <c r="AK300" s="388"/>
      <c r="AL300" s="388"/>
      <c r="AM300" s="388"/>
      <c r="AN300" s="388"/>
      <c r="AO300" s="388"/>
      <c r="AP300" s="388"/>
      <c r="AQ300" s="388"/>
      <c r="AR300" s="388"/>
      <c r="AS300" s="388"/>
      <c r="AT300" s="388"/>
      <c r="AU300" s="388"/>
      <c r="AV300" s="388"/>
      <c r="AW300" s="388"/>
      <c r="AX300" s="389"/>
      <c r="AY300" s="388"/>
      <c r="AZ300" s="388"/>
      <c r="BA300" s="388"/>
      <c r="BB300" s="388"/>
      <c r="BC300" s="388"/>
      <c r="BD300" s="388"/>
      <c r="BE300" s="388"/>
      <c r="BF300" s="388"/>
      <c r="BG300" s="388"/>
      <c r="BH300" s="390"/>
      <c r="BI300" s="385"/>
      <c r="BJ300" s="388"/>
      <c r="BK300" s="388"/>
      <c r="BL300" s="388"/>
      <c r="BM300" s="388"/>
      <c r="BN300" s="391"/>
      <c r="BO300" s="19">
        <f>COUNTIF(AG300:AW300,"Yes")</f>
        <v>0</v>
      </c>
      <c r="BP300" s="20">
        <f>COUNTIF(AX300:BG300, "Yes")</f>
        <v>0</v>
      </c>
      <c r="BQ300" s="21">
        <f>COUNTIF(BI300:BN300, "Yes")</f>
        <v>0</v>
      </c>
      <c r="BR300" s="242">
        <f>SUM(BO300:BQ300)</f>
        <v>0</v>
      </c>
      <c r="BS300" s="9" t="str">
        <f>IF(MATCH(B:B,'[2]Master ATLIS List'!$A:$A,0),"Y","N")</f>
        <v>Y</v>
      </c>
    </row>
    <row r="301" spans="1:71" s="28" customFormat="1" x14ac:dyDescent="0.2">
      <c r="A301" s="409" t="s">
        <v>1389</v>
      </c>
      <c r="B301" s="26" t="s">
        <v>1866</v>
      </c>
      <c r="C301" s="18" t="s">
        <v>1867</v>
      </c>
      <c r="D301" s="18" t="s">
        <v>15</v>
      </c>
      <c r="E301" s="27" t="s">
        <v>183</v>
      </c>
      <c r="F301" s="402">
        <f>SUMIFS('MCO Encounters'!G:G,'MCO Encounters'!A:A,B301,'MCO Encounters'!F:F,$C$1)</f>
        <v>0</v>
      </c>
      <c r="G301" s="371"/>
      <c r="H301" s="404">
        <f>SUMIFS('MCO Encounters'!I:I,'MCO Encounters'!A:A,B301,'MCO Encounters'!F:F,$C$1)</f>
        <v>0</v>
      </c>
      <c r="I301" s="371"/>
      <c r="J301" s="404">
        <f>SUMIFS('MCO Encounters'!H:H,'MCO Encounters'!A:A,B301,'MCO Encounters'!F:F,$C$1)</f>
        <v>0</v>
      </c>
      <c r="K301" s="372"/>
      <c r="L301" s="370"/>
      <c r="M301" s="394"/>
      <c r="N301" s="394"/>
      <c r="O301" s="394"/>
      <c r="P301" s="394"/>
      <c r="Q301" s="394"/>
      <c r="R301" s="395"/>
      <c r="S301" s="396"/>
      <c r="T301" s="394"/>
      <c r="U301" s="397"/>
      <c r="V301" s="398"/>
      <c r="W301" s="394"/>
      <c r="X301" s="398"/>
      <c r="Y301" s="394"/>
      <c r="Z301" s="396"/>
      <c r="AA301" s="398"/>
      <c r="AB301" s="398"/>
      <c r="AC301" s="398"/>
      <c r="AD301" s="398"/>
      <c r="AE301" s="398"/>
      <c r="AF301" s="397"/>
      <c r="AG301" s="388"/>
      <c r="AH301" s="388"/>
      <c r="AI301" s="388"/>
      <c r="AJ301" s="388"/>
      <c r="AK301" s="388"/>
      <c r="AL301" s="388"/>
      <c r="AM301" s="388"/>
      <c r="AN301" s="388"/>
      <c r="AO301" s="388"/>
      <c r="AP301" s="388"/>
      <c r="AQ301" s="388"/>
      <c r="AR301" s="388"/>
      <c r="AS301" s="388"/>
      <c r="AT301" s="388"/>
      <c r="AU301" s="388"/>
      <c r="AV301" s="388"/>
      <c r="AW301" s="388"/>
      <c r="AX301" s="389"/>
      <c r="AY301" s="388"/>
      <c r="AZ301" s="388"/>
      <c r="BA301" s="388"/>
      <c r="BB301" s="388"/>
      <c r="BC301" s="388"/>
      <c r="BD301" s="388"/>
      <c r="BE301" s="388"/>
      <c r="BF301" s="388"/>
      <c r="BG301" s="388"/>
      <c r="BH301" s="399"/>
      <c r="BI301" s="385"/>
      <c r="BJ301" s="388"/>
      <c r="BK301" s="388"/>
      <c r="BL301" s="388"/>
      <c r="BM301" s="388"/>
      <c r="BN301" s="391"/>
      <c r="BO301" s="19">
        <f>COUNTIF(AG301:AW301,"Yes")</f>
        <v>0</v>
      </c>
      <c r="BP301" s="20">
        <f>COUNTIF(AX301:BG301, "Yes")</f>
        <v>0</v>
      </c>
      <c r="BQ301" s="21">
        <f>COUNTIF(BI301:BN301, "Yes")</f>
        <v>0</v>
      </c>
      <c r="BR301" s="242">
        <f>SUM(BO301:BQ301)</f>
        <v>0</v>
      </c>
      <c r="BS301" s="9" t="str">
        <f>IF(MATCH(B:B,'[2]Master ATLIS List'!$A:$A,0),"Y","N")</f>
        <v>Y</v>
      </c>
    </row>
    <row r="302" spans="1:71" x14ac:dyDescent="0.2">
      <c r="A302" s="408" t="s">
        <v>448</v>
      </c>
      <c r="B302" s="22" t="s">
        <v>449</v>
      </c>
      <c r="C302" s="23" t="s">
        <v>1765</v>
      </c>
      <c r="D302" s="23" t="s">
        <v>13</v>
      </c>
      <c r="E302" s="24" t="s">
        <v>183</v>
      </c>
      <c r="F302" s="402">
        <f>SUMIFS('MCO Encounters'!G:G,'MCO Encounters'!A:A,B302,'MCO Encounters'!F:F,$C$1)</f>
        <v>0</v>
      </c>
      <c r="G302" s="371"/>
      <c r="H302" s="404">
        <f>SUMIFS('MCO Encounters'!I:I,'MCO Encounters'!A:A,B302,'MCO Encounters'!F:F,$C$1)</f>
        <v>0</v>
      </c>
      <c r="I302" s="371"/>
      <c r="J302" s="404">
        <f>SUMIFS('MCO Encounters'!H:H,'MCO Encounters'!A:A,B302,'MCO Encounters'!F:F,$C$1)</f>
        <v>0</v>
      </c>
      <c r="K302" s="372"/>
      <c r="L302" s="370"/>
      <c r="M302" s="383"/>
      <c r="N302" s="383"/>
      <c r="O302" s="383"/>
      <c r="P302" s="383"/>
      <c r="Q302" s="383"/>
      <c r="R302" s="384"/>
      <c r="S302" s="385"/>
      <c r="T302" s="383"/>
      <c r="U302" s="393"/>
      <c r="V302" s="388"/>
      <c r="W302" s="383"/>
      <c r="X302" s="388"/>
      <c r="Y302" s="383"/>
      <c r="Z302" s="385"/>
      <c r="AA302" s="388"/>
      <c r="AB302" s="388"/>
      <c r="AC302" s="388"/>
      <c r="AD302" s="388"/>
      <c r="AE302" s="388"/>
      <c r="AF302" s="393"/>
      <c r="AG302" s="388"/>
      <c r="AH302" s="388"/>
      <c r="AI302" s="388"/>
      <c r="AJ302" s="388"/>
      <c r="AK302" s="388"/>
      <c r="AL302" s="388"/>
      <c r="AM302" s="388"/>
      <c r="AN302" s="388"/>
      <c r="AO302" s="388"/>
      <c r="AP302" s="388"/>
      <c r="AQ302" s="388"/>
      <c r="AR302" s="388"/>
      <c r="AS302" s="388"/>
      <c r="AT302" s="388"/>
      <c r="AU302" s="388"/>
      <c r="AV302" s="388"/>
      <c r="AW302" s="388"/>
      <c r="AX302" s="389"/>
      <c r="AY302" s="388"/>
      <c r="AZ302" s="388"/>
      <c r="BA302" s="388"/>
      <c r="BB302" s="388"/>
      <c r="BC302" s="388"/>
      <c r="BD302" s="388"/>
      <c r="BE302" s="388"/>
      <c r="BF302" s="388"/>
      <c r="BG302" s="388"/>
      <c r="BH302" s="390"/>
      <c r="BI302" s="385"/>
      <c r="BJ302" s="388"/>
      <c r="BK302" s="388"/>
      <c r="BL302" s="388"/>
      <c r="BM302" s="388"/>
      <c r="BN302" s="391"/>
      <c r="BO302" s="19">
        <f>COUNTIF(AG302:AW302,"Yes")</f>
        <v>0</v>
      </c>
      <c r="BP302" s="20">
        <f>COUNTIF(AX302:BG302, "Yes")</f>
        <v>0</v>
      </c>
      <c r="BQ302" s="21">
        <f>COUNTIF(BI302:BN302, "Yes")</f>
        <v>0</v>
      </c>
      <c r="BR302" s="242">
        <f>SUM(BO302:BQ302)</f>
        <v>0</v>
      </c>
      <c r="BS302" s="9" t="str">
        <f>IF(MATCH(B:B,'[2]Master ATLIS List'!$A:$A,0),"Y","N")</f>
        <v>Y</v>
      </c>
    </row>
    <row r="303" spans="1:71" s="28" customFormat="1" x14ac:dyDescent="0.2">
      <c r="A303" s="409" t="s">
        <v>343</v>
      </c>
      <c r="B303" s="26" t="s">
        <v>344</v>
      </c>
      <c r="C303" s="18" t="s">
        <v>1577</v>
      </c>
      <c r="D303" s="18" t="s">
        <v>13</v>
      </c>
      <c r="E303" s="27" t="s">
        <v>17</v>
      </c>
      <c r="F303" s="402">
        <f>SUMIFS('MCO Encounters'!G:G,'MCO Encounters'!A:A,B303,'MCO Encounters'!F:F,$C$1)</f>
        <v>0</v>
      </c>
      <c r="G303" s="371"/>
      <c r="H303" s="404">
        <f>SUMIFS('MCO Encounters'!I:I,'MCO Encounters'!A:A,B303,'MCO Encounters'!F:F,$C$1)</f>
        <v>0</v>
      </c>
      <c r="I303" s="371"/>
      <c r="J303" s="404">
        <f>SUMIFS('MCO Encounters'!H:H,'MCO Encounters'!A:A,B303,'MCO Encounters'!F:F,$C$1)</f>
        <v>0</v>
      </c>
      <c r="K303" s="372"/>
      <c r="L303" s="370"/>
      <c r="M303" s="394"/>
      <c r="N303" s="394"/>
      <c r="O303" s="394"/>
      <c r="P303" s="394"/>
      <c r="Q303" s="394"/>
      <c r="R303" s="395"/>
      <c r="S303" s="396"/>
      <c r="T303" s="394"/>
      <c r="U303" s="397"/>
      <c r="V303" s="398"/>
      <c r="W303" s="394"/>
      <c r="X303" s="398"/>
      <c r="Y303" s="394"/>
      <c r="Z303" s="396"/>
      <c r="AA303" s="398"/>
      <c r="AB303" s="398"/>
      <c r="AC303" s="398"/>
      <c r="AD303" s="398"/>
      <c r="AE303" s="398"/>
      <c r="AF303" s="397"/>
      <c r="AG303" s="388"/>
      <c r="AH303" s="388"/>
      <c r="AI303" s="388"/>
      <c r="AJ303" s="388"/>
      <c r="AK303" s="388"/>
      <c r="AL303" s="388"/>
      <c r="AM303" s="388"/>
      <c r="AN303" s="388"/>
      <c r="AO303" s="388"/>
      <c r="AP303" s="388"/>
      <c r="AQ303" s="388"/>
      <c r="AR303" s="388"/>
      <c r="AS303" s="388"/>
      <c r="AT303" s="388"/>
      <c r="AU303" s="388"/>
      <c r="AV303" s="388"/>
      <c r="AW303" s="388"/>
      <c r="AX303" s="389"/>
      <c r="AY303" s="388"/>
      <c r="AZ303" s="388"/>
      <c r="BA303" s="388"/>
      <c r="BB303" s="388"/>
      <c r="BC303" s="388"/>
      <c r="BD303" s="388"/>
      <c r="BE303" s="388"/>
      <c r="BF303" s="388"/>
      <c r="BG303" s="388"/>
      <c r="BH303" s="399"/>
      <c r="BI303" s="385"/>
      <c r="BJ303" s="388"/>
      <c r="BK303" s="388"/>
      <c r="BL303" s="388"/>
      <c r="BM303" s="388"/>
      <c r="BN303" s="391"/>
      <c r="BO303" s="19">
        <f>COUNTIF(AG303:AW303,"Yes")</f>
        <v>0</v>
      </c>
      <c r="BP303" s="20">
        <f>COUNTIF(AX303:BG303, "Yes")</f>
        <v>0</v>
      </c>
      <c r="BQ303" s="21">
        <f>COUNTIF(BI303:BN303, "Yes")</f>
        <v>0</v>
      </c>
      <c r="BR303" s="242">
        <f>SUM(BO303:BQ303)</f>
        <v>0</v>
      </c>
      <c r="BS303" s="9" t="str">
        <f>IF(MATCH(B:B,'[2]Master ATLIS List'!$A:$A,0),"Y","N")</f>
        <v>Y</v>
      </c>
    </row>
    <row r="304" spans="1:71" x14ac:dyDescent="0.2">
      <c r="A304" s="408" t="s">
        <v>597</v>
      </c>
      <c r="B304" s="22" t="s">
        <v>598</v>
      </c>
      <c r="C304" s="23" t="s">
        <v>1472</v>
      </c>
      <c r="D304" s="23" t="s">
        <v>15</v>
      </c>
      <c r="E304" s="24" t="s">
        <v>65</v>
      </c>
      <c r="F304" s="402">
        <f>SUMIFS('MCO Encounters'!G:G,'MCO Encounters'!A:A,B304,'MCO Encounters'!F:F,$C$1)</f>
        <v>0</v>
      </c>
      <c r="G304" s="371"/>
      <c r="H304" s="404">
        <f>SUMIFS('MCO Encounters'!I:I,'MCO Encounters'!A:A,B304,'MCO Encounters'!F:F,$C$1)</f>
        <v>0</v>
      </c>
      <c r="I304" s="371"/>
      <c r="J304" s="404">
        <f>SUMIFS('MCO Encounters'!H:H,'MCO Encounters'!A:A,B304,'MCO Encounters'!F:F,$C$1)</f>
        <v>0</v>
      </c>
      <c r="K304" s="372"/>
      <c r="L304" s="370"/>
      <c r="M304" s="383"/>
      <c r="N304" s="383"/>
      <c r="O304" s="383"/>
      <c r="P304" s="383"/>
      <c r="Q304" s="383"/>
      <c r="R304" s="384"/>
      <c r="S304" s="385"/>
      <c r="T304" s="383"/>
      <c r="U304" s="393"/>
      <c r="V304" s="388"/>
      <c r="W304" s="383"/>
      <c r="X304" s="388"/>
      <c r="Y304" s="383"/>
      <c r="Z304" s="385"/>
      <c r="AA304" s="388"/>
      <c r="AB304" s="388"/>
      <c r="AC304" s="388"/>
      <c r="AD304" s="388"/>
      <c r="AE304" s="388"/>
      <c r="AF304" s="393"/>
      <c r="AG304" s="388"/>
      <c r="AH304" s="388"/>
      <c r="AI304" s="388"/>
      <c r="AJ304" s="388"/>
      <c r="AK304" s="388"/>
      <c r="AL304" s="388"/>
      <c r="AM304" s="388"/>
      <c r="AN304" s="388"/>
      <c r="AO304" s="388"/>
      <c r="AP304" s="388"/>
      <c r="AQ304" s="388"/>
      <c r="AR304" s="388"/>
      <c r="AS304" s="388"/>
      <c r="AT304" s="388"/>
      <c r="AU304" s="388"/>
      <c r="AV304" s="388"/>
      <c r="AW304" s="388"/>
      <c r="AX304" s="389"/>
      <c r="AY304" s="388"/>
      <c r="AZ304" s="388"/>
      <c r="BA304" s="388"/>
      <c r="BB304" s="388"/>
      <c r="BC304" s="388"/>
      <c r="BD304" s="388"/>
      <c r="BE304" s="388"/>
      <c r="BF304" s="388"/>
      <c r="BG304" s="388"/>
      <c r="BH304" s="390"/>
      <c r="BI304" s="385"/>
      <c r="BJ304" s="388"/>
      <c r="BK304" s="388"/>
      <c r="BL304" s="388"/>
      <c r="BM304" s="388"/>
      <c r="BN304" s="391"/>
      <c r="BO304" s="19">
        <f>COUNTIF(AG304:AW304,"Yes")</f>
        <v>0</v>
      </c>
      <c r="BP304" s="20">
        <f>COUNTIF(AX304:BG304, "Yes")</f>
        <v>0</v>
      </c>
      <c r="BQ304" s="21">
        <f>COUNTIF(BI304:BN304, "Yes")</f>
        <v>0</v>
      </c>
      <c r="BR304" s="242">
        <f>SUM(BO304:BQ304)</f>
        <v>0</v>
      </c>
      <c r="BS304" s="9" t="str">
        <f>IF(MATCH(B:B,'[2]Master ATLIS List'!$A:$A,0),"Y","N")</f>
        <v>Y</v>
      </c>
    </row>
    <row r="305" spans="1:71" s="28" customFormat="1" x14ac:dyDescent="0.2">
      <c r="A305" s="409" t="s">
        <v>796</v>
      </c>
      <c r="B305" s="26" t="s">
        <v>797</v>
      </c>
      <c r="C305" s="18" t="s">
        <v>1476</v>
      </c>
      <c r="D305" s="18" t="s">
        <v>15</v>
      </c>
      <c r="E305" s="27" t="s">
        <v>35</v>
      </c>
      <c r="F305" s="402">
        <f>SUMIFS('MCO Encounters'!G:G,'MCO Encounters'!A:A,B305,'MCO Encounters'!F:F,$C$1)</f>
        <v>0</v>
      </c>
      <c r="G305" s="371"/>
      <c r="H305" s="404">
        <f>SUMIFS('MCO Encounters'!I:I,'MCO Encounters'!A:A,B305,'MCO Encounters'!F:F,$C$1)</f>
        <v>0</v>
      </c>
      <c r="I305" s="371"/>
      <c r="J305" s="404">
        <f>SUMIFS('MCO Encounters'!H:H,'MCO Encounters'!A:A,B305,'MCO Encounters'!F:F,$C$1)</f>
        <v>0</v>
      </c>
      <c r="K305" s="372"/>
      <c r="L305" s="370"/>
      <c r="M305" s="394"/>
      <c r="N305" s="394"/>
      <c r="O305" s="394"/>
      <c r="P305" s="394"/>
      <c r="Q305" s="394"/>
      <c r="R305" s="395"/>
      <c r="S305" s="396"/>
      <c r="T305" s="394"/>
      <c r="U305" s="397"/>
      <c r="V305" s="398"/>
      <c r="W305" s="394"/>
      <c r="X305" s="398"/>
      <c r="Y305" s="394"/>
      <c r="Z305" s="396"/>
      <c r="AA305" s="398"/>
      <c r="AB305" s="398"/>
      <c r="AC305" s="398"/>
      <c r="AD305" s="398"/>
      <c r="AE305" s="398"/>
      <c r="AF305" s="397"/>
      <c r="AG305" s="388"/>
      <c r="AH305" s="388"/>
      <c r="AI305" s="388"/>
      <c r="AJ305" s="388"/>
      <c r="AK305" s="388"/>
      <c r="AL305" s="388"/>
      <c r="AM305" s="388"/>
      <c r="AN305" s="388"/>
      <c r="AO305" s="388"/>
      <c r="AP305" s="388"/>
      <c r="AQ305" s="388"/>
      <c r="AR305" s="388"/>
      <c r="AS305" s="388"/>
      <c r="AT305" s="388"/>
      <c r="AU305" s="388"/>
      <c r="AV305" s="388"/>
      <c r="AW305" s="388"/>
      <c r="AX305" s="389"/>
      <c r="AY305" s="388"/>
      <c r="AZ305" s="388"/>
      <c r="BA305" s="388"/>
      <c r="BB305" s="388"/>
      <c r="BC305" s="388"/>
      <c r="BD305" s="388"/>
      <c r="BE305" s="388"/>
      <c r="BF305" s="388"/>
      <c r="BG305" s="388"/>
      <c r="BH305" s="399"/>
      <c r="BI305" s="385"/>
      <c r="BJ305" s="388"/>
      <c r="BK305" s="388"/>
      <c r="BL305" s="388"/>
      <c r="BM305" s="388"/>
      <c r="BN305" s="391"/>
      <c r="BO305" s="19">
        <f>COUNTIF(AG305:AW305,"Yes")</f>
        <v>0</v>
      </c>
      <c r="BP305" s="20">
        <f>COUNTIF(AX305:BG305, "Yes")</f>
        <v>0</v>
      </c>
      <c r="BQ305" s="21">
        <f>COUNTIF(BI305:BN305, "Yes")</f>
        <v>0</v>
      </c>
      <c r="BR305" s="242">
        <f>SUM(BO305:BQ305)</f>
        <v>0</v>
      </c>
      <c r="BS305" s="9" t="str">
        <f>IF(MATCH(B:B,'[2]Master ATLIS List'!$A:$A,0),"Y","N")</f>
        <v>Y</v>
      </c>
    </row>
    <row r="306" spans="1:71" x14ac:dyDescent="0.2">
      <c r="A306" s="408" t="s">
        <v>1513</v>
      </c>
      <c r="B306" s="22" t="s">
        <v>1514</v>
      </c>
      <c r="C306" s="23" t="s">
        <v>1515</v>
      </c>
      <c r="D306" s="23" t="s">
        <v>160</v>
      </c>
      <c r="E306" s="24" t="s">
        <v>17</v>
      </c>
      <c r="F306" s="402">
        <f>SUMIFS('MCO Encounters'!G:G,'MCO Encounters'!A:A,B306,'MCO Encounters'!F:F,$C$1)</f>
        <v>0</v>
      </c>
      <c r="G306" s="371"/>
      <c r="H306" s="404">
        <f>SUMIFS('MCO Encounters'!I:I,'MCO Encounters'!A:A,B306,'MCO Encounters'!F:F,$C$1)</f>
        <v>0</v>
      </c>
      <c r="I306" s="371"/>
      <c r="J306" s="404">
        <f>SUMIFS('MCO Encounters'!H:H,'MCO Encounters'!A:A,B306,'MCO Encounters'!F:F,$C$1)</f>
        <v>0</v>
      </c>
      <c r="K306" s="372"/>
      <c r="L306" s="370"/>
      <c r="M306" s="383"/>
      <c r="N306" s="383"/>
      <c r="O306" s="383"/>
      <c r="P306" s="383"/>
      <c r="Q306" s="383"/>
      <c r="R306" s="384"/>
      <c r="S306" s="385"/>
      <c r="T306" s="383"/>
      <c r="U306" s="393"/>
      <c r="V306" s="388"/>
      <c r="W306" s="383"/>
      <c r="X306" s="388"/>
      <c r="Y306" s="383"/>
      <c r="Z306" s="385"/>
      <c r="AA306" s="388"/>
      <c r="AB306" s="388"/>
      <c r="AC306" s="388"/>
      <c r="AD306" s="388"/>
      <c r="AE306" s="388"/>
      <c r="AF306" s="393"/>
      <c r="AG306" s="388"/>
      <c r="AH306" s="388"/>
      <c r="AI306" s="388"/>
      <c r="AJ306" s="388"/>
      <c r="AK306" s="388"/>
      <c r="AL306" s="388"/>
      <c r="AM306" s="388"/>
      <c r="AN306" s="388"/>
      <c r="AO306" s="388"/>
      <c r="AP306" s="388"/>
      <c r="AQ306" s="388"/>
      <c r="AR306" s="388"/>
      <c r="AS306" s="388"/>
      <c r="AT306" s="388"/>
      <c r="AU306" s="388"/>
      <c r="AV306" s="388"/>
      <c r="AW306" s="388"/>
      <c r="AX306" s="389"/>
      <c r="AY306" s="388"/>
      <c r="AZ306" s="388"/>
      <c r="BA306" s="388"/>
      <c r="BB306" s="388"/>
      <c r="BC306" s="388"/>
      <c r="BD306" s="388"/>
      <c r="BE306" s="388"/>
      <c r="BF306" s="388"/>
      <c r="BG306" s="388"/>
      <c r="BH306" s="390"/>
      <c r="BI306" s="385"/>
      <c r="BJ306" s="388"/>
      <c r="BK306" s="388"/>
      <c r="BL306" s="388"/>
      <c r="BM306" s="388"/>
      <c r="BN306" s="391"/>
      <c r="BO306" s="19">
        <f>COUNTIF(AG306:AW306,"Yes")</f>
        <v>0</v>
      </c>
      <c r="BP306" s="20">
        <f>COUNTIF(AX306:BG306, "Yes")</f>
        <v>0</v>
      </c>
      <c r="BQ306" s="21">
        <f>COUNTIF(BI306:BN306, "Yes")</f>
        <v>0</v>
      </c>
      <c r="BR306" s="242">
        <f>SUM(BO306:BQ306)</f>
        <v>0</v>
      </c>
      <c r="BS306" s="9" t="str">
        <f>IF(MATCH(B:B,'[2]Master ATLIS List'!$A:$A,0),"Y","N")</f>
        <v>Y</v>
      </c>
    </row>
    <row r="307" spans="1:71" s="28" customFormat="1" x14ac:dyDescent="0.2">
      <c r="A307" s="409" t="s">
        <v>475</v>
      </c>
      <c r="B307" s="26" t="s">
        <v>476</v>
      </c>
      <c r="C307" s="18" t="s">
        <v>1860</v>
      </c>
      <c r="D307" s="18" t="s">
        <v>13</v>
      </c>
      <c r="E307" s="27" t="s">
        <v>66</v>
      </c>
      <c r="F307" s="402">
        <f>SUMIFS('MCO Encounters'!G:G,'MCO Encounters'!A:A,B307,'MCO Encounters'!F:F,$C$1)</f>
        <v>0</v>
      </c>
      <c r="G307" s="371"/>
      <c r="H307" s="404">
        <f>SUMIFS('MCO Encounters'!I:I,'MCO Encounters'!A:A,B307,'MCO Encounters'!F:F,$C$1)</f>
        <v>0</v>
      </c>
      <c r="I307" s="371"/>
      <c r="J307" s="404">
        <f>SUMIFS('MCO Encounters'!H:H,'MCO Encounters'!A:A,B307,'MCO Encounters'!F:F,$C$1)</f>
        <v>0</v>
      </c>
      <c r="K307" s="372"/>
      <c r="L307" s="370"/>
      <c r="M307" s="394"/>
      <c r="N307" s="394"/>
      <c r="O307" s="394"/>
      <c r="P307" s="394"/>
      <c r="Q307" s="394"/>
      <c r="R307" s="395"/>
      <c r="S307" s="396"/>
      <c r="T307" s="394"/>
      <c r="U307" s="397"/>
      <c r="V307" s="398"/>
      <c r="W307" s="394"/>
      <c r="X307" s="398"/>
      <c r="Y307" s="394"/>
      <c r="Z307" s="396"/>
      <c r="AA307" s="398"/>
      <c r="AB307" s="398"/>
      <c r="AC307" s="398"/>
      <c r="AD307" s="398"/>
      <c r="AE307" s="398"/>
      <c r="AF307" s="397"/>
      <c r="AG307" s="388"/>
      <c r="AH307" s="388"/>
      <c r="AI307" s="388"/>
      <c r="AJ307" s="388"/>
      <c r="AK307" s="388"/>
      <c r="AL307" s="388"/>
      <c r="AM307" s="388"/>
      <c r="AN307" s="388"/>
      <c r="AO307" s="388"/>
      <c r="AP307" s="388"/>
      <c r="AQ307" s="388"/>
      <c r="AR307" s="388"/>
      <c r="AS307" s="388"/>
      <c r="AT307" s="388"/>
      <c r="AU307" s="388"/>
      <c r="AV307" s="388"/>
      <c r="AW307" s="388"/>
      <c r="AX307" s="389"/>
      <c r="AY307" s="388"/>
      <c r="AZ307" s="388"/>
      <c r="BA307" s="388"/>
      <c r="BB307" s="388"/>
      <c r="BC307" s="388"/>
      <c r="BD307" s="388"/>
      <c r="BE307" s="388"/>
      <c r="BF307" s="388"/>
      <c r="BG307" s="388"/>
      <c r="BH307" s="399"/>
      <c r="BI307" s="385"/>
      <c r="BJ307" s="388"/>
      <c r="BK307" s="388"/>
      <c r="BL307" s="388"/>
      <c r="BM307" s="388"/>
      <c r="BN307" s="391"/>
      <c r="BO307" s="19">
        <f>COUNTIF(AG307:AW307,"Yes")</f>
        <v>0</v>
      </c>
      <c r="BP307" s="20">
        <f>COUNTIF(AX307:BG307, "Yes")</f>
        <v>0</v>
      </c>
      <c r="BQ307" s="21">
        <f>COUNTIF(BI307:BN307, "Yes")</f>
        <v>0</v>
      </c>
      <c r="BR307" s="242">
        <f>SUM(BO307:BQ307)</f>
        <v>0</v>
      </c>
      <c r="BS307" s="9" t="str">
        <f>IF(MATCH(B:B,'[2]Master ATLIS List'!$A:$A,0),"Y","N")</f>
        <v>Y</v>
      </c>
    </row>
    <row r="308" spans="1:71" x14ac:dyDescent="0.2">
      <c r="A308" s="408" t="s">
        <v>436</v>
      </c>
      <c r="B308" s="22" t="s">
        <v>437</v>
      </c>
      <c r="C308" s="23" t="s">
        <v>1757</v>
      </c>
      <c r="D308" s="23" t="s">
        <v>13</v>
      </c>
      <c r="E308" s="24" t="s">
        <v>183</v>
      </c>
      <c r="F308" s="402">
        <f>SUMIFS('MCO Encounters'!G:G,'MCO Encounters'!A:A,B308,'MCO Encounters'!F:F,$C$1)</f>
        <v>0</v>
      </c>
      <c r="G308" s="371"/>
      <c r="H308" s="404">
        <f>SUMIFS('MCO Encounters'!I:I,'MCO Encounters'!A:A,B308,'MCO Encounters'!F:F,$C$1)</f>
        <v>0</v>
      </c>
      <c r="I308" s="371"/>
      <c r="J308" s="404">
        <f>SUMIFS('MCO Encounters'!H:H,'MCO Encounters'!A:A,B308,'MCO Encounters'!F:F,$C$1)</f>
        <v>0</v>
      </c>
      <c r="K308" s="372"/>
      <c r="L308" s="370"/>
      <c r="M308" s="383"/>
      <c r="N308" s="383"/>
      <c r="O308" s="383"/>
      <c r="P308" s="383"/>
      <c r="Q308" s="383"/>
      <c r="R308" s="384"/>
      <c r="S308" s="385"/>
      <c r="T308" s="383"/>
      <c r="U308" s="393"/>
      <c r="V308" s="388"/>
      <c r="W308" s="383"/>
      <c r="X308" s="388"/>
      <c r="Y308" s="383"/>
      <c r="Z308" s="385"/>
      <c r="AA308" s="388"/>
      <c r="AB308" s="388"/>
      <c r="AC308" s="388"/>
      <c r="AD308" s="388"/>
      <c r="AE308" s="388"/>
      <c r="AF308" s="393"/>
      <c r="AG308" s="388"/>
      <c r="AH308" s="388"/>
      <c r="AI308" s="388"/>
      <c r="AJ308" s="388"/>
      <c r="AK308" s="388"/>
      <c r="AL308" s="388"/>
      <c r="AM308" s="388"/>
      <c r="AN308" s="388"/>
      <c r="AO308" s="388"/>
      <c r="AP308" s="388"/>
      <c r="AQ308" s="388"/>
      <c r="AR308" s="388"/>
      <c r="AS308" s="388"/>
      <c r="AT308" s="388"/>
      <c r="AU308" s="388"/>
      <c r="AV308" s="388"/>
      <c r="AW308" s="388"/>
      <c r="AX308" s="389"/>
      <c r="AY308" s="388"/>
      <c r="AZ308" s="388"/>
      <c r="BA308" s="388"/>
      <c r="BB308" s="388"/>
      <c r="BC308" s="388"/>
      <c r="BD308" s="388"/>
      <c r="BE308" s="388"/>
      <c r="BF308" s="388"/>
      <c r="BG308" s="388"/>
      <c r="BH308" s="390"/>
      <c r="BI308" s="385"/>
      <c r="BJ308" s="388"/>
      <c r="BK308" s="388"/>
      <c r="BL308" s="388"/>
      <c r="BM308" s="388"/>
      <c r="BN308" s="391"/>
      <c r="BO308" s="19">
        <f>COUNTIF(AG308:AW308,"Yes")</f>
        <v>0</v>
      </c>
      <c r="BP308" s="20">
        <f>COUNTIF(AX308:BG308, "Yes")</f>
        <v>0</v>
      </c>
      <c r="BQ308" s="21">
        <f>COUNTIF(BI308:BN308, "Yes")</f>
        <v>0</v>
      </c>
      <c r="BR308" s="242">
        <f>SUM(BO308:BQ308)</f>
        <v>0</v>
      </c>
      <c r="BS308" s="9" t="str">
        <f>IF(MATCH(B:B,'[2]Master ATLIS List'!$A:$A,0),"Y","N")</f>
        <v>Y</v>
      </c>
    </row>
    <row r="309" spans="1:71" s="28" customFormat="1" x14ac:dyDescent="0.2">
      <c r="A309" s="409" t="s">
        <v>681</v>
      </c>
      <c r="B309" s="26" t="s">
        <v>682</v>
      </c>
      <c r="C309" s="18" t="s">
        <v>1444</v>
      </c>
      <c r="D309" s="18" t="s">
        <v>15</v>
      </c>
      <c r="E309" s="27" t="s">
        <v>17</v>
      </c>
      <c r="F309" s="402">
        <f>SUMIFS('MCO Encounters'!G:G,'MCO Encounters'!A:A,B309,'MCO Encounters'!F:F,$C$1)</f>
        <v>0</v>
      </c>
      <c r="G309" s="371"/>
      <c r="H309" s="404">
        <f>SUMIFS('MCO Encounters'!I:I,'MCO Encounters'!A:A,B309,'MCO Encounters'!F:F,$C$1)</f>
        <v>0</v>
      </c>
      <c r="I309" s="371"/>
      <c r="J309" s="404">
        <f>SUMIFS('MCO Encounters'!H:H,'MCO Encounters'!A:A,B309,'MCO Encounters'!F:F,$C$1)</f>
        <v>0</v>
      </c>
      <c r="K309" s="372"/>
      <c r="L309" s="370"/>
      <c r="M309" s="394"/>
      <c r="N309" s="394"/>
      <c r="O309" s="394"/>
      <c r="P309" s="394"/>
      <c r="Q309" s="394"/>
      <c r="R309" s="395"/>
      <c r="S309" s="396"/>
      <c r="T309" s="394"/>
      <c r="U309" s="397"/>
      <c r="V309" s="398"/>
      <c r="W309" s="394"/>
      <c r="X309" s="398"/>
      <c r="Y309" s="394"/>
      <c r="Z309" s="396"/>
      <c r="AA309" s="398"/>
      <c r="AB309" s="398"/>
      <c r="AC309" s="398"/>
      <c r="AD309" s="398"/>
      <c r="AE309" s="398"/>
      <c r="AF309" s="397"/>
      <c r="AG309" s="388"/>
      <c r="AH309" s="388"/>
      <c r="AI309" s="388"/>
      <c r="AJ309" s="388"/>
      <c r="AK309" s="388"/>
      <c r="AL309" s="388"/>
      <c r="AM309" s="388"/>
      <c r="AN309" s="388"/>
      <c r="AO309" s="388"/>
      <c r="AP309" s="388"/>
      <c r="AQ309" s="388"/>
      <c r="AR309" s="388"/>
      <c r="AS309" s="388"/>
      <c r="AT309" s="388"/>
      <c r="AU309" s="388"/>
      <c r="AV309" s="388"/>
      <c r="AW309" s="388"/>
      <c r="AX309" s="389"/>
      <c r="AY309" s="388"/>
      <c r="AZ309" s="388"/>
      <c r="BA309" s="388"/>
      <c r="BB309" s="388"/>
      <c r="BC309" s="388"/>
      <c r="BD309" s="388"/>
      <c r="BE309" s="388"/>
      <c r="BF309" s="388"/>
      <c r="BG309" s="388"/>
      <c r="BH309" s="399"/>
      <c r="BI309" s="385"/>
      <c r="BJ309" s="388"/>
      <c r="BK309" s="388"/>
      <c r="BL309" s="388"/>
      <c r="BM309" s="388"/>
      <c r="BN309" s="391"/>
      <c r="BO309" s="19">
        <f>COUNTIF(AG309:AW309,"Yes")</f>
        <v>0</v>
      </c>
      <c r="BP309" s="20">
        <f>COUNTIF(AX309:BG309, "Yes")</f>
        <v>0</v>
      </c>
      <c r="BQ309" s="21">
        <f>COUNTIF(BI309:BN309, "Yes")</f>
        <v>0</v>
      </c>
      <c r="BR309" s="242">
        <f>SUM(BO309:BQ309)</f>
        <v>0</v>
      </c>
      <c r="BS309" s="9" t="str">
        <f>IF(MATCH(B:B,'[2]Master ATLIS List'!$A:$A,0),"Y","N")</f>
        <v>Y</v>
      </c>
    </row>
    <row r="310" spans="1:71" x14ac:dyDescent="0.2">
      <c r="A310" s="408" t="s">
        <v>952</v>
      </c>
      <c r="B310" s="22" t="s">
        <v>953</v>
      </c>
      <c r="C310" s="23" t="s">
        <v>1783</v>
      </c>
      <c r="D310" s="23" t="s">
        <v>15</v>
      </c>
      <c r="E310" s="24" t="s">
        <v>18</v>
      </c>
      <c r="F310" s="402">
        <f>SUMIFS('MCO Encounters'!G:G,'MCO Encounters'!A:A,B310,'MCO Encounters'!F:F,$C$1)</f>
        <v>0</v>
      </c>
      <c r="G310" s="371"/>
      <c r="H310" s="404">
        <f>SUMIFS('MCO Encounters'!I:I,'MCO Encounters'!A:A,B310,'MCO Encounters'!F:F,$C$1)</f>
        <v>0</v>
      </c>
      <c r="I310" s="371"/>
      <c r="J310" s="404">
        <f>SUMIFS('MCO Encounters'!H:H,'MCO Encounters'!A:A,B310,'MCO Encounters'!F:F,$C$1)</f>
        <v>0</v>
      </c>
      <c r="K310" s="372"/>
      <c r="L310" s="370"/>
      <c r="M310" s="383"/>
      <c r="N310" s="383"/>
      <c r="O310" s="383"/>
      <c r="P310" s="383"/>
      <c r="Q310" s="383"/>
      <c r="R310" s="384"/>
      <c r="S310" s="385"/>
      <c r="T310" s="383"/>
      <c r="U310" s="393"/>
      <c r="V310" s="388"/>
      <c r="W310" s="383"/>
      <c r="X310" s="388"/>
      <c r="Y310" s="383"/>
      <c r="Z310" s="385"/>
      <c r="AA310" s="388"/>
      <c r="AB310" s="388"/>
      <c r="AC310" s="388"/>
      <c r="AD310" s="388"/>
      <c r="AE310" s="388"/>
      <c r="AF310" s="393"/>
      <c r="AG310" s="388"/>
      <c r="AH310" s="388"/>
      <c r="AI310" s="388"/>
      <c r="AJ310" s="388"/>
      <c r="AK310" s="388"/>
      <c r="AL310" s="388"/>
      <c r="AM310" s="388"/>
      <c r="AN310" s="388"/>
      <c r="AO310" s="388"/>
      <c r="AP310" s="388"/>
      <c r="AQ310" s="388"/>
      <c r="AR310" s="388"/>
      <c r="AS310" s="388"/>
      <c r="AT310" s="388"/>
      <c r="AU310" s="388"/>
      <c r="AV310" s="388"/>
      <c r="AW310" s="388"/>
      <c r="AX310" s="389"/>
      <c r="AY310" s="388"/>
      <c r="AZ310" s="388"/>
      <c r="BA310" s="388"/>
      <c r="BB310" s="388"/>
      <c r="BC310" s="388"/>
      <c r="BD310" s="388"/>
      <c r="BE310" s="388"/>
      <c r="BF310" s="388"/>
      <c r="BG310" s="388"/>
      <c r="BH310" s="390"/>
      <c r="BI310" s="385"/>
      <c r="BJ310" s="388"/>
      <c r="BK310" s="388"/>
      <c r="BL310" s="388"/>
      <c r="BM310" s="388"/>
      <c r="BN310" s="391"/>
      <c r="BO310" s="19">
        <f>COUNTIF(AG310:AW310,"Yes")</f>
        <v>0</v>
      </c>
      <c r="BP310" s="20">
        <f>COUNTIF(AX310:BG310, "Yes")</f>
        <v>0</v>
      </c>
      <c r="BQ310" s="21">
        <f>COUNTIF(BI310:BN310, "Yes")</f>
        <v>0</v>
      </c>
      <c r="BR310" s="242">
        <f>SUM(BO310:BQ310)</f>
        <v>0</v>
      </c>
      <c r="BS310" s="9" t="str">
        <f>IF(MATCH(B:B,'[2]Master ATLIS List'!$A:$A,0),"Y","N")</f>
        <v>Y</v>
      </c>
    </row>
    <row r="311" spans="1:71" s="28" customFormat="1" x14ac:dyDescent="0.2">
      <c r="A311" s="409" t="s">
        <v>194</v>
      </c>
      <c r="B311" s="26" t="s">
        <v>195</v>
      </c>
      <c r="C311" s="18" t="s">
        <v>1613</v>
      </c>
      <c r="D311" s="18" t="s">
        <v>13</v>
      </c>
      <c r="E311" s="27" t="s">
        <v>67</v>
      </c>
      <c r="F311" s="402">
        <f>SUMIFS('MCO Encounters'!G:G,'MCO Encounters'!A:A,B311,'MCO Encounters'!F:F,$C$1)</f>
        <v>0</v>
      </c>
      <c r="G311" s="371"/>
      <c r="H311" s="404">
        <f>SUMIFS('MCO Encounters'!I:I,'MCO Encounters'!A:A,B311,'MCO Encounters'!F:F,$C$1)</f>
        <v>0</v>
      </c>
      <c r="I311" s="371"/>
      <c r="J311" s="404">
        <f>SUMIFS('MCO Encounters'!H:H,'MCO Encounters'!A:A,B311,'MCO Encounters'!F:F,$C$1)</f>
        <v>0</v>
      </c>
      <c r="K311" s="372"/>
      <c r="L311" s="370"/>
      <c r="M311" s="394"/>
      <c r="N311" s="394"/>
      <c r="O311" s="394"/>
      <c r="P311" s="394"/>
      <c r="Q311" s="394"/>
      <c r="R311" s="395"/>
      <c r="S311" s="396"/>
      <c r="T311" s="394"/>
      <c r="U311" s="397"/>
      <c r="V311" s="398"/>
      <c r="W311" s="394"/>
      <c r="X311" s="398"/>
      <c r="Y311" s="394"/>
      <c r="Z311" s="396"/>
      <c r="AA311" s="398"/>
      <c r="AB311" s="398"/>
      <c r="AC311" s="398"/>
      <c r="AD311" s="398"/>
      <c r="AE311" s="398"/>
      <c r="AF311" s="397"/>
      <c r="AG311" s="388"/>
      <c r="AH311" s="388"/>
      <c r="AI311" s="388"/>
      <c r="AJ311" s="388"/>
      <c r="AK311" s="388"/>
      <c r="AL311" s="388"/>
      <c r="AM311" s="388"/>
      <c r="AN311" s="388"/>
      <c r="AO311" s="388"/>
      <c r="AP311" s="388"/>
      <c r="AQ311" s="388"/>
      <c r="AR311" s="388"/>
      <c r="AS311" s="388"/>
      <c r="AT311" s="388"/>
      <c r="AU311" s="388"/>
      <c r="AV311" s="388"/>
      <c r="AW311" s="388"/>
      <c r="AX311" s="389"/>
      <c r="AY311" s="388"/>
      <c r="AZ311" s="388"/>
      <c r="BA311" s="388"/>
      <c r="BB311" s="388"/>
      <c r="BC311" s="388"/>
      <c r="BD311" s="388"/>
      <c r="BE311" s="388"/>
      <c r="BF311" s="388"/>
      <c r="BG311" s="388"/>
      <c r="BH311" s="399"/>
      <c r="BI311" s="385"/>
      <c r="BJ311" s="388"/>
      <c r="BK311" s="388"/>
      <c r="BL311" s="388"/>
      <c r="BM311" s="388"/>
      <c r="BN311" s="391"/>
      <c r="BO311" s="19">
        <f>COUNTIF(AG311:AW311,"Yes")</f>
        <v>0</v>
      </c>
      <c r="BP311" s="20">
        <f>COUNTIF(AX311:BG311, "Yes")</f>
        <v>0</v>
      </c>
      <c r="BQ311" s="21">
        <f>COUNTIF(BI311:BN311, "Yes")</f>
        <v>0</v>
      </c>
      <c r="BR311" s="242">
        <f>SUM(BO311:BQ311)</f>
        <v>0</v>
      </c>
      <c r="BS311" s="9" t="str">
        <f>IF(MATCH(B:B,'[2]Master ATLIS List'!$A:$A,0),"Y","N")</f>
        <v>Y</v>
      </c>
    </row>
    <row r="312" spans="1:71" x14ac:dyDescent="0.2">
      <c r="A312" s="408" t="s">
        <v>902</v>
      </c>
      <c r="B312" s="22" t="s">
        <v>903</v>
      </c>
      <c r="C312" s="23" t="s">
        <v>1827</v>
      </c>
      <c r="D312" s="23" t="s">
        <v>15</v>
      </c>
      <c r="E312" s="24" t="s">
        <v>20</v>
      </c>
      <c r="F312" s="402">
        <f>SUMIFS('MCO Encounters'!G:G,'MCO Encounters'!A:A,B312,'MCO Encounters'!F:F,$C$1)</f>
        <v>0</v>
      </c>
      <c r="G312" s="371"/>
      <c r="H312" s="404">
        <f>SUMIFS('MCO Encounters'!I:I,'MCO Encounters'!A:A,B312,'MCO Encounters'!F:F,$C$1)</f>
        <v>0</v>
      </c>
      <c r="I312" s="371"/>
      <c r="J312" s="404">
        <f>SUMIFS('MCO Encounters'!H:H,'MCO Encounters'!A:A,B312,'MCO Encounters'!F:F,$C$1)</f>
        <v>0</v>
      </c>
      <c r="K312" s="372"/>
      <c r="L312" s="370"/>
      <c r="M312" s="383"/>
      <c r="N312" s="383"/>
      <c r="O312" s="383"/>
      <c r="P312" s="383"/>
      <c r="Q312" s="383"/>
      <c r="R312" s="384"/>
      <c r="S312" s="385"/>
      <c r="T312" s="383"/>
      <c r="U312" s="393"/>
      <c r="V312" s="388"/>
      <c r="W312" s="383"/>
      <c r="X312" s="388"/>
      <c r="Y312" s="383"/>
      <c r="Z312" s="385"/>
      <c r="AA312" s="388"/>
      <c r="AB312" s="388"/>
      <c r="AC312" s="388"/>
      <c r="AD312" s="388"/>
      <c r="AE312" s="388"/>
      <c r="AF312" s="393"/>
      <c r="AG312" s="388"/>
      <c r="AH312" s="388"/>
      <c r="AI312" s="388"/>
      <c r="AJ312" s="388"/>
      <c r="AK312" s="388"/>
      <c r="AL312" s="388"/>
      <c r="AM312" s="388"/>
      <c r="AN312" s="388"/>
      <c r="AO312" s="388"/>
      <c r="AP312" s="388"/>
      <c r="AQ312" s="388"/>
      <c r="AR312" s="388"/>
      <c r="AS312" s="388"/>
      <c r="AT312" s="388"/>
      <c r="AU312" s="388"/>
      <c r="AV312" s="388"/>
      <c r="AW312" s="388"/>
      <c r="AX312" s="389"/>
      <c r="AY312" s="388"/>
      <c r="AZ312" s="388"/>
      <c r="BA312" s="388"/>
      <c r="BB312" s="388"/>
      <c r="BC312" s="388"/>
      <c r="BD312" s="388"/>
      <c r="BE312" s="388"/>
      <c r="BF312" s="388"/>
      <c r="BG312" s="388"/>
      <c r="BH312" s="390"/>
      <c r="BI312" s="385"/>
      <c r="BJ312" s="388"/>
      <c r="BK312" s="388"/>
      <c r="BL312" s="388"/>
      <c r="BM312" s="388"/>
      <c r="BN312" s="391"/>
      <c r="BO312" s="19">
        <f>COUNTIF(AG312:AW312,"Yes")</f>
        <v>0</v>
      </c>
      <c r="BP312" s="20">
        <f>COUNTIF(AX312:BG312, "Yes")</f>
        <v>0</v>
      </c>
      <c r="BQ312" s="21">
        <f>COUNTIF(BI312:BN312, "Yes")</f>
        <v>0</v>
      </c>
      <c r="BR312" s="242">
        <f>SUM(BO312:BQ312)</f>
        <v>0</v>
      </c>
      <c r="BS312" s="9" t="str">
        <f>IF(MATCH(B:B,'[2]Master ATLIS List'!$A:$A,0),"Y","N")</f>
        <v>Y</v>
      </c>
    </row>
    <row r="313" spans="1:71" s="28" customFormat="1" x14ac:dyDescent="0.2">
      <c r="A313" s="409" t="s">
        <v>390</v>
      </c>
      <c r="B313" s="26" t="s">
        <v>391</v>
      </c>
      <c r="C313" s="18" t="s">
        <v>1428</v>
      </c>
      <c r="D313" s="18" t="s">
        <v>13</v>
      </c>
      <c r="E313" s="27" t="s">
        <v>67</v>
      </c>
      <c r="F313" s="402">
        <f>SUMIFS('MCO Encounters'!G:G,'MCO Encounters'!A:A,B313,'MCO Encounters'!F:F,$C$1)</f>
        <v>0</v>
      </c>
      <c r="G313" s="371"/>
      <c r="H313" s="404">
        <f>SUMIFS('MCO Encounters'!I:I,'MCO Encounters'!A:A,B313,'MCO Encounters'!F:F,$C$1)</f>
        <v>0</v>
      </c>
      <c r="I313" s="371"/>
      <c r="J313" s="404">
        <f>SUMIFS('MCO Encounters'!H:H,'MCO Encounters'!A:A,B313,'MCO Encounters'!F:F,$C$1)</f>
        <v>0</v>
      </c>
      <c r="K313" s="372"/>
      <c r="L313" s="370"/>
      <c r="M313" s="394"/>
      <c r="N313" s="394"/>
      <c r="O313" s="394"/>
      <c r="P313" s="394"/>
      <c r="Q313" s="394"/>
      <c r="R313" s="395"/>
      <c r="S313" s="396"/>
      <c r="T313" s="394"/>
      <c r="U313" s="397"/>
      <c r="V313" s="398"/>
      <c r="W313" s="394"/>
      <c r="X313" s="398"/>
      <c r="Y313" s="394"/>
      <c r="Z313" s="396"/>
      <c r="AA313" s="398"/>
      <c r="AB313" s="398"/>
      <c r="AC313" s="398"/>
      <c r="AD313" s="398"/>
      <c r="AE313" s="398"/>
      <c r="AF313" s="397"/>
      <c r="AG313" s="388"/>
      <c r="AH313" s="388"/>
      <c r="AI313" s="388"/>
      <c r="AJ313" s="388"/>
      <c r="AK313" s="388"/>
      <c r="AL313" s="388"/>
      <c r="AM313" s="388"/>
      <c r="AN313" s="388"/>
      <c r="AO313" s="388"/>
      <c r="AP313" s="388"/>
      <c r="AQ313" s="388"/>
      <c r="AR313" s="388"/>
      <c r="AS313" s="388"/>
      <c r="AT313" s="388"/>
      <c r="AU313" s="388"/>
      <c r="AV313" s="388"/>
      <c r="AW313" s="388"/>
      <c r="AX313" s="389"/>
      <c r="AY313" s="388"/>
      <c r="AZ313" s="388"/>
      <c r="BA313" s="388"/>
      <c r="BB313" s="388"/>
      <c r="BC313" s="388"/>
      <c r="BD313" s="388"/>
      <c r="BE313" s="388"/>
      <c r="BF313" s="388"/>
      <c r="BG313" s="388"/>
      <c r="BH313" s="399"/>
      <c r="BI313" s="385"/>
      <c r="BJ313" s="388"/>
      <c r="BK313" s="388"/>
      <c r="BL313" s="388"/>
      <c r="BM313" s="388"/>
      <c r="BN313" s="391"/>
      <c r="BO313" s="19">
        <f>COUNTIF(AG313:AW313,"Yes")</f>
        <v>0</v>
      </c>
      <c r="BP313" s="20">
        <f>COUNTIF(AX313:BG313, "Yes")</f>
        <v>0</v>
      </c>
      <c r="BQ313" s="21">
        <f>COUNTIF(BI313:BN313, "Yes")</f>
        <v>0</v>
      </c>
      <c r="BR313" s="242">
        <f>SUM(BO313:BQ313)</f>
        <v>0</v>
      </c>
      <c r="BS313" s="9" t="str">
        <f>IF(MATCH(B:B,'[2]Master ATLIS List'!$A:$A,0),"Y","N")</f>
        <v>Y</v>
      </c>
    </row>
    <row r="314" spans="1:71" x14ac:dyDescent="0.2">
      <c r="A314" s="408" t="s">
        <v>541</v>
      </c>
      <c r="B314" s="22" t="s">
        <v>542</v>
      </c>
      <c r="C314" s="23" t="s">
        <v>1691</v>
      </c>
      <c r="D314" s="23" t="s">
        <v>15</v>
      </c>
      <c r="E314" s="24" t="s">
        <v>63</v>
      </c>
      <c r="F314" s="402">
        <f>SUMIFS('MCO Encounters'!G:G,'MCO Encounters'!A:A,B314,'MCO Encounters'!F:F,$C$1)</f>
        <v>0</v>
      </c>
      <c r="G314" s="371"/>
      <c r="H314" s="404">
        <f>SUMIFS('MCO Encounters'!I:I,'MCO Encounters'!A:A,B314,'MCO Encounters'!F:F,$C$1)</f>
        <v>0</v>
      </c>
      <c r="I314" s="371"/>
      <c r="J314" s="404">
        <f>SUMIFS('MCO Encounters'!H:H,'MCO Encounters'!A:A,B314,'MCO Encounters'!F:F,$C$1)</f>
        <v>0</v>
      </c>
      <c r="K314" s="372"/>
      <c r="L314" s="370"/>
      <c r="M314" s="383"/>
      <c r="N314" s="383"/>
      <c r="O314" s="383"/>
      <c r="P314" s="383"/>
      <c r="Q314" s="383"/>
      <c r="R314" s="384"/>
      <c r="S314" s="385"/>
      <c r="T314" s="383"/>
      <c r="U314" s="393"/>
      <c r="V314" s="388"/>
      <c r="W314" s="383"/>
      <c r="X314" s="388"/>
      <c r="Y314" s="383"/>
      <c r="Z314" s="385"/>
      <c r="AA314" s="388"/>
      <c r="AB314" s="388"/>
      <c r="AC314" s="388"/>
      <c r="AD314" s="388"/>
      <c r="AE314" s="388"/>
      <c r="AF314" s="393"/>
      <c r="AG314" s="388"/>
      <c r="AH314" s="388"/>
      <c r="AI314" s="388"/>
      <c r="AJ314" s="388"/>
      <c r="AK314" s="388"/>
      <c r="AL314" s="388"/>
      <c r="AM314" s="388"/>
      <c r="AN314" s="388"/>
      <c r="AO314" s="388"/>
      <c r="AP314" s="388"/>
      <c r="AQ314" s="388"/>
      <c r="AR314" s="388"/>
      <c r="AS314" s="388"/>
      <c r="AT314" s="388"/>
      <c r="AU314" s="388"/>
      <c r="AV314" s="388"/>
      <c r="AW314" s="388"/>
      <c r="AX314" s="389"/>
      <c r="AY314" s="388"/>
      <c r="AZ314" s="388"/>
      <c r="BA314" s="388"/>
      <c r="BB314" s="388"/>
      <c r="BC314" s="388"/>
      <c r="BD314" s="388"/>
      <c r="BE314" s="388"/>
      <c r="BF314" s="388"/>
      <c r="BG314" s="388"/>
      <c r="BH314" s="390"/>
      <c r="BI314" s="385"/>
      <c r="BJ314" s="388"/>
      <c r="BK314" s="388"/>
      <c r="BL314" s="388"/>
      <c r="BM314" s="388"/>
      <c r="BN314" s="391"/>
      <c r="BO314" s="19">
        <f>COUNTIF(AG314:AW314,"Yes")</f>
        <v>0</v>
      </c>
      <c r="BP314" s="20">
        <f>COUNTIF(AX314:BG314, "Yes")</f>
        <v>0</v>
      </c>
      <c r="BQ314" s="21">
        <f>COUNTIF(BI314:BN314, "Yes")</f>
        <v>0</v>
      </c>
      <c r="BR314" s="242">
        <f>SUM(BO314:BQ314)</f>
        <v>0</v>
      </c>
      <c r="BS314" s="9" t="str">
        <f>IF(MATCH(B:B,'[2]Master ATLIS List'!$A:$A,0),"Y","N")</f>
        <v>Y</v>
      </c>
    </row>
    <row r="315" spans="1:71" s="28" customFormat="1" x14ac:dyDescent="0.2">
      <c r="A315" s="409" t="s">
        <v>432</v>
      </c>
      <c r="B315" s="26" t="s">
        <v>433</v>
      </c>
      <c r="C315" s="18" t="s">
        <v>1764</v>
      </c>
      <c r="D315" s="18" t="s">
        <v>15</v>
      </c>
      <c r="E315" s="27" t="s">
        <v>18</v>
      </c>
      <c r="F315" s="402">
        <f>SUMIFS('MCO Encounters'!G:G,'MCO Encounters'!A:A,B315,'MCO Encounters'!F:F,$C$1)</f>
        <v>0</v>
      </c>
      <c r="G315" s="371"/>
      <c r="H315" s="404">
        <f>SUMIFS('MCO Encounters'!I:I,'MCO Encounters'!A:A,B315,'MCO Encounters'!F:F,$C$1)</f>
        <v>0</v>
      </c>
      <c r="I315" s="371"/>
      <c r="J315" s="404">
        <f>SUMIFS('MCO Encounters'!H:H,'MCO Encounters'!A:A,B315,'MCO Encounters'!F:F,$C$1)</f>
        <v>0</v>
      </c>
      <c r="K315" s="372"/>
      <c r="L315" s="370"/>
      <c r="M315" s="394"/>
      <c r="N315" s="394"/>
      <c r="O315" s="394"/>
      <c r="P315" s="394"/>
      <c r="Q315" s="394"/>
      <c r="R315" s="395"/>
      <c r="S315" s="396"/>
      <c r="T315" s="394"/>
      <c r="U315" s="397"/>
      <c r="V315" s="398"/>
      <c r="W315" s="394"/>
      <c r="X315" s="398"/>
      <c r="Y315" s="394"/>
      <c r="Z315" s="396"/>
      <c r="AA315" s="398"/>
      <c r="AB315" s="398"/>
      <c r="AC315" s="398"/>
      <c r="AD315" s="398"/>
      <c r="AE315" s="398"/>
      <c r="AF315" s="397"/>
      <c r="AG315" s="388"/>
      <c r="AH315" s="388"/>
      <c r="AI315" s="388"/>
      <c r="AJ315" s="388"/>
      <c r="AK315" s="388"/>
      <c r="AL315" s="388"/>
      <c r="AM315" s="388"/>
      <c r="AN315" s="388"/>
      <c r="AO315" s="388"/>
      <c r="AP315" s="388"/>
      <c r="AQ315" s="388"/>
      <c r="AR315" s="388"/>
      <c r="AS315" s="388"/>
      <c r="AT315" s="388"/>
      <c r="AU315" s="388"/>
      <c r="AV315" s="388"/>
      <c r="AW315" s="388"/>
      <c r="AX315" s="389"/>
      <c r="AY315" s="388"/>
      <c r="AZ315" s="388"/>
      <c r="BA315" s="388"/>
      <c r="BB315" s="388"/>
      <c r="BC315" s="388"/>
      <c r="BD315" s="388"/>
      <c r="BE315" s="388"/>
      <c r="BF315" s="388"/>
      <c r="BG315" s="388"/>
      <c r="BH315" s="399"/>
      <c r="BI315" s="385"/>
      <c r="BJ315" s="388"/>
      <c r="BK315" s="388"/>
      <c r="BL315" s="388"/>
      <c r="BM315" s="388"/>
      <c r="BN315" s="391"/>
      <c r="BO315" s="19">
        <f>COUNTIF(AG315:AW315,"Yes")</f>
        <v>0</v>
      </c>
      <c r="BP315" s="20">
        <f>COUNTIF(AX315:BG315, "Yes")</f>
        <v>0</v>
      </c>
      <c r="BQ315" s="21">
        <f>COUNTIF(BI315:BN315, "Yes")</f>
        <v>0</v>
      </c>
      <c r="BR315" s="242">
        <f>SUM(BO315:BQ315)</f>
        <v>0</v>
      </c>
      <c r="BS315" s="9" t="str">
        <f>IF(MATCH(B:B,'[2]Master ATLIS List'!$A:$A,0),"Y","N")</f>
        <v>Y</v>
      </c>
    </row>
    <row r="316" spans="1:71" x14ac:dyDescent="0.2">
      <c r="A316" s="408" t="s">
        <v>347</v>
      </c>
      <c r="B316" s="22" t="s">
        <v>348</v>
      </c>
      <c r="C316" s="23" t="s">
        <v>1621</v>
      </c>
      <c r="D316" s="23" t="s">
        <v>13</v>
      </c>
      <c r="E316" s="24" t="s">
        <v>67</v>
      </c>
      <c r="F316" s="402">
        <f>SUMIFS('MCO Encounters'!G:G,'MCO Encounters'!A:A,B316,'MCO Encounters'!F:F,$C$1)</f>
        <v>0</v>
      </c>
      <c r="G316" s="371"/>
      <c r="H316" s="404">
        <f>SUMIFS('MCO Encounters'!I:I,'MCO Encounters'!A:A,B316,'MCO Encounters'!F:F,$C$1)</f>
        <v>0</v>
      </c>
      <c r="I316" s="371"/>
      <c r="J316" s="404">
        <f>SUMIFS('MCO Encounters'!H:H,'MCO Encounters'!A:A,B316,'MCO Encounters'!F:F,$C$1)</f>
        <v>0</v>
      </c>
      <c r="K316" s="372"/>
      <c r="L316" s="370"/>
      <c r="M316" s="383"/>
      <c r="N316" s="383"/>
      <c r="O316" s="383"/>
      <c r="P316" s="383"/>
      <c r="Q316" s="383"/>
      <c r="R316" s="384"/>
      <c r="S316" s="385"/>
      <c r="T316" s="383"/>
      <c r="U316" s="393"/>
      <c r="V316" s="388"/>
      <c r="W316" s="383"/>
      <c r="X316" s="388"/>
      <c r="Y316" s="383"/>
      <c r="Z316" s="385"/>
      <c r="AA316" s="388"/>
      <c r="AB316" s="388"/>
      <c r="AC316" s="388"/>
      <c r="AD316" s="388"/>
      <c r="AE316" s="388"/>
      <c r="AF316" s="393"/>
      <c r="AG316" s="388"/>
      <c r="AH316" s="388"/>
      <c r="AI316" s="388"/>
      <c r="AJ316" s="388"/>
      <c r="AK316" s="388"/>
      <c r="AL316" s="388"/>
      <c r="AM316" s="388"/>
      <c r="AN316" s="388"/>
      <c r="AO316" s="388"/>
      <c r="AP316" s="388"/>
      <c r="AQ316" s="388"/>
      <c r="AR316" s="388"/>
      <c r="AS316" s="388"/>
      <c r="AT316" s="388"/>
      <c r="AU316" s="388"/>
      <c r="AV316" s="388"/>
      <c r="AW316" s="388"/>
      <c r="AX316" s="389"/>
      <c r="AY316" s="388"/>
      <c r="AZ316" s="388"/>
      <c r="BA316" s="388"/>
      <c r="BB316" s="388"/>
      <c r="BC316" s="388"/>
      <c r="BD316" s="388"/>
      <c r="BE316" s="388"/>
      <c r="BF316" s="388"/>
      <c r="BG316" s="388"/>
      <c r="BH316" s="390"/>
      <c r="BI316" s="385"/>
      <c r="BJ316" s="388"/>
      <c r="BK316" s="388"/>
      <c r="BL316" s="388"/>
      <c r="BM316" s="388"/>
      <c r="BN316" s="391"/>
      <c r="BO316" s="19">
        <f>COUNTIF(AG316:AW316,"Yes")</f>
        <v>0</v>
      </c>
      <c r="BP316" s="20">
        <f>COUNTIF(AX316:BG316, "Yes")</f>
        <v>0</v>
      </c>
      <c r="BQ316" s="21">
        <f>COUNTIF(BI316:BN316, "Yes")</f>
        <v>0</v>
      </c>
      <c r="BR316" s="242">
        <f>SUM(BO316:BQ316)</f>
        <v>0</v>
      </c>
      <c r="BS316" s="9" t="str">
        <f>IF(MATCH(B:B,'[2]Master ATLIS List'!$A:$A,0),"Y","N")</f>
        <v>Y</v>
      </c>
    </row>
    <row r="317" spans="1:71" s="28" customFormat="1" x14ac:dyDescent="0.2">
      <c r="A317" s="409" t="s">
        <v>353</v>
      </c>
      <c r="B317" s="26" t="s">
        <v>354</v>
      </c>
      <c r="C317" s="18" t="s">
        <v>1799</v>
      </c>
      <c r="D317" s="18" t="s">
        <v>15</v>
      </c>
      <c r="E317" s="27" t="s">
        <v>67</v>
      </c>
      <c r="F317" s="402">
        <f>SUMIFS('MCO Encounters'!G:G,'MCO Encounters'!A:A,B317,'MCO Encounters'!F:F,$C$1)</f>
        <v>0</v>
      </c>
      <c r="G317" s="371"/>
      <c r="H317" s="404">
        <f>SUMIFS('MCO Encounters'!I:I,'MCO Encounters'!A:A,B317,'MCO Encounters'!F:F,$C$1)</f>
        <v>0</v>
      </c>
      <c r="I317" s="371"/>
      <c r="J317" s="404">
        <f>SUMIFS('MCO Encounters'!H:H,'MCO Encounters'!A:A,B317,'MCO Encounters'!F:F,$C$1)</f>
        <v>0</v>
      </c>
      <c r="K317" s="372"/>
      <c r="L317" s="370"/>
      <c r="M317" s="394"/>
      <c r="N317" s="394"/>
      <c r="O317" s="394"/>
      <c r="P317" s="394"/>
      <c r="Q317" s="394"/>
      <c r="R317" s="395"/>
      <c r="S317" s="396"/>
      <c r="T317" s="394"/>
      <c r="U317" s="397"/>
      <c r="V317" s="398"/>
      <c r="W317" s="394"/>
      <c r="X317" s="398"/>
      <c r="Y317" s="394"/>
      <c r="Z317" s="396"/>
      <c r="AA317" s="398"/>
      <c r="AB317" s="398"/>
      <c r="AC317" s="398"/>
      <c r="AD317" s="398"/>
      <c r="AE317" s="398"/>
      <c r="AF317" s="397"/>
      <c r="AG317" s="388"/>
      <c r="AH317" s="388"/>
      <c r="AI317" s="388"/>
      <c r="AJ317" s="388"/>
      <c r="AK317" s="388"/>
      <c r="AL317" s="388"/>
      <c r="AM317" s="388"/>
      <c r="AN317" s="388"/>
      <c r="AO317" s="388"/>
      <c r="AP317" s="388"/>
      <c r="AQ317" s="388"/>
      <c r="AR317" s="388"/>
      <c r="AS317" s="388"/>
      <c r="AT317" s="388"/>
      <c r="AU317" s="388"/>
      <c r="AV317" s="388"/>
      <c r="AW317" s="388"/>
      <c r="AX317" s="389"/>
      <c r="AY317" s="388"/>
      <c r="AZ317" s="388"/>
      <c r="BA317" s="388"/>
      <c r="BB317" s="388"/>
      <c r="BC317" s="388"/>
      <c r="BD317" s="388"/>
      <c r="BE317" s="388"/>
      <c r="BF317" s="388"/>
      <c r="BG317" s="388"/>
      <c r="BH317" s="399"/>
      <c r="BI317" s="385"/>
      <c r="BJ317" s="388"/>
      <c r="BK317" s="388"/>
      <c r="BL317" s="388"/>
      <c r="BM317" s="388"/>
      <c r="BN317" s="391"/>
      <c r="BO317" s="19">
        <f>COUNTIF(AG317:AW317,"Yes")</f>
        <v>0</v>
      </c>
      <c r="BP317" s="20">
        <f>COUNTIF(AX317:BG317, "Yes")</f>
        <v>0</v>
      </c>
      <c r="BQ317" s="21">
        <f>COUNTIF(BI317:BN317, "Yes")</f>
        <v>0</v>
      </c>
      <c r="BR317" s="242">
        <f>SUM(BO317:BQ317)</f>
        <v>0</v>
      </c>
      <c r="BS317" s="9" t="str">
        <f>IF(MATCH(B:B,'[2]Master ATLIS List'!$A:$A,0),"Y","N")</f>
        <v>Y</v>
      </c>
    </row>
    <row r="318" spans="1:71" x14ac:dyDescent="0.2">
      <c r="A318" s="408" t="s">
        <v>313</v>
      </c>
      <c r="B318" s="22" t="s">
        <v>314</v>
      </c>
      <c r="C318" s="23" t="s">
        <v>1574</v>
      </c>
      <c r="D318" s="23" t="s">
        <v>13</v>
      </c>
      <c r="E318" s="24" t="s">
        <v>67</v>
      </c>
      <c r="F318" s="402">
        <f>SUMIFS('MCO Encounters'!G:G,'MCO Encounters'!A:A,B318,'MCO Encounters'!F:F,$C$1)</f>
        <v>0</v>
      </c>
      <c r="G318" s="371"/>
      <c r="H318" s="404">
        <f>SUMIFS('MCO Encounters'!I:I,'MCO Encounters'!A:A,B318,'MCO Encounters'!F:F,$C$1)</f>
        <v>0</v>
      </c>
      <c r="I318" s="371"/>
      <c r="J318" s="404">
        <f>SUMIFS('MCO Encounters'!H:H,'MCO Encounters'!A:A,B318,'MCO Encounters'!F:F,$C$1)</f>
        <v>0</v>
      </c>
      <c r="K318" s="372"/>
      <c r="L318" s="370"/>
      <c r="M318" s="383"/>
      <c r="N318" s="383"/>
      <c r="O318" s="383"/>
      <c r="P318" s="383"/>
      <c r="Q318" s="383"/>
      <c r="R318" s="384"/>
      <c r="S318" s="385"/>
      <c r="T318" s="383"/>
      <c r="U318" s="393"/>
      <c r="V318" s="388"/>
      <c r="W318" s="383"/>
      <c r="X318" s="388"/>
      <c r="Y318" s="383"/>
      <c r="Z318" s="385"/>
      <c r="AA318" s="388"/>
      <c r="AB318" s="388"/>
      <c r="AC318" s="388"/>
      <c r="AD318" s="388"/>
      <c r="AE318" s="388"/>
      <c r="AF318" s="393"/>
      <c r="AG318" s="388"/>
      <c r="AH318" s="388"/>
      <c r="AI318" s="388"/>
      <c r="AJ318" s="388"/>
      <c r="AK318" s="388"/>
      <c r="AL318" s="388"/>
      <c r="AM318" s="388"/>
      <c r="AN318" s="388"/>
      <c r="AO318" s="388"/>
      <c r="AP318" s="388"/>
      <c r="AQ318" s="388"/>
      <c r="AR318" s="388"/>
      <c r="AS318" s="388"/>
      <c r="AT318" s="388"/>
      <c r="AU318" s="388"/>
      <c r="AV318" s="388"/>
      <c r="AW318" s="388"/>
      <c r="AX318" s="389"/>
      <c r="AY318" s="388"/>
      <c r="AZ318" s="388"/>
      <c r="BA318" s="388"/>
      <c r="BB318" s="388"/>
      <c r="BC318" s="388"/>
      <c r="BD318" s="388"/>
      <c r="BE318" s="388"/>
      <c r="BF318" s="388"/>
      <c r="BG318" s="388"/>
      <c r="BH318" s="390"/>
      <c r="BI318" s="385"/>
      <c r="BJ318" s="388"/>
      <c r="BK318" s="388"/>
      <c r="BL318" s="388"/>
      <c r="BM318" s="388"/>
      <c r="BN318" s="391"/>
      <c r="BO318" s="19">
        <f>COUNTIF(AG318:AW318,"Yes")</f>
        <v>0</v>
      </c>
      <c r="BP318" s="20">
        <f>COUNTIF(AX318:BG318, "Yes")</f>
        <v>0</v>
      </c>
      <c r="BQ318" s="21">
        <f>COUNTIF(BI318:BN318, "Yes")</f>
        <v>0</v>
      </c>
      <c r="BR318" s="242">
        <f>SUM(BO318:BQ318)</f>
        <v>0</v>
      </c>
      <c r="BS318" s="9" t="str">
        <f>IF(MATCH(B:B,'[2]Master ATLIS List'!$A:$A,0),"Y","N")</f>
        <v>Y</v>
      </c>
    </row>
    <row r="319" spans="1:71" s="28" customFormat="1" x14ac:dyDescent="0.2">
      <c r="A319" s="409" t="s">
        <v>184</v>
      </c>
      <c r="B319" s="26" t="s">
        <v>185</v>
      </c>
      <c r="C319" s="18" t="s">
        <v>1575</v>
      </c>
      <c r="D319" s="18" t="s">
        <v>15</v>
      </c>
      <c r="E319" s="27" t="s">
        <v>18</v>
      </c>
      <c r="F319" s="402">
        <f>SUMIFS('MCO Encounters'!G:G,'MCO Encounters'!A:A,B319,'MCO Encounters'!F:F,$C$1)</f>
        <v>0</v>
      </c>
      <c r="G319" s="371"/>
      <c r="H319" s="404">
        <f>SUMIFS('MCO Encounters'!I:I,'MCO Encounters'!A:A,B319,'MCO Encounters'!F:F,$C$1)</f>
        <v>0</v>
      </c>
      <c r="I319" s="371"/>
      <c r="J319" s="404">
        <f>SUMIFS('MCO Encounters'!H:H,'MCO Encounters'!A:A,B319,'MCO Encounters'!F:F,$C$1)</f>
        <v>0</v>
      </c>
      <c r="K319" s="372"/>
      <c r="L319" s="370"/>
      <c r="M319" s="394"/>
      <c r="N319" s="394"/>
      <c r="O319" s="394"/>
      <c r="P319" s="394"/>
      <c r="Q319" s="394"/>
      <c r="R319" s="395"/>
      <c r="S319" s="396"/>
      <c r="T319" s="394"/>
      <c r="U319" s="397"/>
      <c r="V319" s="398"/>
      <c r="W319" s="394"/>
      <c r="X319" s="398"/>
      <c r="Y319" s="394"/>
      <c r="Z319" s="396"/>
      <c r="AA319" s="398"/>
      <c r="AB319" s="398"/>
      <c r="AC319" s="398"/>
      <c r="AD319" s="398"/>
      <c r="AE319" s="398"/>
      <c r="AF319" s="397"/>
      <c r="AG319" s="388"/>
      <c r="AH319" s="388"/>
      <c r="AI319" s="388"/>
      <c r="AJ319" s="388"/>
      <c r="AK319" s="388"/>
      <c r="AL319" s="388"/>
      <c r="AM319" s="388"/>
      <c r="AN319" s="388"/>
      <c r="AO319" s="388"/>
      <c r="AP319" s="388"/>
      <c r="AQ319" s="388"/>
      <c r="AR319" s="388"/>
      <c r="AS319" s="388"/>
      <c r="AT319" s="388"/>
      <c r="AU319" s="388"/>
      <c r="AV319" s="388"/>
      <c r="AW319" s="388"/>
      <c r="AX319" s="389"/>
      <c r="AY319" s="388"/>
      <c r="AZ319" s="388"/>
      <c r="BA319" s="388"/>
      <c r="BB319" s="388"/>
      <c r="BC319" s="388"/>
      <c r="BD319" s="388"/>
      <c r="BE319" s="388"/>
      <c r="BF319" s="388"/>
      <c r="BG319" s="388"/>
      <c r="BH319" s="399"/>
      <c r="BI319" s="385"/>
      <c r="BJ319" s="388"/>
      <c r="BK319" s="388"/>
      <c r="BL319" s="388"/>
      <c r="BM319" s="388"/>
      <c r="BN319" s="391"/>
      <c r="BO319" s="19">
        <f>COUNTIF(AG319:AW319,"Yes")</f>
        <v>0</v>
      </c>
      <c r="BP319" s="20">
        <f>COUNTIF(AX319:BG319, "Yes")</f>
        <v>0</v>
      </c>
      <c r="BQ319" s="21">
        <f>COUNTIF(BI319:BN319, "Yes")</f>
        <v>0</v>
      </c>
      <c r="BR319" s="242">
        <f>SUM(BO319:BQ319)</f>
        <v>0</v>
      </c>
      <c r="BS319" s="9" t="str">
        <f>IF(MATCH(B:B,'[2]Master ATLIS List'!$A:$A,0),"Y","N")</f>
        <v>Y</v>
      </c>
    </row>
    <row r="320" spans="1:71" x14ac:dyDescent="0.2">
      <c r="A320" s="408" t="s">
        <v>619</v>
      </c>
      <c r="B320" s="22" t="s">
        <v>620</v>
      </c>
      <c r="C320" s="23" t="s">
        <v>1415</v>
      </c>
      <c r="D320" s="23" t="s">
        <v>15</v>
      </c>
      <c r="E320" s="24" t="s">
        <v>35</v>
      </c>
      <c r="F320" s="402">
        <f>SUMIFS('MCO Encounters'!G:G,'MCO Encounters'!A:A,B320,'MCO Encounters'!F:F,$C$1)</f>
        <v>0</v>
      </c>
      <c r="G320" s="371"/>
      <c r="H320" s="404">
        <f>SUMIFS('MCO Encounters'!I:I,'MCO Encounters'!A:A,B320,'MCO Encounters'!F:F,$C$1)</f>
        <v>0</v>
      </c>
      <c r="I320" s="371"/>
      <c r="J320" s="404">
        <f>SUMIFS('MCO Encounters'!H:H,'MCO Encounters'!A:A,B320,'MCO Encounters'!F:F,$C$1)</f>
        <v>0</v>
      </c>
      <c r="K320" s="372"/>
      <c r="L320" s="370"/>
      <c r="M320" s="383"/>
      <c r="N320" s="383"/>
      <c r="O320" s="383"/>
      <c r="P320" s="383"/>
      <c r="Q320" s="383"/>
      <c r="R320" s="384"/>
      <c r="S320" s="385"/>
      <c r="T320" s="383"/>
      <c r="U320" s="393"/>
      <c r="V320" s="388"/>
      <c r="W320" s="383"/>
      <c r="X320" s="388"/>
      <c r="Y320" s="383"/>
      <c r="Z320" s="385"/>
      <c r="AA320" s="388"/>
      <c r="AB320" s="388"/>
      <c r="AC320" s="388"/>
      <c r="AD320" s="388"/>
      <c r="AE320" s="388"/>
      <c r="AF320" s="393"/>
      <c r="AG320" s="388"/>
      <c r="AH320" s="388"/>
      <c r="AI320" s="388"/>
      <c r="AJ320" s="388"/>
      <c r="AK320" s="388"/>
      <c r="AL320" s="388"/>
      <c r="AM320" s="388"/>
      <c r="AN320" s="388"/>
      <c r="AO320" s="388"/>
      <c r="AP320" s="388"/>
      <c r="AQ320" s="388"/>
      <c r="AR320" s="388"/>
      <c r="AS320" s="388"/>
      <c r="AT320" s="388"/>
      <c r="AU320" s="388"/>
      <c r="AV320" s="388"/>
      <c r="AW320" s="388"/>
      <c r="AX320" s="389"/>
      <c r="AY320" s="388"/>
      <c r="AZ320" s="388"/>
      <c r="BA320" s="388"/>
      <c r="BB320" s="388"/>
      <c r="BC320" s="388"/>
      <c r="BD320" s="388"/>
      <c r="BE320" s="388"/>
      <c r="BF320" s="388"/>
      <c r="BG320" s="388"/>
      <c r="BH320" s="390"/>
      <c r="BI320" s="385"/>
      <c r="BJ320" s="388"/>
      <c r="BK320" s="388"/>
      <c r="BL320" s="388"/>
      <c r="BM320" s="388"/>
      <c r="BN320" s="391"/>
      <c r="BO320" s="19">
        <f>COUNTIF(AG320:AW320,"Yes")</f>
        <v>0</v>
      </c>
      <c r="BP320" s="20">
        <f>COUNTIF(AX320:BG320, "Yes")</f>
        <v>0</v>
      </c>
      <c r="BQ320" s="21">
        <f>COUNTIF(BI320:BN320, "Yes")</f>
        <v>0</v>
      </c>
      <c r="BR320" s="242">
        <f>SUM(BO320:BQ320)</f>
        <v>0</v>
      </c>
      <c r="BS320" s="9" t="str">
        <f>IF(MATCH(B:B,'[2]Master ATLIS List'!$A:$A,0),"Y","N")</f>
        <v>Y</v>
      </c>
    </row>
    <row r="321" spans="1:71" s="28" customFormat="1" x14ac:dyDescent="0.2">
      <c r="A321" s="409" t="s">
        <v>611</v>
      </c>
      <c r="B321" s="26" t="s">
        <v>612</v>
      </c>
      <c r="C321" s="18" t="s">
        <v>1475</v>
      </c>
      <c r="D321" s="18" t="s">
        <v>13</v>
      </c>
      <c r="E321" s="27" t="s">
        <v>18</v>
      </c>
      <c r="F321" s="402">
        <f>SUMIFS('MCO Encounters'!G:G,'MCO Encounters'!A:A,B321,'MCO Encounters'!F:F,$C$1)</f>
        <v>0</v>
      </c>
      <c r="G321" s="371"/>
      <c r="H321" s="404">
        <f>SUMIFS('MCO Encounters'!I:I,'MCO Encounters'!A:A,B321,'MCO Encounters'!F:F,$C$1)</f>
        <v>0</v>
      </c>
      <c r="I321" s="371"/>
      <c r="J321" s="404">
        <f>SUMIFS('MCO Encounters'!H:H,'MCO Encounters'!A:A,B321,'MCO Encounters'!F:F,$C$1)</f>
        <v>0</v>
      </c>
      <c r="K321" s="372"/>
      <c r="L321" s="370"/>
      <c r="M321" s="394"/>
      <c r="N321" s="394"/>
      <c r="O321" s="394"/>
      <c r="P321" s="394"/>
      <c r="Q321" s="394"/>
      <c r="R321" s="395"/>
      <c r="S321" s="396"/>
      <c r="T321" s="394"/>
      <c r="U321" s="397"/>
      <c r="V321" s="398"/>
      <c r="W321" s="394"/>
      <c r="X321" s="398"/>
      <c r="Y321" s="394"/>
      <c r="Z321" s="396"/>
      <c r="AA321" s="398"/>
      <c r="AB321" s="398"/>
      <c r="AC321" s="398"/>
      <c r="AD321" s="398"/>
      <c r="AE321" s="398"/>
      <c r="AF321" s="397"/>
      <c r="AG321" s="388"/>
      <c r="AH321" s="388"/>
      <c r="AI321" s="388"/>
      <c r="AJ321" s="388"/>
      <c r="AK321" s="388"/>
      <c r="AL321" s="388"/>
      <c r="AM321" s="388"/>
      <c r="AN321" s="388"/>
      <c r="AO321" s="388"/>
      <c r="AP321" s="388"/>
      <c r="AQ321" s="388"/>
      <c r="AR321" s="388"/>
      <c r="AS321" s="388"/>
      <c r="AT321" s="388"/>
      <c r="AU321" s="388"/>
      <c r="AV321" s="388"/>
      <c r="AW321" s="388"/>
      <c r="AX321" s="389"/>
      <c r="AY321" s="388"/>
      <c r="AZ321" s="388"/>
      <c r="BA321" s="388"/>
      <c r="BB321" s="388"/>
      <c r="BC321" s="388"/>
      <c r="BD321" s="388"/>
      <c r="BE321" s="388"/>
      <c r="BF321" s="388"/>
      <c r="BG321" s="388"/>
      <c r="BH321" s="399"/>
      <c r="BI321" s="385"/>
      <c r="BJ321" s="388"/>
      <c r="BK321" s="388"/>
      <c r="BL321" s="388"/>
      <c r="BM321" s="388"/>
      <c r="BN321" s="391"/>
      <c r="BO321" s="19">
        <f>COUNTIF(AG321:AW321,"Yes")</f>
        <v>0</v>
      </c>
      <c r="BP321" s="20">
        <f>COUNTIF(AX321:BG321, "Yes")</f>
        <v>0</v>
      </c>
      <c r="BQ321" s="21">
        <f>COUNTIF(BI321:BN321, "Yes")</f>
        <v>0</v>
      </c>
      <c r="BR321" s="242">
        <f>SUM(BO321:BQ321)</f>
        <v>0</v>
      </c>
      <c r="BS321" s="9" t="str">
        <f>IF(MATCH(B:B,'[2]Master ATLIS List'!$A:$A,0),"Y","N")</f>
        <v>Y</v>
      </c>
    </row>
    <row r="322" spans="1:71" x14ac:dyDescent="0.2">
      <c r="A322" s="408" t="s">
        <v>402</v>
      </c>
      <c r="B322" s="22" t="s">
        <v>403</v>
      </c>
      <c r="C322" s="23" t="s">
        <v>1587</v>
      </c>
      <c r="D322" s="23" t="s">
        <v>13</v>
      </c>
      <c r="E322" s="24" t="s">
        <v>183</v>
      </c>
      <c r="F322" s="402">
        <f>SUMIFS('MCO Encounters'!G:G,'MCO Encounters'!A:A,B322,'MCO Encounters'!F:F,$C$1)</f>
        <v>0</v>
      </c>
      <c r="G322" s="371"/>
      <c r="H322" s="404">
        <f>SUMIFS('MCO Encounters'!I:I,'MCO Encounters'!A:A,B322,'MCO Encounters'!F:F,$C$1)</f>
        <v>0</v>
      </c>
      <c r="I322" s="371"/>
      <c r="J322" s="404">
        <f>SUMIFS('MCO Encounters'!H:H,'MCO Encounters'!A:A,B322,'MCO Encounters'!F:F,$C$1)</f>
        <v>0</v>
      </c>
      <c r="K322" s="372"/>
      <c r="L322" s="370"/>
      <c r="M322" s="383"/>
      <c r="N322" s="383"/>
      <c r="O322" s="383"/>
      <c r="P322" s="383"/>
      <c r="Q322" s="383"/>
      <c r="R322" s="384"/>
      <c r="S322" s="385"/>
      <c r="T322" s="383"/>
      <c r="U322" s="393"/>
      <c r="V322" s="388"/>
      <c r="W322" s="383"/>
      <c r="X322" s="388"/>
      <c r="Y322" s="383"/>
      <c r="Z322" s="385"/>
      <c r="AA322" s="388"/>
      <c r="AB322" s="388"/>
      <c r="AC322" s="388"/>
      <c r="AD322" s="388"/>
      <c r="AE322" s="388"/>
      <c r="AF322" s="393"/>
      <c r="AG322" s="388"/>
      <c r="AH322" s="388"/>
      <c r="AI322" s="388"/>
      <c r="AJ322" s="388"/>
      <c r="AK322" s="388"/>
      <c r="AL322" s="388"/>
      <c r="AM322" s="388"/>
      <c r="AN322" s="388"/>
      <c r="AO322" s="388"/>
      <c r="AP322" s="388"/>
      <c r="AQ322" s="388"/>
      <c r="AR322" s="388"/>
      <c r="AS322" s="388"/>
      <c r="AT322" s="388"/>
      <c r="AU322" s="388"/>
      <c r="AV322" s="388"/>
      <c r="AW322" s="388"/>
      <c r="AX322" s="389"/>
      <c r="AY322" s="388"/>
      <c r="AZ322" s="388"/>
      <c r="BA322" s="388"/>
      <c r="BB322" s="388"/>
      <c r="BC322" s="388"/>
      <c r="BD322" s="388"/>
      <c r="BE322" s="388"/>
      <c r="BF322" s="388"/>
      <c r="BG322" s="388"/>
      <c r="BH322" s="390"/>
      <c r="BI322" s="385"/>
      <c r="BJ322" s="388"/>
      <c r="BK322" s="388"/>
      <c r="BL322" s="388"/>
      <c r="BM322" s="388"/>
      <c r="BN322" s="391"/>
      <c r="BO322" s="19">
        <f>COUNTIF(AG322:AW322,"Yes")</f>
        <v>0</v>
      </c>
      <c r="BP322" s="20">
        <f>COUNTIF(AX322:BG322, "Yes")</f>
        <v>0</v>
      </c>
      <c r="BQ322" s="21">
        <f>COUNTIF(BI322:BN322, "Yes")</f>
        <v>0</v>
      </c>
      <c r="BR322" s="242">
        <f>SUM(BO322:BQ322)</f>
        <v>0</v>
      </c>
      <c r="BS322" s="9" t="str">
        <f>IF(MATCH(B:B,'[2]Master ATLIS List'!$A:$A,0),"Y","N")</f>
        <v>Y</v>
      </c>
    </row>
    <row r="323" spans="1:71" s="28" customFormat="1" x14ac:dyDescent="0.2">
      <c r="A323" s="409" t="s">
        <v>575</v>
      </c>
      <c r="B323" s="26" t="s">
        <v>576</v>
      </c>
      <c r="C323" s="18" t="s">
        <v>1856</v>
      </c>
      <c r="D323" s="18" t="s">
        <v>13</v>
      </c>
      <c r="E323" s="27" t="s">
        <v>67</v>
      </c>
      <c r="F323" s="402">
        <f>SUMIFS('MCO Encounters'!G:G,'MCO Encounters'!A:A,B323,'MCO Encounters'!F:F,$C$1)</f>
        <v>0</v>
      </c>
      <c r="G323" s="371"/>
      <c r="H323" s="404">
        <f>SUMIFS('MCO Encounters'!I:I,'MCO Encounters'!A:A,B323,'MCO Encounters'!F:F,$C$1)</f>
        <v>0</v>
      </c>
      <c r="I323" s="371"/>
      <c r="J323" s="404">
        <f>SUMIFS('MCO Encounters'!H:H,'MCO Encounters'!A:A,B323,'MCO Encounters'!F:F,$C$1)</f>
        <v>0</v>
      </c>
      <c r="K323" s="372"/>
      <c r="L323" s="370"/>
      <c r="M323" s="394"/>
      <c r="N323" s="394"/>
      <c r="O323" s="394"/>
      <c r="P323" s="394"/>
      <c r="Q323" s="394"/>
      <c r="R323" s="395"/>
      <c r="S323" s="396"/>
      <c r="T323" s="394"/>
      <c r="U323" s="397"/>
      <c r="V323" s="398"/>
      <c r="W323" s="394"/>
      <c r="X323" s="398"/>
      <c r="Y323" s="394"/>
      <c r="Z323" s="396"/>
      <c r="AA323" s="398"/>
      <c r="AB323" s="398"/>
      <c r="AC323" s="398"/>
      <c r="AD323" s="398"/>
      <c r="AE323" s="398"/>
      <c r="AF323" s="397"/>
      <c r="AG323" s="388"/>
      <c r="AH323" s="388"/>
      <c r="AI323" s="388"/>
      <c r="AJ323" s="388"/>
      <c r="AK323" s="388"/>
      <c r="AL323" s="388"/>
      <c r="AM323" s="388"/>
      <c r="AN323" s="388"/>
      <c r="AO323" s="388"/>
      <c r="AP323" s="388"/>
      <c r="AQ323" s="388"/>
      <c r="AR323" s="388"/>
      <c r="AS323" s="388"/>
      <c r="AT323" s="388"/>
      <c r="AU323" s="388"/>
      <c r="AV323" s="388"/>
      <c r="AW323" s="388"/>
      <c r="AX323" s="389"/>
      <c r="AY323" s="388"/>
      <c r="AZ323" s="388"/>
      <c r="BA323" s="388"/>
      <c r="BB323" s="388"/>
      <c r="BC323" s="388"/>
      <c r="BD323" s="388"/>
      <c r="BE323" s="388"/>
      <c r="BF323" s="388"/>
      <c r="BG323" s="388"/>
      <c r="BH323" s="399"/>
      <c r="BI323" s="385"/>
      <c r="BJ323" s="388"/>
      <c r="BK323" s="388"/>
      <c r="BL323" s="388"/>
      <c r="BM323" s="388"/>
      <c r="BN323" s="391"/>
      <c r="BO323" s="19">
        <f>COUNTIF(AG323:AW323,"Yes")</f>
        <v>0</v>
      </c>
      <c r="BP323" s="20">
        <f>COUNTIF(AX323:BG323, "Yes")</f>
        <v>0</v>
      </c>
      <c r="BQ323" s="21">
        <f>COUNTIF(BI323:BN323, "Yes")</f>
        <v>0</v>
      </c>
      <c r="BR323" s="242">
        <f>SUM(BO323:BQ323)</f>
        <v>0</v>
      </c>
      <c r="BS323" s="9" t="str">
        <f>IF(MATCH(B:B,'[2]Master ATLIS List'!$A:$A,0),"Y","N")</f>
        <v>Y</v>
      </c>
    </row>
    <row r="324" spans="1:71" x14ac:dyDescent="0.2">
      <c r="A324" s="408" t="s">
        <v>1074</v>
      </c>
      <c r="B324" s="22" t="s">
        <v>1075</v>
      </c>
      <c r="C324" s="23" t="s">
        <v>1433</v>
      </c>
      <c r="D324" s="23" t="s">
        <v>15</v>
      </c>
      <c r="E324" s="24" t="s">
        <v>18</v>
      </c>
      <c r="F324" s="402">
        <f>SUMIFS('MCO Encounters'!G:G,'MCO Encounters'!A:A,B324,'MCO Encounters'!F:F,$C$1)</f>
        <v>0</v>
      </c>
      <c r="G324" s="371"/>
      <c r="H324" s="404">
        <f>SUMIFS('MCO Encounters'!I:I,'MCO Encounters'!A:A,B324,'MCO Encounters'!F:F,$C$1)</f>
        <v>0</v>
      </c>
      <c r="I324" s="371"/>
      <c r="J324" s="404">
        <f>SUMIFS('MCO Encounters'!H:H,'MCO Encounters'!A:A,B324,'MCO Encounters'!F:F,$C$1)</f>
        <v>0</v>
      </c>
      <c r="K324" s="372"/>
      <c r="L324" s="370"/>
      <c r="M324" s="383"/>
      <c r="N324" s="383"/>
      <c r="O324" s="383"/>
      <c r="P324" s="383"/>
      <c r="Q324" s="383"/>
      <c r="R324" s="384"/>
      <c r="S324" s="385"/>
      <c r="T324" s="383"/>
      <c r="U324" s="393"/>
      <c r="V324" s="388"/>
      <c r="W324" s="383"/>
      <c r="X324" s="388"/>
      <c r="Y324" s="383"/>
      <c r="Z324" s="385"/>
      <c r="AA324" s="388"/>
      <c r="AB324" s="388"/>
      <c r="AC324" s="388"/>
      <c r="AD324" s="388"/>
      <c r="AE324" s="388"/>
      <c r="AF324" s="393"/>
      <c r="AG324" s="388"/>
      <c r="AH324" s="388"/>
      <c r="AI324" s="388"/>
      <c r="AJ324" s="388"/>
      <c r="AK324" s="388"/>
      <c r="AL324" s="388"/>
      <c r="AM324" s="388"/>
      <c r="AN324" s="388"/>
      <c r="AO324" s="388"/>
      <c r="AP324" s="388"/>
      <c r="AQ324" s="388"/>
      <c r="AR324" s="388"/>
      <c r="AS324" s="388"/>
      <c r="AT324" s="388"/>
      <c r="AU324" s="388"/>
      <c r="AV324" s="388"/>
      <c r="AW324" s="388"/>
      <c r="AX324" s="389"/>
      <c r="AY324" s="388"/>
      <c r="AZ324" s="388"/>
      <c r="BA324" s="388"/>
      <c r="BB324" s="388"/>
      <c r="BC324" s="388"/>
      <c r="BD324" s="388"/>
      <c r="BE324" s="388"/>
      <c r="BF324" s="388"/>
      <c r="BG324" s="388"/>
      <c r="BH324" s="390"/>
      <c r="BI324" s="385"/>
      <c r="BJ324" s="388"/>
      <c r="BK324" s="388"/>
      <c r="BL324" s="388"/>
      <c r="BM324" s="388"/>
      <c r="BN324" s="391"/>
      <c r="BO324" s="19">
        <f>COUNTIF(AG324:AW324,"Yes")</f>
        <v>0</v>
      </c>
      <c r="BP324" s="20">
        <f>COUNTIF(AX324:BG324, "Yes")</f>
        <v>0</v>
      </c>
      <c r="BQ324" s="21">
        <f>COUNTIF(BI324:BN324, "Yes")</f>
        <v>0</v>
      </c>
      <c r="BR324" s="242">
        <f>SUM(BO324:BQ324)</f>
        <v>0</v>
      </c>
      <c r="BS324" s="9" t="str">
        <f>IF(MATCH(B:B,'[2]Master ATLIS List'!$A:$A,0),"Y","N")</f>
        <v>Y</v>
      </c>
    </row>
    <row r="325" spans="1:71" s="28" customFormat="1" x14ac:dyDescent="0.2">
      <c r="A325" s="409" t="s">
        <v>1677</v>
      </c>
      <c r="B325" s="26" t="s">
        <v>990</v>
      </c>
      <c r="C325" s="18" t="s">
        <v>1678</v>
      </c>
      <c r="D325" s="18" t="s">
        <v>15</v>
      </c>
      <c r="E325" s="27" t="s">
        <v>65</v>
      </c>
      <c r="F325" s="402">
        <f>SUMIFS('MCO Encounters'!G:G,'MCO Encounters'!A:A,B325,'MCO Encounters'!F:F,$C$1)</f>
        <v>0</v>
      </c>
      <c r="G325" s="371"/>
      <c r="H325" s="404">
        <f>SUMIFS('MCO Encounters'!I:I,'MCO Encounters'!A:A,B325,'MCO Encounters'!F:F,$C$1)</f>
        <v>0</v>
      </c>
      <c r="I325" s="371"/>
      <c r="J325" s="404">
        <f>SUMIFS('MCO Encounters'!H:H,'MCO Encounters'!A:A,B325,'MCO Encounters'!F:F,$C$1)</f>
        <v>0</v>
      </c>
      <c r="K325" s="372"/>
      <c r="L325" s="370"/>
      <c r="M325" s="394"/>
      <c r="N325" s="394"/>
      <c r="O325" s="394"/>
      <c r="P325" s="394"/>
      <c r="Q325" s="394"/>
      <c r="R325" s="395"/>
      <c r="S325" s="396"/>
      <c r="T325" s="394"/>
      <c r="U325" s="397"/>
      <c r="V325" s="398"/>
      <c r="W325" s="394"/>
      <c r="X325" s="398"/>
      <c r="Y325" s="394"/>
      <c r="Z325" s="396"/>
      <c r="AA325" s="398"/>
      <c r="AB325" s="398"/>
      <c r="AC325" s="398"/>
      <c r="AD325" s="398"/>
      <c r="AE325" s="398"/>
      <c r="AF325" s="397"/>
      <c r="AG325" s="388"/>
      <c r="AH325" s="388"/>
      <c r="AI325" s="388"/>
      <c r="AJ325" s="388"/>
      <c r="AK325" s="388"/>
      <c r="AL325" s="388"/>
      <c r="AM325" s="388"/>
      <c r="AN325" s="388"/>
      <c r="AO325" s="388"/>
      <c r="AP325" s="388"/>
      <c r="AQ325" s="388"/>
      <c r="AR325" s="388"/>
      <c r="AS325" s="388"/>
      <c r="AT325" s="388"/>
      <c r="AU325" s="388"/>
      <c r="AV325" s="388"/>
      <c r="AW325" s="388"/>
      <c r="AX325" s="389"/>
      <c r="AY325" s="388"/>
      <c r="AZ325" s="388"/>
      <c r="BA325" s="388"/>
      <c r="BB325" s="388"/>
      <c r="BC325" s="388"/>
      <c r="BD325" s="388"/>
      <c r="BE325" s="388"/>
      <c r="BF325" s="388"/>
      <c r="BG325" s="388"/>
      <c r="BH325" s="399"/>
      <c r="BI325" s="385"/>
      <c r="BJ325" s="388"/>
      <c r="BK325" s="388"/>
      <c r="BL325" s="388"/>
      <c r="BM325" s="388"/>
      <c r="BN325" s="391"/>
      <c r="BO325" s="19">
        <f>COUNTIF(AG325:AW325,"Yes")</f>
        <v>0</v>
      </c>
      <c r="BP325" s="20">
        <f>COUNTIF(AX325:BG325, "Yes")</f>
        <v>0</v>
      </c>
      <c r="BQ325" s="21">
        <f>COUNTIF(BI325:BN325, "Yes")</f>
        <v>0</v>
      </c>
      <c r="BR325" s="242">
        <f>SUM(BO325:BQ325)</f>
        <v>0</v>
      </c>
      <c r="BS325" s="9" t="str">
        <f>IF(MATCH(B:B,'[2]Master ATLIS List'!$A:$A,0),"Y","N")</f>
        <v>Y</v>
      </c>
    </row>
    <row r="326" spans="1:71" x14ac:dyDescent="0.2">
      <c r="A326" s="408" t="s">
        <v>1018</v>
      </c>
      <c r="B326" s="22" t="s">
        <v>1019</v>
      </c>
      <c r="C326" s="23" t="s">
        <v>1020</v>
      </c>
      <c r="D326" s="23" t="s">
        <v>15</v>
      </c>
      <c r="E326" s="24" t="s">
        <v>35</v>
      </c>
      <c r="F326" s="402">
        <f>SUMIFS('MCO Encounters'!G:G,'MCO Encounters'!A:A,B326,'MCO Encounters'!F:F,$C$1)</f>
        <v>0</v>
      </c>
      <c r="G326" s="371"/>
      <c r="H326" s="404">
        <f>SUMIFS('MCO Encounters'!I:I,'MCO Encounters'!A:A,B326,'MCO Encounters'!F:F,$C$1)</f>
        <v>0</v>
      </c>
      <c r="I326" s="371"/>
      <c r="J326" s="404">
        <f>SUMIFS('MCO Encounters'!H:H,'MCO Encounters'!A:A,B326,'MCO Encounters'!F:F,$C$1)</f>
        <v>0</v>
      </c>
      <c r="K326" s="372"/>
      <c r="L326" s="370"/>
      <c r="M326" s="383"/>
      <c r="N326" s="383"/>
      <c r="O326" s="383"/>
      <c r="P326" s="383"/>
      <c r="Q326" s="383"/>
      <c r="R326" s="384"/>
      <c r="S326" s="385"/>
      <c r="T326" s="383"/>
      <c r="U326" s="393"/>
      <c r="V326" s="388"/>
      <c r="W326" s="383"/>
      <c r="X326" s="388"/>
      <c r="Y326" s="383"/>
      <c r="Z326" s="385"/>
      <c r="AA326" s="388"/>
      <c r="AB326" s="388"/>
      <c r="AC326" s="388"/>
      <c r="AD326" s="388"/>
      <c r="AE326" s="388"/>
      <c r="AF326" s="393"/>
      <c r="AG326" s="388"/>
      <c r="AH326" s="388"/>
      <c r="AI326" s="388"/>
      <c r="AJ326" s="388"/>
      <c r="AK326" s="388"/>
      <c r="AL326" s="388"/>
      <c r="AM326" s="388"/>
      <c r="AN326" s="388"/>
      <c r="AO326" s="388"/>
      <c r="AP326" s="388"/>
      <c r="AQ326" s="388"/>
      <c r="AR326" s="388"/>
      <c r="AS326" s="388"/>
      <c r="AT326" s="388"/>
      <c r="AU326" s="388"/>
      <c r="AV326" s="388"/>
      <c r="AW326" s="388"/>
      <c r="AX326" s="389"/>
      <c r="AY326" s="388"/>
      <c r="AZ326" s="388"/>
      <c r="BA326" s="388"/>
      <c r="BB326" s="388"/>
      <c r="BC326" s="388"/>
      <c r="BD326" s="388"/>
      <c r="BE326" s="388"/>
      <c r="BF326" s="388"/>
      <c r="BG326" s="388"/>
      <c r="BH326" s="390"/>
      <c r="BI326" s="385"/>
      <c r="BJ326" s="388"/>
      <c r="BK326" s="388"/>
      <c r="BL326" s="388"/>
      <c r="BM326" s="388"/>
      <c r="BN326" s="391"/>
      <c r="BO326" s="19">
        <f>COUNTIF(AG326:AW326,"Yes")</f>
        <v>0</v>
      </c>
      <c r="BP326" s="20">
        <f>COUNTIF(AX326:BG326, "Yes")</f>
        <v>0</v>
      </c>
      <c r="BQ326" s="21">
        <f>COUNTIF(BI326:BN326, "Yes")</f>
        <v>0</v>
      </c>
      <c r="BR326" s="242">
        <f>SUM(BO326:BQ326)</f>
        <v>0</v>
      </c>
      <c r="BS326" s="9" t="str">
        <f>IF(MATCH(B:B,'[2]Master ATLIS List'!$A:$A,0),"Y","N")</f>
        <v>Y</v>
      </c>
    </row>
    <row r="327" spans="1:71" s="28" customFormat="1" x14ac:dyDescent="0.2">
      <c r="A327" s="409" t="s">
        <v>941</v>
      </c>
      <c r="B327" s="26" t="s">
        <v>942</v>
      </c>
      <c r="C327" s="18" t="s">
        <v>1809</v>
      </c>
      <c r="D327" s="18" t="s">
        <v>15</v>
      </c>
      <c r="E327" s="27" t="s">
        <v>61</v>
      </c>
      <c r="F327" s="402">
        <f>SUMIFS('MCO Encounters'!G:G,'MCO Encounters'!A:A,B327,'MCO Encounters'!F:F,$C$1)</f>
        <v>0</v>
      </c>
      <c r="G327" s="371"/>
      <c r="H327" s="404">
        <f>SUMIFS('MCO Encounters'!I:I,'MCO Encounters'!A:A,B327,'MCO Encounters'!F:F,$C$1)</f>
        <v>0</v>
      </c>
      <c r="I327" s="371"/>
      <c r="J327" s="404">
        <f>SUMIFS('MCO Encounters'!H:H,'MCO Encounters'!A:A,B327,'MCO Encounters'!F:F,$C$1)</f>
        <v>0</v>
      </c>
      <c r="K327" s="372"/>
      <c r="L327" s="370"/>
      <c r="M327" s="394"/>
      <c r="N327" s="394"/>
      <c r="O327" s="394"/>
      <c r="P327" s="394"/>
      <c r="Q327" s="394"/>
      <c r="R327" s="395"/>
      <c r="S327" s="396"/>
      <c r="T327" s="394"/>
      <c r="U327" s="397"/>
      <c r="V327" s="398"/>
      <c r="W327" s="394"/>
      <c r="X327" s="398"/>
      <c r="Y327" s="394"/>
      <c r="Z327" s="396"/>
      <c r="AA327" s="398"/>
      <c r="AB327" s="398"/>
      <c r="AC327" s="398"/>
      <c r="AD327" s="398"/>
      <c r="AE327" s="398"/>
      <c r="AF327" s="397"/>
      <c r="AG327" s="388"/>
      <c r="AH327" s="388"/>
      <c r="AI327" s="388"/>
      <c r="AJ327" s="388"/>
      <c r="AK327" s="388"/>
      <c r="AL327" s="388"/>
      <c r="AM327" s="388"/>
      <c r="AN327" s="388"/>
      <c r="AO327" s="388"/>
      <c r="AP327" s="388"/>
      <c r="AQ327" s="388"/>
      <c r="AR327" s="388"/>
      <c r="AS327" s="388"/>
      <c r="AT327" s="388"/>
      <c r="AU327" s="388"/>
      <c r="AV327" s="388"/>
      <c r="AW327" s="388"/>
      <c r="AX327" s="389"/>
      <c r="AY327" s="388"/>
      <c r="AZ327" s="388"/>
      <c r="BA327" s="388"/>
      <c r="BB327" s="388"/>
      <c r="BC327" s="388"/>
      <c r="BD327" s="388"/>
      <c r="BE327" s="388"/>
      <c r="BF327" s="388"/>
      <c r="BG327" s="388"/>
      <c r="BH327" s="399"/>
      <c r="BI327" s="385"/>
      <c r="BJ327" s="388"/>
      <c r="BK327" s="388"/>
      <c r="BL327" s="388"/>
      <c r="BM327" s="388"/>
      <c r="BN327" s="391"/>
      <c r="BO327" s="19">
        <f>COUNTIF(AG327:AW327,"Yes")</f>
        <v>0</v>
      </c>
      <c r="BP327" s="20">
        <f>COUNTIF(AX327:BG327, "Yes")</f>
        <v>0</v>
      </c>
      <c r="BQ327" s="21">
        <f>COUNTIF(BI327:BN327, "Yes")</f>
        <v>0</v>
      </c>
      <c r="BR327" s="242">
        <f>SUM(BO327:BQ327)</f>
        <v>0</v>
      </c>
      <c r="BS327" s="9" t="str">
        <f>IF(MATCH(B:B,'[2]Master ATLIS List'!$A:$A,0),"Y","N")</f>
        <v>Y</v>
      </c>
    </row>
    <row r="328" spans="1:71" x14ac:dyDescent="0.2">
      <c r="A328" s="408" t="s">
        <v>884</v>
      </c>
      <c r="B328" s="22" t="s">
        <v>885</v>
      </c>
      <c r="C328" s="23" t="s">
        <v>1436</v>
      </c>
      <c r="D328" s="23" t="s">
        <v>15</v>
      </c>
      <c r="E328" s="24" t="s">
        <v>64</v>
      </c>
      <c r="F328" s="402">
        <f>SUMIFS('MCO Encounters'!G:G,'MCO Encounters'!A:A,B328,'MCO Encounters'!F:F,$C$1)</f>
        <v>0</v>
      </c>
      <c r="G328" s="371"/>
      <c r="H328" s="404">
        <f>SUMIFS('MCO Encounters'!I:I,'MCO Encounters'!A:A,B328,'MCO Encounters'!F:F,$C$1)</f>
        <v>0</v>
      </c>
      <c r="I328" s="371"/>
      <c r="J328" s="404">
        <f>SUMIFS('MCO Encounters'!H:H,'MCO Encounters'!A:A,B328,'MCO Encounters'!F:F,$C$1)</f>
        <v>0</v>
      </c>
      <c r="K328" s="372"/>
      <c r="L328" s="370"/>
      <c r="M328" s="383"/>
      <c r="N328" s="383"/>
      <c r="O328" s="383"/>
      <c r="P328" s="383"/>
      <c r="Q328" s="383"/>
      <c r="R328" s="384"/>
      <c r="S328" s="385"/>
      <c r="T328" s="383"/>
      <c r="U328" s="393"/>
      <c r="V328" s="388"/>
      <c r="W328" s="383"/>
      <c r="X328" s="388"/>
      <c r="Y328" s="383"/>
      <c r="Z328" s="385"/>
      <c r="AA328" s="388"/>
      <c r="AB328" s="388"/>
      <c r="AC328" s="388"/>
      <c r="AD328" s="388"/>
      <c r="AE328" s="388"/>
      <c r="AF328" s="393"/>
      <c r="AG328" s="388"/>
      <c r="AH328" s="388"/>
      <c r="AI328" s="388"/>
      <c r="AJ328" s="388"/>
      <c r="AK328" s="388"/>
      <c r="AL328" s="388"/>
      <c r="AM328" s="388"/>
      <c r="AN328" s="388"/>
      <c r="AO328" s="388"/>
      <c r="AP328" s="388"/>
      <c r="AQ328" s="388"/>
      <c r="AR328" s="388"/>
      <c r="AS328" s="388"/>
      <c r="AT328" s="388"/>
      <c r="AU328" s="388"/>
      <c r="AV328" s="388"/>
      <c r="AW328" s="388"/>
      <c r="AX328" s="389"/>
      <c r="AY328" s="388"/>
      <c r="AZ328" s="388"/>
      <c r="BA328" s="388"/>
      <c r="BB328" s="388"/>
      <c r="BC328" s="388"/>
      <c r="BD328" s="388"/>
      <c r="BE328" s="388"/>
      <c r="BF328" s="388"/>
      <c r="BG328" s="388"/>
      <c r="BH328" s="390"/>
      <c r="BI328" s="385"/>
      <c r="BJ328" s="388"/>
      <c r="BK328" s="388"/>
      <c r="BL328" s="388"/>
      <c r="BM328" s="388"/>
      <c r="BN328" s="391"/>
      <c r="BO328" s="19">
        <f>COUNTIF(AG328:AW328,"Yes")</f>
        <v>0</v>
      </c>
      <c r="BP328" s="20">
        <f>COUNTIF(AX328:BG328, "Yes")</f>
        <v>0</v>
      </c>
      <c r="BQ328" s="21">
        <f>COUNTIF(BI328:BN328, "Yes")</f>
        <v>0</v>
      </c>
      <c r="BR328" s="242">
        <f>SUM(BO328:BQ328)</f>
        <v>0</v>
      </c>
      <c r="BS328" s="9" t="str">
        <f>IF(MATCH(B:B,'[2]Master ATLIS List'!$A:$A,0),"Y","N")</f>
        <v>Y</v>
      </c>
    </row>
    <row r="329" spans="1:71" s="28" customFormat="1" x14ac:dyDescent="0.2">
      <c r="A329" s="409" t="s">
        <v>882</v>
      </c>
      <c r="B329" s="26" t="s">
        <v>883</v>
      </c>
      <c r="C329" s="18" t="s">
        <v>1400</v>
      </c>
      <c r="D329" s="18" t="s">
        <v>15</v>
      </c>
      <c r="E329" s="27" t="s">
        <v>183</v>
      </c>
      <c r="F329" s="402">
        <f>SUMIFS('MCO Encounters'!G:G,'MCO Encounters'!A:A,B329,'MCO Encounters'!F:F,$C$1)</f>
        <v>0</v>
      </c>
      <c r="G329" s="371"/>
      <c r="H329" s="404">
        <f>SUMIFS('MCO Encounters'!I:I,'MCO Encounters'!A:A,B329,'MCO Encounters'!F:F,$C$1)</f>
        <v>0</v>
      </c>
      <c r="I329" s="371"/>
      <c r="J329" s="404">
        <f>SUMIFS('MCO Encounters'!H:H,'MCO Encounters'!A:A,B329,'MCO Encounters'!F:F,$C$1)</f>
        <v>0</v>
      </c>
      <c r="K329" s="372"/>
      <c r="L329" s="370"/>
      <c r="M329" s="394"/>
      <c r="N329" s="394"/>
      <c r="O329" s="394"/>
      <c r="P329" s="394"/>
      <c r="Q329" s="394"/>
      <c r="R329" s="395"/>
      <c r="S329" s="396"/>
      <c r="T329" s="394"/>
      <c r="U329" s="397"/>
      <c r="V329" s="398"/>
      <c r="W329" s="394"/>
      <c r="X329" s="398"/>
      <c r="Y329" s="394"/>
      <c r="Z329" s="396"/>
      <c r="AA329" s="398"/>
      <c r="AB329" s="398"/>
      <c r="AC329" s="398"/>
      <c r="AD329" s="398"/>
      <c r="AE329" s="398"/>
      <c r="AF329" s="397"/>
      <c r="AG329" s="388"/>
      <c r="AH329" s="388"/>
      <c r="AI329" s="388"/>
      <c r="AJ329" s="388"/>
      <c r="AK329" s="388"/>
      <c r="AL329" s="388"/>
      <c r="AM329" s="388"/>
      <c r="AN329" s="388"/>
      <c r="AO329" s="388"/>
      <c r="AP329" s="388"/>
      <c r="AQ329" s="388"/>
      <c r="AR329" s="388"/>
      <c r="AS329" s="388"/>
      <c r="AT329" s="388"/>
      <c r="AU329" s="388"/>
      <c r="AV329" s="388"/>
      <c r="AW329" s="388"/>
      <c r="AX329" s="389"/>
      <c r="AY329" s="388"/>
      <c r="AZ329" s="388"/>
      <c r="BA329" s="388"/>
      <c r="BB329" s="388"/>
      <c r="BC329" s="388"/>
      <c r="BD329" s="388"/>
      <c r="BE329" s="388"/>
      <c r="BF329" s="388"/>
      <c r="BG329" s="388"/>
      <c r="BH329" s="399"/>
      <c r="BI329" s="385"/>
      <c r="BJ329" s="388"/>
      <c r="BK329" s="388"/>
      <c r="BL329" s="388"/>
      <c r="BM329" s="388"/>
      <c r="BN329" s="391"/>
      <c r="BO329" s="19">
        <f>COUNTIF(AG329:AW329,"Yes")</f>
        <v>0</v>
      </c>
      <c r="BP329" s="20">
        <f>COUNTIF(AX329:BG329, "Yes")</f>
        <v>0</v>
      </c>
      <c r="BQ329" s="21">
        <f>COUNTIF(BI329:BN329, "Yes")</f>
        <v>0</v>
      </c>
      <c r="BR329" s="242">
        <f>SUM(BO329:BQ329)</f>
        <v>0</v>
      </c>
      <c r="BS329" s="9" t="str">
        <f>IF(MATCH(B:B,'[2]Master ATLIS List'!$A:$A,0),"Y","N")</f>
        <v>Y</v>
      </c>
    </row>
    <row r="330" spans="1:71" x14ac:dyDescent="0.2">
      <c r="A330" s="408" t="s">
        <v>319</v>
      </c>
      <c r="B330" s="22" t="s">
        <v>320</v>
      </c>
      <c r="C330" s="23" t="s">
        <v>1699</v>
      </c>
      <c r="D330" s="23" t="s">
        <v>13</v>
      </c>
      <c r="E330" s="24" t="s">
        <v>66</v>
      </c>
      <c r="F330" s="402">
        <f>SUMIFS('MCO Encounters'!G:G,'MCO Encounters'!A:A,B330,'MCO Encounters'!F:F,$C$1)</f>
        <v>0</v>
      </c>
      <c r="G330" s="371"/>
      <c r="H330" s="404">
        <f>SUMIFS('MCO Encounters'!I:I,'MCO Encounters'!A:A,B330,'MCO Encounters'!F:F,$C$1)</f>
        <v>0</v>
      </c>
      <c r="I330" s="371"/>
      <c r="J330" s="404">
        <f>SUMIFS('MCO Encounters'!H:H,'MCO Encounters'!A:A,B330,'MCO Encounters'!F:F,$C$1)</f>
        <v>0</v>
      </c>
      <c r="K330" s="372"/>
      <c r="L330" s="370"/>
      <c r="M330" s="383"/>
      <c r="N330" s="383"/>
      <c r="O330" s="383"/>
      <c r="P330" s="383"/>
      <c r="Q330" s="383"/>
      <c r="R330" s="384"/>
      <c r="S330" s="385"/>
      <c r="T330" s="383"/>
      <c r="U330" s="393"/>
      <c r="V330" s="388"/>
      <c r="W330" s="383"/>
      <c r="X330" s="388"/>
      <c r="Y330" s="383"/>
      <c r="Z330" s="385"/>
      <c r="AA330" s="388"/>
      <c r="AB330" s="388"/>
      <c r="AC330" s="388"/>
      <c r="AD330" s="388"/>
      <c r="AE330" s="388"/>
      <c r="AF330" s="393"/>
      <c r="AG330" s="388"/>
      <c r="AH330" s="388"/>
      <c r="AI330" s="388"/>
      <c r="AJ330" s="388"/>
      <c r="AK330" s="388"/>
      <c r="AL330" s="388"/>
      <c r="AM330" s="388"/>
      <c r="AN330" s="388"/>
      <c r="AO330" s="388"/>
      <c r="AP330" s="388"/>
      <c r="AQ330" s="388"/>
      <c r="AR330" s="388"/>
      <c r="AS330" s="388"/>
      <c r="AT330" s="388"/>
      <c r="AU330" s="388"/>
      <c r="AV330" s="388"/>
      <c r="AW330" s="388"/>
      <c r="AX330" s="389"/>
      <c r="AY330" s="388"/>
      <c r="AZ330" s="388"/>
      <c r="BA330" s="388"/>
      <c r="BB330" s="388"/>
      <c r="BC330" s="388"/>
      <c r="BD330" s="388"/>
      <c r="BE330" s="388"/>
      <c r="BF330" s="388"/>
      <c r="BG330" s="388"/>
      <c r="BH330" s="390"/>
      <c r="BI330" s="385"/>
      <c r="BJ330" s="388"/>
      <c r="BK330" s="388"/>
      <c r="BL330" s="388"/>
      <c r="BM330" s="388"/>
      <c r="BN330" s="391"/>
      <c r="BO330" s="19">
        <f>COUNTIF(AG330:AW330,"Yes")</f>
        <v>0</v>
      </c>
      <c r="BP330" s="20">
        <f>COUNTIF(AX330:BG330, "Yes")</f>
        <v>0</v>
      </c>
      <c r="BQ330" s="21">
        <f>COUNTIF(BI330:BN330, "Yes")</f>
        <v>0</v>
      </c>
      <c r="BR330" s="242">
        <f>SUM(BO330:BQ330)</f>
        <v>0</v>
      </c>
      <c r="BS330" s="9" t="str">
        <f>IF(MATCH(B:B,'[2]Master ATLIS List'!$A:$A,0),"Y","N")</f>
        <v>Y</v>
      </c>
    </row>
    <row r="331" spans="1:71" s="28" customFormat="1" x14ac:dyDescent="0.2">
      <c r="A331" s="409" t="s">
        <v>547</v>
      </c>
      <c r="B331" s="26" t="s">
        <v>548</v>
      </c>
      <c r="C331" s="18" t="s">
        <v>1484</v>
      </c>
      <c r="D331" s="18" t="s">
        <v>13</v>
      </c>
      <c r="E331" s="27" t="s">
        <v>67</v>
      </c>
      <c r="F331" s="402">
        <f>SUMIFS('MCO Encounters'!G:G,'MCO Encounters'!A:A,B331,'MCO Encounters'!F:F,$C$1)</f>
        <v>0</v>
      </c>
      <c r="G331" s="371"/>
      <c r="H331" s="404">
        <f>SUMIFS('MCO Encounters'!I:I,'MCO Encounters'!A:A,B331,'MCO Encounters'!F:F,$C$1)</f>
        <v>0</v>
      </c>
      <c r="I331" s="371"/>
      <c r="J331" s="404">
        <f>SUMIFS('MCO Encounters'!H:H,'MCO Encounters'!A:A,B331,'MCO Encounters'!F:F,$C$1)</f>
        <v>0</v>
      </c>
      <c r="K331" s="372"/>
      <c r="L331" s="370"/>
      <c r="M331" s="394"/>
      <c r="N331" s="394"/>
      <c r="O331" s="394"/>
      <c r="P331" s="394"/>
      <c r="Q331" s="394"/>
      <c r="R331" s="395"/>
      <c r="S331" s="396"/>
      <c r="T331" s="394"/>
      <c r="U331" s="397"/>
      <c r="V331" s="398"/>
      <c r="W331" s="394"/>
      <c r="X331" s="398"/>
      <c r="Y331" s="394"/>
      <c r="Z331" s="396"/>
      <c r="AA331" s="398"/>
      <c r="AB331" s="398"/>
      <c r="AC331" s="398"/>
      <c r="AD331" s="398"/>
      <c r="AE331" s="398"/>
      <c r="AF331" s="397"/>
      <c r="AG331" s="388"/>
      <c r="AH331" s="388"/>
      <c r="AI331" s="388"/>
      <c r="AJ331" s="388"/>
      <c r="AK331" s="388"/>
      <c r="AL331" s="388"/>
      <c r="AM331" s="388"/>
      <c r="AN331" s="388"/>
      <c r="AO331" s="388"/>
      <c r="AP331" s="388"/>
      <c r="AQ331" s="388"/>
      <c r="AR331" s="388"/>
      <c r="AS331" s="388"/>
      <c r="AT331" s="388"/>
      <c r="AU331" s="388"/>
      <c r="AV331" s="388"/>
      <c r="AW331" s="388"/>
      <c r="AX331" s="389"/>
      <c r="AY331" s="388"/>
      <c r="AZ331" s="388"/>
      <c r="BA331" s="388"/>
      <c r="BB331" s="388"/>
      <c r="BC331" s="388"/>
      <c r="BD331" s="388"/>
      <c r="BE331" s="388"/>
      <c r="BF331" s="388"/>
      <c r="BG331" s="388"/>
      <c r="BH331" s="399"/>
      <c r="BI331" s="385"/>
      <c r="BJ331" s="388"/>
      <c r="BK331" s="388"/>
      <c r="BL331" s="388"/>
      <c r="BM331" s="388"/>
      <c r="BN331" s="391"/>
      <c r="BO331" s="19">
        <f>COUNTIF(AG331:AW331,"Yes")</f>
        <v>0</v>
      </c>
      <c r="BP331" s="20">
        <f>COUNTIF(AX331:BG331, "Yes")</f>
        <v>0</v>
      </c>
      <c r="BQ331" s="21">
        <f>COUNTIF(BI331:BN331, "Yes")</f>
        <v>0</v>
      </c>
      <c r="BR331" s="242">
        <f>SUM(BO331:BQ331)</f>
        <v>0</v>
      </c>
      <c r="BS331" s="9" t="str">
        <f>IF(MATCH(B:B,'[2]Master ATLIS List'!$A:$A,0),"Y","N")</f>
        <v>Y</v>
      </c>
    </row>
    <row r="332" spans="1:71" x14ac:dyDescent="0.2">
      <c r="A332" s="408" t="s">
        <v>1374</v>
      </c>
      <c r="B332" s="22" t="s">
        <v>1096</v>
      </c>
      <c r="C332" s="23" t="s">
        <v>1786</v>
      </c>
      <c r="D332" s="23" t="s">
        <v>13</v>
      </c>
      <c r="E332" s="24" t="s">
        <v>67</v>
      </c>
      <c r="F332" s="402">
        <f>SUMIFS('MCO Encounters'!G:G,'MCO Encounters'!A:A,B332,'MCO Encounters'!F:F,$C$1)</f>
        <v>0</v>
      </c>
      <c r="G332" s="371"/>
      <c r="H332" s="404">
        <f>SUMIFS('MCO Encounters'!I:I,'MCO Encounters'!A:A,B332,'MCO Encounters'!F:F,$C$1)</f>
        <v>0</v>
      </c>
      <c r="I332" s="371"/>
      <c r="J332" s="404">
        <f>SUMIFS('MCO Encounters'!H:H,'MCO Encounters'!A:A,B332,'MCO Encounters'!F:F,$C$1)</f>
        <v>0</v>
      </c>
      <c r="K332" s="372"/>
      <c r="L332" s="370"/>
      <c r="M332" s="383"/>
      <c r="N332" s="383"/>
      <c r="O332" s="383"/>
      <c r="P332" s="383"/>
      <c r="Q332" s="383"/>
      <c r="R332" s="384"/>
      <c r="S332" s="385"/>
      <c r="T332" s="383"/>
      <c r="U332" s="393"/>
      <c r="V332" s="388"/>
      <c r="W332" s="383"/>
      <c r="X332" s="388"/>
      <c r="Y332" s="383"/>
      <c r="Z332" s="385"/>
      <c r="AA332" s="388"/>
      <c r="AB332" s="388"/>
      <c r="AC332" s="388"/>
      <c r="AD332" s="388"/>
      <c r="AE332" s="388"/>
      <c r="AF332" s="393"/>
      <c r="AG332" s="388"/>
      <c r="AH332" s="388"/>
      <c r="AI332" s="388"/>
      <c r="AJ332" s="388"/>
      <c r="AK332" s="388"/>
      <c r="AL332" s="388"/>
      <c r="AM332" s="388"/>
      <c r="AN332" s="388"/>
      <c r="AO332" s="388"/>
      <c r="AP332" s="388"/>
      <c r="AQ332" s="388"/>
      <c r="AR332" s="388"/>
      <c r="AS332" s="388"/>
      <c r="AT332" s="388"/>
      <c r="AU332" s="388"/>
      <c r="AV332" s="388"/>
      <c r="AW332" s="388"/>
      <c r="AX332" s="389"/>
      <c r="AY332" s="388"/>
      <c r="AZ332" s="388"/>
      <c r="BA332" s="388"/>
      <c r="BB332" s="388"/>
      <c r="BC332" s="388"/>
      <c r="BD332" s="388"/>
      <c r="BE332" s="388"/>
      <c r="BF332" s="388"/>
      <c r="BG332" s="388"/>
      <c r="BH332" s="390"/>
      <c r="BI332" s="385"/>
      <c r="BJ332" s="388"/>
      <c r="BK332" s="388"/>
      <c r="BL332" s="388"/>
      <c r="BM332" s="388"/>
      <c r="BN332" s="391"/>
      <c r="BO332" s="19">
        <f>COUNTIF(AG332:AW332,"Yes")</f>
        <v>0</v>
      </c>
      <c r="BP332" s="20">
        <f>COUNTIF(AX332:BG332, "Yes")</f>
        <v>0</v>
      </c>
      <c r="BQ332" s="21">
        <f>COUNTIF(BI332:BN332, "Yes")</f>
        <v>0</v>
      </c>
      <c r="BR332" s="242">
        <f>SUM(BO332:BQ332)</f>
        <v>0</v>
      </c>
      <c r="BS332" s="9" t="str">
        <f>IF(MATCH(B:B,'[2]Master ATLIS List'!$A:$A,0),"Y","N")</f>
        <v>Y</v>
      </c>
    </row>
    <row r="333" spans="1:71" s="28" customFormat="1" x14ac:dyDescent="0.2">
      <c r="A333" s="409" t="s">
        <v>661</v>
      </c>
      <c r="B333" s="26" t="s">
        <v>662</v>
      </c>
      <c r="C333" s="18" t="s">
        <v>1642</v>
      </c>
      <c r="D333" s="18" t="s">
        <v>15</v>
      </c>
      <c r="E333" s="27" t="s">
        <v>17</v>
      </c>
      <c r="F333" s="402">
        <f>SUMIFS('MCO Encounters'!G:G,'MCO Encounters'!A:A,B333,'MCO Encounters'!F:F,$C$1)</f>
        <v>0</v>
      </c>
      <c r="G333" s="371"/>
      <c r="H333" s="404">
        <f>SUMIFS('MCO Encounters'!I:I,'MCO Encounters'!A:A,B333,'MCO Encounters'!F:F,$C$1)</f>
        <v>0</v>
      </c>
      <c r="I333" s="371"/>
      <c r="J333" s="404">
        <f>SUMIFS('MCO Encounters'!H:H,'MCO Encounters'!A:A,B333,'MCO Encounters'!F:F,$C$1)</f>
        <v>0</v>
      </c>
      <c r="K333" s="372"/>
      <c r="L333" s="370"/>
      <c r="M333" s="394"/>
      <c r="N333" s="394"/>
      <c r="O333" s="394"/>
      <c r="P333" s="394"/>
      <c r="Q333" s="394"/>
      <c r="R333" s="395"/>
      <c r="S333" s="396"/>
      <c r="T333" s="394"/>
      <c r="U333" s="397"/>
      <c r="V333" s="398"/>
      <c r="W333" s="394"/>
      <c r="X333" s="398"/>
      <c r="Y333" s="394"/>
      <c r="Z333" s="396"/>
      <c r="AA333" s="398"/>
      <c r="AB333" s="398"/>
      <c r="AC333" s="398"/>
      <c r="AD333" s="398"/>
      <c r="AE333" s="398"/>
      <c r="AF333" s="397"/>
      <c r="AG333" s="388"/>
      <c r="AH333" s="388"/>
      <c r="AI333" s="388"/>
      <c r="AJ333" s="388"/>
      <c r="AK333" s="388"/>
      <c r="AL333" s="388"/>
      <c r="AM333" s="388"/>
      <c r="AN333" s="388"/>
      <c r="AO333" s="388"/>
      <c r="AP333" s="388"/>
      <c r="AQ333" s="388"/>
      <c r="AR333" s="388"/>
      <c r="AS333" s="388"/>
      <c r="AT333" s="388"/>
      <c r="AU333" s="388"/>
      <c r="AV333" s="388"/>
      <c r="AW333" s="388"/>
      <c r="AX333" s="389"/>
      <c r="AY333" s="388"/>
      <c r="AZ333" s="388"/>
      <c r="BA333" s="388"/>
      <c r="BB333" s="388"/>
      <c r="BC333" s="388"/>
      <c r="BD333" s="388"/>
      <c r="BE333" s="388"/>
      <c r="BF333" s="388"/>
      <c r="BG333" s="388"/>
      <c r="BH333" s="399"/>
      <c r="BI333" s="385"/>
      <c r="BJ333" s="388"/>
      <c r="BK333" s="388"/>
      <c r="BL333" s="388"/>
      <c r="BM333" s="388"/>
      <c r="BN333" s="391"/>
      <c r="BO333" s="19">
        <f>COUNTIF(AG333:AW333,"Yes")</f>
        <v>0</v>
      </c>
      <c r="BP333" s="20">
        <f>COUNTIF(AX333:BG333, "Yes")</f>
        <v>0</v>
      </c>
      <c r="BQ333" s="21">
        <f>COUNTIF(BI333:BN333, "Yes")</f>
        <v>0</v>
      </c>
      <c r="BR333" s="242">
        <f>SUM(BO333:BQ333)</f>
        <v>0</v>
      </c>
      <c r="BS333" s="9" t="str">
        <f>IF(MATCH(B:B,'[2]Master ATLIS List'!$A:$A,0),"Y","N")</f>
        <v>Y</v>
      </c>
    </row>
    <row r="334" spans="1:71" x14ac:dyDescent="0.2">
      <c r="A334" s="408" t="s">
        <v>644</v>
      </c>
      <c r="B334" s="22" t="s">
        <v>645</v>
      </c>
      <c r="C334" s="23" t="s">
        <v>1836</v>
      </c>
      <c r="D334" s="23" t="s">
        <v>15</v>
      </c>
      <c r="E334" s="24" t="s">
        <v>63</v>
      </c>
      <c r="F334" s="402">
        <f>SUMIFS('MCO Encounters'!G:G,'MCO Encounters'!A:A,B334,'MCO Encounters'!F:F,$C$1)</f>
        <v>0</v>
      </c>
      <c r="G334" s="371"/>
      <c r="H334" s="404">
        <f>SUMIFS('MCO Encounters'!I:I,'MCO Encounters'!A:A,B334,'MCO Encounters'!F:F,$C$1)</f>
        <v>0</v>
      </c>
      <c r="I334" s="371"/>
      <c r="J334" s="404">
        <f>SUMIFS('MCO Encounters'!H:H,'MCO Encounters'!A:A,B334,'MCO Encounters'!F:F,$C$1)</f>
        <v>0</v>
      </c>
      <c r="K334" s="372"/>
      <c r="L334" s="370"/>
      <c r="M334" s="383"/>
      <c r="N334" s="383"/>
      <c r="O334" s="383"/>
      <c r="P334" s="383"/>
      <c r="Q334" s="383"/>
      <c r="R334" s="384"/>
      <c r="S334" s="385"/>
      <c r="T334" s="383"/>
      <c r="U334" s="393"/>
      <c r="V334" s="388"/>
      <c r="W334" s="383"/>
      <c r="X334" s="388"/>
      <c r="Y334" s="383"/>
      <c r="Z334" s="385"/>
      <c r="AA334" s="388"/>
      <c r="AB334" s="388"/>
      <c r="AC334" s="388"/>
      <c r="AD334" s="388"/>
      <c r="AE334" s="388"/>
      <c r="AF334" s="393"/>
      <c r="AG334" s="388"/>
      <c r="AH334" s="388"/>
      <c r="AI334" s="388"/>
      <c r="AJ334" s="388"/>
      <c r="AK334" s="388"/>
      <c r="AL334" s="388"/>
      <c r="AM334" s="388"/>
      <c r="AN334" s="388"/>
      <c r="AO334" s="388"/>
      <c r="AP334" s="388"/>
      <c r="AQ334" s="388"/>
      <c r="AR334" s="388"/>
      <c r="AS334" s="388"/>
      <c r="AT334" s="388"/>
      <c r="AU334" s="388"/>
      <c r="AV334" s="388"/>
      <c r="AW334" s="388"/>
      <c r="AX334" s="389"/>
      <c r="AY334" s="388"/>
      <c r="AZ334" s="388"/>
      <c r="BA334" s="388"/>
      <c r="BB334" s="388"/>
      <c r="BC334" s="388"/>
      <c r="BD334" s="388"/>
      <c r="BE334" s="388"/>
      <c r="BF334" s="388"/>
      <c r="BG334" s="388"/>
      <c r="BH334" s="390"/>
      <c r="BI334" s="385"/>
      <c r="BJ334" s="388"/>
      <c r="BK334" s="388"/>
      <c r="BL334" s="388"/>
      <c r="BM334" s="388"/>
      <c r="BN334" s="391"/>
      <c r="BO334" s="19">
        <f>COUNTIF(AG334:AW334,"Yes")</f>
        <v>0</v>
      </c>
      <c r="BP334" s="20">
        <f>COUNTIF(AX334:BG334, "Yes")</f>
        <v>0</v>
      </c>
      <c r="BQ334" s="21">
        <f>COUNTIF(BI334:BN334, "Yes")</f>
        <v>0</v>
      </c>
      <c r="BR334" s="242">
        <f>SUM(BO334:BQ334)</f>
        <v>0</v>
      </c>
      <c r="BS334" s="9" t="str">
        <f>IF(MATCH(B:B,'[2]Master ATLIS List'!$A:$A,0),"Y","N")</f>
        <v>Y</v>
      </c>
    </row>
    <row r="335" spans="1:71" s="28" customFormat="1" x14ac:dyDescent="0.2">
      <c r="A335" s="409" t="s">
        <v>266</v>
      </c>
      <c r="B335" s="26" t="s">
        <v>267</v>
      </c>
      <c r="C335" s="18" t="s">
        <v>1697</v>
      </c>
      <c r="D335" s="18" t="s">
        <v>13</v>
      </c>
      <c r="E335" s="27" t="s">
        <v>183</v>
      </c>
      <c r="F335" s="402">
        <f>SUMIFS('MCO Encounters'!G:G,'MCO Encounters'!A:A,B335,'MCO Encounters'!F:F,$C$1)</f>
        <v>0</v>
      </c>
      <c r="G335" s="371"/>
      <c r="H335" s="404">
        <f>SUMIFS('MCO Encounters'!I:I,'MCO Encounters'!A:A,B335,'MCO Encounters'!F:F,$C$1)</f>
        <v>0</v>
      </c>
      <c r="I335" s="371"/>
      <c r="J335" s="404">
        <f>SUMIFS('MCO Encounters'!H:H,'MCO Encounters'!A:A,B335,'MCO Encounters'!F:F,$C$1)</f>
        <v>0</v>
      </c>
      <c r="K335" s="372"/>
      <c r="L335" s="370"/>
      <c r="M335" s="394"/>
      <c r="N335" s="394"/>
      <c r="O335" s="394"/>
      <c r="P335" s="394"/>
      <c r="Q335" s="394"/>
      <c r="R335" s="395"/>
      <c r="S335" s="396"/>
      <c r="T335" s="394"/>
      <c r="U335" s="397"/>
      <c r="V335" s="398"/>
      <c r="W335" s="394"/>
      <c r="X335" s="398"/>
      <c r="Y335" s="394"/>
      <c r="Z335" s="396"/>
      <c r="AA335" s="398"/>
      <c r="AB335" s="398"/>
      <c r="AC335" s="398"/>
      <c r="AD335" s="398"/>
      <c r="AE335" s="398"/>
      <c r="AF335" s="397"/>
      <c r="AG335" s="388"/>
      <c r="AH335" s="388"/>
      <c r="AI335" s="388"/>
      <c r="AJ335" s="388"/>
      <c r="AK335" s="388"/>
      <c r="AL335" s="388"/>
      <c r="AM335" s="388"/>
      <c r="AN335" s="388"/>
      <c r="AO335" s="388"/>
      <c r="AP335" s="388"/>
      <c r="AQ335" s="388"/>
      <c r="AR335" s="388"/>
      <c r="AS335" s="388"/>
      <c r="AT335" s="388"/>
      <c r="AU335" s="388"/>
      <c r="AV335" s="388"/>
      <c r="AW335" s="388"/>
      <c r="AX335" s="389"/>
      <c r="AY335" s="388"/>
      <c r="AZ335" s="388"/>
      <c r="BA335" s="388"/>
      <c r="BB335" s="388"/>
      <c r="BC335" s="388"/>
      <c r="BD335" s="388"/>
      <c r="BE335" s="388"/>
      <c r="BF335" s="388"/>
      <c r="BG335" s="388"/>
      <c r="BH335" s="399"/>
      <c r="BI335" s="385"/>
      <c r="BJ335" s="388"/>
      <c r="BK335" s="388"/>
      <c r="BL335" s="388"/>
      <c r="BM335" s="388"/>
      <c r="BN335" s="391"/>
      <c r="BO335" s="19">
        <f>COUNTIF(AG335:AW335,"Yes")</f>
        <v>0</v>
      </c>
      <c r="BP335" s="20">
        <f>COUNTIF(AX335:BG335, "Yes")</f>
        <v>0</v>
      </c>
      <c r="BQ335" s="21">
        <f>COUNTIF(BI335:BN335, "Yes")</f>
        <v>0</v>
      </c>
      <c r="BR335" s="242">
        <f>SUM(BO335:BQ335)</f>
        <v>0</v>
      </c>
      <c r="BS335" s="9" t="str">
        <f>IF(MATCH(B:B,'[2]Master ATLIS List'!$A:$A,0),"Y","N")</f>
        <v>Y</v>
      </c>
    </row>
    <row r="336" spans="1:71" x14ac:dyDescent="0.2">
      <c r="A336" s="408" t="s">
        <v>986</v>
      </c>
      <c r="B336" s="22" t="s">
        <v>987</v>
      </c>
      <c r="C336" s="23" t="s">
        <v>1549</v>
      </c>
      <c r="D336" s="23" t="s">
        <v>15</v>
      </c>
      <c r="E336" s="24" t="s">
        <v>17</v>
      </c>
      <c r="F336" s="402">
        <f>SUMIFS('MCO Encounters'!G:G,'MCO Encounters'!A:A,B336,'MCO Encounters'!F:F,$C$1)</f>
        <v>0</v>
      </c>
      <c r="G336" s="371"/>
      <c r="H336" s="404">
        <f>SUMIFS('MCO Encounters'!I:I,'MCO Encounters'!A:A,B336,'MCO Encounters'!F:F,$C$1)</f>
        <v>0</v>
      </c>
      <c r="I336" s="371"/>
      <c r="J336" s="404">
        <f>SUMIFS('MCO Encounters'!H:H,'MCO Encounters'!A:A,B336,'MCO Encounters'!F:F,$C$1)</f>
        <v>0</v>
      </c>
      <c r="K336" s="372"/>
      <c r="L336" s="370"/>
      <c r="M336" s="383"/>
      <c r="N336" s="383"/>
      <c r="O336" s="383"/>
      <c r="P336" s="383"/>
      <c r="Q336" s="383"/>
      <c r="R336" s="384"/>
      <c r="S336" s="385"/>
      <c r="T336" s="383"/>
      <c r="U336" s="393"/>
      <c r="V336" s="388"/>
      <c r="W336" s="383"/>
      <c r="X336" s="388"/>
      <c r="Y336" s="383"/>
      <c r="Z336" s="385"/>
      <c r="AA336" s="388"/>
      <c r="AB336" s="388"/>
      <c r="AC336" s="388"/>
      <c r="AD336" s="388"/>
      <c r="AE336" s="388"/>
      <c r="AF336" s="393"/>
      <c r="AG336" s="388"/>
      <c r="AH336" s="388"/>
      <c r="AI336" s="388"/>
      <c r="AJ336" s="388"/>
      <c r="AK336" s="388"/>
      <c r="AL336" s="388"/>
      <c r="AM336" s="388"/>
      <c r="AN336" s="388"/>
      <c r="AO336" s="388"/>
      <c r="AP336" s="388"/>
      <c r="AQ336" s="388"/>
      <c r="AR336" s="388"/>
      <c r="AS336" s="388"/>
      <c r="AT336" s="388"/>
      <c r="AU336" s="388"/>
      <c r="AV336" s="388"/>
      <c r="AW336" s="388"/>
      <c r="AX336" s="389"/>
      <c r="AY336" s="388"/>
      <c r="AZ336" s="388"/>
      <c r="BA336" s="388"/>
      <c r="BB336" s="388"/>
      <c r="BC336" s="388"/>
      <c r="BD336" s="388"/>
      <c r="BE336" s="388"/>
      <c r="BF336" s="388"/>
      <c r="BG336" s="388"/>
      <c r="BH336" s="390"/>
      <c r="BI336" s="385"/>
      <c r="BJ336" s="388"/>
      <c r="BK336" s="388"/>
      <c r="BL336" s="388"/>
      <c r="BM336" s="388"/>
      <c r="BN336" s="391"/>
      <c r="BO336" s="19">
        <f>COUNTIF(AG336:AW336,"Yes")</f>
        <v>0</v>
      </c>
      <c r="BP336" s="20">
        <f>COUNTIF(AX336:BG336, "Yes")</f>
        <v>0</v>
      </c>
      <c r="BQ336" s="21">
        <f>COUNTIF(BI336:BN336, "Yes")</f>
        <v>0</v>
      </c>
      <c r="BR336" s="242">
        <f>SUM(BO336:BQ336)</f>
        <v>0</v>
      </c>
      <c r="BS336" s="9" t="str">
        <f>IF(MATCH(B:B,'[2]Master ATLIS List'!$A:$A,0),"Y","N")</f>
        <v>Y</v>
      </c>
    </row>
    <row r="337" spans="1:71" s="28" customFormat="1" x14ac:dyDescent="0.2">
      <c r="A337" s="409" t="s">
        <v>980</v>
      </c>
      <c r="B337" s="26" t="s">
        <v>981</v>
      </c>
      <c r="C337" s="18" t="s">
        <v>1596</v>
      </c>
      <c r="D337" s="18" t="s">
        <v>13</v>
      </c>
      <c r="E337" s="27" t="s">
        <v>183</v>
      </c>
      <c r="F337" s="402">
        <f>SUMIFS('MCO Encounters'!G:G,'MCO Encounters'!A:A,B337,'MCO Encounters'!F:F,$C$1)</f>
        <v>0</v>
      </c>
      <c r="G337" s="371"/>
      <c r="H337" s="404">
        <f>SUMIFS('MCO Encounters'!I:I,'MCO Encounters'!A:A,B337,'MCO Encounters'!F:F,$C$1)</f>
        <v>0</v>
      </c>
      <c r="I337" s="371"/>
      <c r="J337" s="404">
        <f>SUMIFS('MCO Encounters'!H:H,'MCO Encounters'!A:A,B337,'MCO Encounters'!F:F,$C$1)</f>
        <v>0</v>
      </c>
      <c r="K337" s="372"/>
      <c r="L337" s="370"/>
      <c r="M337" s="394"/>
      <c r="N337" s="394"/>
      <c r="O337" s="394"/>
      <c r="P337" s="394"/>
      <c r="Q337" s="394"/>
      <c r="R337" s="395"/>
      <c r="S337" s="396"/>
      <c r="T337" s="394"/>
      <c r="U337" s="397"/>
      <c r="V337" s="398"/>
      <c r="W337" s="394"/>
      <c r="X337" s="398"/>
      <c r="Y337" s="394"/>
      <c r="Z337" s="396"/>
      <c r="AA337" s="398"/>
      <c r="AB337" s="398"/>
      <c r="AC337" s="398"/>
      <c r="AD337" s="398"/>
      <c r="AE337" s="398"/>
      <c r="AF337" s="397"/>
      <c r="AG337" s="388"/>
      <c r="AH337" s="388"/>
      <c r="AI337" s="388"/>
      <c r="AJ337" s="388"/>
      <c r="AK337" s="388"/>
      <c r="AL337" s="388"/>
      <c r="AM337" s="388"/>
      <c r="AN337" s="388"/>
      <c r="AO337" s="388"/>
      <c r="AP337" s="388"/>
      <c r="AQ337" s="388"/>
      <c r="AR337" s="388"/>
      <c r="AS337" s="388"/>
      <c r="AT337" s="388"/>
      <c r="AU337" s="388"/>
      <c r="AV337" s="388"/>
      <c r="AW337" s="388"/>
      <c r="AX337" s="389"/>
      <c r="AY337" s="388"/>
      <c r="AZ337" s="388"/>
      <c r="BA337" s="388"/>
      <c r="BB337" s="388"/>
      <c r="BC337" s="388"/>
      <c r="BD337" s="388"/>
      <c r="BE337" s="388"/>
      <c r="BF337" s="388"/>
      <c r="BG337" s="388"/>
      <c r="BH337" s="399"/>
      <c r="BI337" s="385"/>
      <c r="BJ337" s="388"/>
      <c r="BK337" s="388"/>
      <c r="BL337" s="388"/>
      <c r="BM337" s="388"/>
      <c r="BN337" s="391"/>
      <c r="BO337" s="19">
        <f>COUNTIF(AG337:AW337,"Yes")</f>
        <v>0</v>
      </c>
      <c r="BP337" s="20">
        <f>COUNTIF(AX337:BG337, "Yes")</f>
        <v>0</v>
      </c>
      <c r="BQ337" s="21">
        <f>COUNTIF(BI337:BN337, "Yes")</f>
        <v>0</v>
      </c>
      <c r="BR337" s="242">
        <f>SUM(BO337:BQ337)</f>
        <v>0</v>
      </c>
      <c r="BS337" s="9" t="str">
        <f>IF(MATCH(B:B,'[2]Master ATLIS List'!$A:$A,0),"Y","N")</f>
        <v>Y</v>
      </c>
    </row>
    <row r="338" spans="1:71" x14ac:dyDescent="0.2">
      <c r="A338" s="408" t="s">
        <v>1025</v>
      </c>
      <c r="B338" s="22" t="s">
        <v>1026</v>
      </c>
      <c r="C338" s="23" t="s">
        <v>1391</v>
      </c>
      <c r="D338" s="23" t="s">
        <v>15</v>
      </c>
      <c r="E338" s="24" t="s">
        <v>18</v>
      </c>
      <c r="F338" s="402">
        <f>SUMIFS('MCO Encounters'!G:G,'MCO Encounters'!A:A,B338,'MCO Encounters'!F:F,$C$1)</f>
        <v>0</v>
      </c>
      <c r="G338" s="371"/>
      <c r="H338" s="404">
        <f>SUMIFS('MCO Encounters'!I:I,'MCO Encounters'!A:A,B338,'MCO Encounters'!F:F,$C$1)</f>
        <v>0</v>
      </c>
      <c r="I338" s="371"/>
      <c r="J338" s="404">
        <f>SUMIFS('MCO Encounters'!H:H,'MCO Encounters'!A:A,B338,'MCO Encounters'!F:F,$C$1)</f>
        <v>0</v>
      </c>
      <c r="K338" s="372"/>
      <c r="L338" s="370"/>
      <c r="M338" s="383"/>
      <c r="N338" s="383"/>
      <c r="O338" s="383"/>
      <c r="P338" s="383"/>
      <c r="Q338" s="383"/>
      <c r="R338" s="384"/>
      <c r="S338" s="385"/>
      <c r="T338" s="383"/>
      <c r="U338" s="393"/>
      <c r="V338" s="388"/>
      <c r="W338" s="383"/>
      <c r="X338" s="388"/>
      <c r="Y338" s="383"/>
      <c r="Z338" s="385"/>
      <c r="AA338" s="388"/>
      <c r="AB338" s="388"/>
      <c r="AC338" s="388"/>
      <c r="AD338" s="388"/>
      <c r="AE338" s="388"/>
      <c r="AF338" s="393"/>
      <c r="AG338" s="388"/>
      <c r="AH338" s="388"/>
      <c r="AI338" s="388"/>
      <c r="AJ338" s="388"/>
      <c r="AK338" s="388"/>
      <c r="AL338" s="388"/>
      <c r="AM338" s="388"/>
      <c r="AN338" s="388"/>
      <c r="AO338" s="388"/>
      <c r="AP338" s="388"/>
      <c r="AQ338" s="388"/>
      <c r="AR338" s="388"/>
      <c r="AS338" s="388"/>
      <c r="AT338" s="388"/>
      <c r="AU338" s="388"/>
      <c r="AV338" s="388"/>
      <c r="AW338" s="388"/>
      <c r="AX338" s="389"/>
      <c r="AY338" s="388"/>
      <c r="AZ338" s="388"/>
      <c r="BA338" s="388"/>
      <c r="BB338" s="388"/>
      <c r="BC338" s="388"/>
      <c r="BD338" s="388"/>
      <c r="BE338" s="388"/>
      <c r="BF338" s="388"/>
      <c r="BG338" s="388"/>
      <c r="BH338" s="390"/>
      <c r="BI338" s="385"/>
      <c r="BJ338" s="388"/>
      <c r="BK338" s="388"/>
      <c r="BL338" s="388"/>
      <c r="BM338" s="388"/>
      <c r="BN338" s="391"/>
      <c r="BO338" s="19">
        <f>COUNTIF(AG338:AW338,"Yes")</f>
        <v>0</v>
      </c>
      <c r="BP338" s="20">
        <f>COUNTIF(AX338:BG338, "Yes")</f>
        <v>0</v>
      </c>
      <c r="BQ338" s="21">
        <f>COUNTIF(BI338:BN338, "Yes")</f>
        <v>0</v>
      </c>
      <c r="BR338" s="242">
        <f>SUM(BO338:BQ338)</f>
        <v>0</v>
      </c>
      <c r="BS338" s="9" t="str">
        <f>IF(MATCH(B:B,'[2]Master ATLIS List'!$A:$A,0),"Y","N")</f>
        <v>Y</v>
      </c>
    </row>
    <row r="339" spans="1:71" s="28" customFormat="1" x14ac:dyDescent="0.2">
      <c r="A339" s="409" t="s">
        <v>850</v>
      </c>
      <c r="B339" s="26" t="s">
        <v>851</v>
      </c>
      <c r="C339" s="18" t="s">
        <v>1869</v>
      </c>
      <c r="D339" s="18" t="s">
        <v>15</v>
      </c>
      <c r="E339" s="27" t="s">
        <v>17</v>
      </c>
      <c r="F339" s="402">
        <f>SUMIFS('MCO Encounters'!G:G,'MCO Encounters'!A:A,B339,'MCO Encounters'!F:F,$C$1)</f>
        <v>0</v>
      </c>
      <c r="G339" s="371"/>
      <c r="H339" s="404">
        <f>SUMIFS('MCO Encounters'!I:I,'MCO Encounters'!A:A,B339,'MCO Encounters'!F:F,$C$1)</f>
        <v>0</v>
      </c>
      <c r="I339" s="371"/>
      <c r="J339" s="404">
        <f>SUMIFS('MCO Encounters'!H:H,'MCO Encounters'!A:A,B339,'MCO Encounters'!F:F,$C$1)</f>
        <v>0</v>
      </c>
      <c r="K339" s="372"/>
      <c r="L339" s="370"/>
      <c r="M339" s="394"/>
      <c r="N339" s="394"/>
      <c r="O339" s="394"/>
      <c r="P339" s="394"/>
      <c r="Q339" s="394"/>
      <c r="R339" s="395"/>
      <c r="S339" s="396"/>
      <c r="T339" s="394"/>
      <c r="U339" s="397"/>
      <c r="V339" s="398"/>
      <c r="W339" s="394"/>
      <c r="X339" s="398"/>
      <c r="Y339" s="394"/>
      <c r="Z339" s="396"/>
      <c r="AA339" s="398"/>
      <c r="AB339" s="398"/>
      <c r="AC339" s="398"/>
      <c r="AD339" s="398"/>
      <c r="AE339" s="398"/>
      <c r="AF339" s="397"/>
      <c r="AG339" s="388"/>
      <c r="AH339" s="388"/>
      <c r="AI339" s="388"/>
      <c r="AJ339" s="388"/>
      <c r="AK339" s="388"/>
      <c r="AL339" s="388"/>
      <c r="AM339" s="388"/>
      <c r="AN339" s="388"/>
      <c r="AO339" s="388"/>
      <c r="AP339" s="388"/>
      <c r="AQ339" s="388"/>
      <c r="AR339" s="388"/>
      <c r="AS339" s="388"/>
      <c r="AT339" s="388"/>
      <c r="AU339" s="388"/>
      <c r="AV339" s="388"/>
      <c r="AW339" s="388"/>
      <c r="AX339" s="389"/>
      <c r="AY339" s="388"/>
      <c r="AZ339" s="388"/>
      <c r="BA339" s="388"/>
      <c r="BB339" s="388"/>
      <c r="BC339" s="388"/>
      <c r="BD339" s="388"/>
      <c r="BE339" s="388"/>
      <c r="BF339" s="388"/>
      <c r="BG339" s="388"/>
      <c r="BH339" s="399"/>
      <c r="BI339" s="385"/>
      <c r="BJ339" s="388"/>
      <c r="BK339" s="388"/>
      <c r="BL339" s="388"/>
      <c r="BM339" s="388"/>
      <c r="BN339" s="391"/>
      <c r="BO339" s="19">
        <f>COUNTIF(AG339:AW339,"Yes")</f>
        <v>0</v>
      </c>
      <c r="BP339" s="20">
        <f>COUNTIF(AX339:BG339, "Yes")</f>
        <v>0</v>
      </c>
      <c r="BQ339" s="21">
        <f>COUNTIF(BI339:BN339, "Yes")</f>
        <v>0</v>
      </c>
      <c r="BR339" s="242">
        <f>SUM(BO339:BQ339)</f>
        <v>0</v>
      </c>
      <c r="BS339" s="9" t="str">
        <f>IF(MATCH(B:B,'[2]Master ATLIS List'!$A:$A,0),"Y","N")</f>
        <v>Y</v>
      </c>
    </row>
    <row r="340" spans="1:71" x14ac:dyDescent="0.2">
      <c r="A340" s="408" t="s">
        <v>719</v>
      </c>
      <c r="B340" s="22" t="s">
        <v>720</v>
      </c>
      <c r="C340" s="23" t="s">
        <v>1564</v>
      </c>
      <c r="D340" s="23" t="s">
        <v>13</v>
      </c>
      <c r="E340" s="24" t="s">
        <v>65</v>
      </c>
      <c r="F340" s="402">
        <f>SUMIFS('MCO Encounters'!G:G,'MCO Encounters'!A:A,B340,'MCO Encounters'!F:F,$C$1)</f>
        <v>0</v>
      </c>
      <c r="G340" s="371"/>
      <c r="H340" s="404">
        <f>SUMIFS('MCO Encounters'!I:I,'MCO Encounters'!A:A,B340,'MCO Encounters'!F:F,$C$1)</f>
        <v>0</v>
      </c>
      <c r="I340" s="371"/>
      <c r="J340" s="404">
        <f>SUMIFS('MCO Encounters'!H:H,'MCO Encounters'!A:A,B340,'MCO Encounters'!F:F,$C$1)</f>
        <v>0</v>
      </c>
      <c r="K340" s="372"/>
      <c r="L340" s="370"/>
      <c r="M340" s="383"/>
      <c r="N340" s="383"/>
      <c r="O340" s="383"/>
      <c r="P340" s="383"/>
      <c r="Q340" s="383"/>
      <c r="R340" s="384"/>
      <c r="S340" s="385"/>
      <c r="T340" s="383"/>
      <c r="U340" s="393"/>
      <c r="V340" s="388"/>
      <c r="W340" s="383"/>
      <c r="X340" s="388"/>
      <c r="Y340" s="383"/>
      <c r="Z340" s="385"/>
      <c r="AA340" s="388"/>
      <c r="AB340" s="388"/>
      <c r="AC340" s="388"/>
      <c r="AD340" s="388"/>
      <c r="AE340" s="388"/>
      <c r="AF340" s="393"/>
      <c r="AG340" s="388"/>
      <c r="AH340" s="388"/>
      <c r="AI340" s="388"/>
      <c r="AJ340" s="388"/>
      <c r="AK340" s="388"/>
      <c r="AL340" s="388"/>
      <c r="AM340" s="388"/>
      <c r="AN340" s="388"/>
      <c r="AO340" s="388"/>
      <c r="AP340" s="388"/>
      <c r="AQ340" s="388"/>
      <c r="AR340" s="388"/>
      <c r="AS340" s="388"/>
      <c r="AT340" s="388"/>
      <c r="AU340" s="388"/>
      <c r="AV340" s="388"/>
      <c r="AW340" s="388"/>
      <c r="AX340" s="389"/>
      <c r="AY340" s="388"/>
      <c r="AZ340" s="388"/>
      <c r="BA340" s="388"/>
      <c r="BB340" s="388"/>
      <c r="BC340" s="388"/>
      <c r="BD340" s="388"/>
      <c r="BE340" s="388"/>
      <c r="BF340" s="388"/>
      <c r="BG340" s="388"/>
      <c r="BH340" s="390"/>
      <c r="BI340" s="385"/>
      <c r="BJ340" s="388"/>
      <c r="BK340" s="388"/>
      <c r="BL340" s="388"/>
      <c r="BM340" s="388"/>
      <c r="BN340" s="391"/>
      <c r="BO340" s="19">
        <f>COUNTIF(AG340:AW340,"Yes")</f>
        <v>0</v>
      </c>
      <c r="BP340" s="20">
        <f>COUNTIF(AX340:BG340, "Yes")</f>
        <v>0</v>
      </c>
      <c r="BQ340" s="21">
        <f>COUNTIF(BI340:BN340, "Yes")</f>
        <v>0</v>
      </c>
      <c r="BR340" s="242">
        <f>SUM(BO340:BQ340)</f>
        <v>0</v>
      </c>
      <c r="BS340" s="9" t="str">
        <f>IF(MATCH(B:B,'[2]Master ATLIS List'!$A:$A,0),"Y","N")</f>
        <v>Y</v>
      </c>
    </row>
    <row r="341" spans="1:71" s="28" customFormat="1" x14ac:dyDescent="0.2">
      <c r="A341" s="409" t="s">
        <v>1380</v>
      </c>
      <c r="B341" s="26" t="s">
        <v>223</v>
      </c>
      <c r="C341" s="18" t="s">
        <v>1657</v>
      </c>
      <c r="D341" s="18" t="s">
        <v>15</v>
      </c>
      <c r="E341" s="27" t="s">
        <v>35</v>
      </c>
      <c r="F341" s="402">
        <f>SUMIFS('MCO Encounters'!G:G,'MCO Encounters'!A:A,B341,'MCO Encounters'!F:F,$C$1)</f>
        <v>0</v>
      </c>
      <c r="G341" s="371"/>
      <c r="H341" s="404">
        <f>SUMIFS('MCO Encounters'!I:I,'MCO Encounters'!A:A,B341,'MCO Encounters'!F:F,$C$1)</f>
        <v>0</v>
      </c>
      <c r="I341" s="371"/>
      <c r="J341" s="404">
        <f>SUMIFS('MCO Encounters'!H:H,'MCO Encounters'!A:A,B341,'MCO Encounters'!F:F,$C$1)</f>
        <v>0</v>
      </c>
      <c r="K341" s="372"/>
      <c r="L341" s="370"/>
      <c r="M341" s="394"/>
      <c r="N341" s="394"/>
      <c r="O341" s="394"/>
      <c r="P341" s="394"/>
      <c r="Q341" s="394"/>
      <c r="R341" s="395"/>
      <c r="S341" s="396"/>
      <c r="T341" s="394"/>
      <c r="U341" s="397"/>
      <c r="V341" s="398"/>
      <c r="W341" s="394"/>
      <c r="X341" s="398"/>
      <c r="Y341" s="394"/>
      <c r="Z341" s="396"/>
      <c r="AA341" s="398"/>
      <c r="AB341" s="398"/>
      <c r="AC341" s="398"/>
      <c r="AD341" s="398"/>
      <c r="AE341" s="398"/>
      <c r="AF341" s="397"/>
      <c r="AG341" s="388"/>
      <c r="AH341" s="388"/>
      <c r="AI341" s="388"/>
      <c r="AJ341" s="388"/>
      <c r="AK341" s="388"/>
      <c r="AL341" s="388"/>
      <c r="AM341" s="388"/>
      <c r="AN341" s="388"/>
      <c r="AO341" s="388"/>
      <c r="AP341" s="388"/>
      <c r="AQ341" s="388"/>
      <c r="AR341" s="388"/>
      <c r="AS341" s="388"/>
      <c r="AT341" s="388"/>
      <c r="AU341" s="388"/>
      <c r="AV341" s="388"/>
      <c r="AW341" s="388"/>
      <c r="AX341" s="389"/>
      <c r="AY341" s="388"/>
      <c r="AZ341" s="388"/>
      <c r="BA341" s="388"/>
      <c r="BB341" s="388"/>
      <c r="BC341" s="388"/>
      <c r="BD341" s="388"/>
      <c r="BE341" s="388"/>
      <c r="BF341" s="388"/>
      <c r="BG341" s="388"/>
      <c r="BH341" s="399"/>
      <c r="BI341" s="385"/>
      <c r="BJ341" s="388"/>
      <c r="BK341" s="388"/>
      <c r="BL341" s="388"/>
      <c r="BM341" s="388"/>
      <c r="BN341" s="391"/>
      <c r="BO341" s="19">
        <f>COUNTIF(AG341:AW341,"Yes")</f>
        <v>0</v>
      </c>
      <c r="BP341" s="20">
        <f>COUNTIF(AX341:BG341, "Yes")</f>
        <v>0</v>
      </c>
      <c r="BQ341" s="21">
        <f>COUNTIF(BI341:BN341, "Yes")</f>
        <v>0</v>
      </c>
      <c r="BR341" s="242">
        <f>SUM(BO341:BQ341)</f>
        <v>0</v>
      </c>
      <c r="BS341" s="9" t="str">
        <f>IF(MATCH(B:B,'[2]Master ATLIS List'!$A:$A,0),"Y","N")</f>
        <v>Y</v>
      </c>
    </row>
    <row r="342" spans="1:71" x14ac:dyDescent="0.2">
      <c r="A342" s="408" t="s">
        <v>717</v>
      </c>
      <c r="B342" s="22" t="s">
        <v>718</v>
      </c>
      <c r="C342" s="23" t="s">
        <v>1868</v>
      </c>
      <c r="D342" s="23" t="s">
        <v>15</v>
      </c>
      <c r="E342" s="24" t="s">
        <v>64</v>
      </c>
      <c r="F342" s="402">
        <f>SUMIFS('MCO Encounters'!G:G,'MCO Encounters'!A:A,B342,'MCO Encounters'!F:F,$C$1)</f>
        <v>0</v>
      </c>
      <c r="G342" s="371"/>
      <c r="H342" s="404">
        <f>SUMIFS('MCO Encounters'!I:I,'MCO Encounters'!A:A,B342,'MCO Encounters'!F:F,$C$1)</f>
        <v>0</v>
      </c>
      <c r="I342" s="371"/>
      <c r="J342" s="404">
        <f>SUMIFS('MCO Encounters'!H:H,'MCO Encounters'!A:A,B342,'MCO Encounters'!F:F,$C$1)</f>
        <v>0</v>
      </c>
      <c r="K342" s="372"/>
      <c r="L342" s="370"/>
      <c r="M342" s="383"/>
      <c r="N342" s="383"/>
      <c r="O342" s="383"/>
      <c r="P342" s="383"/>
      <c r="Q342" s="383"/>
      <c r="R342" s="384"/>
      <c r="S342" s="385"/>
      <c r="T342" s="383"/>
      <c r="U342" s="393"/>
      <c r="V342" s="388"/>
      <c r="W342" s="383"/>
      <c r="X342" s="388"/>
      <c r="Y342" s="383"/>
      <c r="Z342" s="385"/>
      <c r="AA342" s="388"/>
      <c r="AB342" s="388"/>
      <c r="AC342" s="388"/>
      <c r="AD342" s="388"/>
      <c r="AE342" s="388"/>
      <c r="AF342" s="393"/>
      <c r="AG342" s="388"/>
      <c r="AH342" s="388"/>
      <c r="AI342" s="388"/>
      <c r="AJ342" s="388"/>
      <c r="AK342" s="388"/>
      <c r="AL342" s="388"/>
      <c r="AM342" s="388"/>
      <c r="AN342" s="388"/>
      <c r="AO342" s="388"/>
      <c r="AP342" s="388"/>
      <c r="AQ342" s="388"/>
      <c r="AR342" s="388"/>
      <c r="AS342" s="388"/>
      <c r="AT342" s="388"/>
      <c r="AU342" s="388"/>
      <c r="AV342" s="388"/>
      <c r="AW342" s="388"/>
      <c r="AX342" s="389"/>
      <c r="AY342" s="388"/>
      <c r="AZ342" s="388"/>
      <c r="BA342" s="388"/>
      <c r="BB342" s="388"/>
      <c r="BC342" s="388"/>
      <c r="BD342" s="388"/>
      <c r="BE342" s="388"/>
      <c r="BF342" s="388"/>
      <c r="BG342" s="388"/>
      <c r="BH342" s="390"/>
      <c r="BI342" s="385"/>
      <c r="BJ342" s="388"/>
      <c r="BK342" s="388"/>
      <c r="BL342" s="388"/>
      <c r="BM342" s="388"/>
      <c r="BN342" s="391"/>
      <c r="BO342" s="19">
        <f>COUNTIF(AG342:AW342,"Yes")</f>
        <v>0</v>
      </c>
      <c r="BP342" s="20">
        <f>COUNTIF(AX342:BG342, "Yes")</f>
        <v>0</v>
      </c>
      <c r="BQ342" s="21">
        <f>COUNTIF(BI342:BN342, "Yes")</f>
        <v>0</v>
      </c>
      <c r="BR342" s="242">
        <f>SUM(BO342:BQ342)</f>
        <v>0</v>
      </c>
      <c r="BS342" s="9" t="str">
        <f>IF(MATCH(B:B,'[2]Master ATLIS List'!$A:$A,0),"Y","N")</f>
        <v>Y</v>
      </c>
    </row>
    <row r="343" spans="1:71" s="28" customFormat="1" x14ac:dyDescent="0.2">
      <c r="A343" s="409" t="s">
        <v>842</v>
      </c>
      <c r="B343" s="26" t="s">
        <v>843</v>
      </c>
      <c r="C343" s="18" t="s">
        <v>1462</v>
      </c>
      <c r="D343" s="18" t="s">
        <v>15</v>
      </c>
      <c r="E343" s="27" t="s">
        <v>35</v>
      </c>
      <c r="F343" s="402">
        <f>SUMIFS('MCO Encounters'!G:G,'MCO Encounters'!A:A,B343,'MCO Encounters'!F:F,$C$1)</f>
        <v>0</v>
      </c>
      <c r="G343" s="371"/>
      <c r="H343" s="404">
        <f>SUMIFS('MCO Encounters'!I:I,'MCO Encounters'!A:A,B343,'MCO Encounters'!F:F,$C$1)</f>
        <v>0</v>
      </c>
      <c r="I343" s="371"/>
      <c r="J343" s="404">
        <f>SUMIFS('MCO Encounters'!H:H,'MCO Encounters'!A:A,B343,'MCO Encounters'!F:F,$C$1)</f>
        <v>0</v>
      </c>
      <c r="K343" s="372"/>
      <c r="L343" s="370"/>
      <c r="M343" s="394"/>
      <c r="N343" s="394"/>
      <c r="O343" s="394"/>
      <c r="P343" s="394"/>
      <c r="Q343" s="394"/>
      <c r="R343" s="395"/>
      <c r="S343" s="396"/>
      <c r="T343" s="394"/>
      <c r="U343" s="397"/>
      <c r="V343" s="398"/>
      <c r="W343" s="394"/>
      <c r="X343" s="398"/>
      <c r="Y343" s="394"/>
      <c r="Z343" s="396"/>
      <c r="AA343" s="398"/>
      <c r="AB343" s="398"/>
      <c r="AC343" s="398"/>
      <c r="AD343" s="398"/>
      <c r="AE343" s="398"/>
      <c r="AF343" s="397"/>
      <c r="AG343" s="388"/>
      <c r="AH343" s="388"/>
      <c r="AI343" s="388"/>
      <c r="AJ343" s="388"/>
      <c r="AK343" s="388"/>
      <c r="AL343" s="388"/>
      <c r="AM343" s="388"/>
      <c r="AN343" s="388"/>
      <c r="AO343" s="388"/>
      <c r="AP343" s="388"/>
      <c r="AQ343" s="388"/>
      <c r="AR343" s="388"/>
      <c r="AS343" s="388"/>
      <c r="AT343" s="388"/>
      <c r="AU343" s="388"/>
      <c r="AV343" s="388"/>
      <c r="AW343" s="388"/>
      <c r="AX343" s="389"/>
      <c r="AY343" s="388"/>
      <c r="AZ343" s="388"/>
      <c r="BA343" s="388"/>
      <c r="BB343" s="388"/>
      <c r="BC343" s="388"/>
      <c r="BD343" s="388"/>
      <c r="BE343" s="388"/>
      <c r="BF343" s="388"/>
      <c r="BG343" s="388"/>
      <c r="BH343" s="399"/>
      <c r="BI343" s="385"/>
      <c r="BJ343" s="388"/>
      <c r="BK343" s="388"/>
      <c r="BL343" s="388"/>
      <c r="BM343" s="388"/>
      <c r="BN343" s="391"/>
      <c r="BO343" s="19">
        <f>COUNTIF(AG343:AW343,"Yes")</f>
        <v>0</v>
      </c>
      <c r="BP343" s="20">
        <f>COUNTIF(AX343:BG343, "Yes")</f>
        <v>0</v>
      </c>
      <c r="BQ343" s="21">
        <f>COUNTIF(BI343:BN343, "Yes")</f>
        <v>0</v>
      </c>
      <c r="BR343" s="242">
        <f>SUM(BO343:BQ343)</f>
        <v>0</v>
      </c>
      <c r="BS343" s="9" t="str">
        <f>IF(MATCH(B:B,'[2]Master ATLIS List'!$A:$A,0),"Y","N")</f>
        <v>Y</v>
      </c>
    </row>
    <row r="344" spans="1:71" x14ac:dyDescent="0.2">
      <c r="A344" s="408" t="s">
        <v>1524</v>
      </c>
      <c r="B344" s="22" t="s">
        <v>965</v>
      </c>
      <c r="C344" s="23" t="s">
        <v>1525</v>
      </c>
      <c r="D344" s="23" t="s">
        <v>15</v>
      </c>
      <c r="E344" s="24" t="s">
        <v>64</v>
      </c>
      <c r="F344" s="402">
        <f>SUMIFS('MCO Encounters'!G:G,'MCO Encounters'!A:A,B344,'MCO Encounters'!F:F,$C$1)</f>
        <v>0</v>
      </c>
      <c r="G344" s="371"/>
      <c r="H344" s="404">
        <f>SUMIFS('MCO Encounters'!I:I,'MCO Encounters'!A:A,B344,'MCO Encounters'!F:F,$C$1)</f>
        <v>0</v>
      </c>
      <c r="I344" s="371"/>
      <c r="J344" s="404">
        <f>SUMIFS('MCO Encounters'!H:H,'MCO Encounters'!A:A,B344,'MCO Encounters'!F:F,$C$1)</f>
        <v>0</v>
      </c>
      <c r="K344" s="372"/>
      <c r="L344" s="370"/>
      <c r="M344" s="383"/>
      <c r="N344" s="383"/>
      <c r="O344" s="383"/>
      <c r="P344" s="383"/>
      <c r="Q344" s="383"/>
      <c r="R344" s="384"/>
      <c r="S344" s="385"/>
      <c r="T344" s="383"/>
      <c r="U344" s="393"/>
      <c r="V344" s="388"/>
      <c r="W344" s="383"/>
      <c r="X344" s="388"/>
      <c r="Y344" s="383"/>
      <c r="Z344" s="385"/>
      <c r="AA344" s="388"/>
      <c r="AB344" s="388"/>
      <c r="AC344" s="388"/>
      <c r="AD344" s="388"/>
      <c r="AE344" s="388"/>
      <c r="AF344" s="393"/>
      <c r="AG344" s="388"/>
      <c r="AH344" s="388"/>
      <c r="AI344" s="388"/>
      <c r="AJ344" s="388"/>
      <c r="AK344" s="388"/>
      <c r="AL344" s="388"/>
      <c r="AM344" s="388"/>
      <c r="AN344" s="388"/>
      <c r="AO344" s="388"/>
      <c r="AP344" s="388"/>
      <c r="AQ344" s="388"/>
      <c r="AR344" s="388"/>
      <c r="AS344" s="388"/>
      <c r="AT344" s="388"/>
      <c r="AU344" s="388"/>
      <c r="AV344" s="388"/>
      <c r="AW344" s="388"/>
      <c r="AX344" s="389"/>
      <c r="AY344" s="388"/>
      <c r="AZ344" s="388"/>
      <c r="BA344" s="388"/>
      <c r="BB344" s="388"/>
      <c r="BC344" s="388"/>
      <c r="BD344" s="388"/>
      <c r="BE344" s="388"/>
      <c r="BF344" s="388"/>
      <c r="BG344" s="388"/>
      <c r="BH344" s="390"/>
      <c r="BI344" s="385"/>
      <c r="BJ344" s="388"/>
      <c r="BK344" s="388"/>
      <c r="BL344" s="388"/>
      <c r="BM344" s="388"/>
      <c r="BN344" s="391"/>
      <c r="BO344" s="19">
        <f>COUNTIF(AG344:AW344,"Yes")</f>
        <v>0</v>
      </c>
      <c r="BP344" s="20">
        <f>COUNTIF(AX344:BG344, "Yes")</f>
        <v>0</v>
      </c>
      <c r="BQ344" s="21">
        <f>COUNTIF(BI344:BN344, "Yes")</f>
        <v>0</v>
      </c>
      <c r="BR344" s="242">
        <f>SUM(BO344:BQ344)</f>
        <v>0</v>
      </c>
      <c r="BS344" s="9" t="str">
        <f>IF(MATCH(B:B,'[2]Master ATLIS List'!$A:$A,0),"Y","N")</f>
        <v>Y</v>
      </c>
    </row>
    <row r="345" spans="1:71" s="28" customFormat="1" x14ac:dyDescent="0.2">
      <c r="A345" s="409" t="s">
        <v>840</v>
      </c>
      <c r="B345" s="26" t="s">
        <v>841</v>
      </c>
      <c r="C345" s="18" t="s">
        <v>1666</v>
      </c>
      <c r="D345" s="18" t="s">
        <v>13</v>
      </c>
      <c r="E345" s="27" t="s">
        <v>67</v>
      </c>
      <c r="F345" s="402">
        <f>SUMIFS('MCO Encounters'!G:G,'MCO Encounters'!A:A,B345,'MCO Encounters'!F:F,$C$1)</f>
        <v>0</v>
      </c>
      <c r="G345" s="371"/>
      <c r="H345" s="404">
        <f>SUMIFS('MCO Encounters'!I:I,'MCO Encounters'!A:A,B345,'MCO Encounters'!F:F,$C$1)</f>
        <v>0</v>
      </c>
      <c r="I345" s="371"/>
      <c r="J345" s="404">
        <f>SUMIFS('MCO Encounters'!H:H,'MCO Encounters'!A:A,B345,'MCO Encounters'!F:F,$C$1)</f>
        <v>0</v>
      </c>
      <c r="K345" s="372"/>
      <c r="L345" s="370"/>
      <c r="M345" s="394"/>
      <c r="N345" s="394"/>
      <c r="O345" s="394"/>
      <c r="P345" s="394"/>
      <c r="Q345" s="394"/>
      <c r="R345" s="395"/>
      <c r="S345" s="396"/>
      <c r="T345" s="394"/>
      <c r="U345" s="397"/>
      <c r="V345" s="398"/>
      <c r="W345" s="394"/>
      <c r="X345" s="398"/>
      <c r="Y345" s="394"/>
      <c r="Z345" s="396"/>
      <c r="AA345" s="398"/>
      <c r="AB345" s="398"/>
      <c r="AC345" s="398"/>
      <c r="AD345" s="398"/>
      <c r="AE345" s="398"/>
      <c r="AF345" s="397"/>
      <c r="AG345" s="388"/>
      <c r="AH345" s="388"/>
      <c r="AI345" s="388"/>
      <c r="AJ345" s="388"/>
      <c r="AK345" s="388"/>
      <c r="AL345" s="388"/>
      <c r="AM345" s="388"/>
      <c r="AN345" s="388"/>
      <c r="AO345" s="388"/>
      <c r="AP345" s="388"/>
      <c r="AQ345" s="388"/>
      <c r="AR345" s="388"/>
      <c r="AS345" s="388"/>
      <c r="AT345" s="388"/>
      <c r="AU345" s="388"/>
      <c r="AV345" s="388"/>
      <c r="AW345" s="388"/>
      <c r="AX345" s="389"/>
      <c r="AY345" s="388"/>
      <c r="AZ345" s="388"/>
      <c r="BA345" s="388"/>
      <c r="BB345" s="388"/>
      <c r="BC345" s="388"/>
      <c r="BD345" s="388"/>
      <c r="BE345" s="388"/>
      <c r="BF345" s="388"/>
      <c r="BG345" s="388"/>
      <c r="BH345" s="399"/>
      <c r="BI345" s="385"/>
      <c r="BJ345" s="388"/>
      <c r="BK345" s="388"/>
      <c r="BL345" s="388"/>
      <c r="BM345" s="388"/>
      <c r="BN345" s="391"/>
      <c r="BO345" s="19">
        <f>COUNTIF(AG345:AW345,"Yes")</f>
        <v>0</v>
      </c>
      <c r="BP345" s="20">
        <f>COUNTIF(AX345:BG345, "Yes")</f>
        <v>0</v>
      </c>
      <c r="BQ345" s="21">
        <f>COUNTIF(BI345:BN345, "Yes")</f>
        <v>0</v>
      </c>
      <c r="BR345" s="242">
        <f>SUM(BO345:BQ345)</f>
        <v>0</v>
      </c>
      <c r="BS345" s="9" t="str">
        <f>IF(MATCH(B:B,'[2]Master ATLIS List'!$A:$A,0),"Y","N")</f>
        <v>Y</v>
      </c>
    </row>
    <row r="346" spans="1:71" x14ac:dyDescent="0.2">
      <c r="A346" s="408" t="s">
        <v>669</v>
      </c>
      <c r="B346" s="22" t="s">
        <v>670</v>
      </c>
      <c r="C346" s="23" t="s">
        <v>1413</v>
      </c>
      <c r="D346" s="23" t="s">
        <v>13</v>
      </c>
      <c r="E346" s="24" t="s">
        <v>67</v>
      </c>
      <c r="F346" s="402">
        <f>SUMIFS('MCO Encounters'!G:G,'MCO Encounters'!A:A,B346,'MCO Encounters'!F:F,$C$1)</f>
        <v>0</v>
      </c>
      <c r="G346" s="371"/>
      <c r="H346" s="404">
        <f>SUMIFS('MCO Encounters'!I:I,'MCO Encounters'!A:A,B346,'MCO Encounters'!F:F,$C$1)</f>
        <v>0</v>
      </c>
      <c r="I346" s="371"/>
      <c r="J346" s="404">
        <f>SUMIFS('MCO Encounters'!H:H,'MCO Encounters'!A:A,B346,'MCO Encounters'!F:F,$C$1)</f>
        <v>0</v>
      </c>
      <c r="K346" s="372"/>
      <c r="L346" s="370"/>
      <c r="M346" s="383"/>
      <c r="N346" s="383"/>
      <c r="O346" s="383"/>
      <c r="P346" s="383"/>
      <c r="Q346" s="383"/>
      <c r="R346" s="384"/>
      <c r="S346" s="385"/>
      <c r="T346" s="383"/>
      <c r="U346" s="393"/>
      <c r="V346" s="388"/>
      <c r="W346" s="383"/>
      <c r="X346" s="388"/>
      <c r="Y346" s="383"/>
      <c r="Z346" s="385"/>
      <c r="AA346" s="388"/>
      <c r="AB346" s="388"/>
      <c r="AC346" s="388"/>
      <c r="AD346" s="388"/>
      <c r="AE346" s="388"/>
      <c r="AF346" s="393"/>
      <c r="AG346" s="388"/>
      <c r="AH346" s="388"/>
      <c r="AI346" s="388"/>
      <c r="AJ346" s="388"/>
      <c r="AK346" s="388"/>
      <c r="AL346" s="388"/>
      <c r="AM346" s="388"/>
      <c r="AN346" s="388"/>
      <c r="AO346" s="388"/>
      <c r="AP346" s="388"/>
      <c r="AQ346" s="388"/>
      <c r="AR346" s="388"/>
      <c r="AS346" s="388"/>
      <c r="AT346" s="388"/>
      <c r="AU346" s="388"/>
      <c r="AV346" s="388"/>
      <c r="AW346" s="388"/>
      <c r="AX346" s="389"/>
      <c r="AY346" s="388"/>
      <c r="AZ346" s="388"/>
      <c r="BA346" s="388"/>
      <c r="BB346" s="388"/>
      <c r="BC346" s="388"/>
      <c r="BD346" s="388"/>
      <c r="BE346" s="388"/>
      <c r="BF346" s="388"/>
      <c r="BG346" s="388"/>
      <c r="BH346" s="390"/>
      <c r="BI346" s="385"/>
      <c r="BJ346" s="388"/>
      <c r="BK346" s="388"/>
      <c r="BL346" s="388"/>
      <c r="BM346" s="388"/>
      <c r="BN346" s="391"/>
      <c r="BO346" s="19">
        <f>COUNTIF(AG346:AW346,"Yes")</f>
        <v>0</v>
      </c>
      <c r="BP346" s="20">
        <f>COUNTIF(AX346:BG346, "Yes")</f>
        <v>0</v>
      </c>
      <c r="BQ346" s="21">
        <f>COUNTIF(BI346:BN346, "Yes")</f>
        <v>0</v>
      </c>
      <c r="BR346" s="242">
        <f>SUM(BO346:BQ346)</f>
        <v>0</v>
      </c>
      <c r="BS346" s="9" t="str">
        <f>IF(MATCH(B:B,'[2]Master ATLIS List'!$A:$A,0),"Y","N")</f>
        <v>Y</v>
      </c>
    </row>
    <row r="347" spans="1:71" s="28" customFormat="1" x14ac:dyDescent="0.2">
      <c r="A347" s="409" t="s">
        <v>728</v>
      </c>
      <c r="B347" s="26" t="s">
        <v>729</v>
      </c>
      <c r="C347" s="18" t="s">
        <v>1842</v>
      </c>
      <c r="D347" s="18" t="s">
        <v>13</v>
      </c>
      <c r="E347" s="27" t="s">
        <v>183</v>
      </c>
      <c r="F347" s="402">
        <f>SUMIFS('MCO Encounters'!G:G,'MCO Encounters'!A:A,B347,'MCO Encounters'!F:F,$C$1)</f>
        <v>0</v>
      </c>
      <c r="G347" s="371"/>
      <c r="H347" s="404">
        <f>SUMIFS('MCO Encounters'!I:I,'MCO Encounters'!A:A,B347,'MCO Encounters'!F:F,$C$1)</f>
        <v>0</v>
      </c>
      <c r="I347" s="371"/>
      <c r="J347" s="404">
        <f>SUMIFS('MCO Encounters'!H:H,'MCO Encounters'!A:A,B347,'MCO Encounters'!F:F,$C$1)</f>
        <v>0</v>
      </c>
      <c r="K347" s="372"/>
      <c r="L347" s="370"/>
      <c r="M347" s="394"/>
      <c r="N347" s="394"/>
      <c r="O347" s="394"/>
      <c r="P347" s="394"/>
      <c r="Q347" s="394"/>
      <c r="R347" s="395"/>
      <c r="S347" s="396"/>
      <c r="T347" s="394"/>
      <c r="U347" s="397"/>
      <c r="V347" s="398"/>
      <c r="W347" s="394"/>
      <c r="X347" s="398"/>
      <c r="Y347" s="394"/>
      <c r="Z347" s="396"/>
      <c r="AA347" s="398"/>
      <c r="AB347" s="398"/>
      <c r="AC347" s="398"/>
      <c r="AD347" s="398"/>
      <c r="AE347" s="398"/>
      <c r="AF347" s="397"/>
      <c r="AG347" s="388"/>
      <c r="AH347" s="388"/>
      <c r="AI347" s="388"/>
      <c r="AJ347" s="388"/>
      <c r="AK347" s="388"/>
      <c r="AL347" s="388"/>
      <c r="AM347" s="388"/>
      <c r="AN347" s="388"/>
      <c r="AO347" s="388"/>
      <c r="AP347" s="388"/>
      <c r="AQ347" s="388"/>
      <c r="AR347" s="388"/>
      <c r="AS347" s="388"/>
      <c r="AT347" s="388"/>
      <c r="AU347" s="388"/>
      <c r="AV347" s="388"/>
      <c r="AW347" s="388"/>
      <c r="AX347" s="389"/>
      <c r="AY347" s="388"/>
      <c r="AZ347" s="388"/>
      <c r="BA347" s="388"/>
      <c r="BB347" s="388"/>
      <c r="BC347" s="388"/>
      <c r="BD347" s="388"/>
      <c r="BE347" s="388"/>
      <c r="BF347" s="388"/>
      <c r="BG347" s="388"/>
      <c r="BH347" s="399"/>
      <c r="BI347" s="385"/>
      <c r="BJ347" s="388"/>
      <c r="BK347" s="388"/>
      <c r="BL347" s="388"/>
      <c r="BM347" s="388"/>
      <c r="BN347" s="391"/>
      <c r="BO347" s="19">
        <f>COUNTIF(AG347:AW347,"Yes")</f>
        <v>0</v>
      </c>
      <c r="BP347" s="20">
        <f>COUNTIF(AX347:BG347, "Yes")</f>
        <v>0</v>
      </c>
      <c r="BQ347" s="21">
        <f>COUNTIF(BI347:BN347, "Yes")</f>
        <v>0</v>
      </c>
      <c r="BR347" s="242">
        <f>SUM(BO347:BQ347)</f>
        <v>0</v>
      </c>
      <c r="BS347" s="9" t="str">
        <f>IF(MATCH(B:B,'[2]Master ATLIS List'!$A:$A,0),"Y","N")</f>
        <v>Y</v>
      </c>
    </row>
    <row r="348" spans="1:71" x14ac:dyDescent="0.2">
      <c r="A348" s="408" t="s">
        <v>412</v>
      </c>
      <c r="B348" s="22" t="s">
        <v>413</v>
      </c>
      <c r="C348" s="23" t="s">
        <v>1438</v>
      </c>
      <c r="D348" s="23" t="s">
        <v>13</v>
      </c>
      <c r="E348" s="24" t="s">
        <v>67</v>
      </c>
      <c r="F348" s="402">
        <f>SUMIFS('MCO Encounters'!G:G,'MCO Encounters'!A:A,B348,'MCO Encounters'!F:F,$C$1)</f>
        <v>0</v>
      </c>
      <c r="G348" s="371"/>
      <c r="H348" s="404">
        <f>SUMIFS('MCO Encounters'!I:I,'MCO Encounters'!A:A,B348,'MCO Encounters'!F:F,$C$1)</f>
        <v>0</v>
      </c>
      <c r="I348" s="371"/>
      <c r="J348" s="404">
        <f>SUMIFS('MCO Encounters'!H:H,'MCO Encounters'!A:A,B348,'MCO Encounters'!F:F,$C$1)</f>
        <v>0</v>
      </c>
      <c r="K348" s="372"/>
      <c r="L348" s="370"/>
      <c r="M348" s="383"/>
      <c r="N348" s="383"/>
      <c r="O348" s="383"/>
      <c r="P348" s="383"/>
      <c r="Q348" s="383"/>
      <c r="R348" s="384"/>
      <c r="S348" s="385"/>
      <c r="T348" s="383"/>
      <c r="U348" s="393"/>
      <c r="V348" s="388"/>
      <c r="W348" s="383"/>
      <c r="X348" s="388"/>
      <c r="Y348" s="383"/>
      <c r="Z348" s="385"/>
      <c r="AA348" s="388"/>
      <c r="AB348" s="388"/>
      <c r="AC348" s="388"/>
      <c r="AD348" s="388"/>
      <c r="AE348" s="388"/>
      <c r="AF348" s="393"/>
      <c r="AG348" s="388"/>
      <c r="AH348" s="388"/>
      <c r="AI348" s="388"/>
      <c r="AJ348" s="388"/>
      <c r="AK348" s="388"/>
      <c r="AL348" s="388"/>
      <c r="AM348" s="388"/>
      <c r="AN348" s="388"/>
      <c r="AO348" s="388"/>
      <c r="AP348" s="388"/>
      <c r="AQ348" s="388"/>
      <c r="AR348" s="388"/>
      <c r="AS348" s="388"/>
      <c r="AT348" s="388"/>
      <c r="AU348" s="388"/>
      <c r="AV348" s="388"/>
      <c r="AW348" s="388"/>
      <c r="AX348" s="389"/>
      <c r="AY348" s="388"/>
      <c r="AZ348" s="388"/>
      <c r="BA348" s="388"/>
      <c r="BB348" s="388"/>
      <c r="BC348" s="388"/>
      <c r="BD348" s="388"/>
      <c r="BE348" s="388"/>
      <c r="BF348" s="388"/>
      <c r="BG348" s="388"/>
      <c r="BH348" s="390"/>
      <c r="BI348" s="385"/>
      <c r="BJ348" s="388"/>
      <c r="BK348" s="388"/>
      <c r="BL348" s="388"/>
      <c r="BM348" s="388"/>
      <c r="BN348" s="391"/>
      <c r="BO348" s="19">
        <f>COUNTIF(AG348:AW348,"Yes")</f>
        <v>0</v>
      </c>
      <c r="BP348" s="20">
        <f>COUNTIF(AX348:BG348, "Yes")</f>
        <v>0</v>
      </c>
      <c r="BQ348" s="21">
        <f>COUNTIF(BI348:BN348, "Yes")</f>
        <v>0</v>
      </c>
      <c r="BR348" s="242">
        <f>SUM(BO348:BQ348)</f>
        <v>0</v>
      </c>
      <c r="BS348" s="9" t="str">
        <f>IF(MATCH(B:B,'[2]Master ATLIS List'!$A:$A,0),"Y","N")</f>
        <v>Y</v>
      </c>
    </row>
    <row r="349" spans="1:71" s="28" customFormat="1" x14ac:dyDescent="0.2">
      <c r="A349" s="409" t="s">
        <v>736</v>
      </c>
      <c r="B349" s="26" t="s">
        <v>737</v>
      </c>
      <c r="C349" s="18" t="s">
        <v>1589</v>
      </c>
      <c r="D349" s="18" t="s">
        <v>13</v>
      </c>
      <c r="E349" s="27" t="s">
        <v>67</v>
      </c>
      <c r="F349" s="402">
        <f>SUMIFS('MCO Encounters'!G:G,'MCO Encounters'!A:A,B349,'MCO Encounters'!F:F,$C$1)</f>
        <v>0</v>
      </c>
      <c r="G349" s="371"/>
      <c r="H349" s="404">
        <f>SUMIFS('MCO Encounters'!I:I,'MCO Encounters'!A:A,B349,'MCO Encounters'!F:F,$C$1)</f>
        <v>0</v>
      </c>
      <c r="I349" s="371"/>
      <c r="J349" s="404">
        <f>SUMIFS('MCO Encounters'!H:H,'MCO Encounters'!A:A,B349,'MCO Encounters'!F:F,$C$1)</f>
        <v>0</v>
      </c>
      <c r="K349" s="372"/>
      <c r="L349" s="370"/>
      <c r="M349" s="394"/>
      <c r="N349" s="394"/>
      <c r="O349" s="394"/>
      <c r="P349" s="394"/>
      <c r="Q349" s="394"/>
      <c r="R349" s="395"/>
      <c r="S349" s="396"/>
      <c r="T349" s="394"/>
      <c r="U349" s="397"/>
      <c r="V349" s="398"/>
      <c r="W349" s="394"/>
      <c r="X349" s="398"/>
      <c r="Y349" s="394"/>
      <c r="Z349" s="396"/>
      <c r="AA349" s="398"/>
      <c r="AB349" s="398"/>
      <c r="AC349" s="398"/>
      <c r="AD349" s="398"/>
      <c r="AE349" s="398"/>
      <c r="AF349" s="397"/>
      <c r="AG349" s="388"/>
      <c r="AH349" s="388"/>
      <c r="AI349" s="388"/>
      <c r="AJ349" s="388"/>
      <c r="AK349" s="388"/>
      <c r="AL349" s="388"/>
      <c r="AM349" s="388"/>
      <c r="AN349" s="388"/>
      <c r="AO349" s="388"/>
      <c r="AP349" s="388"/>
      <c r="AQ349" s="388"/>
      <c r="AR349" s="388"/>
      <c r="AS349" s="388"/>
      <c r="AT349" s="388"/>
      <c r="AU349" s="388"/>
      <c r="AV349" s="388"/>
      <c r="AW349" s="388"/>
      <c r="AX349" s="389"/>
      <c r="AY349" s="388"/>
      <c r="AZ349" s="388"/>
      <c r="BA349" s="388"/>
      <c r="BB349" s="388"/>
      <c r="BC349" s="388"/>
      <c r="BD349" s="388"/>
      <c r="BE349" s="388"/>
      <c r="BF349" s="388"/>
      <c r="BG349" s="388"/>
      <c r="BH349" s="399"/>
      <c r="BI349" s="385"/>
      <c r="BJ349" s="388"/>
      <c r="BK349" s="388"/>
      <c r="BL349" s="388"/>
      <c r="BM349" s="388"/>
      <c r="BN349" s="391"/>
      <c r="BO349" s="19">
        <f>COUNTIF(AG349:AW349,"Yes")</f>
        <v>0</v>
      </c>
      <c r="BP349" s="20">
        <f>COUNTIF(AX349:BG349, "Yes")</f>
        <v>0</v>
      </c>
      <c r="BQ349" s="21">
        <f>COUNTIF(BI349:BN349, "Yes")</f>
        <v>0</v>
      </c>
      <c r="BR349" s="242">
        <f>SUM(BO349:BQ349)</f>
        <v>0</v>
      </c>
      <c r="BS349" s="9" t="str">
        <f>IF(MATCH(B:B,'[2]Master ATLIS List'!$A:$A,0),"Y","N")</f>
        <v>Y</v>
      </c>
    </row>
    <row r="350" spans="1:71" x14ac:dyDescent="0.2">
      <c r="A350" s="408" t="s">
        <v>896</v>
      </c>
      <c r="B350" s="22" t="s">
        <v>897</v>
      </c>
      <c r="C350" s="23" t="s">
        <v>1728</v>
      </c>
      <c r="D350" s="23" t="s">
        <v>13</v>
      </c>
      <c r="E350" s="24" t="s">
        <v>67</v>
      </c>
      <c r="F350" s="402">
        <f>SUMIFS('MCO Encounters'!G:G,'MCO Encounters'!A:A,B350,'MCO Encounters'!F:F,$C$1)</f>
        <v>0</v>
      </c>
      <c r="G350" s="371"/>
      <c r="H350" s="404">
        <f>SUMIFS('MCO Encounters'!I:I,'MCO Encounters'!A:A,B350,'MCO Encounters'!F:F,$C$1)</f>
        <v>0</v>
      </c>
      <c r="I350" s="371"/>
      <c r="J350" s="404">
        <f>SUMIFS('MCO Encounters'!H:H,'MCO Encounters'!A:A,B350,'MCO Encounters'!F:F,$C$1)</f>
        <v>0</v>
      </c>
      <c r="K350" s="372"/>
      <c r="L350" s="370"/>
      <c r="M350" s="383"/>
      <c r="N350" s="383"/>
      <c r="O350" s="383"/>
      <c r="P350" s="383"/>
      <c r="Q350" s="383"/>
      <c r="R350" s="384"/>
      <c r="S350" s="385"/>
      <c r="T350" s="383"/>
      <c r="U350" s="393"/>
      <c r="V350" s="388"/>
      <c r="W350" s="383"/>
      <c r="X350" s="388"/>
      <c r="Y350" s="383"/>
      <c r="Z350" s="385"/>
      <c r="AA350" s="388"/>
      <c r="AB350" s="388"/>
      <c r="AC350" s="388"/>
      <c r="AD350" s="388"/>
      <c r="AE350" s="388"/>
      <c r="AF350" s="393"/>
      <c r="AG350" s="388"/>
      <c r="AH350" s="388"/>
      <c r="AI350" s="388"/>
      <c r="AJ350" s="388"/>
      <c r="AK350" s="388"/>
      <c r="AL350" s="388"/>
      <c r="AM350" s="388"/>
      <c r="AN350" s="388"/>
      <c r="AO350" s="388"/>
      <c r="AP350" s="388"/>
      <c r="AQ350" s="388"/>
      <c r="AR350" s="388"/>
      <c r="AS350" s="388"/>
      <c r="AT350" s="388"/>
      <c r="AU350" s="388"/>
      <c r="AV350" s="388"/>
      <c r="AW350" s="388"/>
      <c r="AX350" s="389"/>
      <c r="AY350" s="388"/>
      <c r="AZ350" s="388"/>
      <c r="BA350" s="388"/>
      <c r="BB350" s="388"/>
      <c r="BC350" s="388"/>
      <c r="BD350" s="388"/>
      <c r="BE350" s="388"/>
      <c r="BF350" s="388"/>
      <c r="BG350" s="388"/>
      <c r="BH350" s="390"/>
      <c r="BI350" s="385"/>
      <c r="BJ350" s="388"/>
      <c r="BK350" s="388"/>
      <c r="BL350" s="388"/>
      <c r="BM350" s="388"/>
      <c r="BN350" s="391"/>
      <c r="BO350" s="19">
        <f>COUNTIF(AG350:AW350,"Yes")</f>
        <v>0</v>
      </c>
      <c r="BP350" s="20">
        <f>COUNTIF(AX350:BG350, "Yes")</f>
        <v>0</v>
      </c>
      <c r="BQ350" s="21">
        <f>COUNTIF(BI350:BN350, "Yes")</f>
        <v>0</v>
      </c>
      <c r="BR350" s="242">
        <f>SUM(BO350:BQ350)</f>
        <v>0</v>
      </c>
      <c r="BS350" s="9" t="str">
        <f>IF(MATCH(B:B,'[2]Master ATLIS List'!$A:$A,0),"Y","N")</f>
        <v>Y</v>
      </c>
    </row>
    <row r="351" spans="1:71" s="28" customFormat="1" x14ac:dyDescent="0.2">
      <c r="A351" s="409" t="s">
        <v>1069</v>
      </c>
      <c r="B351" s="26" t="s">
        <v>1070</v>
      </c>
      <c r="C351" s="18" t="s">
        <v>1419</v>
      </c>
      <c r="D351" s="18" t="s">
        <v>13</v>
      </c>
      <c r="E351" s="27" t="s">
        <v>67</v>
      </c>
      <c r="F351" s="402">
        <f>SUMIFS('MCO Encounters'!G:G,'MCO Encounters'!A:A,B351,'MCO Encounters'!F:F,$C$1)</f>
        <v>0</v>
      </c>
      <c r="G351" s="371"/>
      <c r="H351" s="404">
        <f>SUMIFS('MCO Encounters'!I:I,'MCO Encounters'!A:A,B351,'MCO Encounters'!F:F,$C$1)</f>
        <v>0</v>
      </c>
      <c r="I351" s="371"/>
      <c r="J351" s="404">
        <f>SUMIFS('MCO Encounters'!H:H,'MCO Encounters'!A:A,B351,'MCO Encounters'!F:F,$C$1)</f>
        <v>0</v>
      </c>
      <c r="K351" s="372"/>
      <c r="L351" s="370"/>
      <c r="M351" s="394"/>
      <c r="N351" s="394"/>
      <c r="O351" s="394"/>
      <c r="P351" s="394"/>
      <c r="Q351" s="394"/>
      <c r="R351" s="395"/>
      <c r="S351" s="396"/>
      <c r="T351" s="394"/>
      <c r="U351" s="397"/>
      <c r="V351" s="398"/>
      <c r="W351" s="394"/>
      <c r="X351" s="398"/>
      <c r="Y351" s="394"/>
      <c r="Z351" s="396"/>
      <c r="AA351" s="398"/>
      <c r="AB351" s="398"/>
      <c r="AC351" s="398"/>
      <c r="AD351" s="398"/>
      <c r="AE351" s="398"/>
      <c r="AF351" s="397"/>
      <c r="AG351" s="388"/>
      <c r="AH351" s="388"/>
      <c r="AI351" s="388"/>
      <c r="AJ351" s="388"/>
      <c r="AK351" s="388"/>
      <c r="AL351" s="388"/>
      <c r="AM351" s="388"/>
      <c r="AN351" s="388"/>
      <c r="AO351" s="388"/>
      <c r="AP351" s="388"/>
      <c r="AQ351" s="388"/>
      <c r="AR351" s="388"/>
      <c r="AS351" s="388"/>
      <c r="AT351" s="388"/>
      <c r="AU351" s="388"/>
      <c r="AV351" s="388"/>
      <c r="AW351" s="388"/>
      <c r="AX351" s="389"/>
      <c r="AY351" s="388"/>
      <c r="AZ351" s="388"/>
      <c r="BA351" s="388"/>
      <c r="BB351" s="388"/>
      <c r="BC351" s="388"/>
      <c r="BD351" s="388"/>
      <c r="BE351" s="388"/>
      <c r="BF351" s="388"/>
      <c r="BG351" s="388"/>
      <c r="BH351" s="399"/>
      <c r="BI351" s="385"/>
      <c r="BJ351" s="388"/>
      <c r="BK351" s="388"/>
      <c r="BL351" s="388"/>
      <c r="BM351" s="388"/>
      <c r="BN351" s="391"/>
      <c r="BO351" s="19">
        <f>COUNTIF(AG351:AW351,"Yes")</f>
        <v>0</v>
      </c>
      <c r="BP351" s="20">
        <f>COUNTIF(AX351:BG351, "Yes")</f>
        <v>0</v>
      </c>
      <c r="BQ351" s="21">
        <f>COUNTIF(BI351:BN351, "Yes")</f>
        <v>0</v>
      </c>
      <c r="BR351" s="242">
        <f>SUM(BO351:BQ351)</f>
        <v>0</v>
      </c>
      <c r="BS351" s="9" t="str">
        <f>IF(MATCH(B:B,'[2]Master ATLIS List'!$A:$A,0),"Y","N")</f>
        <v>Y</v>
      </c>
    </row>
    <row r="352" spans="1:71" x14ac:dyDescent="0.2">
      <c r="A352" s="408" t="s">
        <v>663</v>
      </c>
      <c r="B352" s="22" t="s">
        <v>664</v>
      </c>
      <c r="C352" s="23" t="s">
        <v>1382</v>
      </c>
      <c r="D352" s="23" t="s">
        <v>13</v>
      </c>
      <c r="E352" s="24" t="s">
        <v>67</v>
      </c>
      <c r="F352" s="402">
        <f>SUMIFS('MCO Encounters'!G:G,'MCO Encounters'!A:A,B352,'MCO Encounters'!F:F,$C$1)</f>
        <v>0</v>
      </c>
      <c r="G352" s="371"/>
      <c r="H352" s="404">
        <f>SUMIFS('MCO Encounters'!I:I,'MCO Encounters'!A:A,B352,'MCO Encounters'!F:F,$C$1)</f>
        <v>0</v>
      </c>
      <c r="I352" s="371"/>
      <c r="J352" s="404">
        <f>SUMIFS('MCO Encounters'!H:H,'MCO Encounters'!A:A,B352,'MCO Encounters'!F:F,$C$1)</f>
        <v>0</v>
      </c>
      <c r="K352" s="372"/>
      <c r="L352" s="370"/>
      <c r="M352" s="383"/>
      <c r="N352" s="383"/>
      <c r="O352" s="383"/>
      <c r="P352" s="383"/>
      <c r="Q352" s="383"/>
      <c r="R352" s="384"/>
      <c r="S352" s="385"/>
      <c r="T352" s="383"/>
      <c r="U352" s="393"/>
      <c r="V352" s="388"/>
      <c r="W352" s="383"/>
      <c r="X352" s="388"/>
      <c r="Y352" s="383"/>
      <c r="Z352" s="385"/>
      <c r="AA352" s="388"/>
      <c r="AB352" s="388"/>
      <c r="AC352" s="388"/>
      <c r="AD352" s="388"/>
      <c r="AE352" s="388"/>
      <c r="AF352" s="393"/>
      <c r="AG352" s="388"/>
      <c r="AH352" s="388"/>
      <c r="AI352" s="388"/>
      <c r="AJ352" s="388"/>
      <c r="AK352" s="388"/>
      <c r="AL352" s="388"/>
      <c r="AM352" s="388"/>
      <c r="AN352" s="388"/>
      <c r="AO352" s="388"/>
      <c r="AP352" s="388"/>
      <c r="AQ352" s="388"/>
      <c r="AR352" s="388"/>
      <c r="AS352" s="388"/>
      <c r="AT352" s="388"/>
      <c r="AU352" s="388"/>
      <c r="AV352" s="388"/>
      <c r="AW352" s="388"/>
      <c r="AX352" s="389"/>
      <c r="AY352" s="388"/>
      <c r="AZ352" s="388"/>
      <c r="BA352" s="388"/>
      <c r="BB352" s="388"/>
      <c r="BC352" s="388"/>
      <c r="BD352" s="388"/>
      <c r="BE352" s="388"/>
      <c r="BF352" s="388"/>
      <c r="BG352" s="388"/>
      <c r="BH352" s="390"/>
      <c r="BI352" s="385"/>
      <c r="BJ352" s="388"/>
      <c r="BK352" s="388"/>
      <c r="BL352" s="388"/>
      <c r="BM352" s="388"/>
      <c r="BN352" s="391"/>
      <c r="BO352" s="19">
        <f>COUNTIF(AG352:AW352,"Yes")</f>
        <v>0</v>
      </c>
      <c r="BP352" s="20">
        <f>COUNTIF(AX352:BG352, "Yes")</f>
        <v>0</v>
      </c>
      <c r="BQ352" s="21">
        <f>COUNTIF(BI352:BN352, "Yes")</f>
        <v>0</v>
      </c>
      <c r="BR352" s="242">
        <f>SUM(BO352:BQ352)</f>
        <v>0</v>
      </c>
      <c r="BS352" s="9" t="str">
        <f>IF(MATCH(B:B,'[2]Master ATLIS List'!$A:$A,0),"Y","N")</f>
        <v>Y</v>
      </c>
    </row>
    <row r="353" spans="1:71" s="28" customFormat="1" x14ac:dyDescent="0.2">
      <c r="A353" s="409" t="s">
        <v>404</v>
      </c>
      <c r="B353" s="26" t="s">
        <v>405</v>
      </c>
      <c r="C353" s="18" t="s">
        <v>1762</v>
      </c>
      <c r="D353" s="18" t="s">
        <v>15</v>
      </c>
      <c r="E353" s="27" t="s">
        <v>17</v>
      </c>
      <c r="F353" s="402">
        <f>SUMIFS('MCO Encounters'!G:G,'MCO Encounters'!A:A,B353,'MCO Encounters'!F:F,$C$1)</f>
        <v>0</v>
      </c>
      <c r="G353" s="371"/>
      <c r="H353" s="404">
        <f>SUMIFS('MCO Encounters'!I:I,'MCO Encounters'!A:A,B353,'MCO Encounters'!F:F,$C$1)</f>
        <v>0</v>
      </c>
      <c r="I353" s="371"/>
      <c r="J353" s="404">
        <f>SUMIFS('MCO Encounters'!H:H,'MCO Encounters'!A:A,B353,'MCO Encounters'!F:F,$C$1)</f>
        <v>0</v>
      </c>
      <c r="K353" s="372"/>
      <c r="L353" s="370"/>
      <c r="M353" s="394"/>
      <c r="N353" s="394"/>
      <c r="O353" s="394"/>
      <c r="P353" s="394"/>
      <c r="Q353" s="394"/>
      <c r="R353" s="395"/>
      <c r="S353" s="396"/>
      <c r="T353" s="394"/>
      <c r="U353" s="397"/>
      <c r="V353" s="398"/>
      <c r="W353" s="394"/>
      <c r="X353" s="398"/>
      <c r="Y353" s="394"/>
      <c r="Z353" s="396"/>
      <c r="AA353" s="398"/>
      <c r="AB353" s="398"/>
      <c r="AC353" s="398"/>
      <c r="AD353" s="398"/>
      <c r="AE353" s="398"/>
      <c r="AF353" s="397"/>
      <c r="AG353" s="388"/>
      <c r="AH353" s="388"/>
      <c r="AI353" s="388"/>
      <c r="AJ353" s="388"/>
      <c r="AK353" s="388"/>
      <c r="AL353" s="388"/>
      <c r="AM353" s="388"/>
      <c r="AN353" s="388"/>
      <c r="AO353" s="388"/>
      <c r="AP353" s="388"/>
      <c r="AQ353" s="388"/>
      <c r="AR353" s="388"/>
      <c r="AS353" s="388"/>
      <c r="AT353" s="388"/>
      <c r="AU353" s="388"/>
      <c r="AV353" s="388"/>
      <c r="AW353" s="388"/>
      <c r="AX353" s="389"/>
      <c r="AY353" s="388"/>
      <c r="AZ353" s="388"/>
      <c r="BA353" s="388"/>
      <c r="BB353" s="388"/>
      <c r="BC353" s="388"/>
      <c r="BD353" s="388"/>
      <c r="BE353" s="388"/>
      <c r="BF353" s="388"/>
      <c r="BG353" s="388"/>
      <c r="BH353" s="399"/>
      <c r="BI353" s="385"/>
      <c r="BJ353" s="388"/>
      <c r="BK353" s="388"/>
      <c r="BL353" s="388"/>
      <c r="BM353" s="388"/>
      <c r="BN353" s="391"/>
      <c r="BO353" s="19">
        <f>COUNTIF(AG353:AW353,"Yes")</f>
        <v>0</v>
      </c>
      <c r="BP353" s="20">
        <f>COUNTIF(AX353:BG353, "Yes")</f>
        <v>0</v>
      </c>
      <c r="BQ353" s="21">
        <f>COUNTIF(BI353:BN353, "Yes")</f>
        <v>0</v>
      </c>
      <c r="BR353" s="242">
        <f>SUM(BO353:BQ353)</f>
        <v>0</v>
      </c>
      <c r="BS353" s="9" t="str">
        <f>IF(MATCH(B:B,'[2]Master ATLIS List'!$A:$A,0),"Y","N")</f>
        <v>Y</v>
      </c>
    </row>
    <row r="354" spans="1:71" x14ac:dyDescent="0.2">
      <c r="A354" s="408" t="s">
        <v>906</v>
      </c>
      <c r="B354" s="22" t="s">
        <v>907</v>
      </c>
      <c r="C354" s="23" t="s">
        <v>1794</v>
      </c>
      <c r="D354" s="23" t="s">
        <v>15</v>
      </c>
      <c r="E354" s="24" t="s">
        <v>17</v>
      </c>
      <c r="F354" s="402">
        <f>SUMIFS('MCO Encounters'!G:G,'MCO Encounters'!A:A,B354,'MCO Encounters'!F:F,$C$1)</f>
        <v>0</v>
      </c>
      <c r="G354" s="371"/>
      <c r="H354" s="404">
        <f>SUMIFS('MCO Encounters'!I:I,'MCO Encounters'!A:A,B354,'MCO Encounters'!F:F,$C$1)</f>
        <v>0</v>
      </c>
      <c r="I354" s="371"/>
      <c r="J354" s="404">
        <f>SUMIFS('MCO Encounters'!H:H,'MCO Encounters'!A:A,B354,'MCO Encounters'!F:F,$C$1)</f>
        <v>0</v>
      </c>
      <c r="K354" s="372"/>
      <c r="L354" s="370"/>
      <c r="M354" s="383"/>
      <c r="N354" s="383"/>
      <c r="O354" s="383"/>
      <c r="P354" s="383"/>
      <c r="Q354" s="383"/>
      <c r="R354" s="384"/>
      <c r="S354" s="385"/>
      <c r="T354" s="383"/>
      <c r="U354" s="393"/>
      <c r="V354" s="388"/>
      <c r="W354" s="383"/>
      <c r="X354" s="388"/>
      <c r="Y354" s="383"/>
      <c r="Z354" s="385"/>
      <c r="AA354" s="388"/>
      <c r="AB354" s="388"/>
      <c r="AC354" s="388"/>
      <c r="AD354" s="388"/>
      <c r="AE354" s="388"/>
      <c r="AF354" s="393"/>
      <c r="AG354" s="388"/>
      <c r="AH354" s="388"/>
      <c r="AI354" s="388"/>
      <c r="AJ354" s="388"/>
      <c r="AK354" s="388"/>
      <c r="AL354" s="388"/>
      <c r="AM354" s="388"/>
      <c r="AN354" s="388"/>
      <c r="AO354" s="388"/>
      <c r="AP354" s="388"/>
      <c r="AQ354" s="388"/>
      <c r="AR354" s="388"/>
      <c r="AS354" s="388"/>
      <c r="AT354" s="388"/>
      <c r="AU354" s="388"/>
      <c r="AV354" s="388"/>
      <c r="AW354" s="388"/>
      <c r="AX354" s="389"/>
      <c r="AY354" s="388"/>
      <c r="AZ354" s="388"/>
      <c r="BA354" s="388"/>
      <c r="BB354" s="388"/>
      <c r="BC354" s="388"/>
      <c r="BD354" s="388"/>
      <c r="BE354" s="388"/>
      <c r="BF354" s="388"/>
      <c r="BG354" s="388"/>
      <c r="BH354" s="390"/>
      <c r="BI354" s="385"/>
      <c r="BJ354" s="388"/>
      <c r="BK354" s="388"/>
      <c r="BL354" s="388"/>
      <c r="BM354" s="388"/>
      <c r="BN354" s="391"/>
      <c r="BO354" s="19">
        <f>COUNTIF(AG354:AW354,"Yes")</f>
        <v>0</v>
      </c>
      <c r="BP354" s="20">
        <f>COUNTIF(AX354:BG354, "Yes")</f>
        <v>0</v>
      </c>
      <c r="BQ354" s="21">
        <f>COUNTIF(BI354:BN354, "Yes")</f>
        <v>0</v>
      </c>
      <c r="BR354" s="242">
        <f>SUM(BO354:BQ354)</f>
        <v>0</v>
      </c>
      <c r="BS354" s="9" t="str">
        <f>IF(MATCH(B:B,'[2]Master ATLIS List'!$A:$A,0),"Y","N")</f>
        <v>Y</v>
      </c>
    </row>
    <row r="355" spans="1:71" s="28" customFormat="1" x14ac:dyDescent="0.2">
      <c r="A355" s="409" t="s">
        <v>1076</v>
      </c>
      <c r="B355" s="26" t="s">
        <v>1077</v>
      </c>
      <c r="C355" s="18" t="s">
        <v>1760</v>
      </c>
      <c r="D355" s="18" t="s">
        <v>13</v>
      </c>
      <c r="E355" s="27" t="s">
        <v>67</v>
      </c>
      <c r="F355" s="402">
        <f>SUMIFS('MCO Encounters'!G:G,'MCO Encounters'!A:A,B355,'MCO Encounters'!F:F,$C$1)</f>
        <v>0</v>
      </c>
      <c r="G355" s="371"/>
      <c r="H355" s="404">
        <f>SUMIFS('MCO Encounters'!I:I,'MCO Encounters'!A:A,B355,'MCO Encounters'!F:F,$C$1)</f>
        <v>0</v>
      </c>
      <c r="I355" s="371"/>
      <c r="J355" s="404">
        <f>SUMIFS('MCO Encounters'!H:H,'MCO Encounters'!A:A,B355,'MCO Encounters'!F:F,$C$1)</f>
        <v>0</v>
      </c>
      <c r="K355" s="372"/>
      <c r="L355" s="370"/>
      <c r="M355" s="394"/>
      <c r="N355" s="394"/>
      <c r="O355" s="394"/>
      <c r="P355" s="394"/>
      <c r="Q355" s="394"/>
      <c r="R355" s="395"/>
      <c r="S355" s="396"/>
      <c r="T355" s="394"/>
      <c r="U355" s="397"/>
      <c r="V355" s="398"/>
      <c r="W355" s="394"/>
      <c r="X355" s="398"/>
      <c r="Y355" s="394"/>
      <c r="Z355" s="396"/>
      <c r="AA355" s="398"/>
      <c r="AB355" s="398"/>
      <c r="AC355" s="398"/>
      <c r="AD355" s="398"/>
      <c r="AE355" s="398"/>
      <c r="AF355" s="397"/>
      <c r="AG355" s="388"/>
      <c r="AH355" s="388"/>
      <c r="AI355" s="388"/>
      <c r="AJ355" s="388"/>
      <c r="AK355" s="388"/>
      <c r="AL355" s="388"/>
      <c r="AM355" s="388"/>
      <c r="AN355" s="388"/>
      <c r="AO355" s="388"/>
      <c r="AP355" s="388"/>
      <c r="AQ355" s="388"/>
      <c r="AR355" s="388"/>
      <c r="AS355" s="388"/>
      <c r="AT355" s="388"/>
      <c r="AU355" s="388"/>
      <c r="AV355" s="388"/>
      <c r="AW355" s="388"/>
      <c r="AX355" s="389"/>
      <c r="AY355" s="388"/>
      <c r="AZ355" s="388"/>
      <c r="BA355" s="388"/>
      <c r="BB355" s="388"/>
      <c r="BC355" s="388"/>
      <c r="BD355" s="388"/>
      <c r="BE355" s="388"/>
      <c r="BF355" s="388"/>
      <c r="BG355" s="388"/>
      <c r="BH355" s="399"/>
      <c r="BI355" s="385"/>
      <c r="BJ355" s="388"/>
      <c r="BK355" s="388"/>
      <c r="BL355" s="388"/>
      <c r="BM355" s="388"/>
      <c r="BN355" s="391"/>
      <c r="BO355" s="19">
        <f>COUNTIF(AG355:AW355,"Yes")</f>
        <v>0</v>
      </c>
      <c r="BP355" s="20">
        <f>COUNTIF(AX355:BG355, "Yes")</f>
        <v>0</v>
      </c>
      <c r="BQ355" s="21">
        <f>COUNTIF(BI355:BN355, "Yes")</f>
        <v>0</v>
      </c>
      <c r="BR355" s="242">
        <f>SUM(BO355:BQ355)</f>
        <v>0</v>
      </c>
      <c r="BS355" s="9" t="str">
        <f>IF(MATCH(B:B,'[2]Master ATLIS List'!$A:$A,0),"Y","N")</f>
        <v>Y</v>
      </c>
    </row>
    <row r="356" spans="1:71" x14ac:dyDescent="0.2">
      <c r="A356" s="408" t="s">
        <v>982</v>
      </c>
      <c r="B356" s="22" t="s">
        <v>983</v>
      </c>
      <c r="C356" s="23" t="s">
        <v>1692</v>
      </c>
      <c r="D356" s="23" t="s">
        <v>13</v>
      </c>
      <c r="E356" s="24" t="s">
        <v>183</v>
      </c>
      <c r="F356" s="402">
        <f>SUMIFS('MCO Encounters'!G:G,'MCO Encounters'!A:A,B356,'MCO Encounters'!F:F,$C$1)</f>
        <v>0</v>
      </c>
      <c r="G356" s="371"/>
      <c r="H356" s="404">
        <f>SUMIFS('MCO Encounters'!I:I,'MCO Encounters'!A:A,B356,'MCO Encounters'!F:F,$C$1)</f>
        <v>0</v>
      </c>
      <c r="I356" s="371"/>
      <c r="J356" s="404">
        <f>SUMIFS('MCO Encounters'!H:H,'MCO Encounters'!A:A,B356,'MCO Encounters'!F:F,$C$1)</f>
        <v>0</v>
      </c>
      <c r="K356" s="372"/>
      <c r="L356" s="370"/>
      <c r="M356" s="383"/>
      <c r="N356" s="383"/>
      <c r="O356" s="383"/>
      <c r="P356" s="383"/>
      <c r="Q356" s="383"/>
      <c r="R356" s="384"/>
      <c r="S356" s="385"/>
      <c r="T356" s="383"/>
      <c r="U356" s="393"/>
      <c r="V356" s="388"/>
      <c r="W356" s="383"/>
      <c r="X356" s="388"/>
      <c r="Y356" s="383"/>
      <c r="Z356" s="385"/>
      <c r="AA356" s="388"/>
      <c r="AB356" s="388"/>
      <c r="AC356" s="388"/>
      <c r="AD356" s="388"/>
      <c r="AE356" s="388"/>
      <c r="AF356" s="393"/>
      <c r="AG356" s="388"/>
      <c r="AH356" s="388"/>
      <c r="AI356" s="388"/>
      <c r="AJ356" s="388"/>
      <c r="AK356" s="388"/>
      <c r="AL356" s="388"/>
      <c r="AM356" s="388"/>
      <c r="AN356" s="388"/>
      <c r="AO356" s="388"/>
      <c r="AP356" s="388"/>
      <c r="AQ356" s="388"/>
      <c r="AR356" s="388"/>
      <c r="AS356" s="388"/>
      <c r="AT356" s="388"/>
      <c r="AU356" s="388"/>
      <c r="AV356" s="388"/>
      <c r="AW356" s="388"/>
      <c r="AX356" s="389"/>
      <c r="AY356" s="388"/>
      <c r="AZ356" s="388"/>
      <c r="BA356" s="388"/>
      <c r="BB356" s="388"/>
      <c r="BC356" s="388"/>
      <c r="BD356" s="388"/>
      <c r="BE356" s="388"/>
      <c r="BF356" s="388"/>
      <c r="BG356" s="388"/>
      <c r="BH356" s="390"/>
      <c r="BI356" s="385"/>
      <c r="BJ356" s="388"/>
      <c r="BK356" s="388"/>
      <c r="BL356" s="388"/>
      <c r="BM356" s="388"/>
      <c r="BN356" s="391"/>
      <c r="BO356" s="19">
        <f>COUNTIF(AG356:AW356,"Yes")</f>
        <v>0</v>
      </c>
      <c r="BP356" s="20">
        <f>COUNTIF(AX356:BG356, "Yes")</f>
        <v>0</v>
      </c>
      <c r="BQ356" s="21">
        <f>COUNTIF(BI356:BN356, "Yes")</f>
        <v>0</v>
      </c>
      <c r="BR356" s="242">
        <f>SUM(BO356:BQ356)</f>
        <v>0</v>
      </c>
      <c r="BS356" s="9" t="str">
        <f>IF(MATCH(B:B,'[2]Master ATLIS List'!$A:$A,0),"Y","N")</f>
        <v>Y</v>
      </c>
    </row>
    <row r="357" spans="1:71" s="28" customFormat="1" x14ac:dyDescent="0.2">
      <c r="A357" s="409" t="s">
        <v>394</v>
      </c>
      <c r="B357" s="26" t="s">
        <v>395</v>
      </c>
      <c r="C357" s="18" t="s">
        <v>1412</v>
      </c>
      <c r="D357" s="18" t="s">
        <v>13</v>
      </c>
      <c r="E357" s="27" t="s">
        <v>67</v>
      </c>
      <c r="F357" s="402">
        <f>SUMIFS('MCO Encounters'!G:G,'MCO Encounters'!A:A,B357,'MCO Encounters'!F:F,$C$1)</f>
        <v>0</v>
      </c>
      <c r="G357" s="371"/>
      <c r="H357" s="404">
        <f>SUMIFS('MCO Encounters'!I:I,'MCO Encounters'!A:A,B357,'MCO Encounters'!F:F,$C$1)</f>
        <v>0</v>
      </c>
      <c r="I357" s="371"/>
      <c r="J357" s="404">
        <f>SUMIFS('MCO Encounters'!H:H,'MCO Encounters'!A:A,B357,'MCO Encounters'!F:F,$C$1)</f>
        <v>0</v>
      </c>
      <c r="K357" s="372"/>
      <c r="L357" s="370"/>
      <c r="M357" s="394"/>
      <c r="N357" s="394"/>
      <c r="O357" s="394"/>
      <c r="P357" s="394"/>
      <c r="Q357" s="394"/>
      <c r="R357" s="395"/>
      <c r="S357" s="396"/>
      <c r="T357" s="394"/>
      <c r="U357" s="397"/>
      <c r="V357" s="398"/>
      <c r="W357" s="394"/>
      <c r="X357" s="398"/>
      <c r="Y357" s="394"/>
      <c r="Z357" s="396"/>
      <c r="AA357" s="398"/>
      <c r="AB357" s="398"/>
      <c r="AC357" s="398"/>
      <c r="AD357" s="398"/>
      <c r="AE357" s="398"/>
      <c r="AF357" s="397"/>
      <c r="AG357" s="388"/>
      <c r="AH357" s="388"/>
      <c r="AI357" s="388"/>
      <c r="AJ357" s="388"/>
      <c r="AK357" s="388"/>
      <c r="AL357" s="388"/>
      <c r="AM357" s="388"/>
      <c r="AN357" s="388"/>
      <c r="AO357" s="388"/>
      <c r="AP357" s="388"/>
      <c r="AQ357" s="388"/>
      <c r="AR357" s="388"/>
      <c r="AS357" s="388"/>
      <c r="AT357" s="388"/>
      <c r="AU357" s="388"/>
      <c r="AV357" s="388"/>
      <c r="AW357" s="388"/>
      <c r="AX357" s="389"/>
      <c r="AY357" s="388"/>
      <c r="AZ357" s="388"/>
      <c r="BA357" s="388"/>
      <c r="BB357" s="388"/>
      <c r="BC357" s="388"/>
      <c r="BD357" s="388"/>
      <c r="BE357" s="388"/>
      <c r="BF357" s="388"/>
      <c r="BG357" s="388"/>
      <c r="BH357" s="399"/>
      <c r="BI357" s="385"/>
      <c r="BJ357" s="388"/>
      <c r="BK357" s="388"/>
      <c r="BL357" s="388"/>
      <c r="BM357" s="388"/>
      <c r="BN357" s="391"/>
      <c r="BO357" s="19">
        <f>COUNTIF(AG357:AW357,"Yes")</f>
        <v>0</v>
      </c>
      <c r="BP357" s="20">
        <f>COUNTIF(AX357:BG357, "Yes")</f>
        <v>0</v>
      </c>
      <c r="BQ357" s="21">
        <f>COUNTIF(BI357:BN357, "Yes")</f>
        <v>0</v>
      </c>
      <c r="BR357" s="242">
        <f>SUM(BO357:BQ357)</f>
        <v>0</v>
      </c>
      <c r="BS357" s="9" t="str">
        <f>IF(MATCH(B:B,'[2]Master ATLIS List'!$A:$A,0),"Y","N")</f>
        <v>Y</v>
      </c>
    </row>
    <row r="358" spans="1:71" x14ac:dyDescent="0.2">
      <c r="A358" s="408" t="s">
        <v>396</v>
      </c>
      <c r="B358" s="22" t="s">
        <v>397</v>
      </c>
      <c r="C358" s="23" t="s">
        <v>1488</v>
      </c>
      <c r="D358" s="23" t="s">
        <v>13</v>
      </c>
      <c r="E358" s="24" t="s">
        <v>67</v>
      </c>
      <c r="F358" s="402">
        <f>SUMIFS('MCO Encounters'!G:G,'MCO Encounters'!A:A,B358,'MCO Encounters'!F:F,$C$1)</f>
        <v>0</v>
      </c>
      <c r="G358" s="371"/>
      <c r="H358" s="404">
        <f>SUMIFS('MCO Encounters'!I:I,'MCO Encounters'!A:A,B358,'MCO Encounters'!F:F,$C$1)</f>
        <v>0</v>
      </c>
      <c r="I358" s="371"/>
      <c r="J358" s="404">
        <f>SUMIFS('MCO Encounters'!H:H,'MCO Encounters'!A:A,B358,'MCO Encounters'!F:F,$C$1)</f>
        <v>0</v>
      </c>
      <c r="K358" s="372"/>
      <c r="L358" s="370"/>
      <c r="M358" s="383"/>
      <c r="N358" s="383"/>
      <c r="O358" s="383"/>
      <c r="P358" s="383"/>
      <c r="Q358" s="383"/>
      <c r="R358" s="384"/>
      <c r="S358" s="385"/>
      <c r="T358" s="383"/>
      <c r="U358" s="393"/>
      <c r="V358" s="388"/>
      <c r="W358" s="383"/>
      <c r="X358" s="388"/>
      <c r="Y358" s="383"/>
      <c r="Z358" s="385"/>
      <c r="AA358" s="388"/>
      <c r="AB358" s="388"/>
      <c r="AC358" s="388"/>
      <c r="AD358" s="388"/>
      <c r="AE358" s="388"/>
      <c r="AF358" s="393"/>
      <c r="AG358" s="388"/>
      <c r="AH358" s="388"/>
      <c r="AI358" s="388"/>
      <c r="AJ358" s="388"/>
      <c r="AK358" s="388"/>
      <c r="AL358" s="388"/>
      <c r="AM358" s="388"/>
      <c r="AN358" s="388"/>
      <c r="AO358" s="388"/>
      <c r="AP358" s="388"/>
      <c r="AQ358" s="388"/>
      <c r="AR358" s="388"/>
      <c r="AS358" s="388"/>
      <c r="AT358" s="388"/>
      <c r="AU358" s="388"/>
      <c r="AV358" s="388"/>
      <c r="AW358" s="388"/>
      <c r="AX358" s="389"/>
      <c r="AY358" s="388"/>
      <c r="AZ358" s="388"/>
      <c r="BA358" s="388"/>
      <c r="BB358" s="388"/>
      <c r="BC358" s="388"/>
      <c r="BD358" s="388"/>
      <c r="BE358" s="388"/>
      <c r="BF358" s="388"/>
      <c r="BG358" s="388"/>
      <c r="BH358" s="390"/>
      <c r="BI358" s="385"/>
      <c r="BJ358" s="388"/>
      <c r="BK358" s="388"/>
      <c r="BL358" s="388"/>
      <c r="BM358" s="388"/>
      <c r="BN358" s="391"/>
      <c r="BO358" s="19">
        <f>COUNTIF(AG358:AW358,"Yes")</f>
        <v>0</v>
      </c>
      <c r="BP358" s="20">
        <f>COUNTIF(AX358:BG358, "Yes")</f>
        <v>0</v>
      </c>
      <c r="BQ358" s="21">
        <f>COUNTIF(BI358:BN358, "Yes")</f>
        <v>0</v>
      </c>
      <c r="BR358" s="242">
        <f>SUM(BO358:BQ358)</f>
        <v>0</v>
      </c>
      <c r="BS358" s="9" t="str">
        <f>IF(MATCH(B:B,'[2]Master ATLIS List'!$A:$A,0),"Y","N")</f>
        <v>Y</v>
      </c>
    </row>
    <row r="359" spans="1:71" s="28" customFormat="1" x14ac:dyDescent="0.2">
      <c r="A359" s="409" t="s">
        <v>333</v>
      </c>
      <c r="B359" s="26" t="s">
        <v>334</v>
      </c>
      <c r="C359" s="18" t="s">
        <v>1808</v>
      </c>
      <c r="D359" s="18" t="s">
        <v>13</v>
      </c>
      <c r="E359" s="27" t="s">
        <v>67</v>
      </c>
      <c r="F359" s="402">
        <f>SUMIFS('MCO Encounters'!G:G,'MCO Encounters'!A:A,B359,'MCO Encounters'!F:F,$C$1)</f>
        <v>0</v>
      </c>
      <c r="G359" s="371"/>
      <c r="H359" s="404">
        <f>SUMIFS('MCO Encounters'!I:I,'MCO Encounters'!A:A,B359,'MCO Encounters'!F:F,$C$1)</f>
        <v>0</v>
      </c>
      <c r="I359" s="371"/>
      <c r="J359" s="404">
        <f>SUMIFS('MCO Encounters'!H:H,'MCO Encounters'!A:A,B359,'MCO Encounters'!F:F,$C$1)</f>
        <v>0</v>
      </c>
      <c r="K359" s="372"/>
      <c r="L359" s="370"/>
      <c r="M359" s="394"/>
      <c r="N359" s="394"/>
      <c r="O359" s="394"/>
      <c r="P359" s="394"/>
      <c r="Q359" s="394"/>
      <c r="R359" s="395"/>
      <c r="S359" s="396"/>
      <c r="T359" s="394"/>
      <c r="U359" s="397"/>
      <c r="V359" s="398"/>
      <c r="W359" s="394"/>
      <c r="X359" s="398"/>
      <c r="Y359" s="394"/>
      <c r="Z359" s="396"/>
      <c r="AA359" s="398"/>
      <c r="AB359" s="398"/>
      <c r="AC359" s="398"/>
      <c r="AD359" s="398"/>
      <c r="AE359" s="398"/>
      <c r="AF359" s="397"/>
      <c r="AG359" s="388"/>
      <c r="AH359" s="388"/>
      <c r="AI359" s="388"/>
      <c r="AJ359" s="388"/>
      <c r="AK359" s="388"/>
      <c r="AL359" s="388"/>
      <c r="AM359" s="388"/>
      <c r="AN359" s="388"/>
      <c r="AO359" s="388"/>
      <c r="AP359" s="388"/>
      <c r="AQ359" s="388"/>
      <c r="AR359" s="388"/>
      <c r="AS359" s="388"/>
      <c r="AT359" s="388"/>
      <c r="AU359" s="388"/>
      <c r="AV359" s="388"/>
      <c r="AW359" s="388"/>
      <c r="AX359" s="389"/>
      <c r="AY359" s="388"/>
      <c r="AZ359" s="388"/>
      <c r="BA359" s="388"/>
      <c r="BB359" s="388"/>
      <c r="BC359" s="388"/>
      <c r="BD359" s="388"/>
      <c r="BE359" s="388"/>
      <c r="BF359" s="388"/>
      <c r="BG359" s="388"/>
      <c r="BH359" s="399"/>
      <c r="BI359" s="385"/>
      <c r="BJ359" s="388"/>
      <c r="BK359" s="388"/>
      <c r="BL359" s="388"/>
      <c r="BM359" s="388"/>
      <c r="BN359" s="391"/>
      <c r="BO359" s="19">
        <f>COUNTIF(AG359:AW359,"Yes")</f>
        <v>0</v>
      </c>
      <c r="BP359" s="20">
        <f>COUNTIF(AX359:BG359, "Yes")</f>
        <v>0</v>
      </c>
      <c r="BQ359" s="21">
        <f>COUNTIF(BI359:BN359, "Yes")</f>
        <v>0</v>
      </c>
      <c r="BR359" s="242">
        <f>SUM(BO359:BQ359)</f>
        <v>0</v>
      </c>
      <c r="BS359" s="9" t="str">
        <f>IF(MATCH(B:B,'[2]Master ATLIS List'!$A:$A,0),"Y","N")</f>
        <v>Y</v>
      </c>
    </row>
    <row r="360" spans="1:71" x14ac:dyDescent="0.2">
      <c r="A360" s="408" t="s">
        <v>198</v>
      </c>
      <c r="B360" s="22" t="s">
        <v>199</v>
      </c>
      <c r="C360" s="23" t="s">
        <v>1493</v>
      </c>
      <c r="D360" s="23" t="s">
        <v>13</v>
      </c>
      <c r="E360" s="24" t="s">
        <v>64</v>
      </c>
      <c r="F360" s="402">
        <f>SUMIFS('MCO Encounters'!G:G,'MCO Encounters'!A:A,B360,'MCO Encounters'!F:F,$C$1)</f>
        <v>0</v>
      </c>
      <c r="G360" s="371"/>
      <c r="H360" s="404">
        <f>SUMIFS('MCO Encounters'!I:I,'MCO Encounters'!A:A,B360,'MCO Encounters'!F:F,$C$1)</f>
        <v>0</v>
      </c>
      <c r="I360" s="371"/>
      <c r="J360" s="404">
        <f>SUMIFS('MCO Encounters'!H:H,'MCO Encounters'!A:A,B360,'MCO Encounters'!F:F,$C$1)</f>
        <v>0</v>
      </c>
      <c r="K360" s="372"/>
      <c r="L360" s="370"/>
      <c r="M360" s="383"/>
      <c r="N360" s="383"/>
      <c r="O360" s="383"/>
      <c r="P360" s="383"/>
      <c r="Q360" s="383"/>
      <c r="R360" s="384"/>
      <c r="S360" s="385"/>
      <c r="T360" s="383"/>
      <c r="U360" s="393"/>
      <c r="V360" s="388"/>
      <c r="W360" s="383"/>
      <c r="X360" s="388"/>
      <c r="Y360" s="383"/>
      <c r="Z360" s="385"/>
      <c r="AA360" s="388"/>
      <c r="AB360" s="388"/>
      <c r="AC360" s="388"/>
      <c r="AD360" s="388"/>
      <c r="AE360" s="388"/>
      <c r="AF360" s="393"/>
      <c r="AG360" s="388"/>
      <c r="AH360" s="388"/>
      <c r="AI360" s="388"/>
      <c r="AJ360" s="388"/>
      <c r="AK360" s="388"/>
      <c r="AL360" s="388"/>
      <c r="AM360" s="388"/>
      <c r="AN360" s="388"/>
      <c r="AO360" s="388"/>
      <c r="AP360" s="388"/>
      <c r="AQ360" s="388"/>
      <c r="AR360" s="388"/>
      <c r="AS360" s="388"/>
      <c r="AT360" s="388"/>
      <c r="AU360" s="388"/>
      <c r="AV360" s="388"/>
      <c r="AW360" s="388"/>
      <c r="AX360" s="389"/>
      <c r="AY360" s="388"/>
      <c r="AZ360" s="388"/>
      <c r="BA360" s="388"/>
      <c r="BB360" s="388"/>
      <c r="BC360" s="388"/>
      <c r="BD360" s="388"/>
      <c r="BE360" s="388"/>
      <c r="BF360" s="388"/>
      <c r="BG360" s="388"/>
      <c r="BH360" s="390"/>
      <c r="BI360" s="385"/>
      <c r="BJ360" s="388"/>
      <c r="BK360" s="388"/>
      <c r="BL360" s="388"/>
      <c r="BM360" s="388"/>
      <c r="BN360" s="391"/>
      <c r="BO360" s="19">
        <f>COUNTIF(AG360:AW360,"Yes")</f>
        <v>0</v>
      </c>
      <c r="BP360" s="20">
        <f>COUNTIF(AX360:BG360, "Yes")</f>
        <v>0</v>
      </c>
      <c r="BQ360" s="21">
        <f>COUNTIF(BI360:BN360, "Yes")</f>
        <v>0</v>
      </c>
      <c r="BR360" s="242">
        <f>SUM(BO360:BQ360)</f>
        <v>0</v>
      </c>
      <c r="BS360" s="9" t="str">
        <f>IF(MATCH(B:B,'[2]Master ATLIS List'!$A:$A,0),"Y","N")</f>
        <v>Y</v>
      </c>
    </row>
    <row r="361" spans="1:71" s="28" customFormat="1" x14ac:dyDescent="0.2">
      <c r="A361" s="409" t="s">
        <v>754</v>
      </c>
      <c r="B361" s="26" t="s">
        <v>755</v>
      </c>
      <c r="C361" s="18" t="s">
        <v>1474</v>
      </c>
      <c r="D361" s="18" t="s">
        <v>15</v>
      </c>
      <c r="E361" s="27" t="s">
        <v>20</v>
      </c>
      <c r="F361" s="402">
        <f>SUMIFS('MCO Encounters'!G:G,'MCO Encounters'!A:A,B361,'MCO Encounters'!F:F,$C$1)</f>
        <v>0</v>
      </c>
      <c r="G361" s="371"/>
      <c r="H361" s="404">
        <f>SUMIFS('MCO Encounters'!I:I,'MCO Encounters'!A:A,B361,'MCO Encounters'!F:F,$C$1)</f>
        <v>0</v>
      </c>
      <c r="I361" s="371"/>
      <c r="J361" s="404">
        <f>SUMIFS('MCO Encounters'!H:H,'MCO Encounters'!A:A,B361,'MCO Encounters'!F:F,$C$1)</f>
        <v>0</v>
      </c>
      <c r="K361" s="372"/>
      <c r="L361" s="370"/>
      <c r="M361" s="394"/>
      <c r="N361" s="394"/>
      <c r="O361" s="394"/>
      <c r="P361" s="394"/>
      <c r="Q361" s="394"/>
      <c r="R361" s="395"/>
      <c r="S361" s="396"/>
      <c r="T361" s="394"/>
      <c r="U361" s="397"/>
      <c r="V361" s="398"/>
      <c r="W361" s="394"/>
      <c r="X361" s="398"/>
      <c r="Y361" s="394"/>
      <c r="Z361" s="396"/>
      <c r="AA361" s="398"/>
      <c r="AB361" s="398"/>
      <c r="AC361" s="398"/>
      <c r="AD361" s="398"/>
      <c r="AE361" s="398"/>
      <c r="AF361" s="397"/>
      <c r="AG361" s="388"/>
      <c r="AH361" s="388"/>
      <c r="AI361" s="388"/>
      <c r="AJ361" s="388"/>
      <c r="AK361" s="388"/>
      <c r="AL361" s="388"/>
      <c r="AM361" s="388"/>
      <c r="AN361" s="388"/>
      <c r="AO361" s="388"/>
      <c r="AP361" s="388"/>
      <c r="AQ361" s="388"/>
      <c r="AR361" s="388"/>
      <c r="AS361" s="388"/>
      <c r="AT361" s="388"/>
      <c r="AU361" s="388"/>
      <c r="AV361" s="388"/>
      <c r="AW361" s="388"/>
      <c r="AX361" s="389"/>
      <c r="AY361" s="388"/>
      <c r="AZ361" s="388"/>
      <c r="BA361" s="388"/>
      <c r="BB361" s="388"/>
      <c r="BC361" s="388"/>
      <c r="BD361" s="388"/>
      <c r="BE361" s="388"/>
      <c r="BF361" s="388"/>
      <c r="BG361" s="388"/>
      <c r="BH361" s="399"/>
      <c r="BI361" s="385"/>
      <c r="BJ361" s="388"/>
      <c r="BK361" s="388"/>
      <c r="BL361" s="388"/>
      <c r="BM361" s="388"/>
      <c r="BN361" s="391"/>
      <c r="BO361" s="19">
        <f>COUNTIF(AG361:AW361,"Yes")</f>
        <v>0</v>
      </c>
      <c r="BP361" s="20">
        <f>COUNTIF(AX361:BG361, "Yes")</f>
        <v>0</v>
      </c>
      <c r="BQ361" s="21">
        <f>COUNTIF(BI361:BN361, "Yes")</f>
        <v>0</v>
      </c>
      <c r="BR361" s="242">
        <f>SUM(BO361:BQ361)</f>
        <v>0</v>
      </c>
      <c r="BS361" s="9" t="str">
        <f>IF(MATCH(B:B,'[2]Master ATLIS List'!$A:$A,0),"Y","N")</f>
        <v>Y</v>
      </c>
    </row>
    <row r="362" spans="1:71" x14ac:dyDescent="0.2">
      <c r="A362" s="408" t="s">
        <v>984</v>
      </c>
      <c r="B362" s="22" t="s">
        <v>985</v>
      </c>
      <c r="C362" s="23" t="s">
        <v>1590</v>
      </c>
      <c r="D362" s="23" t="s">
        <v>15</v>
      </c>
      <c r="E362" s="24" t="s">
        <v>183</v>
      </c>
      <c r="F362" s="402">
        <f>SUMIFS('MCO Encounters'!G:G,'MCO Encounters'!A:A,B362,'MCO Encounters'!F:F,$C$1)</f>
        <v>0</v>
      </c>
      <c r="G362" s="371"/>
      <c r="H362" s="404">
        <f>SUMIFS('MCO Encounters'!I:I,'MCO Encounters'!A:A,B362,'MCO Encounters'!F:F,$C$1)</f>
        <v>0</v>
      </c>
      <c r="I362" s="371"/>
      <c r="J362" s="404">
        <f>SUMIFS('MCO Encounters'!H:H,'MCO Encounters'!A:A,B362,'MCO Encounters'!F:F,$C$1)</f>
        <v>0</v>
      </c>
      <c r="K362" s="372"/>
      <c r="L362" s="370"/>
      <c r="M362" s="383"/>
      <c r="N362" s="383"/>
      <c r="O362" s="383"/>
      <c r="P362" s="383"/>
      <c r="Q362" s="383"/>
      <c r="R362" s="384"/>
      <c r="S362" s="385"/>
      <c r="T362" s="383"/>
      <c r="U362" s="393"/>
      <c r="V362" s="388"/>
      <c r="W362" s="383"/>
      <c r="X362" s="388"/>
      <c r="Y362" s="383"/>
      <c r="Z362" s="385"/>
      <c r="AA362" s="388"/>
      <c r="AB362" s="388"/>
      <c r="AC362" s="388"/>
      <c r="AD362" s="388"/>
      <c r="AE362" s="388"/>
      <c r="AF362" s="393"/>
      <c r="AG362" s="388"/>
      <c r="AH362" s="388"/>
      <c r="AI362" s="388"/>
      <c r="AJ362" s="388"/>
      <c r="AK362" s="388"/>
      <c r="AL362" s="388"/>
      <c r="AM362" s="388"/>
      <c r="AN362" s="388"/>
      <c r="AO362" s="388"/>
      <c r="AP362" s="388"/>
      <c r="AQ362" s="388"/>
      <c r="AR362" s="388"/>
      <c r="AS362" s="388"/>
      <c r="AT362" s="388"/>
      <c r="AU362" s="388"/>
      <c r="AV362" s="388"/>
      <c r="AW362" s="388"/>
      <c r="AX362" s="389"/>
      <c r="AY362" s="388"/>
      <c r="AZ362" s="388"/>
      <c r="BA362" s="388"/>
      <c r="BB362" s="388"/>
      <c r="BC362" s="388"/>
      <c r="BD362" s="388"/>
      <c r="BE362" s="388"/>
      <c r="BF362" s="388"/>
      <c r="BG362" s="388"/>
      <c r="BH362" s="390"/>
      <c r="BI362" s="385"/>
      <c r="BJ362" s="388"/>
      <c r="BK362" s="388"/>
      <c r="BL362" s="388"/>
      <c r="BM362" s="388"/>
      <c r="BN362" s="391"/>
      <c r="BO362" s="19">
        <f>COUNTIF(AG362:AW362,"Yes")</f>
        <v>0</v>
      </c>
      <c r="BP362" s="20">
        <f>COUNTIF(AX362:BG362, "Yes")</f>
        <v>0</v>
      </c>
      <c r="BQ362" s="21">
        <f>COUNTIF(BI362:BN362, "Yes")</f>
        <v>0</v>
      </c>
      <c r="BR362" s="242">
        <f>SUM(BO362:BQ362)</f>
        <v>0</v>
      </c>
      <c r="BS362" s="9" t="str">
        <f>IF(MATCH(B:B,'[2]Master ATLIS List'!$A:$A,0),"Y","N")</f>
        <v>Y</v>
      </c>
    </row>
    <row r="363" spans="1:71" s="28" customFormat="1" x14ac:dyDescent="0.2">
      <c r="A363" s="409" t="s">
        <v>764</v>
      </c>
      <c r="B363" s="26" t="s">
        <v>765</v>
      </c>
      <c r="C363" s="18" t="s">
        <v>1492</v>
      </c>
      <c r="D363" s="18" t="s">
        <v>15</v>
      </c>
      <c r="E363" s="27" t="s">
        <v>17</v>
      </c>
      <c r="F363" s="402">
        <f>SUMIFS('MCO Encounters'!G:G,'MCO Encounters'!A:A,B363,'MCO Encounters'!F:F,$C$1)</f>
        <v>0</v>
      </c>
      <c r="G363" s="371"/>
      <c r="H363" s="404">
        <f>SUMIFS('MCO Encounters'!I:I,'MCO Encounters'!A:A,B363,'MCO Encounters'!F:F,$C$1)</f>
        <v>0</v>
      </c>
      <c r="I363" s="371"/>
      <c r="J363" s="404">
        <f>SUMIFS('MCO Encounters'!H:H,'MCO Encounters'!A:A,B363,'MCO Encounters'!F:F,$C$1)</f>
        <v>0</v>
      </c>
      <c r="K363" s="372"/>
      <c r="L363" s="370"/>
      <c r="M363" s="394"/>
      <c r="N363" s="394"/>
      <c r="O363" s="394"/>
      <c r="P363" s="394"/>
      <c r="Q363" s="394"/>
      <c r="R363" s="395"/>
      <c r="S363" s="396"/>
      <c r="T363" s="394"/>
      <c r="U363" s="397"/>
      <c r="V363" s="398"/>
      <c r="W363" s="394"/>
      <c r="X363" s="398"/>
      <c r="Y363" s="394"/>
      <c r="Z363" s="396"/>
      <c r="AA363" s="398"/>
      <c r="AB363" s="398"/>
      <c r="AC363" s="398"/>
      <c r="AD363" s="398"/>
      <c r="AE363" s="398"/>
      <c r="AF363" s="397"/>
      <c r="AG363" s="388"/>
      <c r="AH363" s="388"/>
      <c r="AI363" s="388"/>
      <c r="AJ363" s="388"/>
      <c r="AK363" s="388"/>
      <c r="AL363" s="388"/>
      <c r="AM363" s="388"/>
      <c r="AN363" s="388"/>
      <c r="AO363" s="388"/>
      <c r="AP363" s="388"/>
      <c r="AQ363" s="388"/>
      <c r="AR363" s="388"/>
      <c r="AS363" s="388"/>
      <c r="AT363" s="388"/>
      <c r="AU363" s="388"/>
      <c r="AV363" s="388"/>
      <c r="AW363" s="388"/>
      <c r="AX363" s="389"/>
      <c r="AY363" s="388"/>
      <c r="AZ363" s="388"/>
      <c r="BA363" s="388"/>
      <c r="BB363" s="388"/>
      <c r="BC363" s="388"/>
      <c r="BD363" s="388"/>
      <c r="BE363" s="388"/>
      <c r="BF363" s="388"/>
      <c r="BG363" s="388"/>
      <c r="BH363" s="399"/>
      <c r="BI363" s="385"/>
      <c r="BJ363" s="388"/>
      <c r="BK363" s="388"/>
      <c r="BL363" s="388"/>
      <c r="BM363" s="388"/>
      <c r="BN363" s="391"/>
      <c r="BO363" s="19">
        <f>COUNTIF(AG363:AW363,"Yes")</f>
        <v>0</v>
      </c>
      <c r="BP363" s="20">
        <f>COUNTIF(AX363:BG363, "Yes")</f>
        <v>0</v>
      </c>
      <c r="BQ363" s="21">
        <f>COUNTIF(BI363:BN363, "Yes")</f>
        <v>0</v>
      </c>
      <c r="BR363" s="242">
        <f>SUM(BO363:BQ363)</f>
        <v>0</v>
      </c>
      <c r="BS363" s="9" t="str">
        <f>IF(MATCH(B:B,'[2]Master ATLIS List'!$A:$A,0),"Y","N")</f>
        <v>Y</v>
      </c>
    </row>
    <row r="364" spans="1:71" x14ac:dyDescent="0.2">
      <c r="A364" s="408" t="s">
        <v>878</v>
      </c>
      <c r="B364" s="22" t="s">
        <v>879</v>
      </c>
      <c r="C364" s="23" t="s">
        <v>1676</v>
      </c>
      <c r="D364" s="23" t="s">
        <v>15</v>
      </c>
      <c r="E364" s="24" t="s">
        <v>35</v>
      </c>
      <c r="F364" s="402">
        <f>SUMIFS('MCO Encounters'!G:G,'MCO Encounters'!A:A,B364,'MCO Encounters'!F:F,$C$1)</f>
        <v>0</v>
      </c>
      <c r="G364" s="371"/>
      <c r="H364" s="404">
        <f>SUMIFS('MCO Encounters'!I:I,'MCO Encounters'!A:A,B364,'MCO Encounters'!F:F,$C$1)</f>
        <v>0</v>
      </c>
      <c r="I364" s="371"/>
      <c r="J364" s="404">
        <f>SUMIFS('MCO Encounters'!H:H,'MCO Encounters'!A:A,B364,'MCO Encounters'!F:F,$C$1)</f>
        <v>0</v>
      </c>
      <c r="K364" s="372"/>
      <c r="L364" s="370"/>
      <c r="M364" s="383"/>
      <c r="N364" s="383"/>
      <c r="O364" s="383"/>
      <c r="P364" s="383"/>
      <c r="Q364" s="383"/>
      <c r="R364" s="384"/>
      <c r="S364" s="385"/>
      <c r="T364" s="383"/>
      <c r="U364" s="393"/>
      <c r="V364" s="388"/>
      <c r="W364" s="383"/>
      <c r="X364" s="388"/>
      <c r="Y364" s="383"/>
      <c r="Z364" s="385"/>
      <c r="AA364" s="388"/>
      <c r="AB364" s="388"/>
      <c r="AC364" s="388"/>
      <c r="AD364" s="388"/>
      <c r="AE364" s="388"/>
      <c r="AF364" s="393"/>
      <c r="AG364" s="388"/>
      <c r="AH364" s="388"/>
      <c r="AI364" s="388"/>
      <c r="AJ364" s="388"/>
      <c r="AK364" s="388"/>
      <c r="AL364" s="388"/>
      <c r="AM364" s="388"/>
      <c r="AN364" s="388"/>
      <c r="AO364" s="388"/>
      <c r="AP364" s="388"/>
      <c r="AQ364" s="388"/>
      <c r="AR364" s="388"/>
      <c r="AS364" s="388"/>
      <c r="AT364" s="388"/>
      <c r="AU364" s="388"/>
      <c r="AV364" s="388"/>
      <c r="AW364" s="388"/>
      <c r="AX364" s="389"/>
      <c r="AY364" s="388"/>
      <c r="AZ364" s="388"/>
      <c r="BA364" s="388"/>
      <c r="BB364" s="388"/>
      <c r="BC364" s="388"/>
      <c r="BD364" s="388"/>
      <c r="BE364" s="388"/>
      <c r="BF364" s="388"/>
      <c r="BG364" s="388"/>
      <c r="BH364" s="390"/>
      <c r="BI364" s="385"/>
      <c r="BJ364" s="388"/>
      <c r="BK364" s="388"/>
      <c r="BL364" s="388"/>
      <c r="BM364" s="388"/>
      <c r="BN364" s="391"/>
      <c r="BO364" s="19">
        <f>COUNTIF(AG364:AW364,"Yes")</f>
        <v>0</v>
      </c>
      <c r="BP364" s="20">
        <f>COUNTIF(AX364:BG364, "Yes")</f>
        <v>0</v>
      </c>
      <c r="BQ364" s="21">
        <f>COUNTIF(BI364:BN364, "Yes")</f>
        <v>0</v>
      </c>
      <c r="BR364" s="242">
        <f>SUM(BO364:BQ364)</f>
        <v>0</v>
      </c>
      <c r="BS364" s="9" t="str">
        <f>IF(MATCH(B:B,'[2]Master ATLIS List'!$A:$A,0),"Y","N")</f>
        <v>Y</v>
      </c>
    </row>
    <row r="365" spans="1:71" s="28" customFormat="1" x14ac:dyDescent="0.2">
      <c r="A365" s="409" t="s">
        <v>701</v>
      </c>
      <c r="B365" s="26" t="s">
        <v>702</v>
      </c>
      <c r="C365" s="18" t="s">
        <v>1733</v>
      </c>
      <c r="D365" s="18" t="s">
        <v>15</v>
      </c>
      <c r="E365" s="27" t="s">
        <v>17</v>
      </c>
      <c r="F365" s="402">
        <f>SUMIFS('MCO Encounters'!G:G,'MCO Encounters'!A:A,B365,'MCO Encounters'!F:F,$C$1)</f>
        <v>0</v>
      </c>
      <c r="G365" s="371"/>
      <c r="H365" s="404">
        <f>SUMIFS('MCO Encounters'!I:I,'MCO Encounters'!A:A,B365,'MCO Encounters'!F:F,$C$1)</f>
        <v>0</v>
      </c>
      <c r="I365" s="371"/>
      <c r="J365" s="404">
        <f>SUMIFS('MCO Encounters'!H:H,'MCO Encounters'!A:A,B365,'MCO Encounters'!F:F,$C$1)</f>
        <v>0</v>
      </c>
      <c r="K365" s="372"/>
      <c r="L365" s="370"/>
      <c r="M365" s="394"/>
      <c r="N365" s="394"/>
      <c r="O365" s="394"/>
      <c r="P365" s="394"/>
      <c r="Q365" s="394"/>
      <c r="R365" s="395"/>
      <c r="S365" s="396"/>
      <c r="T365" s="394"/>
      <c r="U365" s="397"/>
      <c r="V365" s="398"/>
      <c r="W365" s="394"/>
      <c r="X365" s="398"/>
      <c r="Y365" s="394"/>
      <c r="Z365" s="396"/>
      <c r="AA365" s="398"/>
      <c r="AB365" s="398"/>
      <c r="AC365" s="398"/>
      <c r="AD365" s="398"/>
      <c r="AE365" s="398"/>
      <c r="AF365" s="397"/>
      <c r="AG365" s="388"/>
      <c r="AH365" s="388"/>
      <c r="AI365" s="388"/>
      <c r="AJ365" s="388"/>
      <c r="AK365" s="388"/>
      <c r="AL365" s="388"/>
      <c r="AM365" s="388"/>
      <c r="AN365" s="388"/>
      <c r="AO365" s="388"/>
      <c r="AP365" s="388"/>
      <c r="AQ365" s="388"/>
      <c r="AR365" s="388"/>
      <c r="AS365" s="388"/>
      <c r="AT365" s="388"/>
      <c r="AU365" s="388"/>
      <c r="AV365" s="388"/>
      <c r="AW365" s="388"/>
      <c r="AX365" s="389"/>
      <c r="AY365" s="388"/>
      <c r="AZ365" s="388"/>
      <c r="BA365" s="388"/>
      <c r="BB365" s="388"/>
      <c r="BC365" s="388"/>
      <c r="BD365" s="388"/>
      <c r="BE365" s="388"/>
      <c r="BF365" s="388"/>
      <c r="BG365" s="388"/>
      <c r="BH365" s="399"/>
      <c r="BI365" s="385"/>
      <c r="BJ365" s="388"/>
      <c r="BK365" s="388"/>
      <c r="BL365" s="388"/>
      <c r="BM365" s="388"/>
      <c r="BN365" s="391"/>
      <c r="BO365" s="19">
        <f>COUNTIF(AG365:AW365,"Yes")</f>
        <v>0</v>
      </c>
      <c r="BP365" s="20">
        <f>COUNTIF(AX365:BG365, "Yes")</f>
        <v>0</v>
      </c>
      <c r="BQ365" s="21">
        <f>COUNTIF(BI365:BN365, "Yes")</f>
        <v>0</v>
      </c>
      <c r="BR365" s="242">
        <f>SUM(BO365:BQ365)</f>
        <v>0</v>
      </c>
      <c r="BS365" s="9" t="str">
        <f>IF(MATCH(B:B,'[2]Master ATLIS List'!$A:$A,0),"Y","N")</f>
        <v>Y</v>
      </c>
    </row>
    <row r="366" spans="1:71" x14ac:dyDescent="0.2">
      <c r="A366" s="408" t="s">
        <v>469</v>
      </c>
      <c r="B366" s="22" t="s">
        <v>470</v>
      </c>
      <c r="C366" s="23" t="s">
        <v>1630</v>
      </c>
      <c r="D366" s="23" t="s">
        <v>13</v>
      </c>
      <c r="E366" s="24" t="s">
        <v>67</v>
      </c>
      <c r="F366" s="402">
        <f>SUMIFS('MCO Encounters'!G:G,'MCO Encounters'!A:A,B366,'MCO Encounters'!F:F,$C$1)</f>
        <v>0</v>
      </c>
      <c r="G366" s="371"/>
      <c r="H366" s="404">
        <f>SUMIFS('MCO Encounters'!I:I,'MCO Encounters'!A:A,B366,'MCO Encounters'!F:F,$C$1)</f>
        <v>0</v>
      </c>
      <c r="I366" s="371"/>
      <c r="J366" s="404">
        <f>SUMIFS('MCO Encounters'!H:H,'MCO Encounters'!A:A,B366,'MCO Encounters'!F:F,$C$1)</f>
        <v>0</v>
      </c>
      <c r="K366" s="372"/>
      <c r="L366" s="370"/>
      <c r="M366" s="383"/>
      <c r="N366" s="383"/>
      <c r="O366" s="383"/>
      <c r="P366" s="383"/>
      <c r="Q366" s="383"/>
      <c r="R366" s="384"/>
      <c r="S366" s="385"/>
      <c r="T366" s="383"/>
      <c r="U366" s="393"/>
      <c r="V366" s="388"/>
      <c r="W366" s="383"/>
      <c r="X366" s="388"/>
      <c r="Y366" s="383"/>
      <c r="Z366" s="385"/>
      <c r="AA366" s="388"/>
      <c r="AB366" s="388"/>
      <c r="AC366" s="388"/>
      <c r="AD366" s="388"/>
      <c r="AE366" s="388"/>
      <c r="AF366" s="393"/>
      <c r="AG366" s="388"/>
      <c r="AH366" s="388"/>
      <c r="AI366" s="388"/>
      <c r="AJ366" s="388"/>
      <c r="AK366" s="388"/>
      <c r="AL366" s="388"/>
      <c r="AM366" s="388"/>
      <c r="AN366" s="388"/>
      <c r="AO366" s="388"/>
      <c r="AP366" s="388"/>
      <c r="AQ366" s="388"/>
      <c r="AR366" s="388"/>
      <c r="AS366" s="388"/>
      <c r="AT366" s="388"/>
      <c r="AU366" s="388"/>
      <c r="AV366" s="388"/>
      <c r="AW366" s="388"/>
      <c r="AX366" s="389"/>
      <c r="AY366" s="388"/>
      <c r="AZ366" s="388"/>
      <c r="BA366" s="388"/>
      <c r="BB366" s="388"/>
      <c r="BC366" s="388"/>
      <c r="BD366" s="388"/>
      <c r="BE366" s="388"/>
      <c r="BF366" s="388"/>
      <c r="BG366" s="388"/>
      <c r="BH366" s="390"/>
      <c r="BI366" s="385"/>
      <c r="BJ366" s="388"/>
      <c r="BK366" s="388"/>
      <c r="BL366" s="388"/>
      <c r="BM366" s="388"/>
      <c r="BN366" s="391"/>
      <c r="BO366" s="19">
        <f>COUNTIF(AG366:AW366,"Yes")</f>
        <v>0</v>
      </c>
      <c r="BP366" s="20">
        <f>COUNTIF(AX366:BG366, "Yes")</f>
        <v>0</v>
      </c>
      <c r="BQ366" s="21">
        <f>COUNTIF(BI366:BN366, "Yes")</f>
        <v>0</v>
      </c>
      <c r="BR366" s="242">
        <f>SUM(BO366:BQ366)</f>
        <v>0</v>
      </c>
      <c r="BS366" s="9" t="str">
        <f>IF(MATCH(B:B,'[2]Master ATLIS List'!$A:$A,0),"Y","N")</f>
        <v>Y</v>
      </c>
    </row>
    <row r="367" spans="1:71" s="28" customFormat="1" x14ac:dyDescent="0.2">
      <c r="A367" s="409" t="s">
        <v>418</v>
      </c>
      <c r="B367" s="26" t="s">
        <v>419</v>
      </c>
      <c r="C367" s="18" t="s">
        <v>1846</v>
      </c>
      <c r="D367" s="18" t="s">
        <v>15</v>
      </c>
      <c r="E367" s="27" t="s">
        <v>66</v>
      </c>
      <c r="F367" s="402">
        <f>SUMIFS('MCO Encounters'!G:G,'MCO Encounters'!A:A,B367,'MCO Encounters'!F:F,$C$1)</f>
        <v>0</v>
      </c>
      <c r="G367" s="371"/>
      <c r="H367" s="404">
        <f>SUMIFS('MCO Encounters'!I:I,'MCO Encounters'!A:A,B367,'MCO Encounters'!F:F,$C$1)</f>
        <v>0</v>
      </c>
      <c r="I367" s="371"/>
      <c r="J367" s="404">
        <f>SUMIFS('MCO Encounters'!H:H,'MCO Encounters'!A:A,B367,'MCO Encounters'!F:F,$C$1)</f>
        <v>0</v>
      </c>
      <c r="K367" s="372"/>
      <c r="L367" s="370"/>
      <c r="M367" s="394"/>
      <c r="N367" s="394"/>
      <c r="O367" s="394"/>
      <c r="P367" s="394"/>
      <c r="Q367" s="394"/>
      <c r="R367" s="395"/>
      <c r="S367" s="396"/>
      <c r="T367" s="394"/>
      <c r="U367" s="397"/>
      <c r="V367" s="398"/>
      <c r="W367" s="394"/>
      <c r="X367" s="398"/>
      <c r="Y367" s="394"/>
      <c r="Z367" s="396"/>
      <c r="AA367" s="398"/>
      <c r="AB367" s="398"/>
      <c r="AC367" s="398"/>
      <c r="AD367" s="398"/>
      <c r="AE367" s="398"/>
      <c r="AF367" s="397"/>
      <c r="AG367" s="388"/>
      <c r="AH367" s="388"/>
      <c r="AI367" s="388"/>
      <c r="AJ367" s="388"/>
      <c r="AK367" s="388"/>
      <c r="AL367" s="388"/>
      <c r="AM367" s="388"/>
      <c r="AN367" s="388"/>
      <c r="AO367" s="388"/>
      <c r="AP367" s="388"/>
      <c r="AQ367" s="388"/>
      <c r="AR367" s="388"/>
      <c r="AS367" s="388"/>
      <c r="AT367" s="388"/>
      <c r="AU367" s="388"/>
      <c r="AV367" s="388"/>
      <c r="AW367" s="388"/>
      <c r="AX367" s="389"/>
      <c r="AY367" s="388"/>
      <c r="AZ367" s="388"/>
      <c r="BA367" s="388"/>
      <c r="BB367" s="388"/>
      <c r="BC367" s="388"/>
      <c r="BD367" s="388"/>
      <c r="BE367" s="388"/>
      <c r="BF367" s="388"/>
      <c r="BG367" s="388"/>
      <c r="BH367" s="399"/>
      <c r="BI367" s="385"/>
      <c r="BJ367" s="388"/>
      <c r="BK367" s="388"/>
      <c r="BL367" s="388"/>
      <c r="BM367" s="388"/>
      <c r="BN367" s="391"/>
      <c r="BO367" s="19">
        <f>COUNTIF(AG367:AW367,"Yes")</f>
        <v>0</v>
      </c>
      <c r="BP367" s="20">
        <f>COUNTIF(AX367:BG367, "Yes")</f>
        <v>0</v>
      </c>
      <c r="BQ367" s="21">
        <f>COUNTIF(BI367:BN367, "Yes")</f>
        <v>0</v>
      </c>
      <c r="BR367" s="242">
        <f>SUM(BO367:BQ367)</f>
        <v>0</v>
      </c>
      <c r="BS367" s="9" t="str">
        <f>IF(MATCH(B:B,'[2]Master ATLIS List'!$A:$A,0),"Y","N")</f>
        <v>Y</v>
      </c>
    </row>
    <row r="368" spans="1:71" x14ac:dyDescent="0.2">
      <c r="A368" s="408" t="s">
        <v>557</v>
      </c>
      <c r="B368" s="22" t="s">
        <v>558</v>
      </c>
      <c r="C368" s="23" t="s">
        <v>1831</v>
      </c>
      <c r="D368" s="23" t="s">
        <v>15</v>
      </c>
      <c r="E368" s="24" t="s">
        <v>18</v>
      </c>
      <c r="F368" s="402">
        <f>SUMIFS('MCO Encounters'!G:G,'MCO Encounters'!A:A,B368,'MCO Encounters'!F:F,$C$1)</f>
        <v>0</v>
      </c>
      <c r="G368" s="371"/>
      <c r="H368" s="404">
        <f>SUMIFS('MCO Encounters'!I:I,'MCO Encounters'!A:A,B368,'MCO Encounters'!F:F,$C$1)</f>
        <v>0</v>
      </c>
      <c r="I368" s="371"/>
      <c r="J368" s="404">
        <f>SUMIFS('MCO Encounters'!H:H,'MCO Encounters'!A:A,B368,'MCO Encounters'!F:F,$C$1)</f>
        <v>0</v>
      </c>
      <c r="K368" s="372"/>
      <c r="L368" s="370"/>
      <c r="M368" s="383"/>
      <c r="N368" s="383"/>
      <c r="O368" s="383"/>
      <c r="P368" s="383"/>
      <c r="Q368" s="383"/>
      <c r="R368" s="384"/>
      <c r="S368" s="385"/>
      <c r="T368" s="383"/>
      <c r="U368" s="393"/>
      <c r="V368" s="388"/>
      <c r="W368" s="383"/>
      <c r="X368" s="388"/>
      <c r="Y368" s="383"/>
      <c r="Z368" s="385"/>
      <c r="AA368" s="388"/>
      <c r="AB368" s="388"/>
      <c r="AC368" s="388"/>
      <c r="AD368" s="388"/>
      <c r="AE368" s="388"/>
      <c r="AF368" s="393"/>
      <c r="AG368" s="388"/>
      <c r="AH368" s="388"/>
      <c r="AI368" s="388"/>
      <c r="AJ368" s="388"/>
      <c r="AK368" s="388"/>
      <c r="AL368" s="388"/>
      <c r="AM368" s="388"/>
      <c r="AN368" s="388"/>
      <c r="AO368" s="388"/>
      <c r="AP368" s="388"/>
      <c r="AQ368" s="388"/>
      <c r="AR368" s="388"/>
      <c r="AS368" s="388"/>
      <c r="AT368" s="388"/>
      <c r="AU368" s="388"/>
      <c r="AV368" s="388"/>
      <c r="AW368" s="388"/>
      <c r="AX368" s="389"/>
      <c r="AY368" s="388"/>
      <c r="AZ368" s="388"/>
      <c r="BA368" s="388"/>
      <c r="BB368" s="388"/>
      <c r="BC368" s="388"/>
      <c r="BD368" s="388"/>
      <c r="BE368" s="388"/>
      <c r="BF368" s="388"/>
      <c r="BG368" s="388"/>
      <c r="BH368" s="390"/>
      <c r="BI368" s="385"/>
      <c r="BJ368" s="388"/>
      <c r="BK368" s="388"/>
      <c r="BL368" s="388"/>
      <c r="BM368" s="388"/>
      <c r="BN368" s="391"/>
      <c r="BO368" s="19">
        <f>COUNTIF(AG368:AW368,"Yes")</f>
        <v>0</v>
      </c>
      <c r="BP368" s="20">
        <f>COUNTIF(AX368:BG368, "Yes")</f>
        <v>0</v>
      </c>
      <c r="BQ368" s="21">
        <f>COUNTIF(BI368:BN368, "Yes")</f>
        <v>0</v>
      </c>
      <c r="BR368" s="242">
        <f>SUM(BO368:BQ368)</f>
        <v>0</v>
      </c>
      <c r="BS368" s="9" t="str">
        <f>IF(MATCH(B:B,'[2]Master ATLIS List'!$A:$A,0),"Y","N")</f>
        <v>Y</v>
      </c>
    </row>
    <row r="369" spans="1:71" s="28" customFormat="1" x14ac:dyDescent="0.2">
      <c r="A369" s="409" t="s">
        <v>1029</v>
      </c>
      <c r="B369" s="26" t="s">
        <v>1030</v>
      </c>
      <c r="C369" s="18" t="s">
        <v>1599</v>
      </c>
      <c r="D369" s="18" t="s">
        <v>15</v>
      </c>
      <c r="E369" s="27" t="s">
        <v>20</v>
      </c>
      <c r="F369" s="402">
        <f>SUMIFS('MCO Encounters'!G:G,'MCO Encounters'!A:A,B369,'MCO Encounters'!F:F,$C$1)</f>
        <v>0</v>
      </c>
      <c r="G369" s="371"/>
      <c r="H369" s="404">
        <f>SUMIFS('MCO Encounters'!I:I,'MCO Encounters'!A:A,B369,'MCO Encounters'!F:F,$C$1)</f>
        <v>0</v>
      </c>
      <c r="I369" s="371"/>
      <c r="J369" s="404">
        <f>SUMIFS('MCO Encounters'!H:H,'MCO Encounters'!A:A,B369,'MCO Encounters'!F:F,$C$1)</f>
        <v>0</v>
      </c>
      <c r="K369" s="372"/>
      <c r="L369" s="370"/>
      <c r="M369" s="394"/>
      <c r="N369" s="394"/>
      <c r="O369" s="394"/>
      <c r="P369" s="394"/>
      <c r="Q369" s="394"/>
      <c r="R369" s="395"/>
      <c r="S369" s="396"/>
      <c r="T369" s="394"/>
      <c r="U369" s="397"/>
      <c r="V369" s="398"/>
      <c r="W369" s="394"/>
      <c r="X369" s="398"/>
      <c r="Y369" s="394"/>
      <c r="Z369" s="396"/>
      <c r="AA369" s="398"/>
      <c r="AB369" s="398"/>
      <c r="AC369" s="398"/>
      <c r="AD369" s="398"/>
      <c r="AE369" s="398"/>
      <c r="AF369" s="397"/>
      <c r="AG369" s="388"/>
      <c r="AH369" s="388"/>
      <c r="AI369" s="388"/>
      <c r="AJ369" s="388"/>
      <c r="AK369" s="388"/>
      <c r="AL369" s="388"/>
      <c r="AM369" s="388"/>
      <c r="AN369" s="388"/>
      <c r="AO369" s="388"/>
      <c r="AP369" s="388"/>
      <c r="AQ369" s="388"/>
      <c r="AR369" s="388"/>
      <c r="AS369" s="388"/>
      <c r="AT369" s="388"/>
      <c r="AU369" s="388"/>
      <c r="AV369" s="388"/>
      <c r="AW369" s="388"/>
      <c r="AX369" s="389"/>
      <c r="AY369" s="388"/>
      <c r="AZ369" s="388"/>
      <c r="BA369" s="388"/>
      <c r="BB369" s="388"/>
      <c r="BC369" s="388"/>
      <c r="BD369" s="388"/>
      <c r="BE369" s="388"/>
      <c r="BF369" s="388"/>
      <c r="BG369" s="388"/>
      <c r="BH369" s="399"/>
      <c r="BI369" s="385"/>
      <c r="BJ369" s="388"/>
      <c r="BK369" s="388"/>
      <c r="BL369" s="388"/>
      <c r="BM369" s="388"/>
      <c r="BN369" s="391"/>
      <c r="BO369" s="19">
        <f>COUNTIF(AG369:AW369,"Yes")</f>
        <v>0</v>
      </c>
      <c r="BP369" s="20">
        <f>COUNTIF(AX369:BG369, "Yes")</f>
        <v>0</v>
      </c>
      <c r="BQ369" s="21">
        <f>COUNTIF(BI369:BN369, "Yes")</f>
        <v>0</v>
      </c>
      <c r="BR369" s="242">
        <f>SUM(BO369:BQ369)</f>
        <v>0</v>
      </c>
      <c r="BS369" s="9" t="str">
        <f>IF(MATCH(B:B,'[2]Master ATLIS List'!$A:$A,0),"Y","N")</f>
        <v>Y</v>
      </c>
    </row>
    <row r="370" spans="1:71" x14ac:dyDescent="0.2">
      <c r="A370" s="408" t="s">
        <v>607</v>
      </c>
      <c r="B370" s="22" t="s">
        <v>608</v>
      </c>
      <c r="C370" s="23" t="s">
        <v>1383</v>
      </c>
      <c r="D370" s="23" t="s">
        <v>15</v>
      </c>
      <c r="E370" s="24" t="s">
        <v>49</v>
      </c>
      <c r="F370" s="402">
        <f>SUMIFS('MCO Encounters'!G:G,'MCO Encounters'!A:A,B370,'MCO Encounters'!F:F,$C$1)</f>
        <v>0</v>
      </c>
      <c r="G370" s="371"/>
      <c r="H370" s="404">
        <f>SUMIFS('MCO Encounters'!I:I,'MCO Encounters'!A:A,B370,'MCO Encounters'!F:F,$C$1)</f>
        <v>0</v>
      </c>
      <c r="I370" s="371"/>
      <c r="J370" s="404">
        <f>SUMIFS('MCO Encounters'!H:H,'MCO Encounters'!A:A,B370,'MCO Encounters'!F:F,$C$1)</f>
        <v>0</v>
      </c>
      <c r="K370" s="372"/>
      <c r="L370" s="370"/>
      <c r="M370" s="383"/>
      <c r="N370" s="383"/>
      <c r="O370" s="383"/>
      <c r="P370" s="383"/>
      <c r="Q370" s="383"/>
      <c r="R370" s="384"/>
      <c r="S370" s="385"/>
      <c r="T370" s="383"/>
      <c r="U370" s="393"/>
      <c r="V370" s="388"/>
      <c r="W370" s="383"/>
      <c r="X370" s="388"/>
      <c r="Y370" s="383"/>
      <c r="Z370" s="385"/>
      <c r="AA370" s="388"/>
      <c r="AB370" s="388"/>
      <c r="AC370" s="388"/>
      <c r="AD370" s="388"/>
      <c r="AE370" s="388"/>
      <c r="AF370" s="393"/>
      <c r="AG370" s="388"/>
      <c r="AH370" s="388"/>
      <c r="AI370" s="388"/>
      <c r="AJ370" s="388"/>
      <c r="AK370" s="388"/>
      <c r="AL370" s="388"/>
      <c r="AM370" s="388"/>
      <c r="AN370" s="388"/>
      <c r="AO370" s="388"/>
      <c r="AP370" s="388"/>
      <c r="AQ370" s="388"/>
      <c r="AR370" s="388"/>
      <c r="AS370" s="388"/>
      <c r="AT370" s="388"/>
      <c r="AU370" s="388"/>
      <c r="AV370" s="388"/>
      <c r="AW370" s="388"/>
      <c r="AX370" s="389"/>
      <c r="AY370" s="388"/>
      <c r="AZ370" s="388"/>
      <c r="BA370" s="388"/>
      <c r="BB370" s="388"/>
      <c r="BC370" s="388"/>
      <c r="BD370" s="388"/>
      <c r="BE370" s="388"/>
      <c r="BF370" s="388"/>
      <c r="BG370" s="388"/>
      <c r="BH370" s="390"/>
      <c r="BI370" s="385"/>
      <c r="BJ370" s="388"/>
      <c r="BK370" s="388"/>
      <c r="BL370" s="388"/>
      <c r="BM370" s="388"/>
      <c r="BN370" s="391"/>
      <c r="BO370" s="19">
        <f>COUNTIF(AG370:AW370,"Yes")</f>
        <v>0</v>
      </c>
      <c r="BP370" s="20">
        <f>COUNTIF(AX370:BG370, "Yes")</f>
        <v>0</v>
      </c>
      <c r="BQ370" s="21">
        <f>COUNTIF(BI370:BN370, "Yes")</f>
        <v>0</v>
      </c>
      <c r="BR370" s="242">
        <f>SUM(BO370:BQ370)</f>
        <v>0</v>
      </c>
      <c r="BS370" s="9" t="str">
        <f>IF(MATCH(B:B,'[2]Master ATLIS List'!$A:$A,0),"Y","N")</f>
        <v>Y</v>
      </c>
    </row>
    <row r="371" spans="1:71" s="28" customFormat="1" x14ac:dyDescent="0.2">
      <c r="A371" s="409" t="s">
        <v>1580</v>
      </c>
      <c r="B371" s="26" t="s">
        <v>502</v>
      </c>
      <c r="C371" s="18" t="s">
        <v>1581</v>
      </c>
      <c r="D371" s="18" t="s">
        <v>13</v>
      </c>
      <c r="E371" s="27" t="s">
        <v>66</v>
      </c>
      <c r="F371" s="402">
        <f>SUMIFS('MCO Encounters'!G:G,'MCO Encounters'!A:A,B371,'MCO Encounters'!F:F,$C$1)</f>
        <v>0</v>
      </c>
      <c r="G371" s="371"/>
      <c r="H371" s="404">
        <f>SUMIFS('MCO Encounters'!I:I,'MCO Encounters'!A:A,B371,'MCO Encounters'!F:F,$C$1)</f>
        <v>0</v>
      </c>
      <c r="I371" s="371"/>
      <c r="J371" s="404">
        <f>SUMIFS('MCO Encounters'!H:H,'MCO Encounters'!A:A,B371,'MCO Encounters'!F:F,$C$1)</f>
        <v>0</v>
      </c>
      <c r="K371" s="372"/>
      <c r="L371" s="370"/>
      <c r="M371" s="394"/>
      <c r="N371" s="394"/>
      <c r="O371" s="394"/>
      <c r="P371" s="394"/>
      <c r="Q371" s="394"/>
      <c r="R371" s="395"/>
      <c r="S371" s="396"/>
      <c r="T371" s="394"/>
      <c r="U371" s="397"/>
      <c r="V371" s="398"/>
      <c r="W371" s="394"/>
      <c r="X371" s="398"/>
      <c r="Y371" s="394"/>
      <c r="Z371" s="396"/>
      <c r="AA371" s="398"/>
      <c r="AB371" s="398"/>
      <c r="AC371" s="398"/>
      <c r="AD371" s="398"/>
      <c r="AE371" s="398"/>
      <c r="AF371" s="397"/>
      <c r="AG371" s="388"/>
      <c r="AH371" s="388"/>
      <c r="AI371" s="388"/>
      <c r="AJ371" s="388"/>
      <c r="AK371" s="388"/>
      <c r="AL371" s="388"/>
      <c r="AM371" s="388"/>
      <c r="AN371" s="388"/>
      <c r="AO371" s="388"/>
      <c r="AP371" s="388"/>
      <c r="AQ371" s="388"/>
      <c r="AR371" s="388"/>
      <c r="AS371" s="388"/>
      <c r="AT371" s="388"/>
      <c r="AU371" s="388"/>
      <c r="AV371" s="388"/>
      <c r="AW371" s="388"/>
      <c r="AX371" s="389"/>
      <c r="AY371" s="388"/>
      <c r="AZ371" s="388"/>
      <c r="BA371" s="388"/>
      <c r="BB371" s="388"/>
      <c r="BC371" s="388"/>
      <c r="BD371" s="388"/>
      <c r="BE371" s="388"/>
      <c r="BF371" s="388"/>
      <c r="BG371" s="388"/>
      <c r="BH371" s="399"/>
      <c r="BI371" s="385"/>
      <c r="BJ371" s="388"/>
      <c r="BK371" s="388"/>
      <c r="BL371" s="388"/>
      <c r="BM371" s="388"/>
      <c r="BN371" s="391"/>
      <c r="BO371" s="19">
        <f>COUNTIF(AG371:AW371,"Yes")</f>
        <v>0</v>
      </c>
      <c r="BP371" s="20">
        <f>COUNTIF(AX371:BG371, "Yes")</f>
        <v>0</v>
      </c>
      <c r="BQ371" s="21">
        <f>COUNTIF(BI371:BN371, "Yes")</f>
        <v>0</v>
      </c>
      <c r="BR371" s="242">
        <f>SUM(BO371:BQ371)</f>
        <v>0</v>
      </c>
      <c r="BS371" s="9" t="str">
        <f>IF(MATCH(B:B,'[2]Master ATLIS List'!$A:$A,0),"Y","N")</f>
        <v>Y</v>
      </c>
    </row>
    <row r="372" spans="1:71" x14ac:dyDescent="0.2">
      <c r="A372" s="408" t="s">
        <v>978</v>
      </c>
      <c r="B372" s="22" t="s">
        <v>979</v>
      </c>
      <c r="C372" s="23" t="s">
        <v>1530</v>
      </c>
      <c r="D372" s="23" t="s">
        <v>15</v>
      </c>
      <c r="E372" s="24" t="s">
        <v>66</v>
      </c>
      <c r="F372" s="402">
        <f>SUMIFS('MCO Encounters'!G:G,'MCO Encounters'!A:A,B372,'MCO Encounters'!F:F,$C$1)</f>
        <v>0</v>
      </c>
      <c r="G372" s="371"/>
      <c r="H372" s="404">
        <f>SUMIFS('MCO Encounters'!I:I,'MCO Encounters'!A:A,B372,'MCO Encounters'!F:F,$C$1)</f>
        <v>0</v>
      </c>
      <c r="I372" s="371"/>
      <c r="J372" s="404">
        <f>SUMIFS('MCO Encounters'!H:H,'MCO Encounters'!A:A,B372,'MCO Encounters'!F:F,$C$1)</f>
        <v>0</v>
      </c>
      <c r="K372" s="372"/>
      <c r="L372" s="370"/>
      <c r="M372" s="383"/>
      <c r="N372" s="383"/>
      <c r="O372" s="383"/>
      <c r="P372" s="383"/>
      <c r="Q372" s="383"/>
      <c r="R372" s="384"/>
      <c r="S372" s="385"/>
      <c r="T372" s="383"/>
      <c r="U372" s="393"/>
      <c r="V372" s="388"/>
      <c r="W372" s="383"/>
      <c r="X372" s="388"/>
      <c r="Y372" s="383"/>
      <c r="Z372" s="385"/>
      <c r="AA372" s="388"/>
      <c r="AB372" s="388"/>
      <c r="AC372" s="388"/>
      <c r="AD372" s="388"/>
      <c r="AE372" s="388"/>
      <c r="AF372" s="393"/>
      <c r="AG372" s="388"/>
      <c r="AH372" s="388"/>
      <c r="AI372" s="388"/>
      <c r="AJ372" s="388"/>
      <c r="AK372" s="388"/>
      <c r="AL372" s="388"/>
      <c r="AM372" s="388"/>
      <c r="AN372" s="388"/>
      <c r="AO372" s="388"/>
      <c r="AP372" s="388"/>
      <c r="AQ372" s="388"/>
      <c r="AR372" s="388"/>
      <c r="AS372" s="388"/>
      <c r="AT372" s="388"/>
      <c r="AU372" s="388"/>
      <c r="AV372" s="388"/>
      <c r="AW372" s="388"/>
      <c r="AX372" s="389"/>
      <c r="AY372" s="388"/>
      <c r="AZ372" s="388"/>
      <c r="BA372" s="388"/>
      <c r="BB372" s="388"/>
      <c r="BC372" s="388"/>
      <c r="BD372" s="388"/>
      <c r="BE372" s="388"/>
      <c r="BF372" s="388"/>
      <c r="BG372" s="388"/>
      <c r="BH372" s="390"/>
      <c r="BI372" s="385"/>
      <c r="BJ372" s="388"/>
      <c r="BK372" s="388"/>
      <c r="BL372" s="388"/>
      <c r="BM372" s="388"/>
      <c r="BN372" s="391"/>
      <c r="BO372" s="19">
        <f>COUNTIF(AG372:AW372,"Yes")</f>
        <v>0</v>
      </c>
      <c r="BP372" s="20">
        <f>COUNTIF(AX372:BG372, "Yes")</f>
        <v>0</v>
      </c>
      <c r="BQ372" s="21">
        <f>COUNTIF(BI372:BN372, "Yes")</f>
        <v>0</v>
      </c>
      <c r="BR372" s="242">
        <f>SUM(BO372:BQ372)</f>
        <v>0</v>
      </c>
      <c r="BS372" s="9" t="str">
        <f>IF(MATCH(B:B,'[2]Master ATLIS List'!$A:$A,0),"Y","N")</f>
        <v>Y</v>
      </c>
    </row>
    <row r="373" spans="1:71" s="28" customFormat="1" x14ac:dyDescent="0.2">
      <c r="A373" s="409" t="s">
        <v>521</v>
      </c>
      <c r="B373" s="26" t="s">
        <v>522</v>
      </c>
      <c r="C373" s="18" t="s">
        <v>1851</v>
      </c>
      <c r="D373" s="18" t="s">
        <v>13</v>
      </c>
      <c r="E373" s="27" t="s">
        <v>65</v>
      </c>
      <c r="F373" s="402">
        <f>SUMIFS('MCO Encounters'!G:G,'MCO Encounters'!A:A,B373,'MCO Encounters'!F:F,$C$1)</f>
        <v>0</v>
      </c>
      <c r="G373" s="371"/>
      <c r="H373" s="404">
        <f>SUMIFS('MCO Encounters'!I:I,'MCO Encounters'!A:A,B373,'MCO Encounters'!F:F,$C$1)</f>
        <v>0</v>
      </c>
      <c r="I373" s="371"/>
      <c r="J373" s="404">
        <f>SUMIFS('MCO Encounters'!H:H,'MCO Encounters'!A:A,B373,'MCO Encounters'!F:F,$C$1)</f>
        <v>0</v>
      </c>
      <c r="K373" s="372"/>
      <c r="L373" s="370"/>
      <c r="M373" s="394"/>
      <c r="N373" s="394"/>
      <c r="O373" s="394"/>
      <c r="P373" s="394"/>
      <c r="Q373" s="394"/>
      <c r="R373" s="395"/>
      <c r="S373" s="396"/>
      <c r="T373" s="394"/>
      <c r="U373" s="397"/>
      <c r="V373" s="398"/>
      <c r="W373" s="394"/>
      <c r="X373" s="398"/>
      <c r="Y373" s="394"/>
      <c r="Z373" s="396"/>
      <c r="AA373" s="398"/>
      <c r="AB373" s="398"/>
      <c r="AC373" s="398"/>
      <c r="AD373" s="398"/>
      <c r="AE373" s="398"/>
      <c r="AF373" s="397"/>
      <c r="AG373" s="388"/>
      <c r="AH373" s="388"/>
      <c r="AI373" s="388"/>
      <c r="AJ373" s="388"/>
      <c r="AK373" s="388"/>
      <c r="AL373" s="388"/>
      <c r="AM373" s="388"/>
      <c r="AN373" s="388"/>
      <c r="AO373" s="388"/>
      <c r="AP373" s="388"/>
      <c r="AQ373" s="388"/>
      <c r="AR373" s="388"/>
      <c r="AS373" s="388"/>
      <c r="AT373" s="388"/>
      <c r="AU373" s="388"/>
      <c r="AV373" s="388"/>
      <c r="AW373" s="388"/>
      <c r="AX373" s="389"/>
      <c r="AY373" s="388"/>
      <c r="AZ373" s="388"/>
      <c r="BA373" s="388"/>
      <c r="BB373" s="388"/>
      <c r="BC373" s="388"/>
      <c r="BD373" s="388"/>
      <c r="BE373" s="388"/>
      <c r="BF373" s="388"/>
      <c r="BG373" s="388"/>
      <c r="BH373" s="399"/>
      <c r="BI373" s="385"/>
      <c r="BJ373" s="388"/>
      <c r="BK373" s="388"/>
      <c r="BL373" s="388"/>
      <c r="BM373" s="388"/>
      <c r="BN373" s="391"/>
      <c r="BO373" s="19">
        <f>COUNTIF(AG373:AW373,"Yes")</f>
        <v>0</v>
      </c>
      <c r="BP373" s="20">
        <f>COUNTIF(AX373:BG373, "Yes")</f>
        <v>0</v>
      </c>
      <c r="BQ373" s="21">
        <f>COUNTIF(BI373:BN373, "Yes")</f>
        <v>0</v>
      </c>
      <c r="BR373" s="242">
        <f>SUM(BO373:BQ373)</f>
        <v>0</v>
      </c>
      <c r="BS373" s="9" t="str">
        <f>IF(MATCH(B:B,'[2]Master ATLIS List'!$A:$A,0),"Y","N")</f>
        <v>Y</v>
      </c>
    </row>
    <row r="374" spans="1:71" x14ac:dyDescent="0.2">
      <c r="A374" s="408" t="s">
        <v>904</v>
      </c>
      <c r="B374" s="22" t="s">
        <v>905</v>
      </c>
      <c r="C374" s="23" t="s">
        <v>1660</v>
      </c>
      <c r="D374" s="23" t="s">
        <v>13</v>
      </c>
      <c r="E374" s="24" t="s">
        <v>65</v>
      </c>
      <c r="F374" s="402">
        <f>SUMIFS('MCO Encounters'!G:G,'MCO Encounters'!A:A,B374,'MCO Encounters'!F:F,$C$1)</f>
        <v>0</v>
      </c>
      <c r="G374" s="371"/>
      <c r="H374" s="404">
        <f>SUMIFS('MCO Encounters'!I:I,'MCO Encounters'!A:A,B374,'MCO Encounters'!F:F,$C$1)</f>
        <v>0</v>
      </c>
      <c r="I374" s="371"/>
      <c r="J374" s="404">
        <f>SUMIFS('MCO Encounters'!H:H,'MCO Encounters'!A:A,B374,'MCO Encounters'!F:F,$C$1)</f>
        <v>0</v>
      </c>
      <c r="K374" s="372"/>
      <c r="L374" s="370"/>
      <c r="M374" s="383"/>
      <c r="N374" s="383"/>
      <c r="O374" s="383"/>
      <c r="P374" s="383"/>
      <c r="Q374" s="383"/>
      <c r="R374" s="384"/>
      <c r="S374" s="385"/>
      <c r="T374" s="383"/>
      <c r="U374" s="393"/>
      <c r="V374" s="388"/>
      <c r="W374" s="383"/>
      <c r="X374" s="388"/>
      <c r="Y374" s="383"/>
      <c r="Z374" s="385"/>
      <c r="AA374" s="388"/>
      <c r="AB374" s="388"/>
      <c r="AC374" s="388"/>
      <c r="AD374" s="388"/>
      <c r="AE374" s="388"/>
      <c r="AF374" s="393"/>
      <c r="AG374" s="388"/>
      <c r="AH374" s="388"/>
      <c r="AI374" s="388"/>
      <c r="AJ374" s="388"/>
      <c r="AK374" s="388"/>
      <c r="AL374" s="388"/>
      <c r="AM374" s="388"/>
      <c r="AN374" s="388"/>
      <c r="AO374" s="388"/>
      <c r="AP374" s="388"/>
      <c r="AQ374" s="388"/>
      <c r="AR374" s="388"/>
      <c r="AS374" s="388"/>
      <c r="AT374" s="388"/>
      <c r="AU374" s="388"/>
      <c r="AV374" s="388"/>
      <c r="AW374" s="388"/>
      <c r="AX374" s="389"/>
      <c r="AY374" s="388"/>
      <c r="AZ374" s="388"/>
      <c r="BA374" s="388"/>
      <c r="BB374" s="388"/>
      <c r="BC374" s="388"/>
      <c r="BD374" s="388"/>
      <c r="BE374" s="388"/>
      <c r="BF374" s="388"/>
      <c r="BG374" s="388"/>
      <c r="BH374" s="390"/>
      <c r="BI374" s="385"/>
      <c r="BJ374" s="388"/>
      <c r="BK374" s="388"/>
      <c r="BL374" s="388"/>
      <c r="BM374" s="388"/>
      <c r="BN374" s="391"/>
      <c r="BO374" s="19">
        <f>COUNTIF(AG374:AW374,"Yes")</f>
        <v>0</v>
      </c>
      <c r="BP374" s="20">
        <f>COUNTIF(AX374:BG374, "Yes")</f>
        <v>0</v>
      </c>
      <c r="BQ374" s="21">
        <f>COUNTIF(BI374:BN374, "Yes")</f>
        <v>0</v>
      </c>
      <c r="BR374" s="242">
        <f>SUM(BO374:BQ374)</f>
        <v>0</v>
      </c>
      <c r="BS374" s="9" t="str">
        <f>IF(MATCH(B:B,'[2]Master ATLIS List'!$A:$A,0),"Y","N")</f>
        <v>Y</v>
      </c>
    </row>
    <row r="375" spans="1:71" s="28" customFormat="1" x14ac:dyDescent="0.2">
      <c r="A375" s="409" t="s">
        <v>854</v>
      </c>
      <c r="B375" s="26" t="s">
        <v>855</v>
      </c>
      <c r="C375" s="18" t="s">
        <v>1628</v>
      </c>
      <c r="D375" s="18" t="s">
        <v>15</v>
      </c>
      <c r="E375" s="27" t="s">
        <v>66</v>
      </c>
      <c r="F375" s="402">
        <f>SUMIFS('MCO Encounters'!G:G,'MCO Encounters'!A:A,B375,'MCO Encounters'!F:F,$C$1)</f>
        <v>0</v>
      </c>
      <c r="G375" s="371"/>
      <c r="H375" s="404">
        <f>SUMIFS('MCO Encounters'!I:I,'MCO Encounters'!A:A,B375,'MCO Encounters'!F:F,$C$1)</f>
        <v>0</v>
      </c>
      <c r="I375" s="371"/>
      <c r="J375" s="404">
        <f>SUMIFS('MCO Encounters'!H:H,'MCO Encounters'!A:A,B375,'MCO Encounters'!F:F,$C$1)</f>
        <v>0</v>
      </c>
      <c r="K375" s="372"/>
      <c r="L375" s="370"/>
      <c r="M375" s="394"/>
      <c r="N375" s="394"/>
      <c r="O375" s="394"/>
      <c r="P375" s="394"/>
      <c r="Q375" s="394"/>
      <c r="R375" s="395"/>
      <c r="S375" s="396"/>
      <c r="T375" s="394"/>
      <c r="U375" s="397"/>
      <c r="V375" s="398"/>
      <c r="W375" s="394"/>
      <c r="X375" s="398"/>
      <c r="Y375" s="394"/>
      <c r="Z375" s="396"/>
      <c r="AA375" s="398"/>
      <c r="AB375" s="398"/>
      <c r="AC375" s="398"/>
      <c r="AD375" s="398"/>
      <c r="AE375" s="398"/>
      <c r="AF375" s="397"/>
      <c r="AG375" s="388"/>
      <c r="AH375" s="388"/>
      <c r="AI375" s="388"/>
      <c r="AJ375" s="388"/>
      <c r="AK375" s="388"/>
      <c r="AL375" s="388"/>
      <c r="AM375" s="388"/>
      <c r="AN375" s="388"/>
      <c r="AO375" s="388"/>
      <c r="AP375" s="388"/>
      <c r="AQ375" s="388"/>
      <c r="AR375" s="388"/>
      <c r="AS375" s="388"/>
      <c r="AT375" s="388"/>
      <c r="AU375" s="388"/>
      <c r="AV375" s="388"/>
      <c r="AW375" s="388"/>
      <c r="AX375" s="389"/>
      <c r="AY375" s="388"/>
      <c r="AZ375" s="388"/>
      <c r="BA375" s="388"/>
      <c r="BB375" s="388"/>
      <c r="BC375" s="388"/>
      <c r="BD375" s="388"/>
      <c r="BE375" s="388"/>
      <c r="BF375" s="388"/>
      <c r="BG375" s="388"/>
      <c r="BH375" s="399"/>
      <c r="BI375" s="385"/>
      <c r="BJ375" s="388"/>
      <c r="BK375" s="388"/>
      <c r="BL375" s="388"/>
      <c r="BM375" s="388"/>
      <c r="BN375" s="391"/>
      <c r="BO375" s="19">
        <f>COUNTIF(AG375:AW375,"Yes")</f>
        <v>0</v>
      </c>
      <c r="BP375" s="20">
        <f>COUNTIF(AX375:BG375, "Yes")</f>
        <v>0</v>
      </c>
      <c r="BQ375" s="21">
        <f>COUNTIF(BI375:BN375, "Yes")</f>
        <v>0</v>
      </c>
      <c r="BR375" s="242">
        <f>SUM(BO375:BQ375)</f>
        <v>0</v>
      </c>
      <c r="BS375" s="9" t="str">
        <f>IF(MATCH(B:B,'[2]Master ATLIS List'!$A:$A,0),"Y","N")</f>
        <v>Y</v>
      </c>
    </row>
    <row r="376" spans="1:71" x14ac:dyDescent="0.2">
      <c r="A376" s="408" t="s">
        <v>689</v>
      </c>
      <c r="B376" s="22" t="s">
        <v>690</v>
      </c>
      <c r="C376" s="23" t="s">
        <v>1627</v>
      </c>
      <c r="D376" s="23" t="s">
        <v>15</v>
      </c>
      <c r="E376" s="24" t="s">
        <v>65</v>
      </c>
      <c r="F376" s="402">
        <f>SUMIFS('MCO Encounters'!G:G,'MCO Encounters'!A:A,B376,'MCO Encounters'!F:F,$C$1)</f>
        <v>0</v>
      </c>
      <c r="G376" s="371"/>
      <c r="H376" s="404">
        <f>SUMIFS('MCO Encounters'!I:I,'MCO Encounters'!A:A,B376,'MCO Encounters'!F:F,$C$1)</f>
        <v>0</v>
      </c>
      <c r="I376" s="371"/>
      <c r="J376" s="404">
        <f>SUMIFS('MCO Encounters'!H:H,'MCO Encounters'!A:A,B376,'MCO Encounters'!F:F,$C$1)</f>
        <v>0</v>
      </c>
      <c r="K376" s="372"/>
      <c r="L376" s="370"/>
      <c r="M376" s="383"/>
      <c r="N376" s="383"/>
      <c r="O376" s="383"/>
      <c r="P376" s="383"/>
      <c r="Q376" s="383"/>
      <c r="R376" s="384"/>
      <c r="S376" s="385"/>
      <c r="T376" s="383"/>
      <c r="U376" s="393"/>
      <c r="V376" s="388"/>
      <c r="W376" s="383"/>
      <c r="X376" s="388"/>
      <c r="Y376" s="383"/>
      <c r="Z376" s="385"/>
      <c r="AA376" s="388"/>
      <c r="AB376" s="388"/>
      <c r="AC376" s="388"/>
      <c r="AD376" s="388"/>
      <c r="AE376" s="388"/>
      <c r="AF376" s="393"/>
      <c r="AG376" s="388"/>
      <c r="AH376" s="388"/>
      <c r="AI376" s="388"/>
      <c r="AJ376" s="388"/>
      <c r="AK376" s="388"/>
      <c r="AL376" s="388"/>
      <c r="AM376" s="388"/>
      <c r="AN376" s="388"/>
      <c r="AO376" s="388"/>
      <c r="AP376" s="388"/>
      <c r="AQ376" s="388"/>
      <c r="AR376" s="388"/>
      <c r="AS376" s="388"/>
      <c r="AT376" s="388"/>
      <c r="AU376" s="388"/>
      <c r="AV376" s="388"/>
      <c r="AW376" s="388"/>
      <c r="AX376" s="389"/>
      <c r="AY376" s="388"/>
      <c r="AZ376" s="388"/>
      <c r="BA376" s="388"/>
      <c r="BB376" s="388"/>
      <c r="BC376" s="388"/>
      <c r="BD376" s="388"/>
      <c r="BE376" s="388"/>
      <c r="BF376" s="388"/>
      <c r="BG376" s="388"/>
      <c r="BH376" s="390"/>
      <c r="BI376" s="385"/>
      <c r="BJ376" s="388"/>
      <c r="BK376" s="388"/>
      <c r="BL376" s="388"/>
      <c r="BM376" s="388"/>
      <c r="BN376" s="391"/>
      <c r="BO376" s="19">
        <f>COUNTIF(AG376:AW376,"Yes")</f>
        <v>0</v>
      </c>
      <c r="BP376" s="20">
        <f>COUNTIF(AX376:BG376, "Yes")</f>
        <v>0</v>
      </c>
      <c r="BQ376" s="21">
        <f>COUNTIF(BI376:BN376, "Yes")</f>
        <v>0</v>
      </c>
      <c r="BR376" s="242">
        <f>SUM(BO376:BQ376)</f>
        <v>0</v>
      </c>
      <c r="BS376" s="9" t="str">
        <f>IF(MATCH(B:B,'[2]Master ATLIS List'!$A:$A,0),"Y","N")</f>
        <v>Y</v>
      </c>
    </row>
    <row r="377" spans="1:71" s="28" customFormat="1" x14ac:dyDescent="0.2">
      <c r="A377" s="409" t="s">
        <v>543</v>
      </c>
      <c r="B377" s="26" t="s">
        <v>544</v>
      </c>
      <c r="C377" s="18" t="s">
        <v>1693</v>
      </c>
      <c r="D377" s="18" t="s">
        <v>15</v>
      </c>
      <c r="E377" s="27" t="s">
        <v>66</v>
      </c>
      <c r="F377" s="402">
        <f>SUMIFS('MCO Encounters'!G:G,'MCO Encounters'!A:A,B377,'MCO Encounters'!F:F,$C$1)</f>
        <v>0</v>
      </c>
      <c r="G377" s="371"/>
      <c r="H377" s="404">
        <f>SUMIFS('MCO Encounters'!I:I,'MCO Encounters'!A:A,B377,'MCO Encounters'!F:F,$C$1)</f>
        <v>0</v>
      </c>
      <c r="I377" s="371"/>
      <c r="J377" s="404">
        <f>SUMIFS('MCO Encounters'!H:H,'MCO Encounters'!A:A,B377,'MCO Encounters'!F:F,$C$1)</f>
        <v>0</v>
      </c>
      <c r="K377" s="372"/>
      <c r="L377" s="370"/>
      <c r="M377" s="394"/>
      <c r="N377" s="394"/>
      <c r="O377" s="394"/>
      <c r="P377" s="394"/>
      <c r="Q377" s="394"/>
      <c r="R377" s="395"/>
      <c r="S377" s="396"/>
      <c r="T377" s="394"/>
      <c r="U377" s="397"/>
      <c r="V377" s="398"/>
      <c r="W377" s="394"/>
      <c r="X377" s="398"/>
      <c r="Y377" s="394"/>
      <c r="Z377" s="396"/>
      <c r="AA377" s="398"/>
      <c r="AB377" s="398"/>
      <c r="AC377" s="398"/>
      <c r="AD377" s="398"/>
      <c r="AE377" s="398"/>
      <c r="AF377" s="397"/>
      <c r="AG377" s="388"/>
      <c r="AH377" s="388"/>
      <c r="AI377" s="388"/>
      <c r="AJ377" s="388"/>
      <c r="AK377" s="388"/>
      <c r="AL377" s="388"/>
      <c r="AM377" s="388"/>
      <c r="AN377" s="388"/>
      <c r="AO377" s="388"/>
      <c r="AP377" s="388"/>
      <c r="AQ377" s="388"/>
      <c r="AR377" s="388"/>
      <c r="AS377" s="388"/>
      <c r="AT377" s="388"/>
      <c r="AU377" s="388"/>
      <c r="AV377" s="388"/>
      <c r="AW377" s="388"/>
      <c r="AX377" s="389"/>
      <c r="AY377" s="388"/>
      <c r="AZ377" s="388"/>
      <c r="BA377" s="388"/>
      <c r="BB377" s="388"/>
      <c r="BC377" s="388"/>
      <c r="BD377" s="388"/>
      <c r="BE377" s="388"/>
      <c r="BF377" s="388"/>
      <c r="BG377" s="388"/>
      <c r="BH377" s="399"/>
      <c r="BI377" s="385"/>
      <c r="BJ377" s="388"/>
      <c r="BK377" s="388"/>
      <c r="BL377" s="388"/>
      <c r="BM377" s="388"/>
      <c r="BN377" s="391"/>
      <c r="BO377" s="19">
        <f>COUNTIF(AG377:AW377,"Yes")</f>
        <v>0</v>
      </c>
      <c r="BP377" s="20">
        <f>COUNTIF(AX377:BG377, "Yes")</f>
        <v>0</v>
      </c>
      <c r="BQ377" s="21">
        <f>COUNTIF(BI377:BN377, "Yes")</f>
        <v>0</v>
      </c>
      <c r="BR377" s="242">
        <f>SUM(BO377:BQ377)</f>
        <v>0</v>
      </c>
      <c r="BS377" s="9" t="str">
        <f>IF(MATCH(B:B,'[2]Master ATLIS List'!$A:$A,0),"Y","N")</f>
        <v>Y</v>
      </c>
    </row>
    <row r="378" spans="1:71" x14ac:dyDescent="0.2">
      <c r="A378" s="408" t="s">
        <v>523</v>
      </c>
      <c r="B378" s="22" t="s">
        <v>524</v>
      </c>
      <c r="C378" s="23" t="s">
        <v>1719</v>
      </c>
      <c r="D378" s="23" t="s">
        <v>13</v>
      </c>
      <c r="E378" s="24" t="s">
        <v>67</v>
      </c>
      <c r="F378" s="402">
        <f>SUMIFS('MCO Encounters'!G:G,'MCO Encounters'!A:A,B378,'MCO Encounters'!F:F,$C$1)</f>
        <v>0</v>
      </c>
      <c r="G378" s="371"/>
      <c r="H378" s="404">
        <f>SUMIFS('MCO Encounters'!I:I,'MCO Encounters'!A:A,B378,'MCO Encounters'!F:F,$C$1)</f>
        <v>0</v>
      </c>
      <c r="I378" s="371"/>
      <c r="J378" s="404">
        <f>SUMIFS('MCO Encounters'!H:H,'MCO Encounters'!A:A,B378,'MCO Encounters'!F:F,$C$1)</f>
        <v>0</v>
      </c>
      <c r="K378" s="372"/>
      <c r="L378" s="370"/>
      <c r="M378" s="383"/>
      <c r="N378" s="383"/>
      <c r="O378" s="383"/>
      <c r="P378" s="383"/>
      <c r="Q378" s="383"/>
      <c r="R378" s="384"/>
      <c r="S378" s="385"/>
      <c r="T378" s="383"/>
      <c r="U378" s="393"/>
      <c r="V378" s="388"/>
      <c r="W378" s="383"/>
      <c r="X378" s="388"/>
      <c r="Y378" s="383"/>
      <c r="Z378" s="385"/>
      <c r="AA378" s="388"/>
      <c r="AB378" s="388"/>
      <c r="AC378" s="388"/>
      <c r="AD378" s="388"/>
      <c r="AE378" s="388"/>
      <c r="AF378" s="393"/>
      <c r="AG378" s="388"/>
      <c r="AH378" s="388"/>
      <c r="AI378" s="388"/>
      <c r="AJ378" s="388"/>
      <c r="AK378" s="388"/>
      <c r="AL378" s="388"/>
      <c r="AM378" s="388"/>
      <c r="AN378" s="388"/>
      <c r="AO378" s="388"/>
      <c r="AP378" s="388"/>
      <c r="AQ378" s="388"/>
      <c r="AR378" s="388"/>
      <c r="AS378" s="388"/>
      <c r="AT378" s="388"/>
      <c r="AU378" s="388"/>
      <c r="AV378" s="388"/>
      <c r="AW378" s="388"/>
      <c r="AX378" s="389"/>
      <c r="AY378" s="388"/>
      <c r="AZ378" s="388"/>
      <c r="BA378" s="388"/>
      <c r="BB378" s="388"/>
      <c r="BC378" s="388"/>
      <c r="BD378" s="388"/>
      <c r="BE378" s="388"/>
      <c r="BF378" s="388"/>
      <c r="BG378" s="388"/>
      <c r="BH378" s="390"/>
      <c r="BI378" s="385"/>
      <c r="BJ378" s="388"/>
      <c r="BK378" s="388"/>
      <c r="BL378" s="388"/>
      <c r="BM378" s="388"/>
      <c r="BN378" s="391"/>
      <c r="BO378" s="19">
        <f>COUNTIF(AG378:AW378,"Yes")</f>
        <v>0</v>
      </c>
      <c r="BP378" s="20">
        <f>COUNTIF(AX378:BG378, "Yes")</f>
        <v>0</v>
      </c>
      <c r="BQ378" s="21">
        <f>COUNTIF(BI378:BN378, "Yes")</f>
        <v>0</v>
      </c>
      <c r="BR378" s="242">
        <f>SUM(BO378:BQ378)</f>
        <v>0</v>
      </c>
      <c r="BS378" s="9" t="str">
        <f>IF(MATCH(B:B,'[2]Master ATLIS List'!$A:$A,0),"Y","N")</f>
        <v>Y</v>
      </c>
    </row>
    <row r="379" spans="1:71" s="28" customFormat="1" x14ac:dyDescent="0.2">
      <c r="A379" s="409" t="s">
        <v>705</v>
      </c>
      <c r="B379" s="26" t="s">
        <v>706</v>
      </c>
      <c r="C379" s="18" t="s">
        <v>1388</v>
      </c>
      <c r="D379" s="18" t="s">
        <v>15</v>
      </c>
      <c r="E379" s="27" t="s">
        <v>17</v>
      </c>
      <c r="F379" s="402">
        <f>SUMIFS('MCO Encounters'!G:G,'MCO Encounters'!A:A,B379,'MCO Encounters'!F:F,$C$1)</f>
        <v>0</v>
      </c>
      <c r="G379" s="371"/>
      <c r="H379" s="404">
        <f>SUMIFS('MCO Encounters'!I:I,'MCO Encounters'!A:A,B379,'MCO Encounters'!F:F,$C$1)</f>
        <v>0</v>
      </c>
      <c r="I379" s="371"/>
      <c r="J379" s="404">
        <f>SUMIFS('MCO Encounters'!H:H,'MCO Encounters'!A:A,B379,'MCO Encounters'!F:F,$C$1)</f>
        <v>0</v>
      </c>
      <c r="K379" s="372"/>
      <c r="L379" s="370"/>
      <c r="M379" s="394"/>
      <c r="N379" s="394"/>
      <c r="O379" s="394"/>
      <c r="P379" s="394"/>
      <c r="Q379" s="394"/>
      <c r="R379" s="395"/>
      <c r="S379" s="396"/>
      <c r="T379" s="394"/>
      <c r="U379" s="397"/>
      <c r="V379" s="398"/>
      <c r="W379" s="394"/>
      <c r="X379" s="398"/>
      <c r="Y379" s="394"/>
      <c r="Z379" s="396"/>
      <c r="AA379" s="398"/>
      <c r="AB379" s="398"/>
      <c r="AC379" s="398"/>
      <c r="AD379" s="398"/>
      <c r="AE379" s="398"/>
      <c r="AF379" s="397"/>
      <c r="AG379" s="388"/>
      <c r="AH379" s="388"/>
      <c r="AI379" s="388"/>
      <c r="AJ379" s="388"/>
      <c r="AK379" s="388"/>
      <c r="AL379" s="388"/>
      <c r="AM379" s="388"/>
      <c r="AN379" s="388"/>
      <c r="AO379" s="388"/>
      <c r="AP379" s="388"/>
      <c r="AQ379" s="388"/>
      <c r="AR379" s="388"/>
      <c r="AS379" s="388"/>
      <c r="AT379" s="388"/>
      <c r="AU379" s="388"/>
      <c r="AV379" s="388"/>
      <c r="AW379" s="388"/>
      <c r="AX379" s="389"/>
      <c r="AY379" s="388"/>
      <c r="AZ379" s="388"/>
      <c r="BA379" s="388"/>
      <c r="BB379" s="388"/>
      <c r="BC379" s="388"/>
      <c r="BD379" s="388"/>
      <c r="BE379" s="388"/>
      <c r="BF379" s="388"/>
      <c r="BG379" s="388"/>
      <c r="BH379" s="399"/>
      <c r="BI379" s="385"/>
      <c r="BJ379" s="388"/>
      <c r="BK379" s="388"/>
      <c r="BL379" s="388"/>
      <c r="BM379" s="388"/>
      <c r="BN379" s="391"/>
      <c r="BO379" s="19">
        <f>COUNTIF(AG379:AW379,"Yes")</f>
        <v>0</v>
      </c>
      <c r="BP379" s="20">
        <f>COUNTIF(AX379:BG379, "Yes")</f>
        <v>0</v>
      </c>
      <c r="BQ379" s="21">
        <f>COUNTIF(BI379:BN379, "Yes")</f>
        <v>0</v>
      </c>
      <c r="BR379" s="242">
        <f>SUM(BO379:BQ379)</f>
        <v>0</v>
      </c>
      <c r="BS379" s="9" t="str">
        <f>IF(MATCH(B:B,'[2]Master ATLIS List'!$A:$A,0),"Y","N")</f>
        <v>Y</v>
      </c>
    </row>
    <row r="380" spans="1:71" x14ac:dyDescent="0.2">
      <c r="A380" s="408" t="s">
        <v>1379</v>
      </c>
      <c r="B380" s="22" t="s">
        <v>225</v>
      </c>
      <c r="C380" s="23" t="s">
        <v>1804</v>
      </c>
      <c r="D380" s="23" t="s">
        <v>13</v>
      </c>
      <c r="E380" s="24" t="s">
        <v>67</v>
      </c>
      <c r="F380" s="402">
        <f>SUMIFS('MCO Encounters'!G:G,'MCO Encounters'!A:A,B380,'MCO Encounters'!F:F,$C$1)</f>
        <v>0</v>
      </c>
      <c r="G380" s="371"/>
      <c r="H380" s="404">
        <f>SUMIFS('MCO Encounters'!I:I,'MCO Encounters'!A:A,B380,'MCO Encounters'!F:F,$C$1)</f>
        <v>0</v>
      </c>
      <c r="I380" s="371"/>
      <c r="J380" s="404">
        <f>SUMIFS('MCO Encounters'!H:H,'MCO Encounters'!A:A,B380,'MCO Encounters'!F:F,$C$1)</f>
        <v>0</v>
      </c>
      <c r="K380" s="372"/>
      <c r="L380" s="370"/>
      <c r="M380" s="383"/>
      <c r="N380" s="383"/>
      <c r="O380" s="383"/>
      <c r="P380" s="383"/>
      <c r="Q380" s="383"/>
      <c r="R380" s="384"/>
      <c r="S380" s="385"/>
      <c r="T380" s="383"/>
      <c r="U380" s="393"/>
      <c r="V380" s="388"/>
      <c r="W380" s="383"/>
      <c r="X380" s="388"/>
      <c r="Y380" s="383"/>
      <c r="Z380" s="385"/>
      <c r="AA380" s="388"/>
      <c r="AB380" s="388"/>
      <c r="AC380" s="388"/>
      <c r="AD380" s="388"/>
      <c r="AE380" s="388"/>
      <c r="AF380" s="393"/>
      <c r="AG380" s="388"/>
      <c r="AH380" s="388"/>
      <c r="AI380" s="388"/>
      <c r="AJ380" s="388"/>
      <c r="AK380" s="388"/>
      <c r="AL380" s="388"/>
      <c r="AM380" s="388"/>
      <c r="AN380" s="388"/>
      <c r="AO380" s="388"/>
      <c r="AP380" s="388"/>
      <c r="AQ380" s="388"/>
      <c r="AR380" s="388"/>
      <c r="AS380" s="388"/>
      <c r="AT380" s="388"/>
      <c r="AU380" s="388"/>
      <c r="AV380" s="388"/>
      <c r="AW380" s="388"/>
      <c r="AX380" s="389"/>
      <c r="AY380" s="388"/>
      <c r="AZ380" s="388"/>
      <c r="BA380" s="388"/>
      <c r="BB380" s="388"/>
      <c r="BC380" s="388"/>
      <c r="BD380" s="388"/>
      <c r="BE380" s="388"/>
      <c r="BF380" s="388"/>
      <c r="BG380" s="388"/>
      <c r="BH380" s="390"/>
      <c r="BI380" s="385"/>
      <c r="BJ380" s="388"/>
      <c r="BK380" s="388"/>
      <c r="BL380" s="388"/>
      <c r="BM380" s="388"/>
      <c r="BN380" s="391"/>
      <c r="BO380" s="19">
        <f>COUNTIF(AG380:AW380,"Yes")</f>
        <v>0</v>
      </c>
      <c r="BP380" s="20">
        <f>COUNTIF(AX380:BG380, "Yes")</f>
        <v>0</v>
      </c>
      <c r="BQ380" s="21">
        <f>COUNTIF(BI380:BN380, "Yes")</f>
        <v>0</v>
      </c>
      <c r="BR380" s="242">
        <f>SUM(BO380:BQ380)</f>
        <v>0</v>
      </c>
      <c r="BS380" s="9" t="str">
        <f>IF(MATCH(B:B,'[2]Master ATLIS List'!$A:$A,0),"Y","N")</f>
        <v>Y</v>
      </c>
    </row>
    <row r="381" spans="1:71" s="28" customFormat="1" x14ac:dyDescent="0.2">
      <c r="A381" s="409" t="s">
        <v>260</v>
      </c>
      <c r="B381" s="26" t="s">
        <v>261</v>
      </c>
      <c r="C381" s="18" t="s">
        <v>1653</v>
      </c>
      <c r="D381" s="18" t="s">
        <v>13</v>
      </c>
      <c r="E381" s="27" t="s">
        <v>65</v>
      </c>
      <c r="F381" s="402">
        <f>SUMIFS('MCO Encounters'!G:G,'MCO Encounters'!A:A,B381,'MCO Encounters'!F:F,$C$1)</f>
        <v>0</v>
      </c>
      <c r="G381" s="371"/>
      <c r="H381" s="404">
        <f>SUMIFS('MCO Encounters'!I:I,'MCO Encounters'!A:A,B381,'MCO Encounters'!F:F,$C$1)</f>
        <v>0</v>
      </c>
      <c r="I381" s="371"/>
      <c r="J381" s="404">
        <f>SUMIFS('MCO Encounters'!H:H,'MCO Encounters'!A:A,B381,'MCO Encounters'!F:F,$C$1)</f>
        <v>0</v>
      </c>
      <c r="K381" s="372"/>
      <c r="L381" s="370"/>
      <c r="M381" s="394"/>
      <c r="N381" s="394"/>
      <c r="O381" s="394"/>
      <c r="P381" s="394"/>
      <c r="Q381" s="394"/>
      <c r="R381" s="395"/>
      <c r="S381" s="396"/>
      <c r="T381" s="394"/>
      <c r="U381" s="397"/>
      <c r="V381" s="398"/>
      <c r="W381" s="394"/>
      <c r="X381" s="398"/>
      <c r="Y381" s="394"/>
      <c r="Z381" s="396"/>
      <c r="AA381" s="398"/>
      <c r="AB381" s="398"/>
      <c r="AC381" s="398"/>
      <c r="AD381" s="398"/>
      <c r="AE381" s="398"/>
      <c r="AF381" s="397"/>
      <c r="AG381" s="388"/>
      <c r="AH381" s="388"/>
      <c r="AI381" s="388"/>
      <c r="AJ381" s="388"/>
      <c r="AK381" s="388"/>
      <c r="AL381" s="388"/>
      <c r="AM381" s="388"/>
      <c r="AN381" s="388"/>
      <c r="AO381" s="388"/>
      <c r="AP381" s="388"/>
      <c r="AQ381" s="388"/>
      <c r="AR381" s="388"/>
      <c r="AS381" s="388"/>
      <c r="AT381" s="388"/>
      <c r="AU381" s="388"/>
      <c r="AV381" s="388"/>
      <c r="AW381" s="388"/>
      <c r="AX381" s="389"/>
      <c r="AY381" s="388"/>
      <c r="AZ381" s="388"/>
      <c r="BA381" s="388"/>
      <c r="BB381" s="388"/>
      <c r="BC381" s="388"/>
      <c r="BD381" s="388"/>
      <c r="BE381" s="388"/>
      <c r="BF381" s="388"/>
      <c r="BG381" s="388"/>
      <c r="BH381" s="399"/>
      <c r="BI381" s="385"/>
      <c r="BJ381" s="388"/>
      <c r="BK381" s="388"/>
      <c r="BL381" s="388"/>
      <c r="BM381" s="388"/>
      <c r="BN381" s="391"/>
      <c r="BO381" s="19">
        <f>COUNTIF(AG381:AW381,"Yes")</f>
        <v>0</v>
      </c>
      <c r="BP381" s="20">
        <f>COUNTIF(AX381:BG381, "Yes")</f>
        <v>0</v>
      </c>
      <c r="BQ381" s="21">
        <f>COUNTIF(BI381:BN381, "Yes")</f>
        <v>0</v>
      </c>
      <c r="BR381" s="242">
        <f>SUM(BO381:BQ381)</f>
        <v>0</v>
      </c>
      <c r="BS381" s="9" t="str">
        <f>IF(MATCH(B:B,'[2]Master ATLIS List'!$A:$A,0),"Y","N")</f>
        <v>Y</v>
      </c>
    </row>
    <row r="382" spans="1:71" x14ac:dyDescent="0.2">
      <c r="A382" s="408" t="s">
        <v>623</v>
      </c>
      <c r="B382" s="22" t="s">
        <v>624</v>
      </c>
      <c r="C382" s="23" t="s">
        <v>1571</v>
      </c>
      <c r="D382" s="23" t="s">
        <v>15</v>
      </c>
      <c r="E382" s="24" t="s">
        <v>65</v>
      </c>
      <c r="F382" s="402">
        <f>SUMIFS('MCO Encounters'!G:G,'MCO Encounters'!A:A,B382,'MCO Encounters'!F:F,$C$1)</f>
        <v>0</v>
      </c>
      <c r="G382" s="371"/>
      <c r="H382" s="404">
        <f>SUMIFS('MCO Encounters'!I:I,'MCO Encounters'!A:A,B382,'MCO Encounters'!F:F,$C$1)</f>
        <v>0</v>
      </c>
      <c r="I382" s="371"/>
      <c r="J382" s="404">
        <f>SUMIFS('MCO Encounters'!H:H,'MCO Encounters'!A:A,B382,'MCO Encounters'!F:F,$C$1)</f>
        <v>0</v>
      </c>
      <c r="K382" s="372"/>
      <c r="L382" s="370"/>
      <c r="M382" s="383"/>
      <c r="N382" s="383"/>
      <c r="O382" s="383"/>
      <c r="P382" s="383"/>
      <c r="Q382" s="383"/>
      <c r="R382" s="384"/>
      <c r="S382" s="385"/>
      <c r="T382" s="383"/>
      <c r="U382" s="393"/>
      <c r="V382" s="388"/>
      <c r="W382" s="383"/>
      <c r="X382" s="388"/>
      <c r="Y382" s="383"/>
      <c r="Z382" s="385"/>
      <c r="AA382" s="388"/>
      <c r="AB382" s="388"/>
      <c r="AC382" s="388"/>
      <c r="AD382" s="388"/>
      <c r="AE382" s="388"/>
      <c r="AF382" s="393"/>
      <c r="AG382" s="388"/>
      <c r="AH382" s="388"/>
      <c r="AI382" s="388"/>
      <c r="AJ382" s="388"/>
      <c r="AK382" s="388"/>
      <c r="AL382" s="388"/>
      <c r="AM382" s="388"/>
      <c r="AN382" s="388"/>
      <c r="AO382" s="388"/>
      <c r="AP382" s="388"/>
      <c r="AQ382" s="388"/>
      <c r="AR382" s="388"/>
      <c r="AS382" s="388"/>
      <c r="AT382" s="388"/>
      <c r="AU382" s="388"/>
      <c r="AV382" s="388"/>
      <c r="AW382" s="388"/>
      <c r="AX382" s="389"/>
      <c r="AY382" s="388"/>
      <c r="AZ382" s="388"/>
      <c r="BA382" s="388"/>
      <c r="BB382" s="388"/>
      <c r="BC382" s="388"/>
      <c r="BD382" s="388"/>
      <c r="BE382" s="388"/>
      <c r="BF382" s="388"/>
      <c r="BG382" s="388"/>
      <c r="BH382" s="390"/>
      <c r="BI382" s="385"/>
      <c r="BJ382" s="388"/>
      <c r="BK382" s="388"/>
      <c r="BL382" s="388"/>
      <c r="BM382" s="388"/>
      <c r="BN382" s="391"/>
      <c r="BO382" s="19">
        <f>COUNTIF(AG382:AW382,"Yes")</f>
        <v>0</v>
      </c>
      <c r="BP382" s="20">
        <f>COUNTIF(AX382:BG382, "Yes")</f>
        <v>0</v>
      </c>
      <c r="BQ382" s="21">
        <f>COUNTIF(BI382:BN382, "Yes")</f>
        <v>0</v>
      </c>
      <c r="BR382" s="242">
        <f>SUM(BO382:BQ382)</f>
        <v>0</v>
      </c>
      <c r="BS382" s="9" t="str">
        <f>IF(MATCH(B:B,'[2]Master ATLIS List'!$A:$A,0),"Y","N")</f>
        <v>Y</v>
      </c>
    </row>
    <row r="383" spans="1:71" s="28" customFormat="1" x14ac:dyDescent="0.2">
      <c r="A383" s="409" t="s">
        <v>545</v>
      </c>
      <c r="B383" s="26" t="s">
        <v>546</v>
      </c>
      <c r="C383" s="18" t="s">
        <v>1556</v>
      </c>
      <c r="D383" s="18" t="s">
        <v>15</v>
      </c>
      <c r="E383" s="27" t="s">
        <v>65</v>
      </c>
      <c r="F383" s="402">
        <f>SUMIFS('MCO Encounters'!G:G,'MCO Encounters'!A:A,B383,'MCO Encounters'!F:F,$C$1)</f>
        <v>0</v>
      </c>
      <c r="G383" s="371"/>
      <c r="H383" s="404">
        <f>SUMIFS('MCO Encounters'!I:I,'MCO Encounters'!A:A,B383,'MCO Encounters'!F:F,$C$1)</f>
        <v>0</v>
      </c>
      <c r="I383" s="371"/>
      <c r="J383" s="404">
        <f>SUMIFS('MCO Encounters'!H:H,'MCO Encounters'!A:A,B383,'MCO Encounters'!F:F,$C$1)</f>
        <v>0</v>
      </c>
      <c r="K383" s="372"/>
      <c r="L383" s="370"/>
      <c r="M383" s="394"/>
      <c r="N383" s="394"/>
      <c r="O383" s="394"/>
      <c r="P383" s="394"/>
      <c r="Q383" s="394"/>
      <c r="R383" s="395"/>
      <c r="S383" s="396"/>
      <c r="T383" s="394"/>
      <c r="U383" s="397"/>
      <c r="V383" s="398"/>
      <c r="W383" s="394"/>
      <c r="X383" s="398"/>
      <c r="Y383" s="394"/>
      <c r="Z383" s="396"/>
      <c r="AA383" s="398"/>
      <c r="AB383" s="398"/>
      <c r="AC383" s="398"/>
      <c r="AD383" s="398"/>
      <c r="AE383" s="398"/>
      <c r="AF383" s="397"/>
      <c r="AG383" s="388"/>
      <c r="AH383" s="388"/>
      <c r="AI383" s="388"/>
      <c r="AJ383" s="388"/>
      <c r="AK383" s="388"/>
      <c r="AL383" s="388"/>
      <c r="AM383" s="388"/>
      <c r="AN383" s="388"/>
      <c r="AO383" s="388"/>
      <c r="AP383" s="388"/>
      <c r="AQ383" s="388"/>
      <c r="AR383" s="388"/>
      <c r="AS383" s="388"/>
      <c r="AT383" s="388"/>
      <c r="AU383" s="388"/>
      <c r="AV383" s="388"/>
      <c r="AW383" s="388"/>
      <c r="AX383" s="389"/>
      <c r="AY383" s="388"/>
      <c r="AZ383" s="388"/>
      <c r="BA383" s="388"/>
      <c r="BB383" s="388"/>
      <c r="BC383" s="388"/>
      <c r="BD383" s="388"/>
      <c r="BE383" s="388"/>
      <c r="BF383" s="388"/>
      <c r="BG383" s="388"/>
      <c r="BH383" s="399"/>
      <c r="BI383" s="385"/>
      <c r="BJ383" s="388"/>
      <c r="BK383" s="388"/>
      <c r="BL383" s="388"/>
      <c r="BM383" s="388"/>
      <c r="BN383" s="391"/>
      <c r="BO383" s="19">
        <f>COUNTIF(AG383:AW383,"Yes")</f>
        <v>0</v>
      </c>
      <c r="BP383" s="20">
        <f>COUNTIF(AX383:BG383, "Yes")</f>
        <v>0</v>
      </c>
      <c r="BQ383" s="21">
        <f>COUNTIF(BI383:BN383, "Yes")</f>
        <v>0</v>
      </c>
      <c r="BR383" s="242">
        <f>SUM(BO383:BQ383)</f>
        <v>0</v>
      </c>
      <c r="BS383" s="9" t="str">
        <f>IF(MATCH(B:B,'[2]Master ATLIS List'!$A:$A,0),"Y","N")</f>
        <v>Y</v>
      </c>
    </row>
    <row r="384" spans="1:71" x14ac:dyDescent="0.2">
      <c r="A384" s="408" t="s">
        <v>256</v>
      </c>
      <c r="B384" s="22" t="s">
        <v>257</v>
      </c>
      <c r="C384" s="23" t="s">
        <v>1527</v>
      </c>
      <c r="D384" s="23" t="s">
        <v>13</v>
      </c>
      <c r="E384" s="24" t="s">
        <v>65</v>
      </c>
      <c r="F384" s="402">
        <f>SUMIFS('MCO Encounters'!G:G,'MCO Encounters'!A:A,B384,'MCO Encounters'!F:F,$C$1)</f>
        <v>0</v>
      </c>
      <c r="G384" s="371"/>
      <c r="H384" s="404">
        <f>SUMIFS('MCO Encounters'!I:I,'MCO Encounters'!A:A,B384,'MCO Encounters'!F:F,$C$1)</f>
        <v>0</v>
      </c>
      <c r="I384" s="371"/>
      <c r="J384" s="404">
        <f>SUMIFS('MCO Encounters'!H:H,'MCO Encounters'!A:A,B384,'MCO Encounters'!F:F,$C$1)</f>
        <v>0</v>
      </c>
      <c r="K384" s="372"/>
      <c r="L384" s="370"/>
      <c r="M384" s="383"/>
      <c r="N384" s="383"/>
      <c r="O384" s="383"/>
      <c r="P384" s="383"/>
      <c r="Q384" s="383"/>
      <c r="R384" s="384"/>
      <c r="S384" s="385"/>
      <c r="T384" s="383"/>
      <c r="U384" s="393"/>
      <c r="V384" s="388"/>
      <c r="W384" s="383"/>
      <c r="X384" s="388"/>
      <c r="Y384" s="383"/>
      <c r="Z384" s="385"/>
      <c r="AA384" s="388"/>
      <c r="AB384" s="388"/>
      <c r="AC384" s="388"/>
      <c r="AD384" s="388"/>
      <c r="AE384" s="388"/>
      <c r="AF384" s="393"/>
      <c r="AG384" s="388"/>
      <c r="AH384" s="388"/>
      <c r="AI384" s="388"/>
      <c r="AJ384" s="388"/>
      <c r="AK384" s="388"/>
      <c r="AL384" s="388"/>
      <c r="AM384" s="388"/>
      <c r="AN384" s="388"/>
      <c r="AO384" s="388"/>
      <c r="AP384" s="388"/>
      <c r="AQ384" s="388"/>
      <c r="AR384" s="388"/>
      <c r="AS384" s="388"/>
      <c r="AT384" s="388"/>
      <c r="AU384" s="388"/>
      <c r="AV384" s="388"/>
      <c r="AW384" s="388"/>
      <c r="AX384" s="389"/>
      <c r="AY384" s="388"/>
      <c r="AZ384" s="388"/>
      <c r="BA384" s="388"/>
      <c r="BB384" s="388"/>
      <c r="BC384" s="388"/>
      <c r="BD384" s="388"/>
      <c r="BE384" s="388"/>
      <c r="BF384" s="388"/>
      <c r="BG384" s="388"/>
      <c r="BH384" s="390"/>
      <c r="BI384" s="385"/>
      <c r="BJ384" s="388"/>
      <c r="BK384" s="388"/>
      <c r="BL384" s="388"/>
      <c r="BM384" s="388"/>
      <c r="BN384" s="391"/>
      <c r="BO384" s="19">
        <f>COUNTIF(AG384:AW384,"Yes")</f>
        <v>0</v>
      </c>
      <c r="BP384" s="20">
        <f>COUNTIF(AX384:BG384, "Yes")</f>
        <v>0</v>
      </c>
      <c r="BQ384" s="21">
        <f>COUNTIF(BI384:BN384, "Yes")</f>
        <v>0</v>
      </c>
      <c r="BR384" s="242">
        <f>SUM(BO384:BQ384)</f>
        <v>0</v>
      </c>
      <c r="BS384" s="9" t="str">
        <f>IF(MATCH(B:B,'[2]Master ATLIS List'!$A:$A,0),"Y","N")</f>
        <v>Y</v>
      </c>
    </row>
    <row r="385" spans="1:71" s="28" customFormat="1" x14ac:dyDescent="0.2">
      <c r="A385" s="409" t="s">
        <v>500</v>
      </c>
      <c r="B385" s="26" t="s">
        <v>501</v>
      </c>
      <c r="C385" s="18" t="s">
        <v>1588</v>
      </c>
      <c r="D385" s="18" t="s">
        <v>15</v>
      </c>
      <c r="E385" s="27" t="s">
        <v>65</v>
      </c>
      <c r="F385" s="402">
        <f>SUMIFS('MCO Encounters'!G:G,'MCO Encounters'!A:A,B385,'MCO Encounters'!F:F,$C$1)</f>
        <v>0</v>
      </c>
      <c r="G385" s="371"/>
      <c r="H385" s="404">
        <f>SUMIFS('MCO Encounters'!I:I,'MCO Encounters'!A:A,B385,'MCO Encounters'!F:F,$C$1)</f>
        <v>0</v>
      </c>
      <c r="I385" s="371"/>
      <c r="J385" s="404">
        <f>SUMIFS('MCO Encounters'!H:H,'MCO Encounters'!A:A,B385,'MCO Encounters'!F:F,$C$1)</f>
        <v>0</v>
      </c>
      <c r="K385" s="372"/>
      <c r="L385" s="370"/>
      <c r="M385" s="394"/>
      <c r="N385" s="394"/>
      <c r="O385" s="394"/>
      <c r="P385" s="394"/>
      <c r="Q385" s="394"/>
      <c r="R385" s="395"/>
      <c r="S385" s="396"/>
      <c r="T385" s="394"/>
      <c r="U385" s="397"/>
      <c r="V385" s="398"/>
      <c r="W385" s="394"/>
      <c r="X385" s="398"/>
      <c r="Y385" s="394"/>
      <c r="Z385" s="396"/>
      <c r="AA385" s="398"/>
      <c r="AB385" s="398"/>
      <c r="AC385" s="398"/>
      <c r="AD385" s="398"/>
      <c r="AE385" s="398"/>
      <c r="AF385" s="397"/>
      <c r="AG385" s="388"/>
      <c r="AH385" s="388"/>
      <c r="AI385" s="388"/>
      <c r="AJ385" s="388"/>
      <c r="AK385" s="388"/>
      <c r="AL385" s="388"/>
      <c r="AM385" s="388"/>
      <c r="AN385" s="388"/>
      <c r="AO385" s="388"/>
      <c r="AP385" s="388"/>
      <c r="AQ385" s="388"/>
      <c r="AR385" s="388"/>
      <c r="AS385" s="388"/>
      <c r="AT385" s="388"/>
      <c r="AU385" s="388"/>
      <c r="AV385" s="388"/>
      <c r="AW385" s="388"/>
      <c r="AX385" s="389"/>
      <c r="AY385" s="388"/>
      <c r="AZ385" s="388"/>
      <c r="BA385" s="388"/>
      <c r="BB385" s="388"/>
      <c r="BC385" s="388"/>
      <c r="BD385" s="388"/>
      <c r="BE385" s="388"/>
      <c r="BF385" s="388"/>
      <c r="BG385" s="388"/>
      <c r="BH385" s="399"/>
      <c r="BI385" s="385"/>
      <c r="BJ385" s="388"/>
      <c r="BK385" s="388"/>
      <c r="BL385" s="388"/>
      <c r="BM385" s="388"/>
      <c r="BN385" s="391"/>
      <c r="BO385" s="19">
        <f>COUNTIF(AG385:AW385,"Yes")</f>
        <v>0</v>
      </c>
      <c r="BP385" s="20">
        <f>COUNTIF(AX385:BG385, "Yes")</f>
        <v>0</v>
      </c>
      <c r="BQ385" s="21">
        <f>COUNTIF(BI385:BN385, "Yes")</f>
        <v>0</v>
      </c>
      <c r="BR385" s="242">
        <f>SUM(BO385:BQ385)</f>
        <v>0</v>
      </c>
      <c r="BS385" s="9" t="str">
        <f>IF(MATCH(B:B,'[2]Master ATLIS List'!$A:$A,0),"Y","N")</f>
        <v>Y</v>
      </c>
    </row>
    <row r="386" spans="1:71" x14ac:dyDescent="0.2">
      <c r="A386" s="408" t="s">
        <v>707</v>
      </c>
      <c r="B386" s="22" t="s">
        <v>708</v>
      </c>
      <c r="C386" s="23" t="s">
        <v>1720</v>
      </c>
      <c r="D386" s="23" t="s">
        <v>15</v>
      </c>
      <c r="E386" s="24" t="s">
        <v>65</v>
      </c>
      <c r="F386" s="402">
        <f>SUMIFS('MCO Encounters'!G:G,'MCO Encounters'!A:A,B386,'MCO Encounters'!F:F,$C$1)</f>
        <v>0</v>
      </c>
      <c r="G386" s="371"/>
      <c r="H386" s="404">
        <f>SUMIFS('MCO Encounters'!I:I,'MCO Encounters'!A:A,B386,'MCO Encounters'!F:F,$C$1)</f>
        <v>0</v>
      </c>
      <c r="I386" s="371"/>
      <c r="J386" s="404">
        <f>SUMIFS('MCO Encounters'!H:H,'MCO Encounters'!A:A,B386,'MCO Encounters'!F:F,$C$1)</f>
        <v>0</v>
      </c>
      <c r="K386" s="372"/>
      <c r="L386" s="370"/>
      <c r="M386" s="383"/>
      <c r="N386" s="383"/>
      <c r="O386" s="383"/>
      <c r="P386" s="383"/>
      <c r="Q386" s="383"/>
      <c r="R386" s="384"/>
      <c r="S386" s="385"/>
      <c r="T386" s="383"/>
      <c r="U386" s="393"/>
      <c r="V386" s="388"/>
      <c r="W386" s="383"/>
      <c r="X386" s="388"/>
      <c r="Y386" s="383"/>
      <c r="Z386" s="385"/>
      <c r="AA386" s="388"/>
      <c r="AB386" s="388"/>
      <c r="AC386" s="388"/>
      <c r="AD386" s="388"/>
      <c r="AE386" s="388"/>
      <c r="AF386" s="393"/>
      <c r="AG386" s="388"/>
      <c r="AH386" s="388"/>
      <c r="AI386" s="388"/>
      <c r="AJ386" s="388"/>
      <c r="AK386" s="388"/>
      <c r="AL386" s="388"/>
      <c r="AM386" s="388"/>
      <c r="AN386" s="388"/>
      <c r="AO386" s="388"/>
      <c r="AP386" s="388"/>
      <c r="AQ386" s="388"/>
      <c r="AR386" s="388"/>
      <c r="AS386" s="388"/>
      <c r="AT386" s="388"/>
      <c r="AU386" s="388"/>
      <c r="AV386" s="388"/>
      <c r="AW386" s="388"/>
      <c r="AX386" s="389"/>
      <c r="AY386" s="388"/>
      <c r="AZ386" s="388"/>
      <c r="BA386" s="388"/>
      <c r="BB386" s="388"/>
      <c r="BC386" s="388"/>
      <c r="BD386" s="388"/>
      <c r="BE386" s="388"/>
      <c r="BF386" s="388"/>
      <c r="BG386" s="388"/>
      <c r="BH386" s="390"/>
      <c r="BI386" s="385"/>
      <c r="BJ386" s="388"/>
      <c r="BK386" s="388"/>
      <c r="BL386" s="388"/>
      <c r="BM386" s="388"/>
      <c r="BN386" s="391"/>
      <c r="BO386" s="19">
        <f>COUNTIF(AG386:AW386,"Yes")</f>
        <v>0</v>
      </c>
      <c r="BP386" s="20">
        <f>COUNTIF(AX386:BG386, "Yes")</f>
        <v>0</v>
      </c>
      <c r="BQ386" s="21">
        <f>COUNTIF(BI386:BN386, "Yes")</f>
        <v>0</v>
      </c>
      <c r="BR386" s="242">
        <f>SUM(BO386:BQ386)</f>
        <v>0</v>
      </c>
      <c r="BS386" s="9" t="str">
        <f>IF(MATCH(B:B,'[2]Master ATLIS List'!$A:$A,0),"Y","N")</f>
        <v>Y</v>
      </c>
    </row>
    <row r="387" spans="1:71" s="28" customFormat="1" x14ac:dyDescent="0.2">
      <c r="A387" s="409" t="s">
        <v>685</v>
      </c>
      <c r="B387" s="26" t="s">
        <v>686</v>
      </c>
      <c r="C387" s="18" t="s">
        <v>1686</v>
      </c>
      <c r="D387" s="18" t="s">
        <v>160</v>
      </c>
      <c r="E387" s="27" t="s">
        <v>65</v>
      </c>
      <c r="F387" s="402">
        <f>SUMIFS('MCO Encounters'!G:G,'MCO Encounters'!A:A,B387,'MCO Encounters'!F:F,$C$1)</f>
        <v>0</v>
      </c>
      <c r="G387" s="371"/>
      <c r="H387" s="404">
        <f>SUMIFS('MCO Encounters'!I:I,'MCO Encounters'!A:A,B387,'MCO Encounters'!F:F,$C$1)</f>
        <v>0</v>
      </c>
      <c r="I387" s="371"/>
      <c r="J387" s="404">
        <f>SUMIFS('MCO Encounters'!H:H,'MCO Encounters'!A:A,B387,'MCO Encounters'!F:F,$C$1)</f>
        <v>0</v>
      </c>
      <c r="K387" s="372"/>
      <c r="L387" s="370"/>
      <c r="M387" s="394"/>
      <c r="N387" s="394"/>
      <c r="O387" s="394"/>
      <c r="P387" s="394"/>
      <c r="Q387" s="394"/>
      <c r="R387" s="395"/>
      <c r="S387" s="396"/>
      <c r="T387" s="394"/>
      <c r="U387" s="397"/>
      <c r="V387" s="398"/>
      <c r="W387" s="394"/>
      <c r="X387" s="398"/>
      <c r="Y387" s="394"/>
      <c r="Z387" s="396"/>
      <c r="AA387" s="398"/>
      <c r="AB387" s="398"/>
      <c r="AC387" s="398"/>
      <c r="AD387" s="398"/>
      <c r="AE387" s="398"/>
      <c r="AF387" s="397"/>
      <c r="AG387" s="388"/>
      <c r="AH387" s="388"/>
      <c r="AI387" s="388"/>
      <c r="AJ387" s="388"/>
      <c r="AK387" s="388"/>
      <c r="AL387" s="388"/>
      <c r="AM387" s="388"/>
      <c r="AN387" s="388"/>
      <c r="AO387" s="388"/>
      <c r="AP387" s="388"/>
      <c r="AQ387" s="388"/>
      <c r="AR387" s="388"/>
      <c r="AS387" s="388"/>
      <c r="AT387" s="388"/>
      <c r="AU387" s="388"/>
      <c r="AV387" s="388"/>
      <c r="AW387" s="388"/>
      <c r="AX387" s="389"/>
      <c r="AY387" s="388"/>
      <c r="AZ387" s="388"/>
      <c r="BA387" s="388"/>
      <c r="BB387" s="388"/>
      <c r="BC387" s="388"/>
      <c r="BD387" s="388"/>
      <c r="BE387" s="388"/>
      <c r="BF387" s="388"/>
      <c r="BG387" s="388"/>
      <c r="BH387" s="399"/>
      <c r="BI387" s="385"/>
      <c r="BJ387" s="388"/>
      <c r="BK387" s="388"/>
      <c r="BL387" s="388"/>
      <c r="BM387" s="388"/>
      <c r="BN387" s="391"/>
      <c r="BO387" s="19">
        <f>COUNTIF(AG387:AW387,"Yes")</f>
        <v>0</v>
      </c>
      <c r="BP387" s="20">
        <f>COUNTIF(AX387:BG387, "Yes")</f>
        <v>0</v>
      </c>
      <c r="BQ387" s="21">
        <f>COUNTIF(BI387:BN387, "Yes")</f>
        <v>0</v>
      </c>
      <c r="BR387" s="242">
        <f>SUM(BO387:BQ387)</f>
        <v>0</v>
      </c>
      <c r="BS387" s="9" t="str">
        <f>IF(MATCH(B:B,'[2]Master ATLIS List'!$A:$A,0),"Y","N")</f>
        <v>Y</v>
      </c>
    </row>
    <row r="388" spans="1:71" x14ac:dyDescent="0.2">
      <c r="A388" s="408" t="s">
        <v>537</v>
      </c>
      <c r="B388" s="22" t="s">
        <v>538</v>
      </c>
      <c r="C388" s="23" t="s">
        <v>1862</v>
      </c>
      <c r="D388" s="23" t="s">
        <v>15</v>
      </c>
      <c r="E388" s="24" t="s">
        <v>67</v>
      </c>
      <c r="F388" s="402">
        <f>SUMIFS('MCO Encounters'!G:G,'MCO Encounters'!A:A,B388,'MCO Encounters'!F:F,$C$1)</f>
        <v>0</v>
      </c>
      <c r="G388" s="371"/>
      <c r="H388" s="404">
        <f>SUMIFS('MCO Encounters'!I:I,'MCO Encounters'!A:A,B388,'MCO Encounters'!F:F,$C$1)</f>
        <v>0</v>
      </c>
      <c r="I388" s="371"/>
      <c r="J388" s="404">
        <f>SUMIFS('MCO Encounters'!H:H,'MCO Encounters'!A:A,B388,'MCO Encounters'!F:F,$C$1)</f>
        <v>0</v>
      </c>
      <c r="K388" s="372"/>
      <c r="L388" s="370"/>
      <c r="M388" s="383"/>
      <c r="N388" s="383"/>
      <c r="O388" s="383"/>
      <c r="P388" s="383"/>
      <c r="Q388" s="383"/>
      <c r="R388" s="384"/>
      <c r="S388" s="385"/>
      <c r="T388" s="383"/>
      <c r="U388" s="393"/>
      <c r="V388" s="388"/>
      <c r="W388" s="383"/>
      <c r="X388" s="388"/>
      <c r="Y388" s="383"/>
      <c r="Z388" s="385"/>
      <c r="AA388" s="388"/>
      <c r="AB388" s="388"/>
      <c r="AC388" s="388"/>
      <c r="AD388" s="388"/>
      <c r="AE388" s="388"/>
      <c r="AF388" s="393"/>
      <c r="AG388" s="388"/>
      <c r="AH388" s="388"/>
      <c r="AI388" s="388"/>
      <c r="AJ388" s="388"/>
      <c r="AK388" s="388"/>
      <c r="AL388" s="388"/>
      <c r="AM388" s="388"/>
      <c r="AN388" s="388"/>
      <c r="AO388" s="388"/>
      <c r="AP388" s="388"/>
      <c r="AQ388" s="388"/>
      <c r="AR388" s="388"/>
      <c r="AS388" s="388"/>
      <c r="AT388" s="388"/>
      <c r="AU388" s="388"/>
      <c r="AV388" s="388"/>
      <c r="AW388" s="388"/>
      <c r="AX388" s="389"/>
      <c r="AY388" s="388"/>
      <c r="AZ388" s="388"/>
      <c r="BA388" s="388"/>
      <c r="BB388" s="388"/>
      <c r="BC388" s="388"/>
      <c r="BD388" s="388"/>
      <c r="BE388" s="388"/>
      <c r="BF388" s="388"/>
      <c r="BG388" s="388"/>
      <c r="BH388" s="390"/>
      <c r="BI388" s="385"/>
      <c r="BJ388" s="388"/>
      <c r="BK388" s="388"/>
      <c r="BL388" s="388"/>
      <c r="BM388" s="388"/>
      <c r="BN388" s="391"/>
      <c r="BO388" s="19">
        <f>COUNTIF(AG388:AW388,"Yes")</f>
        <v>0</v>
      </c>
      <c r="BP388" s="20">
        <f>COUNTIF(AX388:BG388, "Yes")</f>
        <v>0</v>
      </c>
      <c r="BQ388" s="21">
        <f>COUNTIF(BI388:BN388, "Yes")</f>
        <v>0</v>
      </c>
      <c r="BR388" s="242">
        <f>SUM(BO388:BQ388)</f>
        <v>0</v>
      </c>
      <c r="BS388" s="9" t="str">
        <f>IF(MATCH(B:B,'[2]Master ATLIS List'!$A:$A,0),"Y","N")</f>
        <v>Y</v>
      </c>
    </row>
    <row r="389" spans="1:71" s="28" customFormat="1" x14ac:dyDescent="0.2">
      <c r="A389" s="409" t="s">
        <v>1059</v>
      </c>
      <c r="B389" s="26" t="s">
        <v>1060</v>
      </c>
      <c r="C389" s="18" t="s">
        <v>1638</v>
      </c>
      <c r="D389" s="18" t="s">
        <v>15</v>
      </c>
      <c r="E389" s="27" t="s">
        <v>67</v>
      </c>
      <c r="F389" s="402">
        <f>SUMIFS('MCO Encounters'!G:G,'MCO Encounters'!A:A,B389,'MCO Encounters'!F:F,$C$1)</f>
        <v>0</v>
      </c>
      <c r="G389" s="371"/>
      <c r="H389" s="404">
        <f>SUMIFS('MCO Encounters'!I:I,'MCO Encounters'!A:A,B389,'MCO Encounters'!F:F,$C$1)</f>
        <v>0</v>
      </c>
      <c r="I389" s="371"/>
      <c r="J389" s="404">
        <f>SUMIFS('MCO Encounters'!H:H,'MCO Encounters'!A:A,B389,'MCO Encounters'!F:F,$C$1)</f>
        <v>0</v>
      </c>
      <c r="K389" s="372"/>
      <c r="L389" s="370"/>
      <c r="M389" s="394"/>
      <c r="N389" s="394"/>
      <c r="O389" s="394"/>
      <c r="P389" s="394"/>
      <c r="Q389" s="394"/>
      <c r="R389" s="395"/>
      <c r="S389" s="396"/>
      <c r="T389" s="394"/>
      <c r="U389" s="397"/>
      <c r="V389" s="398"/>
      <c r="W389" s="394"/>
      <c r="X389" s="398"/>
      <c r="Y389" s="394"/>
      <c r="Z389" s="396"/>
      <c r="AA389" s="398"/>
      <c r="AB389" s="398"/>
      <c r="AC389" s="398"/>
      <c r="AD389" s="398"/>
      <c r="AE389" s="398"/>
      <c r="AF389" s="397"/>
      <c r="AG389" s="388"/>
      <c r="AH389" s="388"/>
      <c r="AI389" s="388"/>
      <c r="AJ389" s="388"/>
      <c r="AK389" s="388"/>
      <c r="AL389" s="388"/>
      <c r="AM389" s="388"/>
      <c r="AN389" s="388"/>
      <c r="AO389" s="388"/>
      <c r="AP389" s="388"/>
      <c r="AQ389" s="388"/>
      <c r="AR389" s="388"/>
      <c r="AS389" s="388"/>
      <c r="AT389" s="388"/>
      <c r="AU389" s="388"/>
      <c r="AV389" s="388"/>
      <c r="AW389" s="388"/>
      <c r="AX389" s="389"/>
      <c r="AY389" s="388"/>
      <c r="AZ389" s="388"/>
      <c r="BA389" s="388"/>
      <c r="BB389" s="388"/>
      <c r="BC389" s="388"/>
      <c r="BD389" s="388"/>
      <c r="BE389" s="388"/>
      <c r="BF389" s="388"/>
      <c r="BG389" s="388"/>
      <c r="BH389" s="399"/>
      <c r="BI389" s="385"/>
      <c r="BJ389" s="388"/>
      <c r="BK389" s="388"/>
      <c r="BL389" s="388"/>
      <c r="BM389" s="388"/>
      <c r="BN389" s="391"/>
      <c r="BO389" s="19">
        <f>COUNTIF(AG389:AW389,"Yes")</f>
        <v>0</v>
      </c>
      <c r="BP389" s="20">
        <f>COUNTIF(AX389:BG389, "Yes")</f>
        <v>0</v>
      </c>
      <c r="BQ389" s="21">
        <f>COUNTIF(BI389:BN389, "Yes")</f>
        <v>0</v>
      </c>
      <c r="BR389" s="242">
        <f>SUM(BO389:BQ389)</f>
        <v>0</v>
      </c>
      <c r="BS389" s="9" t="str">
        <f>IF(MATCH(B:B,'[2]Master ATLIS List'!$A:$A,0),"Y","N")</f>
        <v>Y</v>
      </c>
    </row>
    <row r="390" spans="1:71" x14ac:dyDescent="0.2">
      <c r="A390" s="408" t="s">
        <v>802</v>
      </c>
      <c r="B390" s="22" t="s">
        <v>803</v>
      </c>
      <c r="C390" s="23" t="s">
        <v>1460</v>
      </c>
      <c r="D390" s="23" t="s">
        <v>160</v>
      </c>
      <c r="E390" s="24" t="s">
        <v>18</v>
      </c>
      <c r="F390" s="402">
        <f>SUMIFS('MCO Encounters'!G:G,'MCO Encounters'!A:A,B390,'MCO Encounters'!F:F,$C$1)</f>
        <v>0</v>
      </c>
      <c r="G390" s="371"/>
      <c r="H390" s="404">
        <f>SUMIFS('MCO Encounters'!I:I,'MCO Encounters'!A:A,B390,'MCO Encounters'!F:F,$C$1)</f>
        <v>0</v>
      </c>
      <c r="I390" s="371"/>
      <c r="J390" s="404">
        <f>SUMIFS('MCO Encounters'!H:H,'MCO Encounters'!A:A,B390,'MCO Encounters'!F:F,$C$1)</f>
        <v>0</v>
      </c>
      <c r="K390" s="372"/>
      <c r="L390" s="370"/>
      <c r="M390" s="383"/>
      <c r="N390" s="383"/>
      <c r="O390" s="383"/>
      <c r="P390" s="383"/>
      <c r="Q390" s="383"/>
      <c r="R390" s="384"/>
      <c r="S390" s="385"/>
      <c r="T390" s="383"/>
      <c r="U390" s="393"/>
      <c r="V390" s="388"/>
      <c r="W390" s="383"/>
      <c r="X390" s="388"/>
      <c r="Y390" s="383"/>
      <c r="Z390" s="385"/>
      <c r="AA390" s="388"/>
      <c r="AB390" s="388"/>
      <c r="AC390" s="388"/>
      <c r="AD390" s="388"/>
      <c r="AE390" s="388"/>
      <c r="AF390" s="393"/>
      <c r="AG390" s="388"/>
      <c r="AH390" s="388"/>
      <c r="AI390" s="388"/>
      <c r="AJ390" s="388"/>
      <c r="AK390" s="388"/>
      <c r="AL390" s="388"/>
      <c r="AM390" s="388"/>
      <c r="AN390" s="388"/>
      <c r="AO390" s="388"/>
      <c r="AP390" s="388"/>
      <c r="AQ390" s="388"/>
      <c r="AR390" s="388"/>
      <c r="AS390" s="388"/>
      <c r="AT390" s="388"/>
      <c r="AU390" s="388"/>
      <c r="AV390" s="388"/>
      <c r="AW390" s="388"/>
      <c r="AX390" s="389"/>
      <c r="AY390" s="388"/>
      <c r="AZ390" s="388"/>
      <c r="BA390" s="388"/>
      <c r="BB390" s="388"/>
      <c r="BC390" s="388"/>
      <c r="BD390" s="388"/>
      <c r="BE390" s="388"/>
      <c r="BF390" s="388"/>
      <c r="BG390" s="388"/>
      <c r="BH390" s="390"/>
      <c r="BI390" s="385"/>
      <c r="BJ390" s="388"/>
      <c r="BK390" s="388"/>
      <c r="BL390" s="388"/>
      <c r="BM390" s="388"/>
      <c r="BN390" s="391"/>
      <c r="BO390" s="19">
        <f>COUNTIF(AG390:AW390,"Yes")</f>
        <v>0</v>
      </c>
      <c r="BP390" s="20">
        <f>COUNTIF(AX390:BG390, "Yes")</f>
        <v>0</v>
      </c>
      <c r="BQ390" s="21">
        <f>COUNTIF(BI390:BN390, "Yes")</f>
        <v>0</v>
      </c>
      <c r="BR390" s="242">
        <f>SUM(BO390:BQ390)</f>
        <v>0</v>
      </c>
      <c r="BS390" s="9" t="str">
        <f>IF(MATCH(B:B,'[2]Master ATLIS List'!$A:$A,0),"Y","N")</f>
        <v>Y</v>
      </c>
    </row>
    <row r="391" spans="1:71" s="28" customFormat="1" x14ac:dyDescent="0.2">
      <c r="A391" s="409" t="s">
        <v>422</v>
      </c>
      <c r="B391" s="26" t="s">
        <v>423</v>
      </c>
      <c r="C391" s="18" t="s">
        <v>1797</v>
      </c>
      <c r="D391" s="18" t="s">
        <v>13</v>
      </c>
      <c r="E391" s="27" t="s">
        <v>67</v>
      </c>
      <c r="F391" s="402">
        <f>SUMIFS('MCO Encounters'!G:G,'MCO Encounters'!A:A,B391,'MCO Encounters'!F:F,$C$1)</f>
        <v>0</v>
      </c>
      <c r="G391" s="371"/>
      <c r="H391" s="404">
        <f>SUMIFS('MCO Encounters'!I:I,'MCO Encounters'!A:A,B391,'MCO Encounters'!F:F,$C$1)</f>
        <v>0</v>
      </c>
      <c r="I391" s="371"/>
      <c r="J391" s="404">
        <f>SUMIFS('MCO Encounters'!H:H,'MCO Encounters'!A:A,B391,'MCO Encounters'!F:F,$C$1)</f>
        <v>0</v>
      </c>
      <c r="K391" s="372"/>
      <c r="L391" s="370"/>
      <c r="M391" s="394"/>
      <c r="N391" s="394"/>
      <c r="O391" s="394"/>
      <c r="P391" s="394"/>
      <c r="Q391" s="394"/>
      <c r="R391" s="395"/>
      <c r="S391" s="396"/>
      <c r="T391" s="394"/>
      <c r="U391" s="397"/>
      <c r="V391" s="398"/>
      <c r="W391" s="394"/>
      <c r="X391" s="398"/>
      <c r="Y391" s="394"/>
      <c r="Z391" s="396"/>
      <c r="AA391" s="398"/>
      <c r="AB391" s="398"/>
      <c r="AC391" s="398"/>
      <c r="AD391" s="398"/>
      <c r="AE391" s="398"/>
      <c r="AF391" s="397"/>
      <c r="AG391" s="388"/>
      <c r="AH391" s="388"/>
      <c r="AI391" s="388"/>
      <c r="AJ391" s="388"/>
      <c r="AK391" s="388"/>
      <c r="AL391" s="388"/>
      <c r="AM391" s="388"/>
      <c r="AN391" s="388"/>
      <c r="AO391" s="388"/>
      <c r="AP391" s="388"/>
      <c r="AQ391" s="388"/>
      <c r="AR391" s="388"/>
      <c r="AS391" s="388"/>
      <c r="AT391" s="388"/>
      <c r="AU391" s="388"/>
      <c r="AV391" s="388"/>
      <c r="AW391" s="388"/>
      <c r="AX391" s="389"/>
      <c r="AY391" s="388"/>
      <c r="AZ391" s="388"/>
      <c r="BA391" s="388"/>
      <c r="BB391" s="388"/>
      <c r="BC391" s="388"/>
      <c r="BD391" s="388"/>
      <c r="BE391" s="388"/>
      <c r="BF391" s="388"/>
      <c r="BG391" s="388"/>
      <c r="BH391" s="399"/>
      <c r="BI391" s="385"/>
      <c r="BJ391" s="388"/>
      <c r="BK391" s="388"/>
      <c r="BL391" s="388"/>
      <c r="BM391" s="388"/>
      <c r="BN391" s="391"/>
      <c r="BO391" s="19">
        <f>COUNTIF(AG391:AW391,"Yes")</f>
        <v>0</v>
      </c>
      <c r="BP391" s="20">
        <f>COUNTIF(AX391:BG391, "Yes")</f>
        <v>0</v>
      </c>
      <c r="BQ391" s="21">
        <f>COUNTIF(BI391:BN391, "Yes")</f>
        <v>0</v>
      </c>
      <c r="BR391" s="242">
        <f>SUM(BO391:BQ391)</f>
        <v>0</v>
      </c>
      <c r="BS391" s="9" t="str">
        <f>IF(MATCH(B:B,'[2]Master ATLIS List'!$A:$A,0),"Y","N")</f>
        <v>Y</v>
      </c>
    </row>
    <row r="392" spans="1:71" x14ac:dyDescent="0.2">
      <c r="A392" s="408" t="s">
        <v>471</v>
      </c>
      <c r="B392" s="22" t="s">
        <v>472</v>
      </c>
      <c r="C392" s="23" t="s">
        <v>1617</v>
      </c>
      <c r="D392" s="23" t="s">
        <v>15</v>
      </c>
      <c r="E392" s="24" t="s">
        <v>49</v>
      </c>
      <c r="F392" s="402">
        <f>SUMIFS('MCO Encounters'!G:G,'MCO Encounters'!A:A,B392,'MCO Encounters'!F:F,$C$1)</f>
        <v>0</v>
      </c>
      <c r="G392" s="371"/>
      <c r="H392" s="404">
        <f>SUMIFS('MCO Encounters'!I:I,'MCO Encounters'!A:A,B392,'MCO Encounters'!F:F,$C$1)</f>
        <v>0</v>
      </c>
      <c r="I392" s="371"/>
      <c r="J392" s="404">
        <f>SUMIFS('MCO Encounters'!H:H,'MCO Encounters'!A:A,B392,'MCO Encounters'!F:F,$C$1)</f>
        <v>0</v>
      </c>
      <c r="K392" s="372"/>
      <c r="L392" s="370"/>
      <c r="M392" s="383"/>
      <c r="N392" s="383"/>
      <c r="O392" s="383"/>
      <c r="P392" s="383"/>
      <c r="Q392" s="383"/>
      <c r="R392" s="384"/>
      <c r="S392" s="385"/>
      <c r="T392" s="383"/>
      <c r="U392" s="393"/>
      <c r="V392" s="388"/>
      <c r="W392" s="383"/>
      <c r="X392" s="388"/>
      <c r="Y392" s="383"/>
      <c r="Z392" s="385"/>
      <c r="AA392" s="388"/>
      <c r="AB392" s="388"/>
      <c r="AC392" s="388"/>
      <c r="AD392" s="388"/>
      <c r="AE392" s="388"/>
      <c r="AF392" s="393"/>
      <c r="AG392" s="388"/>
      <c r="AH392" s="388"/>
      <c r="AI392" s="388"/>
      <c r="AJ392" s="388"/>
      <c r="AK392" s="388"/>
      <c r="AL392" s="388"/>
      <c r="AM392" s="388"/>
      <c r="AN392" s="388"/>
      <c r="AO392" s="388"/>
      <c r="AP392" s="388"/>
      <c r="AQ392" s="388"/>
      <c r="AR392" s="388"/>
      <c r="AS392" s="388"/>
      <c r="AT392" s="388"/>
      <c r="AU392" s="388"/>
      <c r="AV392" s="388"/>
      <c r="AW392" s="388"/>
      <c r="AX392" s="389"/>
      <c r="AY392" s="388"/>
      <c r="AZ392" s="388"/>
      <c r="BA392" s="388"/>
      <c r="BB392" s="388"/>
      <c r="BC392" s="388"/>
      <c r="BD392" s="388"/>
      <c r="BE392" s="388"/>
      <c r="BF392" s="388"/>
      <c r="BG392" s="388"/>
      <c r="BH392" s="390"/>
      <c r="BI392" s="385"/>
      <c r="BJ392" s="388"/>
      <c r="BK392" s="388"/>
      <c r="BL392" s="388"/>
      <c r="BM392" s="388"/>
      <c r="BN392" s="391"/>
      <c r="BO392" s="19">
        <f>COUNTIF(AG392:AW392,"Yes")</f>
        <v>0</v>
      </c>
      <c r="BP392" s="20">
        <f>COUNTIF(AX392:BG392, "Yes")</f>
        <v>0</v>
      </c>
      <c r="BQ392" s="21">
        <f>COUNTIF(BI392:BN392, "Yes")</f>
        <v>0</v>
      </c>
      <c r="BR392" s="242">
        <f>SUM(BO392:BQ392)</f>
        <v>0</v>
      </c>
      <c r="BS392" s="9" t="str">
        <f>IF(MATCH(B:B,'[2]Master ATLIS List'!$A:$A,0),"Y","N")</f>
        <v>Y</v>
      </c>
    </row>
    <row r="393" spans="1:71" s="28" customFormat="1" x14ac:dyDescent="0.2">
      <c r="A393" s="409" t="s">
        <v>673</v>
      </c>
      <c r="B393" s="26" t="s">
        <v>674</v>
      </c>
      <c r="C393" s="18" t="s">
        <v>1584</v>
      </c>
      <c r="D393" s="18" t="s">
        <v>15</v>
      </c>
      <c r="E393" s="27" t="s">
        <v>18</v>
      </c>
      <c r="F393" s="402">
        <f>SUMIFS('MCO Encounters'!G:G,'MCO Encounters'!A:A,B393,'MCO Encounters'!F:F,$C$1)</f>
        <v>0</v>
      </c>
      <c r="G393" s="371"/>
      <c r="H393" s="404">
        <f>SUMIFS('MCO Encounters'!I:I,'MCO Encounters'!A:A,B393,'MCO Encounters'!F:F,$C$1)</f>
        <v>0</v>
      </c>
      <c r="I393" s="371"/>
      <c r="J393" s="404">
        <f>SUMIFS('MCO Encounters'!H:H,'MCO Encounters'!A:A,B393,'MCO Encounters'!F:F,$C$1)</f>
        <v>0</v>
      </c>
      <c r="K393" s="372"/>
      <c r="L393" s="370"/>
      <c r="M393" s="394"/>
      <c r="N393" s="394"/>
      <c r="O393" s="394"/>
      <c r="P393" s="394"/>
      <c r="Q393" s="394"/>
      <c r="R393" s="395"/>
      <c r="S393" s="396"/>
      <c r="T393" s="394"/>
      <c r="U393" s="397"/>
      <c r="V393" s="398"/>
      <c r="W393" s="394"/>
      <c r="X393" s="398"/>
      <c r="Y393" s="394"/>
      <c r="Z393" s="396"/>
      <c r="AA393" s="398"/>
      <c r="AB393" s="398"/>
      <c r="AC393" s="398"/>
      <c r="AD393" s="398"/>
      <c r="AE393" s="398"/>
      <c r="AF393" s="397"/>
      <c r="AG393" s="388"/>
      <c r="AH393" s="388"/>
      <c r="AI393" s="388"/>
      <c r="AJ393" s="388"/>
      <c r="AK393" s="388"/>
      <c r="AL393" s="388"/>
      <c r="AM393" s="388"/>
      <c r="AN393" s="388"/>
      <c r="AO393" s="388"/>
      <c r="AP393" s="388"/>
      <c r="AQ393" s="388"/>
      <c r="AR393" s="388"/>
      <c r="AS393" s="388"/>
      <c r="AT393" s="388"/>
      <c r="AU393" s="388"/>
      <c r="AV393" s="388"/>
      <c r="AW393" s="388"/>
      <c r="AX393" s="389"/>
      <c r="AY393" s="388"/>
      <c r="AZ393" s="388"/>
      <c r="BA393" s="388"/>
      <c r="BB393" s="388"/>
      <c r="BC393" s="388"/>
      <c r="BD393" s="388"/>
      <c r="BE393" s="388"/>
      <c r="BF393" s="388"/>
      <c r="BG393" s="388"/>
      <c r="BH393" s="399"/>
      <c r="BI393" s="385"/>
      <c r="BJ393" s="388"/>
      <c r="BK393" s="388"/>
      <c r="BL393" s="388"/>
      <c r="BM393" s="388"/>
      <c r="BN393" s="391"/>
      <c r="BO393" s="19">
        <f>COUNTIF(AG393:AW393,"Yes")</f>
        <v>0</v>
      </c>
      <c r="BP393" s="20">
        <f>COUNTIF(AX393:BG393, "Yes")</f>
        <v>0</v>
      </c>
      <c r="BQ393" s="21">
        <f>COUNTIF(BI393:BN393, "Yes")</f>
        <v>0</v>
      </c>
      <c r="BR393" s="242">
        <f>SUM(BO393:BQ393)</f>
        <v>0</v>
      </c>
      <c r="BS393" s="9" t="str">
        <f>IF(MATCH(B:B,'[2]Master ATLIS List'!$A:$A,0),"Y","N")</f>
        <v>Y</v>
      </c>
    </row>
    <row r="394" spans="1:71" x14ac:dyDescent="0.2">
      <c r="A394" s="408" t="s">
        <v>695</v>
      </c>
      <c r="B394" s="22" t="s">
        <v>696</v>
      </c>
      <c r="C394" s="23" t="s">
        <v>1451</v>
      </c>
      <c r="D394" s="23" t="s">
        <v>15</v>
      </c>
      <c r="E394" s="24" t="s">
        <v>19</v>
      </c>
      <c r="F394" s="402">
        <f>SUMIFS('MCO Encounters'!G:G,'MCO Encounters'!A:A,B394,'MCO Encounters'!F:F,$C$1)</f>
        <v>0</v>
      </c>
      <c r="G394" s="371"/>
      <c r="H394" s="404">
        <f>SUMIFS('MCO Encounters'!I:I,'MCO Encounters'!A:A,B394,'MCO Encounters'!F:F,$C$1)</f>
        <v>0</v>
      </c>
      <c r="I394" s="371"/>
      <c r="J394" s="404">
        <f>SUMIFS('MCO Encounters'!H:H,'MCO Encounters'!A:A,B394,'MCO Encounters'!F:F,$C$1)</f>
        <v>0</v>
      </c>
      <c r="K394" s="372"/>
      <c r="L394" s="370"/>
      <c r="M394" s="383"/>
      <c r="N394" s="383"/>
      <c r="O394" s="383"/>
      <c r="P394" s="383"/>
      <c r="Q394" s="383"/>
      <c r="R394" s="384"/>
      <c r="S394" s="385"/>
      <c r="T394" s="383"/>
      <c r="U394" s="393"/>
      <c r="V394" s="388"/>
      <c r="W394" s="383"/>
      <c r="X394" s="388"/>
      <c r="Y394" s="383"/>
      <c r="Z394" s="385"/>
      <c r="AA394" s="388"/>
      <c r="AB394" s="388"/>
      <c r="AC394" s="388"/>
      <c r="AD394" s="388"/>
      <c r="AE394" s="388"/>
      <c r="AF394" s="393"/>
      <c r="AG394" s="388"/>
      <c r="AH394" s="388"/>
      <c r="AI394" s="388"/>
      <c r="AJ394" s="388"/>
      <c r="AK394" s="388"/>
      <c r="AL394" s="388"/>
      <c r="AM394" s="388"/>
      <c r="AN394" s="388"/>
      <c r="AO394" s="388"/>
      <c r="AP394" s="388"/>
      <c r="AQ394" s="388"/>
      <c r="AR394" s="388"/>
      <c r="AS394" s="388"/>
      <c r="AT394" s="388"/>
      <c r="AU394" s="388"/>
      <c r="AV394" s="388"/>
      <c r="AW394" s="388"/>
      <c r="AX394" s="389"/>
      <c r="AY394" s="388"/>
      <c r="AZ394" s="388"/>
      <c r="BA394" s="388"/>
      <c r="BB394" s="388"/>
      <c r="BC394" s="388"/>
      <c r="BD394" s="388"/>
      <c r="BE394" s="388"/>
      <c r="BF394" s="388"/>
      <c r="BG394" s="388"/>
      <c r="BH394" s="390"/>
      <c r="BI394" s="385"/>
      <c r="BJ394" s="388"/>
      <c r="BK394" s="388"/>
      <c r="BL394" s="388"/>
      <c r="BM394" s="388"/>
      <c r="BN394" s="391"/>
      <c r="BO394" s="19">
        <f>COUNTIF(AG394:AW394,"Yes")</f>
        <v>0</v>
      </c>
      <c r="BP394" s="20">
        <f>COUNTIF(AX394:BG394, "Yes")</f>
        <v>0</v>
      </c>
      <c r="BQ394" s="21">
        <f>COUNTIF(BI394:BN394, "Yes")</f>
        <v>0</v>
      </c>
      <c r="BR394" s="242">
        <f>SUM(BO394:BQ394)</f>
        <v>0</v>
      </c>
      <c r="BS394" s="9" t="str">
        <f>IF(MATCH(B:B,'[2]Master ATLIS List'!$A:$A,0),"Y","N")</f>
        <v>Y</v>
      </c>
    </row>
    <row r="395" spans="1:71" s="28" customFormat="1" x14ac:dyDescent="0.2">
      <c r="A395" s="409" t="s">
        <v>756</v>
      </c>
      <c r="B395" s="26" t="s">
        <v>757</v>
      </c>
      <c r="C395" s="18" t="s">
        <v>1465</v>
      </c>
      <c r="D395" s="18" t="s">
        <v>13</v>
      </c>
      <c r="E395" s="27" t="s">
        <v>66</v>
      </c>
      <c r="F395" s="402">
        <f>SUMIFS('MCO Encounters'!G:G,'MCO Encounters'!A:A,B395,'MCO Encounters'!F:F,$C$1)</f>
        <v>0</v>
      </c>
      <c r="G395" s="371"/>
      <c r="H395" s="404">
        <f>SUMIFS('MCO Encounters'!I:I,'MCO Encounters'!A:A,B395,'MCO Encounters'!F:F,$C$1)</f>
        <v>0</v>
      </c>
      <c r="I395" s="371"/>
      <c r="J395" s="404">
        <f>SUMIFS('MCO Encounters'!H:H,'MCO Encounters'!A:A,B395,'MCO Encounters'!F:F,$C$1)</f>
        <v>0</v>
      </c>
      <c r="K395" s="372"/>
      <c r="L395" s="370"/>
      <c r="M395" s="394"/>
      <c r="N395" s="394"/>
      <c r="O395" s="394"/>
      <c r="P395" s="394"/>
      <c r="Q395" s="394"/>
      <c r="R395" s="395"/>
      <c r="S395" s="396"/>
      <c r="T395" s="394"/>
      <c r="U395" s="397"/>
      <c r="V395" s="398"/>
      <c r="W395" s="394"/>
      <c r="X395" s="398"/>
      <c r="Y395" s="394"/>
      <c r="Z395" s="396"/>
      <c r="AA395" s="398"/>
      <c r="AB395" s="398"/>
      <c r="AC395" s="398"/>
      <c r="AD395" s="398"/>
      <c r="AE395" s="398"/>
      <c r="AF395" s="397"/>
      <c r="AG395" s="388"/>
      <c r="AH395" s="388"/>
      <c r="AI395" s="388"/>
      <c r="AJ395" s="388"/>
      <c r="AK395" s="388"/>
      <c r="AL395" s="388"/>
      <c r="AM395" s="388"/>
      <c r="AN395" s="388"/>
      <c r="AO395" s="388"/>
      <c r="AP395" s="388"/>
      <c r="AQ395" s="388"/>
      <c r="AR395" s="388"/>
      <c r="AS395" s="388"/>
      <c r="AT395" s="388"/>
      <c r="AU395" s="388"/>
      <c r="AV395" s="388"/>
      <c r="AW395" s="388"/>
      <c r="AX395" s="389"/>
      <c r="AY395" s="388"/>
      <c r="AZ395" s="388"/>
      <c r="BA395" s="388"/>
      <c r="BB395" s="388"/>
      <c r="BC395" s="388"/>
      <c r="BD395" s="388"/>
      <c r="BE395" s="388"/>
      <c r="BF395" s="388"/>
      <c r="BG395" s="388"/>
      <c r="BH395" s="399"/>
      <c r="BI395" s="385"/>
      <c r="BJ395" s="388"/>
      <c r="BK395" s="388"/>
      <c r="BL395" s="388"/>
      <c r="BM395" s="388"/>
      <c r="BN395" s="391"/>
      <c r="BO395" s="19">
        <f>COUNTIF(AG395:AW395,"Yes")</f>
        <v>0</v>
      </c>
      <c r="BP395" s="20">
        <f>COUNTIF(AX395:BG395, "Yes")</f>
        <v>0</v>
      </c>
      <c r="BQ395" s="21">
        <f>COUNTIF(BI395:BN395, "Yes")</f>
        <v>0</v>
      </c>
      <c r="BR395" s="242">
        <f>SUM(BO395:BQ395)</f>
        <v>0</v>
      </c>
      <c r="BS395" s="9" t="str">
        <f>IF(MATCH(B:B,'[2]Master ATLIS List'!$A:$A,0),"Y","N")</f>
        <v>Y</v>
      </c>
    </row>
    <row r="396" spans="1:71" x14ac:dyDescent="0.2">
      <c r="A396" s="408" t="s">
        <v>1031</v>
      </c>
      <c r="B396" s="22" t="s">
        <v>1032</v>
      </c>
      <c r="C396" s="23" t="s">
        <v>1033</v>
      </c>
      <c r="D396" s="23" t="s">
        <v>15</v>
      </c>
      <c r="E396" s="24" t="s">
        <v>63</v>
      </c>
      <c r="F396" s="402">
        <f>SUMIFS('MCO Encounters'!G:G,'MCO Encounters'!A:A,B396,'MCO Encounters'!F:F,$C$1)</f>
        <v>0</v>
      </c>
      <c r="G396" s="371"/>
      <c r="H396" s="404">
        <f>SUMIFS('MCO Encounters'!I:I,'MCO Encounters'!A:A,B396,'MCO Encounters'!F:F,$C$1)</f>
        <v>0</v>
      </c>
      <c r="I396" s="371"/>
      <c r="J396" s="404">
        <f>SUMIFS('MCO Encounters'!H:H,'MCO Encounters'!A:A,B396,'MCO Encounters'!F:F,$C$1)</f>
        <v>0</v>
      </c>
      <c r="K396" s="372"/>
      <c r="L396" s="370"/>
      <c r="M396" s="383"/>
      <c r="N396" s="383"/>
      <c r="O396" s="383"/>
      <c r="P396" s="383"/>
      <c r="Q396" s="383"/>
      <c r="R396" s="384"/>
      <c r="S396" s="385"/>
      <c r="T396" s="383"/>
      <c r="U396" s="393"/>
      <c r="V396" s="388"/>
      <c r="W396" s="383"/>
      <c r="X396" s="388"/>
      <c r="Y396" s="383"/>
      <c r="Z396" s="385"/>
      <c r="AA396" s="388"/>
      <c r="AB396" s="388"/>
      <c r="AC396" s="388"/>
      <c r="AD396" s="388"/>
      <c r="AE396" s="388"/>
      <c r="AF396" s="393"/>
      <c r="AG396" s="388"/>
      <c r="AH396" s="388"/>
      <c r="AI396" s="388"/>
      <c r="AJ396" s="388"/>
      <c r="AK396" s="388"/>
      <c r="AL396" s="388"/>
      <c r="AM396" s="388"/>
      <c r="AN396" s="388"/>
      <c r="AO396" s="388"/>
      <c r="AP396" s="388"/>
      <c r="AQ396" s="388"/>
      <c r="AR396" s="388"/>
      <c r="AS396" s="388"/>
      <c r="AT396" s="388"/>
      <c r="AU396" s="388"/>
      <c r="AV396" s="388"/>
      <c r="AW396" s="388"/>
      <c r="AX396" s="389"/>
      <c r="AY396" s="388"/>
      <c r="AZ396" s="388"/>
      <c r="BA396" s="388"/>
      <c r="BB396" s="388"/>
      <c r="BC396" s="388"/>
      <c r="BD396" s="388"/>
      <c r="BE396" s="388"/>
      <c r="BF396" s="388"/>
      <c r="BG396" s="388"/>
      <c r="BH396" s="390"/>
      <c r="BI396" s="385"/>
      <c r="BJ396" s="388"/>
      <c r="BK396" s="388"/>
      <c r="BL396" s="388"/>
      <c r="BM396" s="388"/>
      <c r="BN396" s="391"/>
      <c r="BO396" s="19">
        <f>COUNTIF(AG396:AW396,"Yes")</f>
        <v>0</v>
      </c>
      <c r="BP396" s="20">
        <f>COUNTIF(AX396:BG396, "Yes")</f>
        <v>0</v>
      </c>
      <c r="BQ396" s="21">
        <f>COUNTIF(BI396:BN396, "Yes")</f>
        <v>0</v>
      </c>
      <c r="BR396" s="242">
        <f>SUM(BO396:BQ396)</f>
        <v>0</v>
      </c>
      <c r="BS396" s="9" t="str">
        <f>IF(MATCH(B:B,'[2]Master ATLIS List'!$A:$A,0),"Y","N")</f>
        <v>Y</v>
      </c>
    </row>
    <row r="397" spans="1:71" s="28" customFormat="1" x14ac:dyDescent="0.2">
      <c r="A397" s="409" t="s">
        <v>240</v>
      </c>
      <c r="B397" s="26" t="s">
        <v>241</v>
      </c>
      <c r="C397" s="18" t="s">
        <v>1790</v>
      </c>
      <c r="D397" s="18" t="s">
        <v>15</v>
      </c>
      <c r="E397" s="27" t="s">
        <v>19</v>
      </c>
      <c r="F397" s="402">
        <f>SUMIFS('MCO Encounters'!G:G,'MCO Encounters'!A:A,B397,'MCO Encounters'!F:F,$C$1)</f>
        <v>0</v>
      </c>
      <c r="G397" s="371"/>
      <c r="H397" s="404">
        <f>SUMIFS('MCO Encounters'!I:I,'MCO Encounters'!A:A,B397,'MCO Encounters'!F:F,$C$1)</f>
        <v>0</v>
      </c>
      <c r="I397" s="371"/>
      <c r="J397" s="404">
        <f>SUMIFS('MCO Encounters'!H:H,'MCO Encounters'!A:A,B397,'MCO Encounters'!F:F,$C$1)</f>
        <v>0</v>
      </c>
      <c r="K397" s="372"/>
      <c r="L397" s="370"/>
      <c r="M397" s="394"/>
      <c r="N397" s="394"/>
      <c r="O397" s="394"/>
      <c r="P397" s="394"/>
      <c r="Q397" s="394"/>
      <c r="R397" s="395"/>
      <c r="S397" s="396"/>
      <c r="T397" s="394"/>
      <c r="U397" s="397"/>
      <c r="V397" s="398"/>
      <c r="W397" s="394"/>
      <c r="X397" s="398"/>
      <c r="Y397" s="394"/>
      <c r="Z397" s="396"/>
      <c r="AA397" s="398"/>
      <c r="AB397" s="398"/>
      <c r="AC397" s="398"/>
      <c r="AD397" s="398"/>
      <c r="AE397" s="398"/>
      <c r="AF397" s="397"/>
      <c r="AG397" s="388"/>
      <c r="AH397" s="388"/>
      <c r="AI397" s="388"/>
      <c r="AJ397" s="388"/>
      <c r="AK397" s="388"/>
      <c r="AL397" s="388"/>
      <c r="AM397" s="388"/>
      <c r="AN397" s="388"/>
      <c r="AO397" s="388"/>
      <c r="AP397" s="388"/>
      <c r="AQ397" s="388"/>
      <c r="AR397" s="388"/>
      <c r="AS397" s="388"/>
      <c r="AT397" s="388"/>
      <c r="AU397" s="388"/>
      <c r="AV397" s="388"/>
      <c r="AW397" s="388"/>
      <c r="AX397" s="389"/>
      <c r="AY397" s="388"/>
      <c r="AZ397" s="388"/>
      <c r="BA397" s="388"/>
      <c r="BB397" s="388"/>
      <c r="BC397" s="388"/>
      <c r="BD397" s="388"/>
      <c r="BE397" s="388"/>
      <c r="BF397" s="388"/>
      <c r="BG397" s="388"/>
      <c r="BH397" s="399"/>
      <c r="BI397" s="385"/>
      <c r="BJ397" s="388"/>
      <c r="BK397" s="388"/>
      <c r="BL397" s="388"/>
      <c r="BM397" s="388"/>
      <c r="BN397" s="391"/>
      <c r="BO397" s="19">
        <f>COUNTIF(AG397:AW397,"Yes")</f>
        <v>0</v>
      </c>
      <c r="BP397" s="20">
        <f>COUNTIF(AX397:BG397, "Yes")</f>
        <v>0</v>
      </c>
      <c r="BQ397" s="21">
        <f>COUNTIF(BI397:BN397, "Yes")</f>
        <v>0</v>
      </c>
      <c r="BR397" s="242">
        <f>SUM(BO397:BQ397)</f>
        <v>0</v>
      </c>
      <c r="BS397" s="9" t="str">
        <f>IF(MATCH(B:B,'[2]Master ATLIS List'!$A:$A,0),"Y","N")</f>
        <v>Y</v>
      </c>
    </row>
    <row r="398" spans="1:71" x14ac:dyDescent="0.2">
      <c r="A398" s="408" t="s">
        <v>659</v>
      </c>
      <c r="B398" s="22" t="s">
        <v>660</v>
      </c>
      <c r="C398" s="23" t="s">
        <v>1392</v>
      </c>
      <c r="D398" s="23" t="s">
        <v>15</v>
      </c>
      <c r="E398" s="24" t="s">
        <v>19</v>
      </c>
      <c r="F398" s="402">
        <f>SUMIFS('MCO Encounters'!G:G,'MCO Encounters'!A:A,B398,'MCO Encounters'!F:F,$C$1)</f>
        <v>0</v>
      </c>
      <c r="G398" s="371"/>
      <c r="H398" s="404">
        <f>SUMIFS('MCO Encounters'!I:I,'MCO Encounters'!A:A,B398,'MCO Encounters'!F:F,$C$1)</f>
        <v>0</v>
      </c>
      <c r="I398" s="371"/>
      <c r="J398" s="404">
        <f>SUMIFS('MCO Encounters'!H:H,'MCO Encounters'!A:A,B398,'MCO Encounters'!F:F,$C$1)</f>
        <v>0</v>
      </c>
      <c r="K398" s="372"/>
      <c r="L398" s="370"/>
      <c r="M398" s="383"/>
      <c r="N398" s="383"/>
      <c r="O398" s="383"/>
      <c r="P398" s="383"/>
      <c r="Q398" s="383"/>
      <c r="R398" s="384"/>
      <c r="S398" s="385"/>
      <c r="T398" s="383"/>
      <c r="U398" s="393"/>
      <c r="V398" s="388"/>
      <c r="W398" s="383"/>
      <c r="X398" s="388"/>
      <c r="Y398" s="383"/>
      <c r="Z398" s="385"/>
      <c r="AA398" s="388"/>
      <c r="AB398" s="388"/>
      <c r="AC398" s="388"/>
      <c r="AD398" s="388"/>
      <c r="AE398" s="388"/>
      <c r="AF398" s="393"/>
      <c r="AG398" s="388"/>
      <c r="AH398" s="388"/>
      <c r="AI398" s="388"/>
      <c r="AJ398" s="388"/>
      <c r="AK398" s="388"/>
      <c r="AL398" s="388"/>
      <c r="AM398" s="388"/>
      <c r="AN398" s="388"/>
      <c r="AO398" s="388"/>
      <c r="AP398" s="388"/>
      <c r="AQ398" s="388"/>
      <c r="AR398" s="388"/>
      <c r="AS398" s="388"/>
      <c r="AT398" s="388"/>
      <c r="AU398" s="388"/>
      <c r="AV398" s="388"/>
      <c r="AW398" s="388"/>
      <c r="AX398" s="389"/>
      <c r="AY398" s="388"/>
      <c r="AZ398" s="388"/>
      <c r="BA398" s="388"/>
      <c r="BB398" s="388"/>
      <c r="BC398" s="388"/>
      <c r="BD398" s="388"/>
      <c r="BE398" s="388"/>
      <c r="BF398" s="388"/>
      <c r="BG398" s="388"/>
      <c r="BH398" s="390"/>
      <c r="BI398" s="385"/>
      <c r="BJ398" s="388"/>
      <c r="BK398" s="388"/>
      <c r="BL398" s="388"/>
      <c r="BM398" s="388"/>
      <c r="BN398" s="391"/>
      <c r="BO398" s="19">
        <f>COUNTIF(AG398:AW398,"Yes")</f>
        <v>0</v>
      </c>
      <c r="BP398" s="20">
        <f>COUNTIF(AX398:BG398, "Yes")</f>
        <v>0</v>
      </c>
      <c r="BQ398" s="21">
        <f>COUNTIF(BI398:BN398, "Yes")</f>
        <v>0</v>
      </c>
      <c r="BR398" s="242">
        <f>SUM(BO398:BQ398)</f>
        <v>0</v>
      </c>
      <c r="BS398" s="9" t="str">
        <f>IF(MATCH(B:B,'[2]Master ATLIS List'!$A:$A,0),"Y","N")</f>
        <v>Y</v>
      </c>
    </row>
    <row r="399" spans="1:71" s="28" customFormat="1" x14ac:dyDescent="0.2">
      <c r="A399" s="409" t="s">
        <v>650</v>
      </c>
      <c r="B399" s="26" t="s">
        <v>651</v>
      </c>
      <c r="C399" s="18" t="s">
        <v>1731</v>
      </c>
      <c r="D399" s="18" t="s">
        <v>15</v>
      </c>
      <c r="E399" s="27" t="s">
        <v>20</v>
      </c>
      <c r="F399" s="402">
        <f>SUMIFS('MCO Encounters'!G:G,'MCO Encounters'!A:A,B399,'MCO Encounters'!F:F,$C$1)</f>
        <v>0</v>
      </c>
      <c r="G399" s="371"/>
      <c r="H399" s="404">
        <f>SUMIFS('MCO Encounters'!I:I,'MCO Encounters'!A:A,B399,'MCO Encounters'!F:F,$C$1)</f>
        <v>0</v>
      </c>
      <c r="I399" s="371"/>
      <c r="J399" s="404">
        <f>SUMIFS('MCO Encounters'!H:H,'MCO Encounters'!A:A,B399,'MCO Encounters'!F:F,$C$1)</f>
        <v>0</v>
      </c>
      <c r="K399" s="372"/>
      <c r="L399" s="370"/>
      <c r="M399" s="394"/>
      <c r="N399" s="394"/>
      <c r="O399" s="394"/>
      <c r="P399" s="394"/>
      <c r="Q399" s="394"/>
      <c r="R399" s="395"/>
      <c r="S399" s="396"/>
      <c r="T399" s="394"/>
      <c r="U399" s="397"/>
      <c r="V399" s="398"/>
      <c r="W399" s="394"/>
      <c r="X399" s="398"/>
      <c r="Y399" s="394"/>
      <c r="Z399" s="396"/>
      <c r="AA399" s="398"/>
      <c r="AB399" s="398"/>
      <c r="AC399" s="398"/>
      <c r="AD399" s="398"/>
      <c r="AE399" s="398"/>
      <c r="AF399" s="397"/>
      <c r="AG399" s="388"/>
      <c r="AH399" s="388"/>
      <c r="AI399" s="388"/>
      <c r="AJ399" s="388"/>
      <c r="AK399" s="388"/>
      <c r="AL399" s="388"/>
      <c r="AM399" s="388"/>
      <c r="AN399" s="388"/>
      <c r="AO399" s="388"/>
      <c r="AP399" s="388"/>
      <c r="AQ399" s="388"/>
      <c r="AR399" s="388"/>
      <c r="AS399" s="388"/>
      <c r="AT399" s="388"/>
      <c r="AU399" s="388"/>
      <c r="AV399" s="388"/>
      <c r="AW399" s="388"/>
      <c r="AX399" s="389"/>
      <c r="AY399" s="388"/>
      <c r="AZ399" s="388"/>
      <c r="BA399" s="388"/>
      <c r="BB399" s="388"/>
      <c r="BC399" s="388"/>
      <c r="BD399" s="388"/>
      <c r="BE399" s="388"/>
      <c r="BF399" s="388"/>
      <c r="BG399" s="388"/>
      <c r="BH399" s="399"/>
      <c r="BI399" s="385"/>
      <c r="BJ399" s="388"/>
      <c r="BK399" s="388"/>
      <c r="BL399" s="388"/>
      <c r="BM399" s="388"/>
      <c r="BN399" s="391"/>
      <c r="BO399" s="19">
        <f>COUNTIF(AG399:AW399,"Yes")</f>
        <v>0</v>
      </c>
      <c r="BP399" s="20">
        <f>COUNTIF(AX399:BG399, "Yes")</f>
        <v>0</v>
      </c>
      <c r="BQ399" s="21">
        <f>COUNTIF(BI399:BN399, "Yes")</f>
        <v>0</v>
      </c>
      <c r="BR399" s="242">
        <f>SUM(BO399:BQ399)</f>
        <v>0</v>
      </c>
      <c r="BS399" s="9" t="str">
        <f>IF(MATCH(B:B,'[2]Master ATLIS List'!$A:$A,0),"Y","N")</f>
        <v>Y</v>
      </c>
    </row>
    <row r="400" spans="1:71" x14ac:dyDescent="0.2">
      <c r="A400" s="408" t="s">
        <v>264</v>
      </c>
      <c r="B400" s="22" t="s">
        <v>265</v>
      </c>
      <c r="C400" s="23" t="s">
        <v>1768</v>
      </c>
      <c r="D400" s="23" t="s">
        <v>15</v>
      </c>
      <c r="E400" s="24" t="s">
        <v>65</v>
      </c>
      <c r="F400" s="402">
        <f>SUMIFS('MCO Encounters'!G:G,'MCO Encounters'!A:A,B400,'MCO Encounters'!F:F,$C$1)</f>
        <v>0</v>
      </c>
      <c r="G400" s="371"/>
      <c r="H400" s="404">
        <f>SUMIFS('MCO Encounters'!I:I,'MCO Encounters'!A:A,B400,'MCO Encounters'!F:F,$C$1)</f>
        <v>0</v>
      </c>
      <c r="I400" s="371"/>
      <c r="J400" s="404">
        <f>SUMIFS('MCO Encounters'!H:H,'MCO Encounters'!A:A,B400,'MCO Encounters'!F:F,$C$1)</f>
        <v>0</v>
      </c>
      <c r="K400" s="372"/>
      <c r="L400" s="370"/>
      <c r="M400" s="383"/>
      <c r="N400" s="383"/>
      <c r="O400" s="383"/>
      <c r="P400" s="383"/>
      <c r="Q400" s="383"/>
      <c r="R400" s="384"/>
      <c r="S400" s="385"/>
      <c r="T400" s="383"/>
      <c r="U400" s="393"/>
      <c r="V400" s="388"/>
      <c r="W400" s="383"/>
      <c r="X400" s="388"/>
      <c r="Y400" s="383"/>
      <c r="Z400" s="385"/>
      <c r="AA400" s="388"/>
      <c r="AB400" s="388"/>
      <c r="AC400" s="388"/>
      <c r="AD400" s="388"/>
      <c r="AE400" s="388"/>
      <c r="AF400" s="393"/>
      <c r="AG400" s="388"/>
      <c r="AH400" s="388"/>
      <c r="AI400" s="388"/>
      <c r="AJ400" s="388"/>
      <c r="AK400" s="388"/>
      <c r="AL400" s="388"/>
      <c r="AM400" s="388"/>
      <c r="AN400" s="388"/>
      <c r="AO400" s="388"/>
      <c r="AP400" s="388"/>
      <c r="AQ400" s="388"/>
      <c r="AR400" s="388"/>
      <c r="AS400" s="388"/>
      <c r="AT400" s="388"/>
      <c r="AU400" s="388"/>
      <c r="AV400" s="388"/>
      <c r="AW400" s="388"/>
      <c r="AX400" s="389"/>
      <c r="AY400" s="388"/>
      <c r="AZ400" s="388"/>
      <c r="BA400" s="388"/>
      <c r="BB400" s="388"/>
      <c r="BC400" s="388"/>
      <c r="BD400" s="388"/>
      <c r="BE400" s="388"/>
      <c r="BF400" s="388"/>
      <c r="BG400" s="388"/>
      <c r="BH400" s="390"/>
      <c r="BI400" s="385"/>
      <c r="BJ400" s="388"/>
      <c r="BK400" s="388"/>
      <c r="BL400" s="388"/>
      <c r="BM400" s="388"/>
      <c r="BN400" s="391"/>
      <c r="BO400" s="19">
        <f>COUNTIF(AG400:AW400,"Yes")</f>
        <v>0</v>
      </c>
      <c r="BP400" s="20">
        <f>COUNTIF(AX400:BG400, "Yes")</f>
        <v>0</v>
      </c>
      <c r="BQ400" s="21">
        <f>COUNTIF(BI400:BN400, "Yes")</f>
        <v>0</v>
      </c>
      <c r="BR400" s="242">
        <f>SUM(BO400:BQ400)</f>
        <v>0</v>
      </c>
      <c r="BS400" s="9" t="str">
        <f>IF(MATCH(B:B,'[2]Master ATLIS List'!$A:$A,0),"Y","N")</f>
        <v>Y</v>
      </c>
    </row>
    <row r="401" spans="1:71" s="28" customFormat="1" x14ac:dyDescent="0.2">
      <c r="A401" s="409" t="s">
        <v>173</v>
      </c>
      <c r="B401" s="26" t="s">
        <v>174</v>
      </c>
      <c r="C401" s="18" t="s">
        <v>1735</v>
      </c>
      <c r="D401" s="18" t="s">
        <v>15</v>
      </c>
      <c r="E401" s="27" t="s">
        <v>65</v>
      </c>
      <c r="F401" s="402">
        <f>SUMIFS('MCO Encounters'!G:G,'MCO Encounters'!A:A,B401,'MCO Encounters'!F:F,$C$1)</f>
        <v>0</v>
      </c>
      <c r="G401" s="371"/>
      <c r="H401" s="404">
        <f>SUMIFS('MCO Encounters'!I:I,'MCO Encounters'!A:A,B401,'MCO Encounters'!F:F,$C$1)</f>
        <v>0</v>
      </c>
      <c r="I401" s="371"/>
      <c r="J401" s="404">
        <f>SUMIFS('MCO Encounters'!H:H,'MCO Encounters'!A:A,B401,'MCO Encounters'!F:F,$C$1)</f>
        <v>0</v>
      </c>
      <c r="K401" s="372"/>
      <c r="L401" s="370"/>
      <c r="M401" s="394"/>
      <c r="N401" s="394"/>
      <c r="O401" s="394"/>
      <c r="P401" s="394"/>
      <c r="Q401" s="394"/>
      <c r="R401" s="395"/>
      <c r="S401" s="396"/>
      <c r="T401" s="394"/>
      <c r="U401" s="397"/>
      <c r="V401" s="398"/>
      <c r="W401" s="394"/>
      <c r="X401" s="398"/>
      <c r="Y401" s="394"/>
      <c r="Z401" s="396"/>
      <c r="AA401" s="398"/>
      <c r="AB401" s="398"/>
      <c r="AC401" s="398"/>
      <c r="AD401" s="398"/>
      <c r="AE401" s="398"/>
      <c r="AF401" s="397"/>
      <c r="AG401" s="388"/>
      <c r="AH401" s="388"/>
      <c r="AI401" s="388"/>
      <c r="AJ401" s="388"/>
      <c r="AK401" s="388"/>
      <c r="AL401" s="388"/>
      <c r="AM401" s="388"/>
      <c r="AN401" s="388"/>
      <c r="AO401" s="388"/>
      <c r="AP401" s="388"/>
      <c r="AQ401" s="388"/>
      <c r="AR401" s="388"/>
      <c r="AS401" s="388"/>
      <c r="AT401" s="388"/>
      <c r="AU401" s="388"/>
      <c r="AV401" s="388"/>
      <c r="AW401" s="388"/>
      <c r="AX401" s="389"/>
      <c r="AY401" s="388"/>
      <c r="AZ401" s="388"/>
      <c r="BA401" s="388"/>
      <c r="BB401" s="388"/>
      <c r="BC401" s="388"/>
      <c r="BD401" s="388"/>
      <c r="BE401" s="388"/>
      <c r="BF401" s="388"/>
      <c r="BG401" s="388"/>
      <c r="BH401" s="399"/>
      <c r="BI401" s="385"/>
      <c r="BJ401" s="388"/>
      <c r="BK401" s="388"/>
      <c r="BL401" s="388"/>
      <c r="BM401" s="388"/>
      <c r="BN401" s="391"/>
      <c r="BO401" s="19">
        <f>COUNTIF(AG401:AW401,"Yes")</f>
        <v>0</v>
      </c>
      <c r="BP401" s="20">
        <f>COUNTIF(AX401:BG401, "Yes")</f>
        <v>0</v>
      </c>
      <c r="BQ401" s="21">
        <f>COUNTIF(BI401:BN401, "Yes")</f>
        <v>0</v>
      </c>
      <c r="BR401" s="242">
        <f>SUM(BO401:BQ401)</f>
        <v>0</v>
      </c>
      <c r="BS401" s="9" t="str">
        <f>IF(MATCH(B:B,'[2]Master ATLIS List'!$A:$A,0),"Y","N")</f>
        <v>Y</v>
      </c>
    </row>
    <row r="402" spans="1:71" x14ac:dyDescent="0.2">
      <c r="A402" s="408" t="s">
        <v>290</v>
      </c>
      <c r="B402" s="22" t="s">
        <v>291</v>
      </c>
      <c r="C402" s="23" t="s">
        <v>1730</v>
      </c>
      <c r="D402" s="23" t="s">
        <v>15</v>
      </c>
      <c r="E402" s="24" t="s">
        <v>65</v>
      </c>
      <c r="F402" s="402">
        <f>SUMIFS('MCO Encounters'!G:G,'MCO Encounters'!A:A,B402,'MCO Encounters'!F:F,$C$1)</f>
        <v>0</v>
      </c>
      <c r="G402" s="371"/>
      <c r="H402" s="404">
        <f>SUMIFS('MCO Encounters'!I:I,'MCO Encounters'!A:A,B402,'MCO Encounters'!F:F,$C$1)</f>
        <v>0</v>
      </c>
      <c r="I402" s="371"/>
      <c r="J402" s="404">
        <f>SUMIFS('MCO Encounters'!H:H,'MCO Encounters'!A:A,B402,'MCO Encounters'!F:F,$C$1)</f>
        <v>0</v>
      </c>
      <c r="K402" s="372"/>
      <c r="L402" s="370"/>
      <c r="M402" s="383"/>
      <c r="N402" s="383"/>
      <c r="O402" s="383"/>
      <c r="P402" s="383"/>
      <c r="Q402" s="383"/>
      <c r="R402" s="384"/>
      <c r="S402" s="385"/>
      <c r="T402" s="383"/>
      <c r="U402" s="393"/>
      <c r="V402" s="388"/>
      <c r="W402" s="383"/>
      <c r="X402" s="388"/>
      <c r="Y402" s="383"/>
      <c r="Z402" s="385"/>
      <c r="AA402" s="388"/>
      <c r="AB402" s="388"/>
      <c r="AC402" s="388"/>
      <c r="AD402" s="388"/>
      <c r="AE402" s="388"/>
      <c r="AF402" s="393"/>
      <c r="AG402" s="388"/>
      <c r="AH402" s="388"/>
      <c r="AI402" s="388"/>
      <c r="AJ402" s="388"/>
      <c r="AK402" s="388"/>
      <c r="AL402" s="388"/>
      <c r="AM402" s="388"/>
      <c r="AN402" s="388"/>
      <c r="AO402" s="388"/>
      <c r="AP402" s="388"/>
      <c r="AQ402" s="388"/>
      <c r="AR402" s="388"/>
      <c r="AS402" s="388"/>
      <c r="AT402" s="388"/>
      <c r="AU402" s="388"/>
      <c r="AV402" s="388"/>
      <c r="AW402" s="388"/>
      <c r="AX402" s="389"/>
      <c r="AY402" s="388"/>
      <c r="AZ402" s="388"/>
      <c r="BA402" s="388"/>
      <c r="BB402" s="388"/>
      <c r="BC402" s="388"/>
      <c r="BD402" s="388"/>
      <c r="BE402" s="388"/>
      <c r="BF402" s="388"/>
      <c r="BG402" s="388"/>
      <c r="BH402" s="390"/>
      <c r="BI402" s="385"/>
      <c r="BJ402" s="388"/>
      <c r="BK402" s="388"/>
      <c r="BL402" s="388"/>
      <c r="BM402" s="388"/>
      <c r="BN402" s="391"/>
      <c r="BO402" s="19">
        <f>COUNTIF(AG402:AW402,"Yes")</f>
        <v>0</v>
      </c>
      <c r="BP402" s="20">
        <f>COUNTIF(AX402:BG402, "Yes")</f>
        <v>0</v>
      </c>
      <c r="BQ402" s="21">
        <f>COUNTIF(BI402:BN402, "Yes")</f>
        <v>0</v>
      </c>
      <c r="BR402" s="242">
        <f>SUM(BO402:BQ402)</f>
        <v>0</v>
      </c>
      <c r="BS402" s="9" t="str">
        <f>IF(MATCH(B:B,'[2]Master ATLIS List'!$A:$A,0),"Y","N")</f>
        <v>Y</v>
      </c>
    </row>
    <row r="403" spans="1:71" s="28" customFormat="1" x14ac:dyDescent="0.2">
      <c r="A403" s="409" t="s">
        <v>1373</v>
      </c>
      <c r="B403" s="26" t="s">
        <v>359</v>
      </c>
      <c r="C403" s="18" t="s">
        <v>1745</v>
      </c>
      <c r="D403" s="18" t="s">
        <v>15</v>
      </c>
      <c r="E403" s="27" t="s">
        <v>65</v>
      </c>
      <c r="F403" s="402">
        <f>SUMIFS('MCO Encounters'!G:G,'MCO Encounters'!A:A,B403,'MCO Encounters'!F:F,$C$1)</f>
        <v>0</v>
      </c>
      <c r="G403" s="371"/>
      <c r="H403" s="404">
        <f>SUMIFS('MCO Encounters'!I:I,'MCO Encounters'!A:A,B403,'MCO Encounters'!F:F,$C$1)</f>
        <v>0</v>
      </c>
      <c r="I403" s="371"/>
      <c r="J403" s="404">
        <f>SUMIFS('MCO Encounters'!H:H,'MCO Encounters'!A:A,B403,'MCO Encounters'!F:F,$C$1)</f>
        <v>0</v>
      </c>
      <c r="K403" s="372"/>
      <c r="L403" s="370"/>
      <c r="M403" s="394"/>
      <c r="N403" s="394"/>
      <c r="O403" s="394"/>
      <c r="P403" s="394"/>
      <c r="Q403" s="394"/>
      <c r="R403" s="395"/>
      <c r="S403" s="396"/>
      <c r="T403" s="394"/>
      <c r="U403" s="397"/>
      <c r="V403" s="398"/>
      <c r="W403" s="394"/>
      <c r="X403" s="398"/>
      <c r="Y403" s="394"/>
      <c r="Z403" s="396"/>
      <c r="AA403" s="398"/>
      <c r="AB403" s="398"/>
      <c r="AC403" s="398"/>
      <c r="AD403" s="398"/>
      <c r="AE403" s="398"/>
      <c r="AF403" s="397"/>
      <c r="AG403" s="388"/>
      <c r="AH403" s="388"/>
      <c r="AI403" s="388"/>
      <c r="AJ403" s="388"/>
      <c r="AK403" s="388"/>
      <c r="AL403" s="388"/>
      <c r="AM403" s="388"/>
      <c r="AN403" s="388"/>
      <c r="AO403" s="388"/>
      <c r="AP403" s="388"/>
      <c r="AQ403" s="388"/>
      <c r="AR403" s="388"/>
      <c r="AS403" s="388"/>
      <c r="AT403" s="388"/>
      <c r="AU403" s="388"/>
      <c r="AV403" s="388"/>
      <c r="AW403" s="388"/>
      <c r="AX403" s="389"/>
      <c r="AY403" s="388"/>
      <c r="AZ403" s="388"/>
      <c r="BA403" s="388"/>
      <c r="BB403" s="388"/>
      <c r="BC403" s="388"/>
      <c r="BD403" s="388"/>
      <c r="BE403" s="388"/>
      <c r="BF403" s="388"/>
      <c r="BG403" s="388"/>
      <c r="BH403" s="399"/>
      <c r="BI403" s="385"/>
      <c r="BJ403" s="388"/>
      <c r="BK403" s="388"/>
      <c r="BL403" s="388"/>
      <c r="BM403" s="388"/>
      <c r="BN403" s="391"/>
      <c r="BO403" s="19">
        <f>COUNTIF(AG403:AW403,"Yes")</f>
        <v>0</v>
      </c>
      <c r="BP403" s="20">
        <f>COUNTIF(AX403:BG403, "Yes")</f>
        <v>0</v>
      </c>
      <c r="BQ403" s="21">
        <f>COUNTIF(BI403:BN403, "Yes")</f>
        <v>0</v>
      </c>
      <c r="BR403" s="242">
        <f>SUM(BO403:BQ403)</f>
        <v>0</v>
      </c>
      <c r="BS403" s="9" t="str">
        <f>IF(MATCH(B:B,'[2]Master ATLIS List'!$A:$A,0),"Y","N")</f>
        <v>Y</v>
      </c>
    </row>
    <row r="404" spans="1:71" x14ac:dyDescent="0.2">
      <c r="A404" s="408" t="s">
        <v>943</v>
      </c>
      <c r="B404" s="22" t="s">
        <v>944</v>
      </c>
      <c r="C404" s="23" t="s">
        <v>1843</v>
      </c>
      <c r="D404" s="23" t="s">
        <v>15</v>
      </c>
      <c r="E404" s="24" t="s">
        <v>66</v>
      </c>
      <c r="F404" s="402">
        <f>SUMIFS('MCO Encounters'!G:G,'MCO Encounters'!A:A,B404,'MCO Encounters'!F:F,$C$1)</f>
        <v>0</v>
      </c>
      <c r="G404" s="371"/>
      <c r="H404" s="404">
        <f>SUMIFS('MCO Encounters'!I:I,'MCO Encounters'!A:A,B404,'MCO Encounters'!F:F,$C$1)</f>
        <v>0</v>
      </c>
      <c r="I404" s="371"/>
      <c r="J404" s="404">
        <f>SUMIFS('MCO Encounters'!H:H,'MCO Encounters'!A:A,B404,'MCO Encounters'!F:F,$C$1)</f>
        <v>0</v>
      </c>
      <c r="K404" s="372"/>
      <c r="L404" s="370"/>
      <c r="M404" s="383"/>
      <c r="N404" s="383"/>
      <c r="O404" s="383"/>
      <c r="P404" s="383"/>
      <c r="Q404" s="383"/>
      <c r="R404" s="384"/>
      <c r="S404" s="385"/>
      <c r="T404" s="383"/>
      <c r="U404" s="393"/>
      <c r="V404" s="388"/>
      <c r="W404" s="383"/>
      <c r="X404" s="388"/>
      <c r="Y404" s="383"/>
      <c r="Z404" s="385"/>
      <c r="AA404" s="388"/>
      <c r="AB404" s="388"/>
      <c r="AC404" s="388"/>
      <c r="AD404" s="388"/>
      <c r="AE404" s="388"/>
      <c r="AF404" s="393"/>
      <c r="AG404" s="388"/>
      <c r="AH404" s="388"/>
      <c r="AI404" s="388"/>
      <c r="AJ404" s="388"/>
      <c r="AK404" s="388"/>
      <c r="AL404" s="388"/>
      <c r="AM404" s="388"/>
      <c r="AN404" s="388"/>
      <c r="AO404" s="388"/>
      <c r="AP404" s="388"/>
      <c r="AQ404" s="388"/>
      <c r="AR404" s="388"/>
      <c r="AS404" s="388"/>
      <c r="AT404" s="388"/>
      <c r="AU404" s="388"/>
      <c r="AV404" s="388"/>
      <c r="AW404" s="388"/>
      <c r="AX404" s="389"/>
      <c r="AY404" s="388"/>
      <c r="AZ404" s="388"/>
      <c r="BA404" s="388"/>
      <c r="BB404" s="388"/>
      <c r="BC404" s="388"/>
      <c r="BD404" s="388"/>
      <c r="BE404" s="388"/>
      <c r="BF404" s="388"/>
      <c r="BG404" s="388"/>
      <c r="BH404" s="390"/>
      <c r="BI404" s="385"/>
      <c r="BJ404" s="388"/>
      <c r="BK404" s="388"/>
      <c r="BL404" s="388"/>
      <c r="BM404" s="388"/>
      <c r="BN404" s="391"/>
      <c r="BO404" s="19">
        <f>COUNTIF(AG404:AW404,"Yes")</f>
        <v>0</v>
      </c>
      <c r="BP404" s="20">
        <f>COUNTIF(AX404:BG404, "Yes")</f>
        <v>0</v>
      </c>
      <c r="BQ404" s="21">
        <f>COUNTIF(BI404:BN404, "Yes")</f>
        <v>0</v>
      </c>
      <c r="BR404" s="242">
        <f>SUM(BO404:BQ404)</f>
        <v>0</v>
      </c>
      <c r="BS404" s="9" t="str">
        <f>IF(MATCH(B:B,'[2]Master ATLIS List'!$A:$A,0),"Y","N")</f>
        <v>Y</v>
      </c>
    </row>
    <row r="405" spans="1:71" s="28" customFormat="1" x14ac:dyDescent="0.2">
      <c r="A405" s="409" t="s">
        <v>806</v>
      </c>
      <c r="B405" s="26" t="s">
        <v>807</v>
      </c>
      <c r="C405" s="18" t="s">
        <v>1741</v>
      </c>
      <c r="D405" s="18" t="s">
        <v>15</v>
      </c>
      <c r="E405" s="27" t="s">
        <v>18</v>
      </c>
      <c r="F405" s="402">
        <f>SUMIFS('MCO Encounters'!G:G,'MCO Encounters'!A:A,B405,'MCO Encounters'!F:F,$C$1)</f>
        <v>0</v>
      </c>
      <c r="G405" s="371"/>
      <c r="H405" s="404">
        <f>SUMIFS('MCO Encounters'!I:I,'MCO Encounters'!A:A,B405,'MCO Encounters'!F:F,$C$1)</f>
        <v>0</v>
      </c>
      <c r="I405" s="371"/>
      <c r="J405" s="404">
        <f>SUMIFS('MCO Encounters'!H:H,'MCO Encounters'!A:A,B405,'MCO Encounters'!F:F,$C$1)</f>
        <v>0</v>
      </c>
      <c r="K405" s="372"/>
      <c r="L405" s="370"/>
      <c r="M405" s="394"/>
      <c r="N405" s="394"/>
      <c r="O405" s="394"/>
      <c r="P405" s="394"/>
      <c r="Q405" s="394"/>
      <c r="R405" s="395"/>
      <c r="S405" s="396"/>
      <c r="T405" s="394"/>
      <c r="U405" s="397"/>
      <c r="V405" s="398"/>
      <c r="W405" s="394"/>
      <c r="X405" s="398"/>
      <c r="Y405" s="394"/>
      <c r="Z405" s="396"/>
      <c r="AA405" s="398"/>
      <c r="AB405" s="398"/>
      <c r="AC405" s="398"/>
      <c r="AD405" s="398"/>
      <c r="AE405" s="398"/>
      <c r="AF405" s="397"/>
      <c r="AG405" s="388"/>
      <c r="AH405" s="388"/>
      <c r="AI405" s="388"/>
      <c r="AJ405" s="388"/>
      <c r="AK405" s="388"/>
      <c r="AL405" s="388"/>
      <c r="AM405" s="388"/>
      <c r="AN405" s="388"/>
      <c r="AO405" s="388"/>
      <c r="AP405" s="388"/>
      <c r="AQ405" s="388"/>
      <c r="AR405" s="388"/>
      <c r="AS405" s="388"/>
      <c r="AT405" s="388"/>
      <c r="AU405" s="388"/>
      <c r="AV405" s="388"/>
      <c r="AW405" s="388"/>
      <c r="AX405" s="389"/>
      <c r="AY405" s="388"/>
      <c r="AZ405" s="388"/>
      <c r="BA405" s="388"/>
      <c r="BB405" s="388"/>
      <c r="BC405" s="388"/>
      <c r="BD405" s="388"/>
      <c r="BE405" s="388"/>
      <c r="BF405" s="388"/>
      <c r="BG405" s="388"/>
      <c r="BH405" s="399"/>
      <c r="BI405" s="385"/>
      <c r="BJ405" s="388"/>
      <c r="BK405" s="388"/>
      <c r="BL405" s="388"/>
      <c r="BM405" s="388"/>
      <c r="BN405" s="391"/>
      <c r="BO405" s="19">
        <f>COUNTIF(AG405:AW405,"Yes")</f>
        <v>0</v>
      </c>
      <c r="BP405" s="20">
        <f>COUNTIF(AX405:BG405, "Yes")</f>
        <v>0</v>
      </c>
      <c r="BQ405" s="21">
        <f>COUNTIF(BI405:BN405, "Yes")</f>
        <v>0</v>
      </c>
      <c r="BR405" s="242">
        <f>SUM(BO405:BQ405)</f>
        <v>0</v>
      </c>
      <c r="BS405" s="9" t="str">
        <f>IF(MATCH(B:B,'[2]Master ATLIS List'!$A:$A,0),"Y","N")</f>
        <v>Y</v>
      </c>
    </row>
    <row r="406" spans="1:71" x14ac:dyDescent="0.2">
      <c r="A406" s="408" t="s">
        <v>627</v>
      </c>
      <c r="B406" s="22" t="s">
        <v>628</v>
      </c>
      <c r="C406" s="23" t="s">
        <v>1844</v>
      </c>
      <c r="D406" s="23" t="s">
        <v>15</v>
      </c>
      <c r="E406" s="24" t="s">
        <v>18</v>
      </c>
      <c r="F406" s="402">
        <f>SUMIFS('MCO Encounters'!G:G,'MCO Encounters'!A:A,B406,'MCO Encounters'!F:F,$C$1)</f>
        <v>0</v>
      </c>
      <c r="G406" s="371"/>
      <c r="H406" s="404">
        <f>SUMIFS('MCO Encounters'!I:I,'MCO Encounters'!A:A,B406,'MCO Encounters'!F:F,$C$1)</f>
        <v>0</v>
      </c>
      <c r="I406" s="371"/>
      <c r="J406" s="404">
        <f>SUMIFS('MCO Encounters'!H:H,'MCO Encounters'!A:A,B406,'MCO Encounters'!F:F,$C$1)</f>
        <v>0</v>
      </c>
      <c r="K406" s="372"/>
      <c r="L406" s="370"/>
      <c r="M406" s="383"/>
      <c r="N406" s="383"/>
      <c r="O406" s="383"/>
      <c r="P406" s="383"/>
      <c r="Q406" s="383"/>
      <c r="R406" s="384"/>
      <c r="S406" s="385"/>
      <c r="T406" s="383"/>
      <c r="U406" s="393"/>
      <c r="V406" s="388"/>
      <c r="W406" s="383"/>
      <c r="X406" s="388"/>
      <c r="Y406" s="383"/>
      <c r="Z406" s="385"/>
      <c r="AA406" s="388"/>
      <c r="AB406" s="388"/>
      <c r="AC406" s="388"/>
      <c r="AD406" s="388"/>
      <c r="AE406" s="388"/>
      <c r="AF406" s="393"/>
      <c r="AG406" s="388"/>
      <c r="AH406" s="388"/>
      <c r="AI406" s="388"/>
      <c r="AJ406" s="388"/>
      <c r="AK406" s="388"/>
      <c r="AL406" s="388"/>
      <c r="AM406" s="388"/>
      <c r="AN406" s="388"/>
      <c r="AO406" s="388"/>
      <c r="AP406" s="388"/>
      <c r="AQ406" s="388"/>
      <c r="AR406" s="388"/>
      <c r="AS406" s="388"/>
      <c r="AT406" s="388"/>
      <c r="AU406" s="388"/>
      <c r="AV406" s="388"/>
      <c r="AW406" s="388"/>
      <c r="AX406" s="389"/>
      <c r="AY406" s="388"/>
      <c r="AZ406" s="388"/>
      <c r="BA406" s="388"/>
      <c r="BB406" s="388"/>
      <c r="BC406" s="388"/>
      <c r="BD406" s="388"/>
      <c r="BE406" s="388"/>
      <c r="BF406" s="388"/>
      <c r="BG406" s="388"/>
      <c r="BH406" s="390"/>
      <c r="BI406" s="385"/>
      <c r="BJ406" s="388"/>
      <c r="BK406" s="388"/>
      <c r="BL406" s="388"/>
      <c r="BM406" s="388"/>
      <c r="BN406" s="391"/>
      <c r="BO406" s="19">
        <f>COUNTIF(AG406:AW406,"Yes")</f>
        <v>0</v>
      </c>
      <c r="BP406" s="20">
        <f>COUNTIF(AX406:BG406, "Yes")</f>
        <v>0</v>
      </c>
      <c r="BQ406" s="21">
        <f>COUNTIF(BI406:BN406, "Yes")</f>
        <v>0</v>
      </c>
      <c r="BR406" s="242">
        <f>SUM(BO406:BQ406)</f>
        <v>0</v>
      </c>
      <c r="BS406" s="9" t="str">
        <f>IF(MATCH(B:B,'[2]Master ATLIS List'!$A:$A,0),"Y","N")</f>
        <v>Y</v>
      </c>
    </row>
    <row r="407" spans="1:71" s="28" customFormat="1" x14ac:dyDescent="0.2">
      <c r="A407" s="409" t="s">
        <v>874</v>
      </c>
      <c r="B407" s="26" t="s">
        <v>875</v>
      </c>
      <c r="C407" s="18" t="s">
        <v>1766</v>
      </c>
      <c r="D407" s="18" t="s">
        <v>15</v>
      </c>
      <c r="E407" s="27" t="s">
        <v>18</v>
      </c>
      <c r="F407" s="402">
        <f>SUMIFS('MCO Encounters'!G:G,'MCO Encounters'!A:A,B407,'MCO Encounters'!F:F,$C$1)</f>
        <v>0</v>
      </c>
      <c r="G407" s="371"/>
      <c r="H407" s="404">
        <f>SUMIFS('MCO Encounters'!I:I,'MCO Encounters'!A:A,B407,'MCO Encounters'!F:F,$C$1)</f>
        <v>0</v>
      </c>
      <c r="I407" s="371"/>
      <c r="J407" s="404">
        <f>SUMIFS('MCO Encounters'!H:H,'MCO Encounters'!A:A,B407,'MCO Encounters'!F:F,$C$1)</f>
        <v>0</v>
      </c>
      <c r="K407" s="372"/>
      <c r="L407" s="370"/>
      <c r="M407" s="394"/>
      <c r="N407" s="394"/>
      <c r="O407" s="394"/>
      <c r="P407" s="394"/>
      <c r="Q407" s="394"/>
      <c r="R407" s="395"/>
      <c r="S407" s="396"/>
      <c r="T407" s="394"/>
      <c r="U407" s="397"/>
      <c r="V407" s="398"/>
      <c r="W407" s="394"/>
      <c r="X407" s="398"/>
      <c r="Y407" s="394"/>
      <c r="Z407" s="396"/>
      <c r="AA407" s="398"/>
      <c r="AB407" s="398"/>
      <c r="AC407" s="398"/>
      <c r="AD407" s="398"/>
      <c r="AE407" s="398"/>
      <c r="AF407" s="397"/>
      <c r="AG407" s="388"/>
      <c r="AH407" s="388"/>
      <c r="AI407" s="388"/>
      <c r="AJ407" s="388"/>
      <c r="AK407" s="388"/>
      <c r="AL407" s="388"/>
      <c r="AM407" s="388"/>
      <c r="AN407" s="388"/>
      <c r="AO407" s="388"/>
      <c r="AP407" s="388"/>
      <c r="AQ407" s="388"/>
      <c r="AR407" s="388"/>
      <c r="AS407" s="388"/>
      <c r="AT407" s="388"/>
      <c r="AU407" s="388"/>
      <c r="AV407" s="388"/>
      <c r="AW407" s="388"/>
      <c r="AX407" s="389"/>
      <c r="AY407" s="388"/>
      <c r="AZ407" s="388"/>
      <c r="BA407" s="388"/>
      <c r="BB407" s="388"/>
      <c r="BC407" s="388"/>
      <c r="BD407" s="388"/>
      <c r="BE407" s="388"/>
      <c r="BF407" s="388"/>
      <c r="BG407" s="388"/>
      <c r="BH407" s="399"/>
      <c r="BI407" s="385"/>
      <c r="BJ407" s="388"/>
      <c r="BK407" s="388"/>
      <c r="BL407" s="388"/>
      <c r="BM407" s="388"/>
      <c r="BN407" s="391"/>
      <c r="BO407" s="19">
        <f>COUNTIF(AG407:AW407,"Yes")</f>
        <v>0</v>
      </c>
      <c r="BP407" s="20">
        <f>COUNTIF(AX407:BG407, "Yes")</f>
        <v>0</v>
      </c>
      <c r="BQ407" s="21">
        <f>COUNTIF(BI407:BN407, "Yes")</f>
        <v>0</v>
      </c>
      <c r="BR407" s="242">
        <f>SUM(BO407:BQ407)</f>
        <v>0</v>
      </c>
      <c r="BS407" s="9" t="str">
        <f>IF(MATCH(B:B,'[2]Master ATLIS List'!$A:$A,0),"Y","N")</f>
        <v>Y</v>
      </c>
    </row>
    <row r="408" spans="1:71" x14ac:dyDescent="0.2">
      <c r="A408" s="408" t="s">
        <v>748</v>
      </c>
      <c r="B408" s="22" t="s">
        <v>749</v>
      </c>
      <c r="C408" s="23" t="s">
        <v>1603</v>
      </c>
      <c r="D408" s="23" t="s">
        <v>15</v>
      </c>
      <c r="E408" s="24" t="s">
        <v>18</v>
      </c>
      <c r="F408" s="402">
        <f>SUMIFS('MCO Encounters'!G:G,'MCO Encounters'!A:A,B408,'MCO Encounters'!F:F,$C$1)</f>
        <v>0</v>
      </c>
      <c r="G408" s="371"/>
      <c r="H408" s="404">
        <f>SUMIFS('MCO Encounters'!I:I,'MCO Encounters'!A:A,B408,'MCO Encounters'!F:F,$C$1)</f>
        <v>0</v>
      </c>
      <c r="I408" s="371"/>
      <c r="J408" s="404">
        <f>SUMIFS('MCO Encounters'!H:H,'MCO Encounters'!A:A,B408,'MCO Encounters'!F:F,$C$1)</f>
        <v>0</v>
      </c>
      <c r="K408" s="372"/>
      <c r="L408" s="370"/>
      <c r="M408" s="383"/>
      <c r="N408" s="383"/>
      <c r="O408" s="383"/>
      <c r="P408" s="383"/>
      <c r="Q408" s="383"/>
      <c r="R408" s="384"/>
      <c r="S408" s="385"/>
      <c r="T408" s="383"/>
      <c r="U408" s="393"/>
      <c r="V408" s="388"/>
      <c r="W408" s="383"/>
      <c r="X408" s="388"/>
      <c r="Y408" s="383"/>
      <c r="Z408" s="385"/>
      <c r="AA408" s="388"/>
      <c r="AB408" s="388"/>
      <c r="AC408" s="388"/>
      <c r="AD408" s="388"/>
      <c r="AE408" s="388"/>
      <c r="AF408" s="393"/>
      <c r="AG408" s="388"/>
      <c r="AH408" s="388"/>
      <c r="AI408" s="388"/>
      <c r="AJ408" s="388"/>
      <c r="AK408" s="388"/>
      <c r="AL408" s="388"/>
      <c r="AM408" s="388"/>
      <c r="AN408" s="388"/>
      <c r="AO408" s="388"/>
      <c r="AP408" s="388"/>
      <c r="AQ408" s="388"/>
      <c r="AR408" s="388"/>
      <c r="AS408" s="388"/>
      <c r="AT408" s="388"/>
      <c r="AU408" s="388"/>
      <c r="AV408" s="388"/>
      <c r="AW408" s="388"/>
      <c r="AX408" s="389"/>
      <c r="AY408" s="388"/>
      <c r="AZ408" s="388"/>
      <c r="BA408" s="388"/>
      <c r="BB408" s="388"/>
      <c r="BC408" s="388"/>
      <c r="BD408" s="388"/>
      <c r="BE408" s="388"/>
      <c r="BF408" s="388"/>
      <c r="BG408" s="388"/>
      <c r="BH408" s="390"/>
      <c r="BI408" s="385"/>
      <c r="BJ408" s="388"/>
      <c r="BK408" s="388"/>
      <c r="BL408" s="388"/>
      <c r="BM408" s="388"/>
      <c r="BN408" s="391"/>
      <c r="BO408" s="19">
        <f>COUNTIF(AG408:AW408,"Yes")</f>
        <v>0</v>
      </c>
      <c r="BP408" s="20">
        <f>COUNTIF(AX408:BG408, "Yes")</f>
        <v>0</v>
      </c>
      <c r="BQ408" s="21">
        <f>COUNTIF(BI408:BN408, "Yes")</f>
        <v>0</v>
      </c>
      <c r="BR408" s="242">
        <f>SUM(BO408:BQ408)</f>
        <v>0</v>
      </c>
      <c r="BS408" s="9" t="str">
        <f>IF(MATCH(B:B,'[2]Master ATLIS List'!$A:$A,0),"Y","N")</f>
        <v>Y</v>
      </c>
    </row>
    <row r="409" spans="1:71" s="28" customFormat="1" x14ac:dyDescent="0.2">
      <c r="A409" s="409" t="s">
        <v>776</v>
      </c>
      <c r="B409" s="26" t="s">
        <v>777</v>
      </c>
      <c r="C409" s="18" t="s">
        <v>1670</v>
      </c>
      <c r="D409" s="18" t="s">
        <v>15</v>
      </c>
      <c r="E409" s="27" t="s">
        <v>18</v>
      </c>
      <c r="F409" s="402">
        <f>SUMIFS('MCO Encounters'!G:G,'MCO Encounters'!A:A,B409,'MCO Encounters'!F:F,$C$1)</f>
        <v>0</v>
      </c>
      <c r="G409" s="371"/>
      <c r="H409" s="404">
        <f>SUMIFS('MCO Encounters'!I:I,'MCO Encounters'!A:A,B409,'MCO Encounters'!F:F,$C$1)</f>
        <v>0</v>
      </c>
      <c r="I409" s="371"/>
      <c r="J409" s="404">
        <f>SUMIFS('MCO Encounters'!H:H,'MCO Encounters'!A:A,B409,'MCO Encounters'!F:F,$C$1)</f>
        <v>0</v>
      </c>
      <c r="K409" s="372"/>
      <c r="L409" s="370"/>
      <c r="M409" s="394"/>
      <c r="N409" s="394"/>
      <c r="O409" s="394"/>
      <c r="P409" s="394"/>
      <c r="Q409" s="394"/>
      <c r="R409" s="395"/>
      <c r="S409" s="396"/>
      <c r="T409" s="394"/>
      <c r="U409" s="397"/>
      <c r="V409" s="398"/>
      <c r="W409" s="394"/>
      <c r="X409" s="398"/>
      <c r="Y409" s="394"/>
      <c r="Z409" s="396"/>
      <c r="AA409" s="398"/>
      <c r="AB409" s="398"/>
      <c r="AC409" s="398"/>
      <c r="AD409" s="398"/>
      <c r="AE409" s="398"/>
      <c r="AF409" s="397"/>
      <c r="AG409" s="388"/>
      <c r="AH409" s="388"/>
      <c r="AI409" s="388"/>
      <c r="AJ409" s="388"/>
      <c r="AK409" s="388"/>
      <c r="AL409" s="388"/>
      <c r="AM409" s="388"/>
      <c r="AN409" s="388"/>
      <c r="AO409" s="388"/>
      <c r="AP409" s="388"/>
      <c r="AQ409" s="388"/>
      <c r="AR409" s="388"/>
      <c r="AS409" s="388"/>
      <c r="AT409" s="388"/>
      <c r="AU409" s="388"/>
      <c r="AV409" s="388"/>
      <c r="AW409" s="388"/>
      <c r="AX409" s="389"/>
      <c r="AY409" s="388"/>
      <c r="AZ409" s="388"/>
      <c r="BA409" s="388"/>
      <c r="BB409" s="388"/>
      <c r="BC409" s="388"/>
      <c r="BD409" s="388"/>
      <c r="BE409" s="388"/>
      <c r="BF409" s="388"/>
      <c r="BG409" s="388"/>
      <c r="BH409" s="399"/>
      <c r="BI409" s="385"/>
      <c r="BJ409" s="388"/>
      <c r="BK409" s="388"/>
      <c r="BL409" s="388"/>
      <c r="BM409" s="388"/>
      <c r="BN409" s="391"/>
      <c r="BO409" s="19">
        <f>COUNTIF(AG409:AW409,"Yes")</f>
        <v>0</v>
      </c>
      <c r="BP409" s="20">
        <f>COUNTIF(AX409:BG409, "Yes")</f>
        <v>0</v>
      </c>
      <c r="BQ409" s="21">
        <f>COUNTIF(BI409:BN409, "Yes")</f>
        <v>0</v>
      </c>
      <c r="BR409" s="242">
        <f>SUM(BO409:BQ409)</f>
        <v>0</v>
      </c>
      <c r="BS409" s="9" t="str">
        <f>IF(MATCH(B:B,'[2]Master ATLIS List'!$A:$A,0),"Y","N")</f>
        <v>Y</v>
      </c>
    </row>
    <row r="410" spans="1:71" x14ac:dyDescent="0.2">
      <c r="A410" s="408" t="s">
        <v>527</v>
      </c>
      <c r="B410" s="22" t="s">
        <v>528</v>
      </c>
      <c r="C410" s="23" t="s">
        <v>1785</v>
      </c>
      <c r="D410" s="23" t="s">
        <v>13</v>
      </c>
      <c r="E410" s="24" t="s">
        <v>19</v>
      </c>
      <c r="F410" s="402">
        <f>SUMIFS('MCO Encounters'!G:G,'MCO Encounters'!A:A,B410,'MCO Encounters'!F:F,$C$1)</f>
        <v>0</v>
      </c>
      <c r="G410" s="371"/>
      <c r="H410" s="404">
        <f>SUMIFS('MCO Encounters'!I:I,'MCO Encounters'!A:A,B410,'MCO Encounters'!F:F,$C$1)</f>
        <v>0</v>
      </c>
      <c r="I410" s="371"/>
      <c r="J410" s="404">
        <f>SUMIFS('MCO Encounters'!H:H,'MCO Encounters'!A:A,B410,'MCO Encounters'!F:F,$C$1)</f>
        <v>0</v>
      </c>
      <c r="K410" s="372"/>
      <c r="L410" s="370"/>
      <c r="M410" s="383"/>
      <c r="N410" s="383"/>
      <c r="O410" s="383"/>
      <c r="P410" s="383"/>
      <c r="Q410" s="383"/>
      <c r="R410" s="384"/>
      <c r="S410" s="385"/>
      <c r="T410" s="383"/>
      <c r="U410" s="393"/>
      <c r="V410" s="388"/>
      <c r="W410" s="383"/>
      <c r="X410" s="388"/>
      <c r="Y410" s="383"/>
      <c r="Z410" s="385"/>
      <c r="AA410" s="388"/>
      <c r="AB410" s="388"/>
      <c r="AC410" s="388"/>
      <c r="AD410" s="388"/>
      <c r="AE410" s="388"/>
      <c r="AF410" s="393"/>
      <c r="AG410" s="388"/>
      <c r="AH410" s="388"/>
      <c r="AI410" s="388"/>
      <c r="AJ410" s="388"/>
      <c r="AK410" s="388"/>
      <c r="AL410" s="388"/>
      <c r="AM410" s="388"/>
      <c r="AN410" s="388"/>
      <c r="AO410" s="388"/>
      <c r="AP410" s="388"/>
      <c r="AQ410" s="388"/>
      <c r="AR410" s="388"/>
      <c r="AS410" s="388"/>
      <c r="AT410" s="388"/>
      <c r="AU410" s="388"/>
      <c r="AV410" s="388"/>
      <c r="AW410" s="388"/>
      <c r="AX410" s="389"/>
      <c r="AY410" s="388"/>
      <c r="AZ410" s="388"/>
      <c r="BA410" s="388"/>
      <c r="BB410" s="388"/>
      <c r="BC410" s="388"/>
      <c r="BD410" s="388"/>
      <c r="BE410" s="388"/>
      <c r="BF410" s="388"/>
      <c r="BG410" s="388"/>
      <c r="BH410" s="390"/>
      <c r="BI410" s="385"/>
      <c r="BJ410" s="388"/>
      <c r="BK410" s="388"/>
      <c r="BL410" s="388"/>
      <c r="BM410" s="388"/>
      <c r="BN410" s="391"/>
      <c r="BO410" s="19">
        <f>COUNTIF(AG410:AW410,"Yes")</f>
        <v>0</v>
      </c>
      <c r="BP410" s="20">
        <f>COUNTIF(AX410:BG410, "Yes")</f>
        <v>0</v>
      </c>
      <c r="BQ410" s="21">
        <f>COUNTIF(BI410:BN410, "Yes")</f>
        <v>0</v>
      </c>
      <c r="BR410" s="242">
        <f>SUM(BO410:BQ410)</f>
        <v>0</v>
      </c>
      <c r="BS410" s="9" t="str">
        <f>IF(MATCH(B:B,'[2]Master ATLIS List'!$A:$A,0),"Y","N")</f>
        <v>Y</v>
      </c>
    </row>
    <row r="411" spans="1:71" s="28" customFormat="1" x14ac:dyDescent="0.2">
      <c r="A411" s="409" t="s">
        <v>872</v>
      </c>
      <c r="B411" s="26" t="s">
        <v>873</v>
      </c>
      <c r="C411" s="18" t="s">
        <v>1632</v>
      </c>
      <c r="D411" s="18" t="s">
        <v>13</v>
      </c>
      <c r="E411" s="27" t="s">
        <v>67</v>
      </c>
      <c r="F411" s="402">
        <f>SUMIFS('MCO Encounters'!G:G,'MCO Encounters'!A:A,B411,'MCO Encounters'!F:F,$C$1)</f>
        <v>0</v>
      </c>
      <c r="G411" s="371"/>
      <c r="H411" s="404">
        <f>SUMIFS('MCO Encounters'!I:I,'MCO Encounters'!A:A,B411,'MCO Encounters'!F:F,$C$1)</f>
        <v>0</v>
      </c>
      <c r="I411" s="371"/>
      <c r="J411" s="404">
        <f>SUMIFS('MCO Encounters'!H:H,'MCO Encounters'!A:A,B411,'MCO Encounters'!F:F,$C$1)</f>
        <v>0</v>
      </c>
      <c r="K411" s="372"/>
      <c r="L411" s="370"/>
      <c r="M411" s="394"/>
      <c r="N411" s="394"/>
      <c r="O411" s="394"/>
      <c r="P411" s="394"/>
      <c r="Q411" s="394"/>
      <c r="R411" s="395"/>
      <c r="S411" s="396"/>
      <c r="T411" s="394"/>
      <c r="U411" s="397"/>
      <c r="V411" s="398"/>
      <c r="W411" s="394"/>
      <c r="X411" s="398"/>
      <c r="Y411" s="394"/>
      <c r="Z411" s="396"/>
      <c r="AA411" s="398"/>
      <c r="AB411" s="398"/>
      <c r="AC411" s="398"/>
      <c r="AD411" s="398"/>
      <c r="AE411" s="398"/>
      <c r="AF411" s="397"/>
      <c r="AG411" s="388"/>
      <c r="AH411" s="388"/>
      <c r="AI411" s="388"/>
      <c r="AJ411" s="388"/>
      <c r="AK411" s="388"/>
      <c r="AL411" s="388"/>
      <c r="AM411" s="388"/>
      <c r="AN411" s="388"/>
      <c r="AO411" s="388"/>
      <c r="AP411" s="388"/>
      <c r="AQ411" s="388"/>
      <c r="AR411" s="388"/>
      <c r="AS411" s="388"/>
      <c r="AT411" s="388"/>
      <c r="AU411" s="388"/>
      <c r="AV411" s="388"/>
      <c r="AW411" s="388"/>
      <c r="AX411" s="389"/>
      <c r="AY411" s="388"/>
      <c r="AZ411" s="388"/>
      <c r="BA411" s="388"/>
      <c r="BB411" s="388"/>
      <c r="BC411" s="388"/>
      <c r="BD411" s="388"/>
      <c r="BE411" s="388"/>
      <c r="BF411" s="388"/>
      <c r="BG411" s="388"/>
      <c r="BH411" s="399"/>
      <c r="BI411" s="385"/>
      <c r="BJ411" s="388"/>
      <c r="BK411" s="388"/>
      <c r="BL411" s="388"/>
      <c r="BM411" s="388"/>
      <c r="BN411" s="391"/>
      <c r="BO411" s="19">
        <f>COUNTIF(AG411:AW411,"Yes")</f>
        <v>0</v>
      </c>
      <c r="BP411" s="20">
        <f>COUNTIF(AX411:BG411, "Yes")</f>
        <v>0</v>
      </c>
      <c r="BQ411" s="21">
        <f>COUNTIF(BI411:BN411, "Yes")</f>
        <v>0</v>
      </c>
      <c r="BR411" s="242">
        <f>SUM(BO411:BQ411)</f>
        <v>0</v>
      </c>
      <c r="BS411" s="9" t="str">
        <f>IF(MATCH(B:B,'[2]Master ATLIS List'!$A:$A,0),"Y","N")</f>
        <v>Y</v>
      </c>
    </row>
    <row r="412" spans="1:71" x14ac:dyDescent="0.2">
      <c r="A412" s="408" t="s">
        <v>1008</v>
      </c>
      <c r="B412" s="22" t="s">
        <v>1009</v>
      </c>
      <c r="C412" s="23" t="s">
        <v>1633</v>
      </c>
      <c r="D412" s="23" t="s">
        <v>13</v>
      </c>
      <c r="E412" s="24" t="s">
        <v>67</v>
      </c>
      <c r="F412" s="402">
        <f>SUMIFS('MCO Encounters'!G:G,'MCO Encounters'!A:A,B412,'MCO Encounters'!F:F,$C$1)</f>
        <v>0</v>
      </c>
      <c r="G412" s="371"/>
      <c r="H412" s="404">
        <f>SUMIFS('MCO Encounters'!I:I,'MCO Encounters'!A:A,B412,'MCO Encounters'!F:F,$C$1)</f>
        <v>0</v>
      </c>
      <c r="I412" s="371"/>
      <c r="J412" s="404">
        <f>SUMIFS('MCO Encounters'!H:H,'MCO Encounters'!A:A,B412,'MCO Encounters'!F:F,$C$1)</f>
        <v>0</v>
      </c>
      <c r="K412" s="372"/>
      <c r="L412" s="370"/>
      <c r="M412" s="383"/>
      <c r="N412" s="383"/>
      <c r="O412" s="383"/>
      <c r="P412" s="383"/>
      <c r="Q412" s="383"/>
      <c r="R412" s="384"/>
      <c r="S412" s="385"/>
      <c r="T412" s="383"/>
      <c r="U412" s="393"/>
      <c r="V412" s="388"/>
      <c r="W412" s="383"/>
      <c r="X412" s="388"/>
      <c r="Y412" s="383"/>
      <c r="Z412" s="385"/>
      <c r="AA412" s="388"/>
      <c r="AB412" s="388"/>
      <c r="AC412" s="388"/>
      <c r="AD412" s="388"/>
      <c r="AE412" s="388"/>
      <c r="AF412" s="393"/>
      <c r="AG412" s="388"/>
      <c r="AH412" s="388"/>
      <c r="AI412" s="388"/>
      <c r="AJ412" s="388"/>
      <c r="AK412" s="388"/>
      <c r="AL412" s="388"/>
      <c r="AM412" s="388"/>
      <c r="AN412" s="388"/>
      <c r="AO412" s="388"/>
      <c r="AP412" s="388"/>
      <c r="AQ412" s="388"/>
      <c r="AR412" s="388"/>
      <c r="AS412" s="388"/>
      <c r="AT412" s="388"/>
      <c r="AU412" s="388"/>
      <c r="AV412" s="388"/>
      <c r="AW412" s="388"/>
      <c r="AX412" s="389"/>
      <c r="AY412" s="388"/>
      <c r="AZ412" s="388"/>
      <c r="BA412" s="388"/>
      <c r="BB412" s="388"/>
      <c r="BC412" s="388"/>
      <c r="BD412" s="388"/>
      <c r="BE412" s="388"/>
      <c r="BF412" s="388"/>
      <c r="BG412" s="388"/>
      <c r="BH412" s="390"/>
      <c r="BI412" s="385"/>
      <c r="BJ412" s="388"/>
      <c r="BK412" s="388"/>
      <c r="BL412" s="388"/>
      <c r="BM412" s="388"/>
      <c r="BN412" s="391"/>
      <c r="BO412" s="19">
        <f>COUNTIF(AG412:AW412,"Yes")</f>
        <v>0</v>
      </c>
      <c r="BP412" s="20">
        <f>COUNTIF(AX412:BG412, "Yes")</f>
        <v>0</v>
      </c>
      <c r="BQ412" s="21">
        <f>COUNTIF(BI412:BN412, "Yes")</f>
        <v>0</v>
      </c>
      <c r="BR412" s="242">
        <f>SUM(BO412:BQ412)</f>
        <v>0</v>
      </c>
      <c r="BS412" s="9" t="str">
        <f>IF(MATCH(B:B,'[2]Master ATLIS List'!$A:$A,0),"Y","N")</f>
        <v>Y</v>
      </c>
    </row>
    <row r="413" spans="1:71" s="28" customFormat="1" x14ac:dyDescent="0.2">
      <c r="A413" s="409" t="s">
        <v>200</v>
      </c>
      <c r="B413" s="26" t="s">
        <v>201</v>
      </c>
      <c r="C413" s="18" t="s">
        <v>1550</v>
      </c>
      <c r="D413" s="18" t="s">
        <v>13</v>
      </c>
      <c r="E413" s="27" t="s">
        <v>67</v>
      </c>
      <c r="F413" s="402">
        <f>SUMIFS('MCO Encounters'!G:G,'MCO Encounters'!A:A,B413,'MCO Encounters'!F:F,$C$1)</f>
        <v>0</v>
      </c>
      <c r="G413" s="371"/>
      <c r="H413" s="404">
        <f>SUMIFS('MCO Encounters'!I:I,'MCO Encounters'!A:A,B413,'MCO Encounters'!F:F,$C$1)</f>
        <v>0</v>
      </c>
      <c r="I413" s="371"/>
      <c r="J413" s="404">
        <f>SUMIFS('MCO Encounters'!H:H,'MCO Encounters'!A:A,B413,'MCO Encounters'!F:F,$C$1)</f>
        <v>0</v>
      </c>
      <c r="K413" s="372"/>
      <c r="L413" s="370"/>
      <c r="M413" s="394"/>
      <c r="N413" s="394"/>
      <c r="O413" s="394"/>
      <c r="P413" s="394"/>
      <c r="Q413" s="394"/>
      <c r="R413" s="395"/>
      <c r="S413" s="396"/>
      <c r="T413" s="394"/>
      <c r="U413" s="397"/>
      <c r="V413" s="398"/>
      <c r="W413" s="394"/>
      <c r="X413" s="398"/>
      <c r="Y413" s="394"/>
      <c r="Z413" s="396"/>
      <c r="AA413" s="398"/>
      <c r="AB413" s="398"/>
      <c r="AC413" s="398"/>
      <c r="AD413" s="398"/>
      <c r="AE413" s="398"/>
      <c r="AF413" s="397"/>
      <c r="AG413" s="388"/>
      <c r="AH413" s="388"/>
      <c r="AI413" s="388"/>
      <c r="AJ413" s="388"/>
      <c r="AK413" s="388"/>
      <c r="AL413" s="388"/>
      <c r="AM413" s="388"/>
      <c r="AN413" s="388"/>
      <c r="AO413" s="388"/>
      <c r="AP413" s="388"/>
      <c r="AQ413" s="388"/>
      <c r="AR413" s="388"/>
      <c r="AS413" s="388"/>
      <c r="AT413" s="388"/>
      <c r="AU413" s="388"/>
      <c r="AV413" s="388"/>
      <c r="AW413" s="388"/>
      <c r="AX413" s="389"/>
      <c r="AY413" s="388"/>
      <c r="AZ413" s="388"/>
      <c r="BA413" s="388"/>
      <c r="BB413" s="388"/>
      <c r="BC413" s="388"/>
      <c r="BD413" s="388"/>
      <c r="BE413" s="388"/>
      <c r="BF413" s="388"/>
      <c r="BG413" s="388"/>
      <c r="BH413" s="399"/>
      <c r="BI413" s="385"/>
      <c r="BJ413" s="388"/>
      <c r="BK413" s="388"/>
      <c r="BL413" s="388"/>
      <c r="BM413" s="388"/>
      <c r="BN413" s="391"/>
      <c r="BO413" s="19">
        <f>COUNTIF(AG413:AW413,"Yes")</f>
        <v>0</v>
      </c>
      <c r="BP413" s="20">
        <f>COUNTIF(AX413:BG413, "Yes")</f>
        <v>0</v>
      </c>
      <c r="BQ413" s="21">
        <f>COUNTIF(BI413:BN413, "Yes")</f>
        <v>0</v>
      </c>
      <c r="BR413" s="242">
        <f>SUM(BO413:BQ413)</f>
        <v>0</v>
      </c>
      <c r="BS413" s="9" t="str">
        <f>IF(MATCH(B:B,'[2]Master ATLIS List'!$A:$A,0),"Y","N")</f>
        <v>Y</v>
      </c>
    </row>
    <row r="414" spans="1:71" x14ac:dyDescent="0.2">
      <c r="A414" s="408" t="s">
        <v>384</v>
      </c>
      <c r="B414" s="22" t="s">
        <v>385</v>
      </c>
      <c r="C414" s="23" t="s">
        <v>1807</v>
      </c>
      <c r="D414" s="23" t="s">
        <v>13</v>
      </c>
      <c r="E414" s="24" t="s">
        <v>67</v>
      </c>
      <c r="F414" s="402">
        <f>SUMIFS('MCO Encounters'!G:G,'MCO Encounters'!A:A,B414,'MCO Encounters'!F:F,$C$1)</f>
        <v>0</v>
      </c>
      <c r="G414" s="371"/>
      <c r="H414" s="404">
        <f>SUMIFS('MCO Encounters'!I:I,'MCO Encounters'!A:A,B414,'MCO Encounters'!F:F,$C$1)</f>
        <v>0</v>
      </c>
      <c r="I414" s="371"/>
      <c r="J414" s="404">
        <f>SUMIFS('MCO Encounters'!H:H,'MCO Encounters'!A:A,B414,'MCO Encounters'!F:F,$C$1)</f>
        <v>0</v>
      </c>
      <c r="K414" s="372"/>
      <c r="L414" s="370"/>
      <c r="M414" s="383"/>
      <c r="N414" s="383"/>
      <c r="O414" s="383"/>
      <c r="P414" s="383"/>
      <c r="Q414" s="383"/>
      <c r="R414" s="384"/>
      <c r="S414" s="385"/>
      <c r="T414" s="383"/>
      <c r="U414" s="393"/>
      <c r="V414" s="388"/>
      <c r="W414" s="383"/>
      <c r="X414" s="388"/>
      <c r="Y414" s="383"/>
      <c r="Z414" s="385"/>
      <c r="AA414" s="388"/>
      <c r="AB414" s="388"/>
      <c r="AC414" s="388"/>
      <c r="AD414" s="388"/>
      <c r="AE414" s="388"/>
      <c r="AF414" s="393"/>
      <c r="AG414" s="388"/>
      <c r="AH414" s="388"/>
      <c r="AI414" s="388"/>
      <c r="AJ414" s="388"/>
      <c r="AK414" s="388"/>
      <c r="AL414" s="388"/>
      <c r="AM414" s="388"/>
      <c r="AN414" s="388"/>
      <c r="AO414" s="388"/>
      <c r="AP414" s="388"/>
      <c r="AQ414" s="388"/>
      <c r="AR414" s="388"/>
      <c r="AS414" s="388"/>
      <c r="AT414" s="388"/>
      <c r="AU414" s="388"/>
      <c r="AV414" s="388"/>
      <c r="AW414" s="388"/>
      <c r="AX414" s="389"/>
      <c r="AY414" s="388"/>
      <c r="AZ414" s="388"/>
      <c r="BA414" s="388"/>
      <c r="BB414" s="388"/>
      <c r="BC414" s="388"/>
      <c r="BD414" s="388"/>
      <c r="BE414" s="388"/>
      <c r="BF414" s="388"/>
      <c r="BG414" s="388"/>
      <c r="BH414" s="390"/>
      <c r="BI414" s="385"/>
      <c r="BJ414" s="388"/>
      <c r="BK414" s="388"/>
      <c r="BL414" s="388"/>
      <c r="BM414" s="388"/>
      <c r="BN414" s="391"/>
      <c r="BO414" s="19">
        <f>COUNTIF(AG414:AW414,"Yes")</f>
        <v>0</v>
      </c>
      <c r="BP414" s="20">
        <f>COUNTIF(AX414:BG414, "Yes")</f>
        <v>0</v>
      </c>
      <c r="BQ414" s="21">
        <f>COUNTIF(BI414:BN414, "Yes")</f>
        <v>0</v>
      </c>
      <c r="BR414" s="242">
        <f>SUM(BO414:BQ414)</f>
        <v>0</v>
      </c>
      <c r="BS414" s="9" t="str">
        <f>IF(MATCH(B:B,'[2]Master ATLIS List'!$A:$A,0),"Y","N")</f>
        <v>Y</v>
      </c>
    </row>
    <row r="415" spans="1:71" s="28" customFormat="1" x14ac:dyDescent="0.2">
      <c r="A415" s="409" t="s">
        <v>192</v>
      </c>
      <c r="B415" s="26" t="s">
        <v>193</v>
      </c>
      <c r="C415" s="18" t="s">
        <v>1532</v>
      </c>
      <c r="D415" s="18" t="s">
        <v>13</v>
      </c>
      <c r="E415" s="27" t="s">
        <v>18</v>
      </c>
      <c r="F415" s="402">
        <f>SUMIFS('MCO Encounters'!G:G,'MCO Encounters'!A:A,B415,'MCO Encounters'!F:F,$C$1)</f>
        <v>0</v>
      </c>
      <c r="G415" s="371"/>
      <c r="H415" s="404">
        <f>SUMIFS('MCO Encounters'!I:I,'MCO Encounters'!A:A,B415,'MCO Encounters'!F:F,$C$1)</f>
        <v>0</v>
      </c>
      <c r="I415" s="371"/>
      <c r="J415" s="404">
        <f>SUMIFS('MCO Encounters'!H:H,'MCO Encounters'!A:A,B415,'MCO Encounters'!F:F,$C$1)</f>
        <v>0</v>
      </c>
      <c r="K415" s="372"/>
      <c r="L415" s="370"/>
      <c r="M415" s="394"/>
      <c r="N415" s="394"/>
      <c r="O415" s="394"/>
      <c r="P415" s="394"/>
      <c r="Q415" s="394"/>
      <c r="R415" s="395"/>
      <c r="S415" s="396"/>
      <c r="T415" s="394"/>
      <c r="U415" s="397"/>
      <c r="V415" s="398"/>
      <c r="W415" s="394"/>
      <c r="X415" s="398"/>
      <c r="Y415" s="394"/>
      <c r="Z415" s="396"/>
      <c r="AA415" s="398"/>
      <c r="AB415" s="398"/>
      <c r="AC415" s="398"/>
      <c r="AD415" s="398"/>
      <c r="AE415" s="398"/>
      <c r="AF415" s="397"/>
      <c r="AG415" s="388"/>
      <c r="AH415" s="388"/>
      <c r="AI415" s="388"/>
      <c r="AJ415" s="388"/>
      <c r="AK415" s="388"/>
      <c r="AL415" s="388"/>
      <c r="AM415" s="388"/>
      <c r="AN415" s="388"/>
      <c r="AO415" s="388"/>
      <c r="AP415" s="388"/>
      <c r="AQ415" s="388"/>
      <c r="AR415" s="388"/>
      <c r="AS415" s="388"/>
      <c r="AT415" s="388"/>
      <c r="AU415" s="388"/>
      <c r="AV415" s="388"/>
      <c r="AW415" s="388"/>
      <c r="AX415" s="389"/>
      <c r="AY415" s="388"/>
      <c r="AZ415" s="388"/>
      <c r="BA415" s="388"/>
      <c r="BB415" s="388"/>
      <c r="BC415" s="388"/>
      <c r="BD415" s="388"/>
      <c r="BE415" s="388"/>
      <c r="BF415" s="388"/>
      <c r="BG415" s="388"/>
      <c r="BH415" s="399"/>
      <c r="BI415" s="385"/>
      <c r="BJ415" s="388"/>
      <c r="BK415" s="388"/>
      <c r="BL415" s="388"/>
      <c r="BM415" s="388"/>
      <c r="BN415" s="391"/>
      <c r="BO415" s="19">
        <f>COUNTIF(AG415:AW415,"Yes")</f>
        <v>0</v>
      </c>
      <c r="BP415" s="20">
        <f>COUNTIF(AX415:BG415, "Yes")</f>
        <v>0</v>
      </c>
      <c r="BQ415" s="21">
        <f>COUNTIF(BI415:BN415, "Yes")</f>
        <v>0</v>
      </c>
      <c r="BR415" s="242">
        <f>SUM(BO415:BQ415)</f>
        <v>0</v>
      </c>
      <c r="BS415" s="9" t="str">
        <f>IF(MATCH(B:B,'[2]Master ATLIS List'!$A:$A,0),"Y","N")</f>
        <v>Y</v>
      </c>
    </row>
    <row r="416" spans="1:71" x14ac:dyDescent="0.2">
      <c r="A416" s="408" t="s">
        <v>836</v>
      </c>
      <c r="B416" s="22" t="s">
        <v>837</v>
      </c>
      <c r="C416" s="23" t="s">
        <v>1702</v>
      </c>
      <c r="D416" s="23" t="s">
        <v>13</v>
      </c>
      <c r="E416" s="24" t="s">
        <v>63</v>
      </c>
      <c r="F416" s="402">
        <f>SUMIFS('MCO Encounters'!G:G,'MCO Encounters'!A:A,B416,'MCO Encounters'!F:F,$C$1)</f>
        <v>0</v>
      </c>
      <c r="G416" s="371"/>
      <c r="H416" s="404">
        <f>SUMIFS('MCO Encounters'!I:I,'MCO Encounters'!A:A,B416,'MCO Encounters'!F:F,$C$1)</f>
        <v>0</v>
      </c>
      <c r="I416" s="371"/>
      <c r="J416" s="404">
        <f>SUMIFS('MCO Encounters'!H:H,'MCO Encounters'!A:A,B416,'MCO Encounters'!F:F,$C$1)</f>
        <v>0</v>
      </c>
      <c r="K416" s="372"/>
      <c r="L416" s="370"/>
      <c r="M416" s="383"/>
      <c r="N416" s="383"/>
      <c r="O416" s="383"/>
      <c r="P416" s="383"/>
      <c r="Q416" s="383"/>
      <c r="R416" s="384"/>
      <c r="S416" s="385"/>
      <c r="T416" s="383"/>
      <c r="U416" s="393"/>
      <c r="V416" s="388"/>
      <c r="W416" s="383"/>
      <c r="X416" s="388"/>
      <c r="Y416" s="383"/>
      <c r="Z416" s="385"/>
      <c r="AA416" s="388"/>
      <c r="AB416" s="388"/>
      <c r="AC416" s="388"/>
      <c r="AD416" s="388"/>
      <c r="AE416" s="388"/>
      <c r="AF416" s="393"/>
      <c r="AG416" s="388"/>
      <c r="AH416" s="388"/>
      <c r="AI416" s="388"/>
      <c r="AJ416" s="388"/>
      <c r="AK416" s="388"/>
      <c r="AL416" s="388"/>
      <c r="AM416" s="388"/>
      <c r="AN416" s="388"/>
      <c r="AO416" s="388"/>
      <c r="AP416" s="388"/>
      <c r="AQ416" s="388"/>
      <c r="AR416" s="388"/>
      <c r="AS416" s="388"/>
      <c r="AT416" s="388"/>
      <c r="AU416" s="388"/>
      <c r="AV416" s="388"/>
      <c r="AW416" s="388"/>
      <c r="AX416" s="389"/>
      <c r="AY416" s="388"/>
      <c r="AZ416" s="388"/>
      <c r="BA416" s="388"/>
      <c r="BB416" s="388"/>
      <c r="BC416" s="388"/>
      <c r="BD416" s="388"/>
      <c r="BE416" s="388"/>
      <c r="BF416" s="388"/>
      <c r="BG416" s="388"/>
      <c r="BH416" s="390"/>
      <c r="BI416" s="385"/>
      <c r="BJ416" s="388"/>
      <c r="BK416" s="388"/>
      <c r="BL416" s="388"/>
      <c r="BM416" s="388"/>
      <c r="BN416" s="391"/>
      <c r="BO416" s="19">
        <f>COUNTIF(AG416:AW416,"Yes")</f>
        <v>0</v>
      </c>
      <c r="BP416" s="20">
        <f>COUNTIF(AX416:BG416, "Yes")</f>
        <v>0</v>
      </c>
      <c r="BQ416" s="21">
        <f>COUNTIF(BI416:BN416, "Yes")</f>
        <v>0</v>
      </c>
      <c r="BR416" s="242">
        <f>SUM(BO416:BQ416)</f>
        <v>0</v>
      </c>
      <c r="BS416" s="9" t="str">
        <f>IF(MATCH(B:B,'[2]Master ATLIS List'!$A:$A,0),"Y","N")</f>
        <v>Y</v>
      </c>
    </row>
    <row r="417" spans="1:71" s="28" customFormat="1" x14ac:dyDescent="0.2">
      <c r="A417" s="409" t="s">
        <v>408</v>
      </c>
      <c r="B417" s="26" t="s">
        <v>409</v>
      </c>
      <c r="C417" s="18" t="s">
        <v>1864</v>
      </c>
      <c r="D417" s="18" t="s">
        <v>15</v>
      </c>
      <c r="E417" s="27" t="s">
        <v>20</v>
      </c>
      <c r="F417" s="402">
        <f>SUMIFS('MCO Encounters'!G:G,'MCO Encounters'!A:A,B417,'MCO Encounters'!F:F,$C$1)</f>
        <v>0</v>
      </c>
      <c r="G417" s="371"/>
      <c r="H417" s="404">
        <f>SUMIFS('MCO Encounters'!I:I,'MCO Encounters'!A:A,B417,'MCO Encounters'!F:F,$C$1)</f>
        <v>0</v>
      </c>
      <c r="I417" s="371"/>
      <c r="J417" s="404">
        <f>SUMIFS('MCO Encounters'!H:H,'MCO Encounters'!A:A,B417,'MCO Encounters'!F:F,$C$1)</f>
        <v>0</v>
      </c>
      <c r="K417" s="372"/>
      <c r="L417" s="370"/>
      <c r="M417" s="394"/>
      <c r="N417" s="394"/>
      <c r="O417" s="394"/>
      <c r="P417" s="394"/>
      <c r="Q417" s="394"/>
      <c r="R417" s="395"/>
      <c r="S417" s="396"/>
      <c r="T417" s="394"/>
      <c r="U417" s="397"/>
      <c r="V417" s="398"/>
      <c r="W417" s="394"/>
      <c r="X417" s="398"/>
      <c r="Y417" s="394"/>
      <c r="Z417" s="396"/>
      <c r="AA417" s="398"/>
      <c r="AB417" s="398"/>
      <c r="AC417" s="398"/>
      <c r="AD417" s="398"/>
      <c r="AE417" s="398"/>
      <c r="AF417" s="397"/>
      <c r="AG417" s="388"/>
      <c r="AH417" s="388"/>
      <c r="AI417" s="388"/>
      <c r="AJ417" s="388"/>
      <c r="AK417" s="388"/>
      <c r="AL417" s="388"/>
      <c r="AM417" s="388"/>
      <c r="AN417" s="388"/>
      <c r="AO417" s="388"/>
      <c r="AP417" s="388"/>
      <c r="AQ417" s="388"/>
      <c r="AR417" s="388"/>
      <c r="AS417" s="388"/>
      <c r="AT417" s="388"/>
      <c r="AU417" s="388"/>
      <c r="AV417" s="388"/>
      <c r="AW417" s="388"/>
      <c r="AX417" s="389"/>
      <c r="AY417" s="388"/>
      <c r="AZ417" s="388"/>
      <c r="BA417" s="388"/>
      <c r="BB417" s="388"/>
      <c r="BC417" s="388"/>
      <c r="BD417" s="388"/>
      <c r="BE417" s="388"/>
      <c r="BF417" s="388"/>
      <c r="BG417" s="388"/>
      <c r="BH417" s="399"/>
      <c r="BI417" s="385"/>
      <c r="BJ417" s="388"/>
      <c r="BK417" s="388"/>
      <c r="BL417" s="388"/>
      <c r="BM417" s="388"/>
      <c r="BN417" s="391"/>
      <c r="BO417" s="19">
        <f>COUNTIF(AG417:AW417,"Yes")</f>
        <v>0</v>
      </c>
      <c r="BP417" s="20">
        <f>COUNTIF(AX417:BG417, "Yes")</f>
        <v>0</v>
      </c>
      <c r="BQ417" s="21">
        <f>COUNTIF(BI417:BN417, "Yes")</f>
        <v>0</v>
      </c>
      <c r="BR417" s="242">
        <f>SUM(BO417:BQ417)</f>
        <v>0</v>
      </c>
      <c r="BS417" s="9" t="str">
        <f>IF(MATCH(B:B,'[2]Master ATLIS List'!$A:$A,0),"Y","N")</f>
        <v>Y</v>
      </c>
    </row>
    <row r="418" spans="1:71" x14ac:dyDescent="0.2">
      <c r="A418" s="408" t="s">
        <v>711</v>
      </c>
      <c r="B418" s="22" t="s">
        <v>712</v>
      </c>
      <c r="C418" s="23" t="s">
        <v>1857</v>
      </c>
      <c r="D418" s="23" t="s">
        <v>15</v>
      </c>
      <c r="E418" s="24" t="s">
        <v>49</v>
      </c>
      <c r="F418" s="402">
        <f>SUMIFS('MCO Encounters'!G:G,'MCO Encounters'!A:A,B418,'MCO Encounters'!F:F,$C$1)</f>
        <v>0</v>
      </c>
      <c r="G418" s="371"/>
      <c r="H418" s="404">
        <f>SUMIFS('MCO Encounters'!I:I,'MCO Encounters'!A:A,B418,'MCO Encounters'!F:F,$C$1)</f>
        <v>0</v>
      </c>
      <c r="I418" s="371"/>
      <c r="J418" s="404">
        <f>SUMIFS('MCO Encounters'!H:H,'MCO Encounters'!A:A,B418,'MCO Encounters'!F:F,$C$1)</f>
        <v>0</v>
      </c>
      <c r="K418" s="372"/>
      <c r="L418" s="370"/>
      <c r="M418" s="383"/>
      <c r="N418" s="383"/>
      <c r="O418" s="383"/>
      <c r="P418" s="383"/>
      <c r="Q418" s="383"/>
      <c r="R418" s="384"/>
      <c r="S418" s="385"/>
      <c r="T418" s="383"/>
      <c r="U418" s="393"/>
      <c r="V418" s="388"/>
      <c r="W418" s="383"/>
      <c r="X418" s="388"/>
      <c r="Y418" s="383"/>
      <c r="Z418" s="385"/>
      <c r="AA418" s="388"/>
      <c r="AB418" s="388"/>
      <c r="AC418" s="388"/>
      <c r="AD418" s="388"/>
      <c r="AE418" s="388"/>
      <c r="AF418" s="393"/>
      <c r="AG418" s="388"/>
      <c r="AH418" s="388"/>
      <c r="AI418" s="388"/>
      <c r="AJ418" s="388"/>
      <c r="AK418" s="388"/>
      <c r="AL418" s="388"/>
      <c r="AM418" s="388"/>
      <c r="AN418" s="388"/>
      <c r="AO418" s="388"/>
      <c r="AP418" s="388"/>
      <c r="AQ418" s="388"/>
      <c r="AR418" s="388"/>
      <c r="AS418" s="388"/>
      <c r="AT418" s="388"/>
      <c r="AU418" s="388"/>
      <c r="AV418" s="388"/>
      <c r="AW418" s="388"/>
      <c r="AX418" s="389"/>
      <c r="AY418" s="388"/>
      <c r="AZ418" s="388"/>
      <c r="BA418" s="388"/>
      <c r="BB418" s="388"/>
      <c r="BC418" s="388"/>
      <c r="BD418" s="388"/>
      <c r="BE418" s="388"/>
      <c r="BF418" s="388"/>
      <c r="BG418" s="388"/>
      <c r="BH418" s="390"/>
      <c r="BI418" s="385"/>
      <c r="BJ418" s="388"/>
      <c r="BK418" s="388"/>
      <c r="BL418" s="388"/>
      <c r="BM418" s="388"/>
      <c r="BN418" s="391"/>
      <c r="BO418" s="19">
        <f>COUNTIF(AG418:AW418,"Yes")</f>
        <v>0</v>
      </c>
      <c r="BP418" s="20">
        <f>COUNTIF(AX418:BG418, "Yes")</f>
        <v>0</v>
      </c>
      <c r="BQ418" s="21">
        <f>COUNTIF(BI418:BN418, "Yes")</f>
        <v>0</v>
      </c>
      <c r="BR418" s="242">
        <f>SUM(BO418:BQ418)</f>
        <v>0</v>
      </c>
      <c r="BS418" s="9" t="str">
        <f>IF(MATCH(B:B,'[2]Master ATLIS List'!$A:$A,0),"Y","N")</f>
        <v>Y</v>
      </c>
    </row>
    <row r="419" spans="1:71" s="28" customFormat="1" x14ac:dyDescent="0.2">
      <c r="A419" s="409" t="s">
        <v>446</v>
      </c>
      <c r="B419" s="26" t="s">
        <v>447</v>
      </c>
      <c r="C419" s="18" t="s">
        <v>1761</v>
      </c>
      <c r="D419" s="18" t="s">
        <v>15</v>
      </c>
      <c r="E419" s="27" t="s">
        <v>49</v>
      </c>
      <c r="F419" s="402">
        <f>SUMIFS('MCO Encounters'!G:G,'MCO Encounters'!A:A,B419,'MCO Encounters'!F:F,$C$1)</f>
        <v>0</v>
      </c>
      <c r="G419" s="371"/>
      <c r="H419" s="404">
        <f>SUMIFS('MCO Encounters'!I:I,'MCO Encounters'!A:A,B419,'MCO Encounters'!F:F,$C$1)</f>
        <v>0</v>
      </c>
      <c r="I419" s="371"/>
      <c r="J419" s="404">
        <f>SUMIFS('MCO Encounters'!H:H,'MCO Encounters'!A:A,B419,'MCO Encounters'!F:F,$C$1)</f>
        <v>0</v>
      </c>
      <c r="K419" s="372"/>
      <c r="L419" s="370"/>
      <c r="M419" s="394"/>
      <c r="N419" s="394"/>
      <c r="O419" s="394"/>
      <c r="P419" s="394"/>
      <c r="Q419" s="394"/>
      <c r="R419" s="395"/>
      <c r="S419" s="396"/>
      <c r="T419" s="394"/>
      <c r="U419" s="397"/>
      <c r="V419" s="398"/>
      <c r="W419" s="394"/>
      <c r="X419" s="398"/>
      <c r="Y419" s="394"/>
      <c r="Z419" s="396"/>
      <c r="AA419" s="398"/>
      <c r="AB419" s="398"/>
      <c r="AC419" s="398"/>
      <c r="AD419" s="398"/>
      <c r="AE419" s="398"/>
      <c r="AF419" s="397"/>
      <c r="AG419" s="388"/>
      <c r="AH419" s="388"/>
      <c r="AI419" s="388"/>
      <c r="AJ419" s="388"/>
      <c r="AK419" s="388"/>
      <c r="AL419" s="388"/>
      <c r="AM419" s="388"/>
      <c r="AN419" s="388"/>
      <c r="AO419" s="388"/>
      <c r="AP419" s="388"/>
      <c r="AQ419" s="388"/>
      <c r="AR419" s="388"/>
      <c r="AS419" s="388"/>
      <c r="AT419" s="388"/>
      <c r="AU419" s="388"/>
      <c r="AV419" s="388"/>
      <c r="AW419" s="388"/>
      <c r="AX419" s="389"/>
      <c r="AY419" s="388"/>
      <c r="AZ419" s="388"/>
      <c r="BA419" s="388"/>
      <c r="BB419" s="388"/>
      <c r="BC419" s="388"/>
      <c r="BD419" s="388"/>
      <c r="BE419" s="388"/>
      <c r="BF419" s="388"/>
      <c r="BG419" s="388"/>
      <c r="BH419" s="399"/>
      <c r="BI419" s="385"/>
      <c r="BJ419" s="388"/>
      <c r="BK419" s="388"/>
      <c r="BL419" s="388"/>
      <c r="BM419" s="388"/>
      <c r="BN419" s="391"/>
      <c r="BO419" s="19">
        <f>COUNTIF(AG419:AW419,"Yes")</f>
        <v>0</v>
      </c>
      <c r="BP419" s="20">
        <f>COUNTIF(AX419:BG419, "Yes")</f>
        <v>0</v>
      </c>
      <c r="BQ419" s="21">
        <f>COUNTIF(BI419:BN419, "Yes")</f>
        <v>0</v>
      </c>
      <c r="BR419" s="242">
        <f>SUM(BO419:BQ419)</f>
        <v>0</v>
      </c>
      <c r="BS419" s="9" t="str">
        <f>IF(MATCH(B:B,'[2]Master ATLIS List'!$A:$A,0),"Y","N")</f>
        <v>Y</v>
      </c>
    </row>
    <row r="420" spans="1:71" x14ac:dyDescent="0.2">
      <c r="A420" s="408" t="s">
        <v>946</v>
      </c>
      <c r="B420" s="22" t="s">
        <v>947</v>
      </c>
      <c r="C420" s="23" t="s">
        <v>1707</v>
      </c>
      <c r="D420" s="23" t="s">
        <v>15</v>
      </c>
      <c r="E420" s="24" t="s">
        <v>49</v>
      </c>
      <c r="F420" s="402">
        <f>SUMIFS('MCO Encounters'!G:G,'MCO Encounters'!A:A,B420,'MCO Encounters'!F:F,$C$1)</f>
        <v>0</v>
      </c>
      <c r="G420" s="371"/>
      <c r="H420" s="404">
        <f>SUMIFS('MCO Encounters'!I:I,'MCO Encounters'!A:A,B420,'MCO Encounters'!F:F,$C$1)</f>
        <v>0</v>
      </c>
      <c r="I420" s="371"/>
      <c r="J420" s="404">
        <f>SUMIFS('MCO Encounters'!H:H,'MCO Encounters'!A:A,B420,'MCO Encounters'!F:F,$C$1)</f>
        <v>0</v>
      </c>
      <c r="K420" s="372"/>
      <c r="L420" s="370"/>
      <c r="M420" s="383"/>
      <c r="N420" s="383"/>
      <c r="O420" s="383"/>
      <c r="P420" s="383"/>
      <c r="Q420" s="383"/>
      <c r="R420" s="384"/>
      <c r="S420" s="385"/>
      <c r="T420" s="383"/>
      <c r="U420" s="393"/>
      <c r="V420" s="388"/>
      <c r="W420" s="383"/>
      <c r="X420" s="388"/>
      <c r="Y420" s="383"/>
      <c r="Z420" s="385"/>
      <c r="AA420" s="388"/>
      <c r="AB420" s="388"/>
      <c r="AC420" s="388"/>
      <c r="AD420" s="388"/>
      <c r="AE420" s="388"/>
      <c r="AF420" s="393"/>
      <c r="AG420" s="388"/>
      <c r="AH420" s="388"/>
      <c r="AI420" s="388"/>
      <c r="AJ420" s="388"/>
      <c r="AK420" s="388"/>
      <c r="AL420" s="388"/>
      <c r="AM420" s="388"/>
      <c r="AN420" s="388"/>
      <c r="AO420" s="388"/>
      <c r="AP420" s="388"/>
      <c r="AQ420" s="388"/>
      <c r="AR420" s="388"/>
      <c r="AS420" s="388"/>
      <c r="AT420" s="388"/>
      <c r="AU420" s="388"/>
      <c r="AV420" s="388"/>
      <c r="AW420" s="388"/>
      <c r="AX420" s="389"/>
      <c r="AY420" s="388"/>
      <c r="AZ420" s="388"/>
      <c r="BA420" s="388"/>
      <c r="BB420" s="388"/>
      <c r="BC420" s="388"/>
      <c r="BD420" s="388"/>
      <c r="BE420" s="388"/>
      <c r="BF420" s="388"/>
      <c r="BG420" s="388"/>
      <c r="BH420" s="390"/>
      <c r="BI420" s="385"/>
      <c r="BJ420" s="388"/>
      <c r="BK420" s="388"/>
      <c r="BL420" s="388"/>
      <c r="BM420" s="388"/>
      <c r="BN420" s="391"/>
      <c r="BO420" s="19">
        <f>COUNTIF(AG420:AW420,"Yes")</f>
        <v>0</v>
      </c>
      <c r="BP420" s="20">
        <f>COUNTIF(AX420:BG420, "Yes")</f>
        <v>0</v>
      </c>
      <c r="BQ420" s="21">
        <f>COUNTIF(BI420:BN420, "Yes")</f>
        <v>0</v>
      </c>
      <c r="BR420" s="242">
        <f>SUM(BO420:BQ420)</f>
        <v>0</v>
      </c>
      <c r="BS420" s="9" t="str">
        <f>IF(MATCH(B:B,'[2]Master ATLIS List'!$A:$A,0),"Y","N")</f>
        <v>Y</v>
      </c>
    </row>
    <row r="421" spans="1:71" s="28" customFormat="1" x14ac:dyDescent="0.2">
      <c r="A421" s="409" t="s">
        <v>454</v>
      </c>
      <c r="B421" s="26" t="s">
        <v>455</v>
      </c>
      <c r="C421" s="18" t="s">
        <v>1800</v>
      </c>
      <c r="D421" s="18" t="s">
        <v>13</v>
      </c>
      <c r="E421" s="27" t="s">
        <v>63</v>
      </c>
      <c r="F421" s="402">
        <f>SUMIFS('MCO Encounters'!G:G,'MCO Encounters'!A:A,B421,'MCO Encounters'!F:F,$C$1)</f>
        <v>0</v>
      </c>
      <c r="G421" s="371"/>
      <c r="H421" s="404">
        <f>SUMIFS('MCO Encounters'!I:I,'MCO Encounters'!A:A,B421,'MCO Encounters'!F:F,$C$1)</f>
        <v>0</v>
      </c>
      <c r="I421" s="371"/>
      <c r="J421" s="404">
        <f>SUMIFS('MCO Encounters'!H:H,'MCO Encounters'!A:A,B421,'MCO Encounters'!F:F,$C$1)</f>
        <v>0</v>
      </c>
      <c r="K421" s="372"/>
      <c r="L421" s="370"/>
      <c r="M421" s="394"/>
      <c r="N421" s="394"/>
      <c r="O421" s="394"/>
      <c r="P421" s="394"/>
      <c r="Q421" s="394"/>
      <c r="R421" s="395"/>
      <c r="S421" s="396"/>
      <c r="T421" s="394"/>
      <c r="U421" s="397"/>
      <c r="V421" s="398"/>
      <c r="W421" s="394"/>
      <c r="X421" s="398"/>
      <c r="Y421" s="394"/>
      <c r="Z421" s="396"/>
      <c r="AA421" s="398"/>
      <c r="AB421" s="398"/>
      <c r="AC421" s="398"/>
      <c r="AD421" s="398"/>
      <c r="AE421" s="398"/>
      <c r="AF421" s="397"/>
      <c r="AG421" s="388"/>
      <c r="AH421" s="388"/>
      <c r="AI421" s="388"/>
      <c r="AJ421" s="388"/>
      <c r="AK421" s="388"/>
      <c r="AL421" s="388"/>
      <c r="AM421" s="388"/>
      <c r="AN421" s="388"/>
      <c r="AO421" s="388"/>
      <c r="AP421" s="388"/>
      <c r="AQ421" s="388"/>
      <c r="AR421" s="388"/>
      <c r="AS421" s="388"/>
      <c r="AT421" s="388"/>
      <c r="AU421" s="388"/>
      <c r="AV421" s="388"/>
      <c r="AW421" s="388"/>
      <c r="AX421" s="389"/>
      <c r="AY421" s="388"/>
      <c r="AZ421" s="388"/>
      <c r="BA421" s="388"/>
      <c r="BB421" s="388"/>
      <c r="BC421" s="388"/>
      <c r="BD421" s="388"/>
      <c r="BE421" s="388"/>
      <c r="BF421" s="388"/>
      <c r="BG421" s="388"/>
      <c r="BH421" s="399"/>
      <c r="BI421" s="385"/>
      <c r="BJ421" s="388"/>
      <c r="BK421" s="388"/>
      <c r="BL421" s="388"/>
      <c r="BM421" s="388"/>
      <c r="BN421" s="391"/>
      <c r="BO421" s="19">
        <f>COUNTIF(AG421:AW421,"Yes")</f>
        <v>0</v>
      </c>
      <c r="BP421" s="20">
        <f>COUNTIF(AX421:BG421, "Yes")</f>
        <v>0</v>
      </c>
      <c r="BQ421" s="21">
        <f>COUNTIF(BI421:BN421, "Yes")</f>
        <v>0</v>
      </c>
      <c r="BR421" s="242">
        <f>SUM(BO421:BQ421)</f>
        <v>0</v>
      </c>
      <c r="BS421" s="9" t="str">
        <f>IF(MATCH(B:B,'[2]Master ATLIS List'!$A:$A,0),"Y","N")</f>
        <v>Y</v>
      </c>
    </row>
    <row r="422" spans="1:71" x14ac:dyDescent="0.2">
      <c r="A422" s="408" t="s">
        <v>1482</v>
      </c>
      <c r="B422" s="22" t="s">
        <v>477</v>
      </c>
      <c r="C422" s="23" t="s">
        <v>1483</v>
      </c>
      <c r="D422" s="23" t="s">
        <v>15</v>
      </c>
      <c r="E422" s="24" t="s">
        <v>35</v>
      </c>
      <c r="F422" s="402">
        <f>SUMIFS('MCO Encounters'!G:G,'MCO Encounters'!A:A,B422,'MCO Encounters'!F:F,$C$1)</f>
        <v>0</v>
      </c>
      <c r="G422" s="371"/>
      <c r="H422" s="404">
        <f>SUMIFS('MCO Encounters'!I:I,'MCO Encounters'!A:A,B422,'MCO Encounters'!F:F,$C$1)</f>
        <v>0</v>
      </c>
      <c r="I422" s="371"/>
      <c r="J422" s="404">
        <f>SUMIFS('MCO Encounters'!H:H,'MCO Encounters'!A:A,B422,'MCO Encounters'!F:F,$C$1)</f>
        <v>0</v>
      </c>
      <c r="K422" s="372"/>
      <c r="L422" s="370"/>
      <c r="M422" s="383"/>
      <c r="N422" s="383"/>
      <c r="O422" s="383"/>
      <c r="P422" s="383"/>
      <c r="Q422" s="383"/>
      <c r="R422" s="384"/>
      <c r="S422" s="385"/>
      <c r="T422" s="383"/>
      <c r="U422" s="393"/>
      <c r="V422" s="388"/>
      <c r="W422" s="383"/>
      <c r="X422" s="388"/>
      <c r="Y422" s="383"/>
      <c r="Z422" s="385"/>
      <c r="AA422" s="388"/>
      <c r="AB422" s="388"/>
      <c r="AC422" s="388"/>
      <c r="AD422" s="388"/>
      <c r="AE422" s="388"/>
      <c r="AF422" s="393"/>
      <c r="AG422" s="388"/>
      <c r="AH422" s="388"/>
      <c r="AI422" s="388"/>
      <c r="AJ422" s="388"/>
      <c r="AK422" s="388"/>
      <c r="AL422" s="388"/>
      <c r="AM422" s="388"/>
      <c r="AN422" s="388"/>
      <c r="AO422" s="388"/>
      <c r="AP422" s="388"/>
      <c r="AQ422" s="388"/>
      <c r="AR422" s="388"/>
      <c r="AS422" s="388"/>
      <c r="AT422" s="388"/>
      <c r="AU422" s="388"/>
      <c r="AV422" s="388"/>
      <c r="AW422" s="388"/>
      <c r="AX422" s="389"/>
      <c r="AY422" s="388"/>
      <c r="AZ422" s="388"/>
      <c r="BA422" s="388"/>
      <c r="BB422" s="388"/>
      <c r="BC422" s="388"/>
      <c r="BD422" s="388"/>
      <c r="BE422" s="388"/>
      <c r="BF422" s="388"/>
      <c r="BG422" s="388"/>
      <c r="BH422" s="390"/>
      <c r="BI422" s="385"/>
      <c r="BJ422" s="388"/>
      <c r="BK422" s="388"/>
      <c r="BL422" s="388"/>
      <c r="BM422" s="388"/>
      <c r="BN422" s="391"/>
      <c r="BO422" s="19">
        <f>COUNTIF(AG422:AW422,"Yes")</f>
        <v>0</v>
      </c>
      <c r="BP422" s="20">
        <f>COUNTIF(AX422:BG422, "Yes")</f>
        <v>0</v>
      </c>
      <c r="BQ422" s="21">
        <f>COUNTIF(BI422:BN422, "Yes")</f>
        <v>0</v>
      </c>
      <c r="BR422" s="242">
        <f>SUM(BO422:BQ422)</f>
        <v>0</v>
      </c>
      <c r="BS422" s="9" t="str">
        <f>IF(MATCH(B:B,'[2]Master ATLIS List'!$A:$A,0),"Y","N")</f>
        <v>Y</v>
      </c>
    </row>
    <row r="423" spans="1:71" s="28" customFormat="1" x14ac:dyDescent="0.2">
      <c r="A423" s="409" t="s">
        <v>581</v>
      </c>
      <c r="B423" s="26" t="s">
        <v>582</v>
      </c>
      <c r="C423" s="18" t="s">
        <v>1694</v>
      </c>
      <c r="D423" s="18" t="s">
        <v>160</v>
      </c>
      <c r="E423" s="27" t="s">
        <v>18</v>
      </c>
      <c r="F423" s="402">
        <f>SUMIFS('MCO Encounters'!G:G,'MCO Encounters'!A:A,B423,'MCO Encounters'!F:F,$C$1)</f>
        <v>0</v>
      </c>
      <c r="G423" s="371"/>
      <c r="H423" s="404">
        <f>SUMIFS('MCO Encounters'!I:I,'MCO Encounters'!A:A,B423,'MCO Encounters'!F:F,$C$1)</f>
        <v>0</v>
      </c>
      <c r="I423" s="371"/>
      <c r="J423" s="404">
        <f>SUMIFS('MCO Encounters'!H:H,'MCO Encounters'!A:A,B423,'MCO Encounters'!F:F,$C$1)</f>
        <v>0</v>
      </c>
      <c r="K423" s="372"/>
      <c r="L423" s="370"/>
      <c r="M423" s="394"/>
      <c r="N423" s="394"/>
      <c r="O423" s="394"/>
      <c r="P423" s="394"/>
      <c r="Q423" s="394"/>
      <c r="R423" s="395"/>
      <c r="S423" s="396"/>
      <c r="T423" s="394"/>
      <c r="U423" s="397"/>
      <c r="V423" s="398"/>
      <c r="W423" s="394"/>
      <c r="X423" s="398"/>
      <c r="Y423" s="394"/>
      <c r="Z423" s="396"/>
      <c r="AA423" s="398"/>
      <c r="AB423" s="398"/>
      <c r="AC423" s="398"/>
      <c r="AD423" s="398"/>
      <c r="AE423" s="398"/>
      <c r="AF423" s="397"/>
      <c r="AG423" s="388"/>
      <c r="AH423" s="388"/>
      <c r="AI423" s="388"/>
      <c r="AJ423" s="388"/>
      <c r="AK423" s="388"/>
      <c r="AL423" s="388"/>
      <c r="AM423" s="388"/>
      <c r="AN423" s="388"/>
      <c r="AO423" s="388"/>
      <c r="AP423" s="388"/>
      <c r="AQ423" s="388"/>
      <c r="AR423" s="388"/>
      <c r="AS423" s="388"/>
      <c r="AT423" s="388"/>
      <c r="AU423" s="388"/>
      <c r="AV423" s="388"/>
      <c r="AW423" s="388"/>
      <c r="AX423" s="389"/>
      <c r="AY423" s="388"/>
      <c r="AZ423" s="388"/>
      <c r="BA423" s="388"/>
      <c r="BB423" s="388"/>
      <c r="BC423" s="388"/>
      <c r="BD423" s="388"/>
      <c r="BE423" s="388"/>
      <c r="BF423" s="388"/>
      <c r="BG423" s="388"/>
      <c r="BH423" s="399"/>
      <c r="BI423" s="385"/>
      <c r="BJ423" s="388"/>
      <c r="BK423" s="388"/>
      <c r="BL423" s="388"/>
      <c r="BM423" s="388"/>
      <c r="BN423" s="391"/>
      <c r="BO423" s="19">
        <f>COUNTIF(AG423:AW423,"Yes")</f>
        <v>0</v>
      </c>
      <c r="BP423" s="20">
        <f>COUNTIF(AX423:BG423, "Yes")</f>
        <v>0</v>
      </c>
      <c r="BQ423" s="21">
        <f>COUNTIF(BI423:BN423, "Yes")</f>
        <v>0</v>
      </c>
      <c r="BR423" s="242">
        <f>SUM(BO423:BQ423)</f>
        <v>0</v>
      </c>
      <c r="BS423" s="9" t="str">
        <f>IF(MATCH(B:B,'[2]Master ATLIS List'!$A:$A,0),"Y","N")</f>
        <v>Y</v>
      </c>
    </row>
    <row r="424" spans="1:71" x14ac:dyDescent="0.2">
      <c r="A424" s="408" t="s">
        <v>452</v>
      </c>
      <c r="B424" s="22" t="s">
        <v>453</v>
      </c>
      <c r="C424" s="23" t="s">
        <v>1593</v>
      </c>
      <c r="D424" s="23" t="s">
        <v>15</v>
      </c>
      <c r="E424" s="24" t="s">
        <v>20</v>
      </c>
      <c r="F424" s="402">
        <f>SUMIFS('MCO Encounters'!G:G,'MCO Encounters'!A:A,B424,'MCO Encounters'!F:F,$C$1)</f>
        <v>0</v>
      </c>
      <c r="G424" s="371"/>
      <c r="H424" s="404">
        <f>SUMIFS('MCO Encounters'!I:I,'MCO Encounters'!A:A,B424,'MCO Encounters'!F:F,$C$1)</f>
        <v>0</v>
      </c>
      <c r="I424" s="371"/>
      <c r="J424" s="404">
        <f>SUMIFS('MCO Encounters'!H:H,'MCO Encounters'!A:A,B424,'MCO Encounters'!F:F,$C$1)</f>
        <v>0</v>
      </c>
      <c r="K424" s="372"/>
      <c r="L424" s="370"/>
      <c r="M424" s="383"/>
      <c r="N424" s="383"/>
      <c r="O424" s="383"/>
      <c r="P424" s="383"/>
      <c r="Q424" s="383"/>
      <c r="R424" s="384"/>
      <c r="S424" s="385"/>
      <c r="T424" s="383"/>
      <c r="U424" s="393"/>
      <c r="V424" s="388"/>
      <c r="W424" s="383"/>
      <c r="X424" s="388"/>
      <c r="Y424" s="383"/>
      <c r="Z424" s="385"/>
      <c r="AA424" s="388"/>
      <c r="AB424" s="388"/>
      <c r="AC424" s="388"/>
      <c r="AD424" s="388"/>
      <c r="AE424" s="388"/>
      <c r="AF424" s="393"/>
      <c r="AG424" s="388"/>
      <c r="AH424" s="388"/>
      <c r="AI424" s="388"/>
      <c r="AJ424" s="388"/>
      <c r="AK424" s="388"/>
      <c r="AL424" s="388"/>
      <c r="AM424" s="388"/>
      <c r="AN424" s="388"/>
      <c r="AO424" s="388"/>
      <c r="AP424" s="388"/>
      <c r="AQ424" s="388"/>
      <c r="AR424" s="388"/>
      <c r="AS424" s="388"/>
      <c r="AT424" s="388"/>
      <c r="AU424" s="388"/>
      <c r="AV424" s="388"/>
      <c r="AW424" s="388"/>
      <c r="AX424" s="389"/>
      <c r="AY424" s="388"/>
      <c r="AZ424" s="388"/>
      <c r="BA424" s="388"/>
      <c r="BB424" s="388"/>
      <c r="BC424" s="388"/>
      <c r="BD424" s="388"/>
      <c r="BE424" s="388"/>
      <c r="BF424" s="388"/>
      <c r="BG424" s="388"/>
      <c r="BH424" s="390"/>
      <c r="BI424" s="385"/>
      <c r="BJ424" s="388"/>
      <c r="BK424" s="388"/>
      <c r="BL424" s="388"/>
      <c r="BM424" s="388"/>
      <c r="BN424" s="391"/>
      <c r="BO424" s="19">
        <f>COUNTIF(AG424:AW424,"Yes")</f>
        <v>0</v>
      </c>
      <c r="BP424" s="20">
        <f>COUNTIF(AX424:BG424, "Yes")</f>
        <v>0</v>
      </c>
      <c r="BQ424" s="21">
        <f>COUNTIF(BI424:BN424, "Yes")</f>
        <v>0</v>
      </c>
      <c r="BR424" s="242">
        <f>SUM(BO424:BQ424)</f>
        <v>0</v>
      </c>
      <c r="BS424" s="9" t="str">
        <f>IF(MATCH(B:B,'[2]Master ATLIS List'!$A:$A,0),"Y","N")</f>
        <v>Y</v>
      </c>
    </row>
    <row r="425" spans="1:71" s="28" customFormat="1" x14ac:dyDescent="0.2">
      <c r="A425" s="409" t="s">
        <v>838</v>
      </c>
      <c r="B425" s="26" t="s">
        <v>839</v>
      </c>
      <c r="C425" s="18" t="s">
        <v>1615</v>
      </c>
      <c r="D425" s="18" t="s">
        <v>15</v>
      </c>
      <c r="E425" s="27" t="s">
        <v>20</v>
      </c>
      <c r="F425" s="402">
        <f>SUMIFS('MCO Encounters'!G:G,'MCO Encounters'!A:A,B425,'MCO Encounters'!F:F,$C$1)</f>
        <v>0</v>
      </c>
      <c r="G425" s="371"/>
      <c r="H425" s="404">
        <f>SUMIFS('MCO Encounters'!I:I,'MCO Encounters'!A:A,B425,'MCO Encounters'!F:F,$C$1)</f>
        <v>0</v>
      </c>
      <c r="I425" s="371"/>
      <c r="J425" s="404">
        <f>SUMIFS('MCO Encounters'!H:H,'MCO Encounters'!A:A,B425,'MCO Encounters'!F:F,$C$1)</f>
        <v>0</v>
      </c>
      <c r="K425" s="372"/>
      <c r="L425" s="370"/>
      <c r="M425" s="394"/>
      <c r="N425" s="394"/>
      <c r="O425" s="394"/>
      <c r="P425" s="394"/>
      <c r="Q425" s="394"/>
      <c r="R425" s="395"/>
      <c r="S425" s="396"/>
      <c r="T425" s="394"/>
      <c r="U425" s="397"/>
      <c r="V425" s="398"/>
      <c r="W425" s="394"/>
      <c r="X425" s="398"/>
      <c r="Y425" s="394"/>
      <c r="Z425" s="396"/>
      <c r="AA425" s="398"/>
      <c r="AB425" s="398"/>
      <c r="AC425" s="398"/>
      <c r="AD425" s="398"/>
      <c r="AE425" s="398"/>
      <c r="AF425" s="397"/>
      <c r="AG425" s="388"/>
      <c r="AH425" s="388"/>
      <c r="AI425" s="388"/>
      <c r="AJ425" s="388"/>
      <c r="AK425" s="388"/>
      <c r="AL425" s="388"/>
      <c r="AM425" s="388"/>
      <c r="AN425" s="388"/>
      <c r="AO425" s="388"/>
      <c r="AP425" s="388"/>
      <c r="AQ425" s="388"/>
      <c r="AR425" s="388"/>
      <c r="AS425" s="388"/>
      <c r="AT425" s="388"/>
      <c r="AU425" s="388"/>
      <c r="AV425" s="388"/>
      <c r="AW425" s="388"/>
      <c r="AX425" s="389"/>
      <c r="AY425" s="388"/>
      <c r="AZ425" s="388"/>
      <c r="BA425" s="388"/>
      <c r="BB425" s="388"/>
      <c r="BC425" s="388"/>
      <c r="BD425" s="388"/>
      <c r="BE425" s="388"/>
      <c r="BF425" s="388"/>
      <c r="BG425" s="388"/>
      <c r="BH425" s="399"/>
      <c r="BI425" s="385"/>
      <c r="BJ425" s="388"/>
      <c r="BK425" s="388"/>
      <c r="BL425" s="388"/>
      <c r="BM425" s="388"/>
      <c r="BN425" s="391"/>
      <c r="BO425" s="19">
        <f>COUNTIF(AG425:AW425,"Yes")</f>
        <v>0</v>
      </c>
      <c r="BP425" s="20">
        <f>COUNTIF(AX425:BG425, "Yes")</f>
        <v>0</v>
      </c>
      <c r="BQ425" s="21">
        <f>COUNTIF(BI425:BN425, "Yes")</f>
        <v>0</v>
      </c>
      <c r="BR425" s="242">
        <f>SUM(BO425:BQ425)</f>
        <v>0</v>
      </c>
      <c r="BS425" s="9" t="str">
        <f>IF(MATCH(B:B,'[2]Master ATLIS List'!$A:$A,0),"Y","N")</f>
        <v>Y</v>
      </c>
    </row>
    <row r="426" spans="1:71" x14ac:dyDescent="0.2">
      <c r="A426" s="408" t="s">
        <v>434</v>
      </c>
      <c r="B426" s="22" t="s">
        <v>435</v>
      </c>
      <c r="C426" s="23" t="s">
        <v>1439</v>
      </c>
      <c r="D426" s="23" t="s">
        <v>15</v>
      </c>
      <c r="E426" s="24" t="s">
        <v>20</v>
      </c>
      <c r="F426" s="402">
        <f>SUMIFS('MCO Encounters'!G:G,'MCO Encounters'!A:A,B426,'MCO Encounters'!F:F,$C$1)</f>
        <v>0</v>
      </c>
      <c r="G426" s="371"/>
      <c r="H426" s="404">
        <f>SUMIFS('MCO Encounters'!I:I,'MCO Encounters'!A:A,B426,'MCO Encounters'!F:F,$C$1)</f>
        <v>0</v>
      </c>
      <c r="I426" s="371"/>
      <c r="J426" s="404">
        <f>SUMIFS('MCO Encounters'!H:H,'MCO Encounters'!A:A,B426,'MCO Encounters'!F:F,$C$1)</f>
        <v>0</v>
      </c>
      <c r="K426" s="372"/>
      <c r="L426" s="370"/>
      <c r="M426" s="383"/>
      <c r="N426" s="383"/>
      <c r="O426" s="383"/>
      <c r="P426" s="383"/>
      <c r="Q426" s="383"/>
      <c r="R426" s="384"/>
      <c r="S426" s="385"/>
      <c r="T426" s="383"/>
      <c r="U426" s="393"/>
      <c r="V426" s="388"/>
      <c r="W426" s="383"/>
      <c r="X426" s="388"/>
      <c r="Y426" s="383"/>
      <c r="Z426" s="385"/>
      <c r="AA426" s="388"/>
      <c r="AB426" s="388"/>
      <c r="AC426" s="388"/>
      <c r="AD426" s="388"/>
      <c r="AE426" s="388"/>
      <c r="AF426" s="393"/>
      <c r="AG426" s="388"/>
      <c r="AH426" s="388"/>
      <c r="AI426" s="388"/>
      <c r="AJ426" s="388"/>
      <c r="AK426" s="388"/>
      <c r="AL426" s="388"/>
      <c r="AM426" s="388"/>
      <c r="AN426" s="388"/>
      <c r="AO426" s="388"/>
      <c r="AP426" s="388"/>
      <c r="AQ426" s="388"/>
      <c r="AR426" s="388"/>
      <c r="AS426" s="388"/>
      <c r="AT426" s="388"/>
      <c r="AU426" s="388"/>
      <c r="AV426" s="388"/>
      <c r="AW426" s="388"/>
      <c r="AX426" s="389"/>
      <c r="AY426" s="388"/>
      <c r="AZ426" s="388"/>
      <c r="BA426" s="388"/>
      <c r="BB426" s="388"/>
      <c r="BC426" s="388"/>
      <c r="BD426" s="388"/>
      <c r="BE426" s="388"/>
      <c r="BF426" s="388"/>
      <c r="BG426" s="388"/>
      <c r="BH426" s="390"/>
      <c r="BI426" s="385"/>
      <c r="BJ426" s="388"/>
      <c r="BK426" s="388"/>
      <c r="BL426" s="388"/>
      <c r="BM426" s="388"/>
      <c r="BN426" s="391"/>
      <c r="BO426" s="19">
        <f>COUNTIF(AG426:AW426,"Yes")</f>
        <v>0</v>
      </c>
      <c r="BP426" s="20">
        <f>COUNTIF(AX426:BG426, "Yes")</f>
        <v>0</v>
      </c>
      <c r="BQ426" s="21">
        <f>COUNTIF(BI426:BN426, "Yes")</f>
        <v>0</v>
      </c>
      <c r="BR426" s="242">
        <f>SUM(BO426:BQ426)</f>
        <v>0</v>
      </c>
      <c r="BS426" s="9" t="str">
        <f>IF(MATCH(B:B,'[2]Master ATLIS List'!$A:$A,0),"Y","N")</f>
        <v>Y</v>
      </c>
    </row>
    <row r="427" spans="1:71" s="28" customFormat="1" x14ac:dyDescent="0.2">
      <c r="A427" s="409" t="s">
        <v>461</v>
      </c>
      <c r="B427" s="26" t="s">
        <v>462</v>
      </c>
      <c r="C427" s="18" t="s">
        <v>1663</v>
      </c>
      <c r="D427" s="18" t="s">
        <v>15</v>
      </c>
      <c r="E427" s="27" t="s">
        <v>20</v>
      </c>
      <c r="F427" s="402">
        <f>SUMIFS('MCO Encounters'!G:G,'MCO Encounters'!A:A,B427,'MCO Encounters'!F:F,$C$1)</f>
        <v>0</v>
      </c>
      <c r="G427" s="371"/>
      <c r="H427" s="404">
        <f>SUMIFS('MCO Encounters'!I:I,'MCO Encounters'!A:A,B427,'MCO Encounters'!F:F,$C$1)</f>
        <v>0</v>
      </c>
      <c r="I427" s="371"/>
      <c r="J427" s="404">
        <f>SUMIFS('MCO Encounters'!H:H,'MCO Encounters'!A:A,B427,'MCO Encounters'!F:F,$C$1)</f>
        <v>0</v>
      </c>
      <c r="K427" s="372"/>
      <c r="L427" s="370"/>
      <c r="M427" s="394"/>
      <c r="N427" s="394"/>
      <c r="O427" s="394"/>
      <c r="P427" s="394"/>
      <c r="Q427" s="394"/>
      <c r="R427" s="395"/>
      <c r="S427" s="396"/>
      <c r="T427" s="394"/>
      <c r="U427" s="397"/>
      <c r="V427" s="398"/>
      <c r="W427" s="394"/>
      <c r="X427" s="398"/>
      <c r="Y427" s="394"/>
      <c r="Z427" s="396"/>
      <c r="AA427" s="398"/>
      <c r="AB427" s="398"/>
      <c r="AC427" s="398"/>
      <c r="AD427" s="398"/>
      <c r="AE427" s="398"/>
      <c r="AF427" s="397"/>
      <c r="AG427" s="388"/>
      <c r="AH427" s="388"/>
      <c r="AI427" s="388"/>
      <c r="AJ427" s="388"/>
      <c r="AK427" s="388"/>
      <c r="AL427" s="388"/>
      <c r="AM427" s="388"/>
      <c r="AN427" s="388"/>
      <c r="AO427" s="388"/>
      <c r="AP427" s="388"/>
      <c r="AQ427" s="388"/>
      <c r="AR427" s="388"/>
      <c r="AS427" s="388"/>
      <c r="AT427" s="388"/>
      <c r="AU427" s="388"/>
      <c r="AV427" s="388"/>
      <c r="AW427" s="388"/>
      <c r="AX427" s="389"/>
      <c r="AY427" s="388"/>
      <c r="AZ427" s="388"/>
      <c r="BA427" s="388"/>
      <c r="BB427" s="388"/>
      <c r="BC427" s="388"/>
      <c r="BD427" s="388"/>
      <c r="BE427" s="388"/>
      <c r="BF427" s="388"/>
      <c r="BG427" s="388"/>
      <c r="BH427" s="399"/>
      <c r="BI427" s="385"/>
      <c r="BJ427" s="388"/>
      <c r="BK427" s="388"/>
      <c r="BL427" s="388"/>
      <c r="BM427" s="388"/>
      <c r="BN427" s="391"/>
      <c r="BO427" s="19">
        <f>COUNTIF(AG427:AW427,"Yes")</f>
        <v>0</v>
      </c>
      <c r="BP427" s="20">
        <f>COUNTIF(AX427:BG427, "Yes")</f>
        <v>0</v>
      </c>
      <c r="BQ427" s="21">
        <f>COUNTIF(BI427:BN427, "Yes")</f>
        <v>0</v>
      </c>
      <c r="BR427" s="242">
        <f>SUM(BO427:BQ427)</f>
        <v>0</v>
      </c>
      <c r="BS427" s="9" t="str">
        <f>IF(MATCH(B:B,'[2]Master ATLIS List'!$A:$A,0),"Y","N")</f>
        <v>Y</v>
      </c>
    </row>
    <row r="428" spans="1:71" x14ac:dyDescent="0.2">
      <c r="A428" s="408" t="s">
        <v>329</v>
      </c>
      <c r="B428" s="22" t="s">
        <v>330</v>
      </c>
      <c r="C428" s="23" t="s">
        <v>1649</v>
      </c>
      <c r="D428" s="23" t="s">
        <v>15</v>
      </c>
      <c r="E428" s="24" t="s">
        <v>20</v>
      </c>
      <c r="F428" s="402">
        <f>SUMIFS('MCO Encounters'!G:G,'MCO Encounters'!A:A,B428,'MCO Encounters'!F:F,$C$1)</f>
        <v>0</v>
      </c>
      <c r="G428" s="371"/>
      <c r="H428" s="404">
        <f>SUMIFS('MCO Encounters'!I:I,'MCO Encounters'!A:A,B428,'MCO Encounters'!F:F,$C$1)</f>
        <v>0</v>
      </c>
      <c r="I428" s="371"/>
      <c r="J428" s="404">
        <f>SUMIFS('MCO Encounters'!H:H,'MCO Encounters'!A:A,B428,'MCO Encounters'!F:F,$C$1)</f>
        <v>0</v>
      </c>
      <c r="K428" s="372"/>
      <c r="L428" s="370"/>
      <c r="M428" s="383"/>
      <c r="N428" s="383"/>
      <c r="O428" s="383"/>
      <c r="P428" s="383"/>
      <c r="Q428" s="383"/>
      <c r="R428" s="384"/>
      <c r="S428" s="385"/>
      <c r="T428" s="383"/>
      <c r="U428" s="393"/>
      <c r="V428" s="388"/>
      <c r="W428" s="383"/>
      <c r="X428" s="388"/>
      <c r="Y428" s="383"/>
      <c r="Z428" s="385"/>
      <c r="AA428" s="388"/>
      <c r="AB428" s="388"/>
      <c r="AC428" s="388"/>
      <c r="AD428" s="388"/>
      <c r="AE428" s="388"/>
      <c r="AF428" s="393"/>
      <c r="AG428" s="388"/>
      <c r="AH428" s="388"/>
      <c r="AI428" s="388"/>
      <c r="AJ428" s="388"/>
      <c r="AK428" s="388"/>
      <c r="AL428" s="388"/>
      <c r="AM428" s="388"/>
      <c r="AN428" s="388"/>
      <c r="AO428" s="388"/>
      <c r="AP428" s="388"/>
      <c r="AQ428" s="388"/>
      <c r="AR428" s="388"/>
      <c r="AS428" s="388"/>
      <c r="AT428" s="388"/>
      <c r="AU428" s="388"/>
      <c r="AV428" s="388"/>
      <c r="AW428" s="388"/>
      <c r="AX428" s="389"/>
      <c r="AY428" s="388"/>
      <c r="AZ428" s="388"/>
      <c r="BA428" s="388"/>
      <c r="BB428" s="388"/>
      <c r="BC428" s="388"/>
      <c r="BD428" s="388"/>
      <c r="BE428" s="388"/>
      <c r="BF428" s="388"/>
      <c r="BG428" s="388"/>
      <c r="BH428" s="390"/>
      <c r="BI428" s="385"/>
      <c r="BJ428" s="388"/>
      <c r="BK428" s="388"/>
      <c r="BL428" s="388"/>
      <c r="BM428" s="388"/>
      <c r="BN428" s="391"/>
      <c r="BO428" s="19">
        <f>COUNTIF(AG428:AW428,"Yes")</f>
        <v>0</v>
      </c>
      <c r="BP428" s="20">
        <f>COUNTIF(AX428:BG428, "Yes")</f>
        <v>0</v>
      </c>
      <c r="BQ428" s="21">
        <f>COUNTIF(BI428:BN428, "Yes")</f>
        <v>0</v>
      </c>
      <c r="BR428" s="242">
        <f>SUM(BO428:BQ428)</f>
        <v>0</v>
      </c>
      <c r="BS428" s="9" t="str">
        <f>IF(MATCH(B:B,'[2]Master ATLIS List'!$A:$A,0),"Y","N")</f>
        <v>Y</v>
      </c>
    </row>
    <row r="429" spans="1:71" s="28" customFormat="1" x14ac:dyDescent="0.2">
      <c r="A429" s="409" t="s">
        <v>519</v>
      </c>
      <c r="B429" s="26" t="s">
        <v>520</v>
      </c>
      <c r="C429" s="18" t="s">
        <v>1561</v>
      </c>
      <c r="D429" s="18" t="s">
        <v>15</v>
      </c>
      <c r="E429" s="27" t="s">
        <v>20</v>
      </c>
      <c r="F429" s="402">
        <f>SUMIFS('MCO Encounters'!G:G,'MCO Encounters'!A:A,B429,'MCO Encounters'!F:F,$C$1)</f>
        <v>0</v>
      </c>
      <c r="G429" s="371"/>
      <c r="H429" s="404">
        <f>SUMIFS('MCO Encounters'!I:I,'MCO Encounters'!A:A,B429,'MCO Encounters'!F:F,$C$1)</f>
        <v>0</v>
      </c>
      <c r="I429" s="371"/>
      <c r="J429" s="404">
        <f>SUMIFS('MCO Encounters'!H:H,'MCO Encounters'!A:A,B429,'MCO Encounters'!F:F,$C$1)</f>
        <v>0</v>
      </c>
      <c r="K429" s="372"/>
      <c r="L429" s="370"/>
      <c r="M429" s="394"/>
      <c r="N429" s="394"/>
      <c r="O429" s="394"/>
      <c r="P429" s="394"/>
      <c r="Q429" s="394"/>
      <c r="R429" s="395"/>
      <c r="S429" s="396"/>
      <c r="T429" s="394"/>
      <c r="U429" s="397"/>
      <c r="V429" s="398"/>
      <c r="W429" s="394"/>
      <c r="X429" s="398"/>
      <c r="Y429" s="394"/>
      <c r="Z429" s="396"/>
      <c r="AA429" s="398"/>
      <c r="AB429" s="398"/>
      <c r="AC429" s="398"/>
      <c r="AD429" s="398"/>
      <c r="AE429" s="398"/>
      <c r="AF429" s="397"/>
      <c r="AG429" s="388"/>
      <c r="AH429" s="388"/>
      <c r="AI429" s="388"/>
      <c r="AJ429" s="388"/>
      <c r="AK429" s="388"/>
      <c r="AL429" s="388"/>
      <c r="AM429" s="388"/>
      <c r="AN429" s="388"/>
      <c r="AO429" s="388"/>
      <c r="AP429" s="388"/>
      <c r="AQ429" s="388"/>
      <c r="AR429" s="388"/>
      <c r="AS429" s="388"/>
      <c r="AT429" s="388"/>
      <c r="AU429" s="388"/>
      <c r="AV429" s="388"/>
      <c r="AW429" s="388"/>
      <c r="AX429" s="389"/>
      <c r="AY429" s="388"/>
      <c r="AZ429" s="388"/>
      <c r="BA429" s="388"/>
      <c r="BB429" s="388"/>
      <c r="BC429" s="388"/>
      <c r="BD429" s="388"/>
      <c r="BE429" s="388"/>
      <c r="BF429" s="388"/>
      <c r="BG429" s="388"/>
      <c r="BH429" s="399"/>
      <c r="BI429" s="385"/>
      <c r="BJ429" s="388"/>
      <c r="BK429" s="388"/>
      <c r="BL429" s="388"/>
      <c r="BM429" s="388"/>
      <c r="BN429" s="391"/>
      <c r="BO429" s="19">
        <f>COUNTIF(AG429:AW429,"Yes")</f>
        <v>0</v>
      </c>
      <c r="BP429" s="20">
        <f>COUNTIF(AX429:BG429, "Yes")</f>
        <v>0</v>
      </c>
      <c r="BQ429" s="21">
        <f>COUNTIF(BI429:BN429, "Yes")</f>
        <v>0</v>
      </c>
      <c r="BR429" s="242">
        <f>SUM(BO429:BQ429)</f>
        <v>0</v>
      </c>
      <c r="BS429" s="9" t="str">
        <f>IF(MATCH(B:B,'[2]Master ATLIS List'!$A:$A,0),"Y","N")</f>
        <v>Y</v>
      </c>
    </row>
    <row r="430" spans="1:71" x14ac:dyDescent="0.2">
      <c r="A430" s="408" t="s">
        <v>372</v>
      </c>
      <c r="B430" s="22" t="s">
        <v>373</v>
      </c>
      <c r="C430" s="23" t="s">
        <v>1674</v>
      </c>
      <c r="D430" s="23" t="s">
        <v>15</v>
      </c>
      <c r="E430" s="24" t="s">
        <v>20</v>
      </c>
      <c r="F430" s="402">
        <f>SUMIFS('MCO Encounters'!G:G,'MCO Encounters'!A:A,B430,'MCO Encounters'!F:F,$C$1)</f>
        <v>0</v>
      </c>
      <c r="G430" s="371"/>
      <c r="H430" s="404">
        <f>SUMIFS('MCO Encounters'!I:I,'MCO Encounters'!A:A,B430,'MCO Encounters'!F:F,$C$1)</f>
        <v>0</v>
      </c>
      <c r="I430" s="371"/>
      <c r="J430" s="404">
        <f>SUMIFS('MCO Encounters'!H:H,'MCO Encounters'!A:A,B430,'MCO Encounters'!F:F,$C$1)</f>
        <v>0</v>
      </c>
      <c r="K430" s="372"/>
      <c r="L430" s="370"/>
      <c r="M430" s="383"/>
      <c r="N430" s="383"/>
      <c r="O430" s="383"/>
      <c r="P430" s="383"/>
      <c r="Q430" s="383"/>
      <c r="R430" s="384"/>
      <c r="S430" s="385"/>
      <c r="T430" s="383"/>
      <c r="U430" s="393"/>
      <c r="V430" s="388"/>
      <c r="W430" s="383"/>
      <c r="X430" s="388"/>
      <c r="Y430" s="383"/>
      <c r="Z430" s="385"/>
      <c r="AA430" s="388"/>
      <c r="AB430" s="388"/>
      <c r="AC430" s="388"/>
      <c r="AD430" s="388"/>
      <c r="AE430" s="388"/>
      <c r="AF430" s="393"/>
      <c r="AG430" s="388"/>
      <c r="AH430" s="388"/>
      <c r="AI430" s="388"/>
      <c r="AJ430" s="388"/>
      <c r="AK430" s="388"/>
      <c r="AL430" s="388"/>
      <c r="AM430" s="388"/>
      <c r="AN430" s="388"/>
      <c r="AO430" s="388"/>
      <c r="AP430" s="388"/>
      <c r="AQ430" s="388"/>
      <c r="AR430" s="388"/>
      <c r="AS430" s="388"/>
      <c r="AT430" s="388"/>
      <c r="AU430" s="388"/>
      <c r="AV430" s="388"/>
      <c r="AW430" s="388"/>
      <c r="AX430" s="389"/>
      <c r="AY430" s="388"/>
      <c r="AZ430" s="388"/>
      <c r="BA430" s="388"/>
      <c r="BB430" s="388"/>
      <c r="BC430" s="388"/>
      <c r="BD430" s="388"/>
      <c r="BE430" s="388"/>
      <c r="BF430" s="388"/>
      <c r="BG430" s="388"/>
      <c r="BH430" s="390"/>
      <c r="BI430" s="385"/>
      <c r="BJ430" s="388"/>
      <c r="BK430" s="388"/>
      <c r="BL430" s="388"/>
      <c r="BM430" s="388"/>
      <c r="BN430" s="391"/>
      <c r="BO430" s="19">
        <f>COUNTIF(AG430:AW430,"Yes")</f>
        <v>0</v>
      </c>
      <c r="BP430" s="20">
        <f>COUNTIF(AX430:BG430, "Yes")</f>
        <v>0</v>
      </c>
      <c r="BQ430" s="21">
        <f>COUNTIF(BI430:BN430, "Yes")</f>
        <v>0</v>
      </c>
      <c r="BR430" s="242">
        <f>SUM(BO430:BQ430)</f>
        <v>0</v>
      </c>
      <c r="BS430" s="9" t="str">
        <f>IF(MATCH(B:B,'[2]Master ATLIS List'!$A:$A,0),"Y","N")</f>
        <v>Y</v>
      </c>
    </row>
    <row r="431" spans="1:71" s="28" customFormat="1" x14ac:dyDescent="0.2">
      <c r="A431" s="409" t="s">
        <v>392</v>
      </c>
      <c r="B431" s="26" t="s">
        <v>393</v>
      </c>
      <c r="C431" s="18" t="s">
        <v>1838</v>
      </c>
      <c r="D431" s="18" t="s">
        <v>13</v>
      </c>
      <c r="E431" s="27" t="s">
        <v>66</v>
      </c>
      <c r="F431" s="402">
        <f>SUMIFS('MCO Encounters'!G:G,'MCO Encounters'!A:A,B431,'MCO Encounters'!F:F,$C$1)</f>
        <v>0</v>
      </c>
      <c r="G431" s="371"/>
      <c r="H431" s="404">
        <f>SUMIFS('MCO Encounters'!I:I,'MCO Encounters'!A:A,B431,'MCO Encounters'!F:F,$C$1)</f>
        <v>0</v>
      </c>
      <c r="I431" s="371"/>
      <c r="J431" s="404">
        <f>SUMIFS('MCO Encounters'!H:H,'MCO Encounters'!A:A,B431,'MCO Encounters'!F:F,$C$1)</f>
        <v>0</v>
      </c>
      <c r="K431" s="372"/>
      <c r="L431" s="370"/>
      <c r="M431" s="394"/>
      <c r="N431" s="394"/>
      <c r="O431" s="394"/>
      <c r="P431" s="394"/>
      <c r="Q431" s="394"/>
      <c r="R431" s="395"/>
      <c r="S431" s="396"/>
      <c r="T431" s="394"/>
      <c r="U431" s="397"/>
      <c r="V431" s="398"/>
      <c r="W431" s="394"/>
      <c r="X431" s="398"/>
      <c r="Y431" s="394"/>
      <c r="Z431" s="396"/>
      <c r="AA431" s="398"/>
      <c r="AB431" s="398"/>
      <c r="AC431" s="398"/>
      <c r="AD431" s="398"/>
      <c r="AE431" s="398"/>
      <c r="AF431" s="397"/>
      <c r="AG431" s="388"/>
      <c r="AH431" s="388"/>
      <c r="AI431" s="388"/>
      <c r="AJ431" s="388"/>
      <c r="AK431" s="388"/>
      <c r="AL431" s="388"/>
      <c r="AM431" s="388"/>
      <c r="AN431" s="388"/>
      <c r="AO431" s="388"/>
      <c r="AP431" s="388"/>
      <c r="AQ431" s="388"/>
      <c r="AR431" s="388"/>
      <c r="AS431" s="388"/>
      <c r="AT431" s="388"/>
      <c r="AU431" s="388"/>
      <c r="AV431" s="388"/>
      <c r="AW431" s="388"/>
      <c r="AX431" s="389"/>
      <c r="AY431" s="388"/>
      <c r="AZ431" s="388"/>
      <c r="BA431" s="388"/>
      <c r="BB431" s="388"/>
      <c r="BC431" s="388"/>
      <c r="BD431" s="388"/>
      <c r="BE431" s="388"/>
      <c r="BF431" s="388"/>
      <c r="BG431" s="388"/>
      <c r="BH431" s="399"/>
      <c r="BI431" s="385"/>
      <c r="BJ431" s="388"/>
      <c r="BK431" s="388"/>
      <c r="BL431" s="388"/>
      <c r="BM431" s="388"/>
      <c r="BN431" s="391"/>
      <c r="BO431" s="19">
        <f>COUNTIF(AG431:AW431,"Yes")</f>
        <v>0</v>
      </c>
      <c r="BP431" s="20">
        <f>COUNTIF(AX431:BG431, "Yes")</f>
        <v>0</v>
      </c>
      <c r="BQ431" s="21">
        <f>COUNTIF(BI431:BN431, "Yes")</f>
        <v>0</v>
      </c>
      <c r="BR431" s="242">
        <f>SUM(BO431:BQ431)</f>
        <v>0</v>
      </c>
      <c r="BS431" s="9" t="str">
        <f>IF(MATCH(B:B,'[2]Master ATLIS List'!$A:$A,0),"Y","N")</f>
        <v>Y</v>
      </c>
    </row>
    <row r="432" spans="1:71" x14ac:dyDescent="0.2">
      <c r="A432" s="408" t="s">
        <v>1034</v>
      </c>
      <c r="B432" s="22" t="s">
        <v>1035</v>
      </c>
      <c r="C432" s="23" t="s">
        <v>1557</v>
      </c>
      <c r="D432" s="23" t="s">
        <v>15</v>
      </c>
      <c r="E432" s="24" t="s">
        <v>17</v>
      </c>
      <c r="F432" s="402">
        <f>SUMIFS('MCO Encounters'!G:G,'MCO Encounters'!A:A,B432,'MCO Encounters'!F:F,$C$1)</f>
        <v>0</v>
      </c>
      <c r="G432" s="371"/>
      <c r="H432" s="404">
        <f>SUMIFS('MCO Encounters'!I:I,'MCO Encounters'!A:A,B432,'MCO Encounters'!F:F,$C$1)</f>
        <v>0</v>
      </c>
      <c r="I432" s="371"/>
      <c r="J432" s="404">
        <f>SUMIFS('MCO Encounters'!H:H,'MCO Encounters'!A:A,B432,'MCO Encounters'!F:F,$C$1)</f>
        <v>0</v>
      </c>
      <c r="K432" s="372"/>
      <c r="L432" s="370"/>
      <c r="M432" s="383"/>
      <c r="N432" s="383"/>
      <c r="O432" s="383"/>
      <c r="P432" s="383"/>
      <c r="Q432" s="383"/>
      <c r="R432" s="384"/>
      <c r="S432" s="385"/>
      <c r="T432" s="383"/>
      <c r="U432" s="393"/>
      <c r="V432" s="388"/>
      <c r="W432" s="383"/>
      <c r="X432" s="388"/>
      <c r="Y432" s="383"/>
      <c r="Z432" s="385"/>
      <c r="AA432" s="388"/>
      <c r="AB432" s="388"/>
      <c r="AC432" s="388"/>
      <c r="AD432" s="388"/>
      <c r="AE432" s="388"/>
      <c r="AF432" s="393"/>
      <c r="AG432" s="388"/>
      <c r="AH432" s="388"/>
      <c r="AI432" s="388"/>
      <c r="AJ432" s="388"/>
      <c r="AK432" s="388"/>
      <c r="AL432" s="388"/>
      <c r="AM432" s="388"/>
      <c r="AN432" s="388"/>
      <c r="AO432" s="388"/>
      <c r="AP432" s="388"/>
      <c r="AQ432" s="388"/>
      <c r="AR432" s="388"/>
      <c r="AS432" s="388"/>
      <c r="AT432" s="388"/>
      <c r="AU432" s="388"/>
      <c r="AV432" s="388"/>
      <c r="AW432" s="388"/>
      <c r="AX432" s="389"/>
      <c r="AY432" s="388"/>
      <c r="AZ432" s="388"/>
      <c r="BA432" s="388"/>
      <c r="BB432" s="388"/>
      <c r="BC432" s="388"/>
      <c r="BD432" s="388"/>
      <c r="BE432" s="388"/>
      <c r="BF432" s="388"/>
      <c r="BG432" s="388"/>
      <c r="BH432" s="390"/>
      <c r="BI432" s="385"/>
      <c r="BJ432" s="388"/>
      <c r="BK432" s="388"/>
      <c r="BL432" s="388"/>
      <c r="BM432" s="388"/>
      <c r="BN432" s="391"/>
      <c r="BO432" s="19">
        <f>COUNTIF(AG432:AW432,"Yes")</f>
        <v>0</v>
      </c>
      <c r="BP432" s="20">
        <f>COUNTIF(AX432:BG432, "Yes")</f>
        <v>0</v>
      </c>
      <c r="BQ432" s="21">
        <f>COUNTIF(BI432:BN432, "Yes")</f>
        <v>0</v>
      </c>
      <c r="BR432" s="242">
        <f>SUM(BO432:BQ432)</f>
        <v>0</v>
      </c>
      <c r="BS432" s="9" t="str">
        <f>IF(MATCH(B:B,'[2]Master ATLIS List'!$A:$A,0),"Y","N")</f>
        <v>Y</v>
      </c>
    </row>
    <row r="433" spans="1:71" s="28" customFormat="1" x14ac:dyDescent="0.2">
      <c r="A433" s="409" t="s">
        <v>1061</v>
      </c>
      <c r="B433" s="26" t="s">
        <v>1062</v>
      </c>
      <c r="C433" s="18" t="s">
        <v>1654</v>
      </c>
      <c r="D433" s="18" t="s">
        <v>15</v>
      </c>
      <c r="E433" s="27" t="s">
        <v>20</v>
      </c>
      <c r="F433" s="402">
        <f>SUMIFS('MCO Encounters'!G:G,'MCO Encounters'!A:A,B433,'MCO Encounters'!F:F,$C$1)</f>
        <v>0</v>
      </c>
      <c r="G433" s="371"/>
      <c r="H433" s="404">
        <f>SUMIFS('MCO Encounters'!I:I,'MCO Encounters'!A:A,B433,'MCO Encounters'!F:F,$C$1)</f>
        <v>0</v>
      </c>
      <c r="I433" s="371"/>
      <c r="J433" s="404">
        <f>SUMIFS('MCO Encounters'!H:H,'MCO Encounters'!A:A,B433,'MCO Encounters'!F:F,$C$1)</f>
        <v>0</v>
      </c>
      <c r="K433" s="372"/>
      <c r="L433" s="370"/>
      <c r="M433" s="394"/>
      <c r="N433" s="394"/>
      <c r="O433" s="394"/>
      <c r="P433" s="394"/>
      <c r="Q433" s="394"/>
      <c r="R433" s="395"/>
      <c r="S433" s="396"/>
      <c r="T433" s="394"/>
      <c r="U433" s="397"/>
      <c r="V433" s="398"/>
      <c r="W433" s="394"/>
      <c r="X433" s="398"/>
      <c r="Y433" s="394"/>
      <c r="Z433" s="396"/>
      <c r="AA433" s="398"/>
      <c r="AB433" s="398"/>
      <c r="AC433" s="398"/>
      <c r="AD433" s="398"/>
      <c r="AE433" s="398"/>
      <c r="AF433" s="397"/>
      <c r="AG433" s="388"/>
      <c r="AH433" s="388"/>
      <c r="AI433" s="388"/>
      <c r="AJ433" s="388"/>
      <c r="AK433" s="388"/>
      <c r="AL433" s="388"/>
      <c r="AM433" s="388"/>
      <c r="AN433" s="388"/>
      <c r="AO433" s="388"/>
      <c r="AP433" s="388"/>
      <c r="AQ433" s="388"/>
      <c r="AR433" s="388"/>
      <c r="AS433" s="388"/>
      <c r="AT433" s="388"/>
      <c r="AU433" s="388"/>
      <c r="AV433" s="388"/>
      <c r="AW433" s="388"/>
      <c r="AX433" s="389"/>
      <c r="AY433" s="388"/>
      <c r="AZ433" s="388"/>
      <c r="BA433" s="388"/>
      <c r="BB433" s="388"/>
      <c r="BC433" s="388"/>
      <c r="BD433" s="388"/>
      <c r="BE433" s="388"/>
      <c r="BF433" s="388"/>
      <c r="BG433" s="388"/>
      <c r="BH433" s="399"/>
      <c r="BI433" s="385"/>
      <c r="BJ433" s="388"/>
      <c r="BK433" s="388"/>
      <c r="BL433" s="388"/>
      <c r="BM433" s="388"/>
      <c r="BN433" s="391"/>
      <c r="BO433" s="19">
        <f>COUNTIF(AG433:AW433,"Yes")</f>
        <v>0</v>
      </c>
      <c r="BP433" s="20">
        <f>COUNTIF(AX433:BG433, "Yes")</f>
        <v>0</v>
      </c>
      <c r="BQ433" s="21">
        <f>COUNTIF(BI433:BN433, "Yes")</f>
        <v>0</v>
      </c>
      <c r="BR433" s="242">
        <f>SUM(BO433:BQ433)</f>
        <v>0</v>
      </c>
      <c r="BS433" s="9" t="str">
        <f>IF(MATCH(B:B,'[2]Master ATLIS List'!$A:$A,0),"Y","N")</f>
        <v>Y</v>
      </c>
    </row>
    <row r="434" spans="1:71" x14ac:dyDescent="0.2">
      <c r="A434" s="408" t="s">
        <v>826</v>
      </c>
      <c r="B434" s="22" t="s">
        <v>827</v>
      </c>
      <c r="C434" s="23" t="s">
        <v>1536</v>
      </c>
      <c r="D434" s="23" t="s">
        <v>15</v>
      </c>
      <c r="E434" s="24" t="s">
        <v>20</v>
      </c>
      <c r="F434" s="402">
        <f>SUMIFS('MCO Encounters'!G:G,'MCO Encounters'!A:A,B434,'MCO Encounters'!F:F,$C$1)</f>
        <v>0</v>
      </c>
      <c r="G434" s="371"/>
      <c r="H434" s="404">
        <f>SUMIFS('MCO Encounters'!I:I,'MCO Encounters'!A:A,B434,'MCO Encounters'!F:F,$C$1)</f>
        <v>0</v>
      </c>
      <c r="I434" s="371"/>
      <c r="J434" s="404">
        <f>SUMIFS('MCO Encounters'!H:H,'MCO Encounters'!A:A,B434,'MCO Encounters'!F:F,$C$1)</f>
        <v>0</v>
      </c>
      <c r="K434" s="372"/>
      <c r="L434" s="370"/>
      <c r="M434" s="383"/>
      <c r="N434" s="383"/>
      <c r="O434" s="383"/>
      <c r="P434" s="383"/>
      <c r="Q434" s="383"/>
      <c r="R434" s="384"/>
      <c r="S434" s="385"/>
      <c r="T434" s="383"/>
      <c r="U434" s="393"/>
      <c r="V434" s="388"/>
      <c r="W434" s="383"/>
      <c r="X434" s="388"/>
      <c r="Y434" s="383"/>
      <c r="Z434" s="385"/>
      <c r="AA434" s="388"/>
      <c r="AB434" s="388"/>
      <c r="AC434" s="388"/>
      <c r="AD434" s="388"/>
      <c r="AE434" s="388"/>
      <c r="AF434" s="393"/>
      <c r="AG434" s="388"/>
      <c r="AH434" s="388"/>
      <c r="AI434" s="388"/>
      <c r="AJ434" s="388"/>
      <c r="AK434" s="388"/>
      <c r="AL434" s="388"/>
      <c r="AM434" s="388"/>
      <c r="AN434" s="388"/>
      <c r="AO434" s="388"/>
      <c r="AP434" s="388"/>
      <c r="AQ434" s="388"/>
      <c r="AR434" s="388"/>
      <c r="AS434" s="388"/>
      <c r="AT434" s="388"/>
      <c r="AU434" s="388"/>
      <c r="AV434" s="388"/>
      <c r="AW434" s="388"/>
      <c r="AX434" s="389"/>
      <c r="AY434" s="388"/>
      <c r="AZ434" s="388"/>
      <c r="BA434" s="388"/>
      <c r="BB434" s="388"/>
      <c r="BC434" s="388"/>
      <c r="BD434" s="388"/>
      <c r="BE434" s="388"/>
      <c r="BF434" s="388"/>
      <c r="BG434" s="388"/>
      <c r="BH434" s="390"/>
      <c r="BI434" s="385"/>
      <c r="BJ434" s="388"/>
      <c r="BK434" s="388"/>
      <c r="BL434" s="388"/>
      <c r="BM434" s="388"/>
      <c r="BN434" s="391"/>
      <c r="BO434" s="19">
        <f>COUNTIF(AG434:AW434,"Yes")</f>
        <v>0</v>
      </c>
      <c r="BP434" s="20">
        <f>COUNTIF(AX434:BG434, "Yes")</f>
        <v>0</v>
      </c>
      <c r="BQ434" s="21">
        <f>COUNTIF(BI434:BN434, "Yes")</f>
        <v>0</v>
      </c>
      <c r="BR434" s="242">
        <f>SUM(BO434:BQ434)</f>
        <v>0</v>
      </c>
      <c r="BS434" s="9" t="str">
        <f>IF(MATCH(B:B,'[2]Master ATLIS List'!$A:$A,0),"Y","N")</f>
        <v>Y</v>
      </c>
    </row>
    <row r="435" spans="1:71" s="28" customFormat="1" x14ac:dyDescent="0.2">
      <c r="A435" s="409" t="s">
        <v>190</v>
      </c>
      <c r="B435" s="26" t="s">
        <v>191</v>
      </c>
      <c r="C435" s="18" t="s">
        <v>1712</v>
      </c>
      <c r="D435" s="18" t="s">
        <v>15</v>
      </c>
      <c r="E435" s="27" t="s">
        <v>17</v>
      </c>
      <c r="F435" s="402">
        <f>SUMIFS('MCO Encounters'!G:G,'MCO Encounters'!A:A,B435,'MCO Encounters'!F:F,$C$1)</f>
        <v>0</v>
      </c>
      <c r="G435" s="371"/>
      <c r="H435" s="404">
        <f>SUMIFS('MCO Encounters'!I:I,'MCO Encounters'!A:A,B435,'MCO Encounters'!F:F,$C$1)</f>
        <v>0</v>
      </c>
      <c r="I435" s="371"/>
      <c r="J435" s="404">
        <f>SUMIFS('MCO Encounters'!H:H,'MCO Encounters'!A:A,B435,'MCO Encounters'!F:F,$C$1)</f>
        <v>0</v>
      </c>
      <c r="K435" s="372"/>
      <c r="L435" s="370"/>
      <c r="M435" s="394"/>
      <c r="N435" s="394"/>
      <c r="O435" s="394"/>
      <c r="P435" s="394"/>
      <c r="Q435" s="394"/>
      <c r="R435" s="395"/>
      <c r="S435" s="396"/>
      <c r="T435" s="394"/>
      <c r="U435" s="397"/>
      <c r="V435" s="398"/>
      <c r="W435" s="394"/>
      <c r="X435" s="398"/>
      <c r="Y435" s="394"/>
      <c r="Z435" s="396"/>
      <c r="AA435" s="398"/>
      <c r="AB435" s="398"/>
      <c r="AC435" s="398"/>
      <c r="AD435" s="398"/>
      <c r="AE435" s="398"/>
      <c r="AF435" s="397"/>
      <c r="AG435" s="388"/>
      <c r="AH435" s="388"/>
      <c r="AI435" s="388"/>
      <c r="AJ435" s="388"/>
      <c r="AK435" s="388"/>
      <c r="AL435" s="388"/>
      <c r="AM435" s="388"/>
      <c r="AN435" s="388"/>
      <c r="AO435" s="388"/>
      <c r="AP435" s="388"/>
      <c r="AQ435" s="388"/>
      <c r="AR435" s="388"/>
      <c r="AS435" s="388"/>
      <c r="AT435" s="388"/>
      <c r="AU435" s="388"/>
      <c r="AV435" s="388"/>
      <c r="AW435" s="388"/>
      <c r="AX435" s="389"/>
      <c r="AY435" s="388"/>
      <c r="AZ435" s="388"/>
      <c r="BA435" s="388"/>
      <c r="BB435" s="388"/>
      <c r="BC435" s="388"/>
      <c r="BD435" s="388"/>
      <c r="BE435" s="388"/>
      <c r="BF435" s="388"/>
      <c r="BG435" s="388"/>
      <c r="BH435" s="399"/>
      <c r="BI435" s="385"/>
      <c r="BJ435" s="388"/>
      <c r="BK435" s="388"/>
      <c r="BL435" s="388"/>
      <c r="BM435" s="388"/>
      <c r="BN435" s="391"/>
      <c r="BO435" s="19">
        <f>COUNTIF(AG435:AW435,"Yes")</f>
        <v>0</v>
      </c>
      <c r="BP435" s="20">
        <f>COUNTIF(AX435:BG435, "Yes")</f>
        <v>0</v>
      </c>
      <c r="BQ435" s="21">
        <f>COUNTIF(BI435:BN435, "Yes")</f>
        <v>0</v>
      </c>
      <c r="BR435" s="242">
        <f>SUM(BO435:BQ435)</f>
        <v>0</v>
      </c>
      <c r="BS435" s="9" t="str">
        <f>IF(MATCH(B:B,'[2]Master ATLIS List'!$A:$A,0),"Y","N")</f>
        <v>Y</v>
      </c>
    </row>
    <row r="436" spans="1:71" x14ac:dyDescent="0.2">
      <c r="A436" s="408" t="s">
        <v>163</v>
      </c>
      <c r="B436" s="22" t="s">
        <v>164</v>
      </c>
      <c r="C436" s="23" t="s">
        <v>1664</v>
      </c>
      <c r="D436" s="23" t="s">
        <v>15</v>
      </c>
      <c r="E436" s="24" t="s">
        <v>17</v>
      </c>
      <c r="F436" s="402">
        <f>SUMIFS('MCO Encounters'!G:G,'MCO Encounters'!A:A,B436,'MCO Encounters'!F:F,$C$1)</f>
        <v>0</v>
      </c>
      <c r="G436" s="371"/>
      <c r="H436" s="404">
        <f>SUMIFS('MCO Encounters'!I:I,'MCO Encounters'!A:A,B436,'MCO Encounters'!F:F,$C$1)</f>
        <v>0</v>
      </c>
      <c r="I436" s="371"/>
      <c r="J436" s="404">
        <f>SUMIFS('MCO Encounters'!H:H,'MCO Encounters'!A:A,B436,'MCO Encounters'!F:F,$C$1)</f>
        <v>0</v>
      </c>
      <c r="K436" s="372"/>
      <c r="L436" s="370"/>
      <c r="M436" s="383"/>
      <c r="N436" s="383"/>
      <c r="O436" s="383"/>
      <c r="P436" s="383"/>
      <c r="Q436" s="383"/>
      <c r="R436" s="384"/>
      <c r="S436" s="385"/>
      <c r="T436" s="383"/>
      <c r="U436" s="393"/>
      <c r="V436" s="388"/>
      <c r="W436" s="383"/>
      <c r="X436" s="388"/>
      <c r="Y436" s="383"/>
      <c r="Z436" s="385"/>
      <c r="AA436" s="388"/>
      <c r="AB436" s="388"/>
      <c r="AC436" s="388"/>
      <c r="AD436" s="388"/>
      <c r="AE436" s="388"/>
      <c r="AF436" s="393"/>
      <c r="AG436" s="388"/>
      <c r="AH436" s="388"/>
      <c r="AI436" s="388"/>
      <c r="AJ436" s="388"/>
      <c r="AK436" s="388"/>
      <c r="AL436" s="388"/>
      <c r="AM436" s="388"/>
      <c r="AN436" s="388"/>
      <c r="AO436" s="388"/>
      <c r="AP436" s="388"/>
      <c r="AQ436" s="388"/>
      <c r="AR436" s="388"/>
      <c r="AS436" s="388"/>
      <c r="AT436" s="388"/>
      <c r="AU436" s="388"/>
      <c r="AV436" s="388"/>
      <c r="AW436" s="388"/>
      <c r="AX436" s="389"/>
      <c r="AY436" s="388"/>
      <c r="AZ436" s="388"/>
      <c r="BA436" s="388"/>
      <c r="BB436" s="388"/>
      <c r="BC436" s="388"/>
      <c r="BD436" s="388"/>
      <c r="BE436" s="388"/>
      <c r="BF436" s="388"/>
      <c r="BG436" s="388"/>
      <c r="BH436" s="390"/>
      <c r="BI436" s="385"/>
      <c r="BJ436" s="388"/>
      <c r="BK436" s="388"/>
      <c r="BL436" s="388"/>
      <c r="BM436" s="388"/>
      <c r="BN436" s="391"/>
      <c r="BO436" s="19">
        <f>COUNTIF(AG436:AW436,"Yes")</f>
        <v>0</v>
      </c>
      <c r="BP436" s="20">
        <f>COUNTIF(AX436:BG436, "Yes")</f>
        <v>0</v>
      </c>
      <c r="BQ436" s="21">
        <f>COUNTIF(BI436:BN436, "Yes")</f>
        <v>0</v>
      </c>
      <c r="BR436" s="242">
        <f>SUM(BO436:BQ436)</f>
        <v>0</v>
      </c>
      <c r="BS436" s="9" t="str">
        <f>IF(MATCH(B:B,'[2]Master ATLIS List'!$A:$A,0),"Y","N")</f>
        <v>Y</v>
      </c>
    </row>
    <row r="437" spans="1:71" s="28" customFormat="1" x14ac:dyDescent="0.2">
      <c r="A437" s="409" t="s">
        <v>177</v>
      </c>
      <c r="B437" s="26" t="s">
        <v>178</v>
      </c>
      <c r="C437" s="18" t="s">
        <v>1528</v>
      </c>
      <c r="D437" s="18" t="s">
        <v>15</v>
      </c>
      <c r="E437" s="27" t="s">
        <v>20</v>
      </c>
      <c r="F437" s="402">
        <f>SUMIFS('MCO Encounters'!G:G,'MCO Encounters'!A:A,B437,'MCO Encounters'!F:F,$C$1)</f>
        <v>0</v>
      </c>
      <c r="G437" s="371"/>
      <c r="H437" s="404">
        <f>SUMIFS('MCO Encounters'!I:I,'MCO Encounters'!A:A,B437,'MCO Encounters'!F:F,$C$1)</f>
        <v>0</v>
      </c>
      <c r="I437" s="371"/>
      <c r="J437" s="404">
        <f>SUMIFS('MCO Encounters'!H:H,'MCO Encounters'!A:A,B437,'MCO Encounters'!F:F,$C$1)</f>
        <v>0</v>
      </c>
      <c r="K437" s="372"/>
      <c r="L437" s="370"/>
      <c r="M437" s="394"/>
      <c r="N437" s="394"/>
      <c r="O437" s="394"/>
      <c r="P437" s="394"/>
      <c r="Q437" s="394"/>
      <c r="R437" s="395"/>
      <c r="S437" s="396"/>
      <c r="T437" s="394"/>
      <c r="U437" s="397"/>
      <c r="V437" s="398"/>
      <c r="W437" s="394"/>
      <c r="X437" s="398"/>
      <c r="Y437" s="394"/>
      <c r="Z437" s="396"/>
      <c r="AA437" s="398"/>
      <c r="AB437" s="398"/>
      <c r="AC437" s="398"/>
      <c r="AD437" s="398"/>
      <c r="AE437" s="398"/>
      <c r="AF437" s="397"/>
      <c r="AG437" s="388"/>
      <c r="AH437" s="388"/>
      <c r="AI437" s="388"/>
      <c r="AJ437" s="388"/>
      <c r="AK437" s="388"/>
      <c r="AL437" s="388"/>
      <c r="AM437" s="388"/>
      <c r="AN437" s="388"/>
      <c r="AO437" s="388"/>
      <c r="AP437" s="388"/>
      <c r="AQ437" s="388"/>
      <c r="AR437" s="388"/>
      <c r="AS437" s="388"/>
      <c r="AT437" s="388"/>
      <c r="AU437" s="388"/>
      <c r="AV437" s="388"/>
      <c r="AW437" s="388"/>
      <c r="AX437" s="389"/>
      <c r="AY437" s="388"/>
      <c r="AZ437" s="388"/>
      <c r="BA437" s="388"/>
      <c r="BB437" s="388"/>
      <c r="BC437" s="388"/>
      <c r="BD437" s="388"/>
      <c r="BE437" s="388"/>
      <c r="BF437" s="388"/>
      <c r="BG437" s="388"/>
      <c r="BH437" s="399"/>
      <c r="BI437" s="385"/>
      <c r="BJ437" s="388"/>
      <c r="BK437" s="388"/>
      <c r="BL437" s="388"/>
      <c r="BM437" s="388"/>
      <c r="BN437" s="391"/>
      <c r="BO437" s="19">
        <f>COUNTIF(AG437:AW437,"Yes")</f>
        <v>0</v>
      </c>
      <c r="BP437" s="20">
        <f>COUNTIF(AX437:BG437, "Yes")</f>
        <v>0</v>
      </c>
      <c r="BQ437" s="21">
        <f>COUNTIF(BI437:BN437, "Yes")</f>
        <v>0</v>
      </c>
      <c r="BR437" s="242">
        <f>SUM(BO437:BQ437)</f>
        <v>0</v>
      </c>
      <c r="BS437" s="9" t="str">
        <f>IF(MATCH(B:B,'[2]Master ATLIS List'!$A:$A,0),"Y","N")</f>
        <v>Y</v>
      </c>
    </row>
    <row r="438" spans="1:71" x14ac:dyDescent="0.2">
      <c r="A438" s="408" t="s">
        <v>252</v>
      </c>
      <c r="B438" s="22" t="s">
        <v>253</v>
      </c>
      <c r="C438" s="23" t="s">
        <v>1689</v>
      </c>
      <c r="D438" s="23" t="s">
        <v>15</v>
      </c>
      <c r="E438" s="24" t="s">
        <v>17</v>
      </c>
      <c r="F438" s="402">
        <f>SUMIFS('MCO Encounters'!G:G,'MCO Encounters'!A:A,B438,'MCO Encounters'!F:F,$C$1)</f>
        <v>0</v>
      </c>
      <c r="G438" s="371"/>
      <c r="H438" s="404">
        <f>SUMIFS('MCO Encounters'!I:I,'MCO Encounters'!A:A,B438,'MCO Encounters'!F:F,$C$1)</f>
        <v>0</v>
      </c>
      <c r="I438" s="371"/>
      <c r="J438" s="404">
        <f>SUMIFS('MCO Encounters'!H:H,'MCO Encounters'!A:A,B438,'MCO Encounters'!F:F,$C$1)</f>
        <v>0</v>
      </c>
      <c r="K438" s="372"/>
      <c r="L438" s="370"/>
      <c r="M438" s="383"/>
      <c r="N438" s="383"/>
      <c r="O438" s="383"/>
      <c r="P438" s="383"/>
      <c r="Q438" s="383"/>
      <c r="R438" s="384"/>
      <c r="S438" s="385"/>
      <c r="T438" s="383"/>
      <c r="U438" s="393"/>
      <c r="V438" s="388"/>
      <c r="W438" s="383"/>
      <c r="X438" s="388"/>
      <c r="Y438" s="383"/>
      <c r="Z438" s="385"/>
      <c r="AA438" s="388"/>
      <c r="AB438" s="388"/>
      <c r="AC438" s="388"/>
      <c r="AD438" s="388"/>
      <c r="AE438" s="388"/>
      <c r="AF438" s="393"/>
      <c r="AG438" s="388"/>
      <c r="AH438" s="388"/>
      <c r="AI438" s="388"/>
      <c r="AJ438" s="388"/>
      <c r="AK438" s="388"/>
      <c r="AL438" s="388"/>
      <c r="AM438" s="388"/>
      <c r="AN438" s="388"/>
      <c r="AO438" s="388"/>
      <c r="AP438" s="388"/>
      <c r="AQ438" s="388"/>
      <c r="AR438" s="388"/>
      <c r="AS438" s="388"/>
      <c r="AT438" s="388"/>
      <c r="AU438" s="388"/>
      <c r="AV438" s="388"/>
      <c r="AW438" s="388"/>
      <c r="AX438" s="389"/>
      <c r="AY438" s="388"/>
      <c r="AZ438" s="388"/>
      <c r="BA438" s="388"/>
      <c r="BB438" s="388"/>
      <c r="BC438" s="388"/>
      <c r="BD438" s="388"/>
      <c r="BE438" s="388"/>
      <c r="BF438" s="388"/>
      <c r="BG438" s="388"/>
      <c r="BH438" s="390"/>
      <c r="BI438" s="385"/>
      <c r="BJ438" s="388"/>
      <c r="BK438" s="388"/>
      <c r="BL438" s="388"/>
      <c r="BM438" s="388"/>
      <c r="BN438" s="391"/>
      <c r="BO438" s="19">
        <f>COUNTIF(AG438:AW438,"Yes")</f>
        <v>0</v>
      </c>
      <c r="BP438" s="20">
        <f>COUNTIF(AX438:BG438, "Yes")</f>
        <v>0</v>
      </c>
      <c r="BQ438" s="21">
        <f>COUNTIF(BI438:BN438, "Yes")</f>
        <v>0</v>
      </c>
      <c r="BR438" s="242">
        <f>SUM(BO438:BQ438)</f>
        <v>0</v>
      </c>
      <c r="BS438" s="9" t="str">
        <f>IF(MATCH(B:B,'[2]Master ATLIS List'!$A:$A,0),"Y","N")</f>
        <v>Y</v>
      </c>
    </row>
    <row r="439" spans="1:71" s="28" customFormat="1" x14ac:dyDescent="0.2">
      <c r="A439" s="409" t="s">
        <v>284</v>
      </c>
      <c r="B439" s="26" t="s">
        <v>285</v>
      </c>
      <c r="C439" s="18" t="s">
        <v>1788</v>
      </c>
      <c r="D439" s="18" t="s">
        <v>15</v>
      </c>
      <c r="E439" s="27" t="s">
        <v>17</v>
      </c>
      <c r="F439" s="402">
        <f>SUMIFS('MCO Encounters'!G:G,'MCO Encounters'!A:A,B439,'MCO Encounters'!F:F,$C$1)</f>
        <v>0</v>
      </c>
      <c r="G439" s="371"/>
      <c r="H439" s="404">
        <f>SUMIFS('MCO Encounters'!I:I,'MCO Encounters'!A:A,B439,'MCO Encounters'!F:F,$C$1)</f>
        <v>0</v>
      </c>
      <c r="I439" s="371"/>
      <c r="J439" s="404">
        <f>SUMIFS('MCO Encounters'!H:H,'MCO Encounters'!A:A,B439,'MCO Encounters'!F:F,$C$1)</f>
        <v>0</v>
      </c>
      <c r="K439" s="372"/>
      <c r="L439" s="370"/>
      <c r="M439" s="394"/>
      <c r="N439" s="394"/>
      <c r="O439" s="394"/>
      <c r="P439" s="394"/>
      <c r="Q439" s="394"/>
      <c r="R439" s="395"/>
      <c r="S439" s="396"/>
      <c r="T439" s="394"/>
      <c r="U439" s="397"/>
      <c r="V439" s="398"/>
      <c r="W439" s="394"/>
      <c r="X439" s="398"/>
      <c r="Y439" s="394"/>
      <c r="Z439" s="396"/>
      <c r="AA439" s="398"/>
      <c r="AB439" s="398"/>
      <c r="AC439" s="398"/>
      <c r="AD439" s="398"/>
      <c r="AE439" s="398"/>
      <c r="AF439" s="397"/>
      <c r="AG439" s="388"/>
      <c r="AH439" s="388"/>
      <c r="AI439" s="388"/>
      <c r="AJ439" s="388"/>
      <c r="AK439" s="388"/>
      <c r="AL439" s="388"/>
      <c r="AM439" s="388"/>
      <c r="AN439" s="388"/>
      <c r="AO439" s="388"/>
      <c r="AP439" s="388"/>
      <c r="AQ439" s="388"/>
      <c r="AR439" s="388"/>
      <c r="AS439" s="388"/>
      <c r="AT439" s="388"/>
      <c r="AU439" s="388"/>
      <c r="AV439" s="388"/>
      <c r="AW439" s="388"/>
      <c r="AX439" s="389"/>
      <c r="AY439" s="388"/>
      <c r="AZ439" s="388"/>
      <c r="BA439" s="388"/>
      <c r="BB439" s="388"/>
      <c r="BC439" s="388"/>
      <c r="BD439" s="388"/>
      <c r="BE439" s="388"/>
      <c r="BF439" s="388"/>
      <c r="BG439" s="388"/>
      <c r="BH439" s="399"/>
      <c r="BI439" s="385"/>
      <c r="BJ439" s="388"/>
      <c r="BK439" s="388"/>
      <c r="BL439" s="388"/>
      <c r="BM439" s="388"/>
      <c r="BN439" s="391"/>
      <c r="BO439" s="19">
        <f>COUNTIF(AG439:AW439,"Yes")</f>
        <v>0</v>
      </c>
      <c r="BP439" s="20">
        <f>COUNTIF(AX439:BG439, "Yes")</f>
        <v>0</v>
      </c>
      <c r="BQ439" s="21">
        <f>COUNTIF(BI439:BN439, "Yes")</f>
        <v>0</v>
      </c>
      <c r="BR439" s="242">
        <f>SUM(BO439:BQ439)</f>
        <v>0</v>
      </c>
      <c r="BS439" s="9" t="str">
        <f>IF(MATCH(B:B,'[2]Master ATLIS List'!$A:$A,0),"Y","N")</f>
        <v>Y</v>
      </c>
    </row>
    <row r="440" spans="1:71" x14ac:dyDescent="0.2">
      <c r="A440" s="408" t="s">
        <v>282</v>
      </c>
      <c r="B440" s="22" t="s">
        <v>283</v>
      </c>
      <c r="C440" s="23" t="s">
        <v>1470</v>
      </c>
      <c r="D440" s="23" t="s">
        <v>15</v>
      </c>
      <c r="E440" s="24" t="s">
        <v>20</v>
      </c>
      <c r="F440" s="402">
        <f>SUMIFS('MCO Encounters'!G:G,'MCO Encounters'!A:A,B440,'MCO Encounters'!F:F,$C$1)</f>
        <v>0</v>
      </c>
      <c r="G440" s="371"/>
      <c r="H440" s="404">
        <f>SUMIFS('MCO Encounters'!I:I,'MCO Encounters'!A:A,B440,'MCO Encounters'!F:F,$C$1)</f>
        <v>0</v>
      </c>
      <c r="I440" s="371"/>
      <c r="J440" s="404">
        <f>SUMIFS('MCO Encounters'!H:H,'MCO Encounters'!A:A,B440,'MCO Encounters'!F:F,$C$1)</f>
        <v>0</v>
      </c>
      <c r="K440" s="372"/>
      <c r="L440" s="370"/>
      <c r="M440" s="383"/>
      <c r="N440" s="383"/>
      <c r="O440" s="383"/>
      <c r="P440" s="383"/>
      <c r="Q440" s="383"/>
      <c r="R440" s="384"/>
      <c r="S440" s="385"/>
      <c r="T440" s="383"/>
      <c r="U440" s="393"/>
      <c r="V440" s="388"/>
      <c r="W440" s="383"/>
      <c r="X440" s="388"/>
      <c r="Y440" s="383"/>
      <c r="Z440" s="385"/>
      <c r="AA440" s="388"/>
      <c r="AB440" s="388"/>
      <c r="AC440" s="388"/>
      <c r="AD440" s="388"/>
      <c r="AE440" s="388"/>
      <c r="AF440" s="393"/>
      <c r="AG440" s="388"/>
      <c r="AH440" s="388"/>
      <c r="AI440" s="388"/>
      <c r="AJ440" s="388"/>
      <c r="AK440" s="388"/>
      <c r="AL440" s="388"/>
      <c r="AM440" s="388"/>
      <c r="AN440" s="388"/>
      <c r="AO440" s="388"/>
      <c r="AP440" s="388"/>
      <c r="AQ440" s="388"/>
      <c r="AR440" s="388"/>
      <c r="AS440" s="388"/>
      <c r="AT440" s="388"/>
      <c r="AU440" s="388"/>
      <c r="AV440" s="388"/>
      <c r="AW440" s="388"/>
      <c r="AX440" s="389"/>
      <c r="AY440" s="388"/>
      <c r="AZ440" s="388"/>
      <c r="BA440" s="388"/>
      <c r="BB440" s="388"/>
      <c r="BC440" s="388"/>
      <c r="BD440" s="388"/>
      <c r="BE440" s="388"/>
      <c r="BF440" s="388"/>
      <c r="BG440" s="388"/>
      <c r="BH440" s="390"/>
      <c r="BI440" s="385"/>
      <c r="BJ440" s="388"/>
      <c r="BK440" s="388"/>
      <c r="BL440" s="388"/>
      <c r="BM440" s="388"/>
      <c r="BN440" s="391"/>
      <c r="BO440" s="19">
        <f>COUNTIF(AG440:AW440,"Yes")</f>
        <v>0</v>
      </c>
      <c r="BP440" s="20">
        <f>COUNTIF(AX440:BG440, "Yes")</f>
        <v>0</v>
      </c>
      <c r="BQ440" s="21">
        <f>COUNTIF(BI440:BN440, "Yes")</f>
        <v>0</v>
      </c>
      <c r="BR440" s="242">
        <f>SUM(BO440:BQ440)</f>
        <v>0</v>
      </c>
      <c r="BS440" s="9" t="str">
        <f>IF(MATCH(B:B,'[2]Master ATLIS List'!$A:$A,0),"Y","N")</f>
        <v>Y</v>
      </c>
    </row>
    <row r="441" spans="1:71" s="28" customFormat="1" x14ac:dyDescent="0.2">
      <c r="A441" s="409" t="s">
        <v>679</v>
      </c>
      <c r="B441" s="26" t="s">
        <v>680</v>
      </c>
      <c r="C441" s="18" t="s">
        <v>1852</v>
      </c>
      <c r="D441" s="18" t="s">
        <v>15</v>
      </c>
      <c r="E441" s="27" t="s">
        <v>17</v>
      </c>
      <c r="F441" s="402">
        <f>SUMIFS('MCO Encounters'!G:G,'MCO Encounters'!A:A,B441,'MCO Encounters'!F:F,$C$1)</f>
        <v>0</v>
      </c>
      <c r="G441" s="371"/>
      <c r="H441" s="404">
        <f>SUMIFS('MCO Encounters'!I:I,'MCO Encounters'!A:A,B441,'MCO Encounters'!F:F,$C$1)</f>
        <v>0</v>
      </c>
      <c r="I441" s="371"/>
      <c r="J441" s="404">
        <f>SUMIFS('MCO Encounters'!H:H,'MCO Encounters'!A:A,B441,'MCO Encounters'!F:F,$C$1)</f>
        <v>0</v>
      </c>
      <c r="K441" s="372"/>
      <c r="L441" s="370"/>
      <c r="M441" s="394"/>
      <c r="N441" s="394"/>
      <c r="O441" s="394"/>
      <c r="P441" s="394"/>
      <c r="Q441" s="394"/>
      <c r="R441" s="395"/>
      <c r="S441" s="396"/>
      <c r="T441" s="394"/>
      <c r="U441" s="397"/>
      <c r="V441" s="398"/>
      <c r="W441" s="394"/>
      <c r="X441" s="398"/>
      <c r="Y441" s="394"/>
      <c r="Z441" s="396"/>
      <c r="AA441" s="398"/>
      <c r="AB441" s="398"/>
      <c r="AC441" s="398"/>
      <c r="AD441" s="398"/>
      <c r="AE441" s="398"/>
      <c r="AF441" s="397"/>
      <c r="AG441" s="388"/>
      <c r="AH441" s="388"/>
      <c r="AI441" s="388"/>
      <c r="AJ441" s="388"/>
      <c r="AK441" s="388"/>
      <c r="AL441" s="388"/>
      <c r="AM441" s="388"/>
      <c r="AN441" s="388"/>
      <c r="AO441" s="388"/>
      <c r="AP441" s="388"/>
      <c r="AQ441" s="388"/>
      <c r="AR441" s="388"/>
      <c r="AS441" s="388"/>
      <c r="AT441" s="388"/>
      <c r="AU441" s="388"/>
      <c r="AV441" s="388"/>
      <c r="AW441" s="388"/>
      <c r="AX441" s="389"/>
      <c r="AY441" s="388"/>
      <c r="AZ441" s="388"/>
      <c r="BA441" s="388"/>
      <c r="BB441" s="388"/>
      <c r="BC441" s="388"/>
      <c r="BD441" s="388"/>
      <c r="BE441" s="388"/>
      <c r="BF441" s="388"/>
      <c r="BG441" s="388"/>
      <c r="BH441" s="399"/>
      <c r="BI441" s="385"/>
      <c r="BJ441" s="388"/>
      <c r="BK441" s="388"/>
      <c r="BL441" s="388"/>
      <c r="BM441" s="388"/>
      <c r="BN441" s="391"/>
      <c r="BO441" s="19">
        <f>COUNTIF(AG441:AW441,"Yes")</f>
        <v>0</v>
      </c>
      <c r="BP441" s="20">
        <f>COUNTIF(AX441:BG441, "Yes")</f>
        <v>0</v>
      </c>
      <c r="BQ441" s="21">
        <f>COUNTIF(BI441:BN441, "Yes")</f>
        <v>0</v>
      </c>
      <c r="BR441" s="242">
        <f>SUM(BO441:BQ441)</f>
        <v>0</v>
      </c>
      <c r="BS441" s="9" t="str">
        <f>IF(MATCH(B:B,'[2]Master ATLIS List'!$A:$A,0),"Y","N")</f>
        <v>Y</v>
      </c>
    </row>
    <row r="442" spans="1:71" x14ac:dyDescent="0.2">
      <c r="A442" s="408" t="s">
        <v>656</v>
      </c>
      <c r="B442" s="22" t="s">
        <v>657</v>
      </c>
      <c r="C442" s="23" t="s">
        <v>658</v>
      </c>
      <c r="D442" s="23" t="s">
        <v>15</v>
      </c>
      <c r="E442" s="24" t="s">
        <v>17</v>
      </c>
      <c r="F442" s="402">
        <f>SUMIFS('MCO Encounters'!G:G,'MCO Encounters'!A:A,B442,'MCO Encounters'!F:F,$C$1)</f>
        <v>0</v>
      </c>
      <c r="G442" s="371"/>
      <c r="H442" s="404">
        <f>SUMIFS('MCO Encounters'!I:I,'MCO Encounters'!A:A,B442,'MCO Encounters'!F:F,$C$1)</f>
        <v>0</v>
      </c>
      <c r="I442" s="371"/>
      <c r="J442" s="404">
        <f>SUMIFS('MCO Encounters'!H:H,'MCO Encounters'!A:A,B442,'MCO Encounters'!F:F,$C$1)</f>
        <v>0</v>
      </c>
      <c r="K442" s="372"/>
      <c r="L442" s="370"/>
      <c r="M442" s="383"/>
      <c r="N442" s="383"/>
      <c r="O442" s="383"/>
      <c r="P442" s="383"/>
      <c r="Q442" s="383"/>
      <c r="R442" s="384"/>
      <c r="S442" s="385"/>
      <c r="T442" s="383"/>
      <c r="U442" s="393"/>
      <c r="V442" s="388"/>
      <c r="W442" s="383"/>
      <c r="X442" s="388"/>
      <c r="Y442" s="383"/>
      <c r="Z442" s="385"/>
      <c r="AA442" s="388"/>
      <c r="AB442" s="388"/>
      <c r="AC442" s="388"/>
      <c r="AD442" s="388"/>
      <c r="AE442" s="388"/>
      <c r="AF442" s="393"/>
      <c r="AG442" s="388"/>
      <c r="AH442" s="388"/>
      <c r="AI442" s="388"/>
      <c r="AJ442" s="388"/>
      <c r="AK442" s="388"/>
      <c r="AL442" s="388"/>
      <c r="AM442" s="388"/>
      <c r="AN442" s="388"/>
      <c r="AO442" s="388"/>
      <c r="AP442" s="388"/>
      <c r="AQ442" s="388"/>
      <c r="AR442" s="388"/>
      <c r="AS442" s="388"/>
      <c r="AT442" s="388"/>
      <c r="AU442" s="388"/>
      <c r="AV442" s="388"/>
      <c r="AW442" s="388"/>
      <c r="AX442" s="389"/>
      <c r="AY442" s="388"/>
      <c r="AZ442" s="388"/>
      <c r="BA442" s="388"/>
      <c r="BB442" s="388"/>
      <c r="BC442" s="388"/>
      <c r="BD442" s="388"/>
      <c r="BE442" s="388"/>
      <c r="BF442" s="388"/>
      <c r="BG442" s="388"/>
      <c r="BH442" s="390"/>
      <c r="BI442" s="385"/>
      <c r="BJ442" s="388"/>
      <c r="BK442" s="388"/>
      <c r="BL442" s="388"/>
      <c r="BM442" s="388"/>
      <c r="BN442" s="391"/>
      <c r="BO442" s="19">
        <f>COUNTIF(AG442:AW442,"Yes")</f>
        <v>0</v>
      </c>
      <c r="BP442" s="20">
        <f>COUNTIF(AX442:BG442, "Yes")</f>
        <v>0</v>
      </c>
      <c r="BQ442" s="21">
        <f>COUNTIF(BI442:BN442, "Yes")</f>
        <v>0</v>
      </c>
      <c r="BR442" s="242">
        <f>SUM(BO442:BQ442)</f>
        <v>0</v>
      </c>
      <c r="BS442" s="9" t="str">
        <f>IF(MATCH(B:B,'[2]Master ATLIS List'!$A:$A,0),"Y","N")</f>
        <v>Y</v>
      </c>
    </row>
    <row r="443" spans="1:71" s="28" customFormat="1" x14ac:dyDescent="0.2">
      <c r="A443" s="409" t="s">
        <v>746</v>
      </c>
      <c r="B443" s="26" t="s">
        <v>747</v>
      </c>
      <c r="C443" s="18" t="s">
        <v>1404</v>
      </c>
      <c r="D443" s="18" t="s">
        <v>15</v>
      </c>
      <c r="E443" s="27" t="s">
        <v>17</v>
      </c>
      <c r="F443" s="402">
        <f>SUMIFS('MCO Encounters'!G:G,'MCO Encounters'!A:A,B443,'MCO Encounters'!F:F,$C$1)</f>
        <v>0</v>
      </c>
      <c r="G443" s="371"/>
      <c r="H443" s="404">
        <f>SUMIFS('MCO Encounters'!I:I,'MCO Encounters'!A:A,B443,'MCO Encounters'!F:F,$C$1)</f>
        <v>0</v>
      </c>
      <c r="I443" s="371"/>
      <c r="J443" s="404">
        <f>SUMIFS('MCO Encounters'!H:H,'MCO Encounters'!A:A,B443,'MCO Encounters'!F:F,$C$1)</f>
        <v>0</v>
      </c>
      <c r="K443" s="372"/>
      <c r="L443" s="370"/>
      <c r="M443" s="394"/>
      <c r="N443" s="394"/>
      <c r="O443" s="394"/>
      <c r="P443" s="394"/>
      <c r="Q443" s="394"/>
      <c r="R443" s="395"/>
      <c r="S443" s="396"/>
      <c r="T443" s="394"/>
      <c r="U443" s="397"/>
      <c r="V443" s="398"/>
      <c r="W443" s="394"/>
      <c r="X443" s="398"/>
      <c r="Y443" s="394"/>
      <c r="Z443" s="396"/>
      <c r="AA443" s="398"/>
      <c r="AB443" s="398"/>
      <c r="AC443" s="398"/>
      <c r="AD443" s="398"/>
      <c r="AE443" s="398"/>
      <c r="AF443" s="397"/>
      <c r="AG443" s="388"/>
      <c r="AH443" s="388"/>
      <c r="AI443" s="388"/>
      <c r="AJ443" s="388"/>
      <c r="AK443" s="388"/>
      <c r="AL443" s="388"/>
      <c r="AM443" s="388"/>
      <c r="AN443" s="388"/>
      <c r="AO443" s="388"/>
      <c r="AP443" s="388"/>
      <c r="AQ443" s="388"/>
      <c r="AR443" s="388"/>
      <c r="AS443" s="388"/>
      <c r="AT443" s="388"/>
      <c r="AU443" s="388"/>
      <c r="AV443" s="388"/>
      <c r="AW443" s="388"/>
      <c r="AX443" s="389"/>
      <c r="AY443" s="388"/>
      <c r="AZ443" s="388"/>
      <c r="BA443" s="388"/>
      <c r="BB443" s="388"/>
      <c r="BC443" s="388"/>
      <c r="BD443" s="388"/>
      <c r="BE443" s="388"/>
      <c r="BF443" s="388"/>
      <c r="BG443" s="388"/>
      <c r="BH443" s="399"/>
      <c r="BI443" s="385"/>
      <c r="BJ443" s="388"/>
      <c r="BK443" s="388"/>
      <c r="BL443" s="388"/>
      <c r="BM443" s="388"/>
      <c r="BN443" s="391"/>
      <c r="BO443" s="19">
        <f>COUNTIF(AG443:AW443,"Yes")</f>
        <v>0</v>
      </c>
      <c r="BP443" s="20">
        <f>COUNTIF(AX443:BG443, "Yes")</f>
        <v>0</v>
      </c>
      <c r="BQ443" s="21">
        <f>COUNTIF(BI443:BN443, "Yes")</f>
        <v>0</v>
      </c>
      <c r="BR443" s="242">
        <f>SUM(BO443:BQ443)</f>
        <v>0</v>
      </c>
      <c r="BS443" s="9" t="str">
        <f>IF(MATCH(B:B,'[2]Master ATLIS List'!$A:$A,0),"Y","N")</f>
        <v>Y</v>
      </c>
    </row>
    <row r="444" spans="1:71" x14ac:dyDescent="0.2">
      <c r="A444" s="408" t="s">
        <v>834</v>
      </c>
      <c r="B444" s="22" t="s">
        <v>835</v>
      </c>
      <c r="C444" s="23" t="s">
        <v>1787</v>
      </c>
      <c r="D444" s="23" t="s">
        <v>160</v>
      </c>
      <c r="E444" s="24" t="s">
        <v>17</v>
      </c>
      <c r="F444" s="402">
        <f>SUMIFS('MCO Encounters'!G:G,'MCO Encounters'!A:A,B444,'MCO Encounters'!F:F,$C$1)</f>
        <v>0</v>
      </c>
      <c r="G444" s="371"/>
      <c r="H444" s="404">
        <f>SUMIFS('MCO Encounters'!I:I,'MCO Encounters'!A:A,B444,'MCO Encounters'!F:F,$C$1)</f>
        <v>0</v>
      </c>
      <c r="I444" s="371"/>
      <c r="J444" s="404">
        <f>SUMIFS('MCO Encounters'!H:H,'MCO Encounters'!A:A,B444,'MCO Encounters'!F:F,$C$1)</f>
        <v>0</v>
      </c>
      <c r="K444" s="372"/>
      <c r="L444" s="370"/>
      <c r="M444" s="383"/>
      <c r="N444" s="383"/>
      <c r="O444" s="383"/>
      <c r="P444" s="383"/>
      <c r="Q444" s="383"/>
      <c r="R444" s="384"/>
      <c r="S444" s="385"/>
      <c r="T444" s="383"/>
      <c r="U444" s="393"/>
      <c r="V444" s="388"/>
      <c r="W444" s="383"/>
      <c r="X444" s="388"/>
      <c r="Y444" s="383"/>
      <c r="Z444" s="385"/>
      <c r="AA444" s="388"/>
      <c r="AB444" s="388"/>
      <c r="AC444" s="388"/>
      <c r="AD444" s="388"/>
      <c r="AE444" s="388"/>
      <c r="AF444" s="393"/>
      <c r="AG444" s="388"/>
      <c r="AH444" s="388"/>
      <c r="AI444" s="388"/>
      <c r="AJ444" s="388"/>
      <c r="AK444" s="388"/>
      <c r="AL444" s="388"/>
      <c r="AM444" s="388"/>
      <c r="AN444" s="388"/>
      <c r="AO444" s="388"/>
      <c r="AP444" s="388"/>
      <c r="AQ444" s="388"/>
      <c r="AR444" s="388"/>
      <c r="AS444" s="388"/>
      <c r="AT444" s="388"/>
      <c r="AU444" s="388"/>
      <c r="AV444" s="388"/>
      <c r="AW444" s="388"/>
      <c r="AX444" s="389"/>
      <c r="AY444" s="388"/>
      <c r="AZ444" s="388"/>
      <c r="BA444" s="388"/>
      <c r="BB444" s="388"/>
      <c r="BC444" s="388"/>
      <c r="BD444" s="388"/>
      <c r="BE444" s="388"/>
      <c r="BF444" s="388"/>
      <c r="BG444" s="388"/>
      <c r="BH444" s="390"/>
      <c r="BI444" s="385"/>
      <c r="BJ444" s="388"/>
      <c r="BK444" s="388"/>
      <c r="BL444" s="388"/>
      <c r="BM444" s="388"/>
      <c r="BN444" s="391"/>
      <c r="BO444" s="19">
        <f>COUNTIF(AG444:AW444,"Yes")</f>
        <v>0</v>
      </c>
      <c r="BP444" s="20">
        <f>COUNTIF(AX444:BG444, "Yes")</f>
        <v>0</v>
      </c>
      <c r="BQ444" s="21">
        <f>COUNTIF(BI444:BN444, "Yes")</f>
        <v>0</v>
      </c>
      <c r="BR444" s="242">
        <f>SUM(BO444:BQ444)</f>
        <v>0</v>
      </c>
      <c r="BS444" s="9" t="str">
        <f>IF(MATCH(B:B,'[2]Master ATLIS List'!$A:$A,0),"Y","N")</f>
        <v>Y</v>
      </c>
    </row>
    <row r="445" spans="1:71" s="28" customFormat="1" x14ac:dyDescent="0.2">
      <c r="A445" s="409" t="s">
        <v>631</v>
      </c>
      <c r="B445" s="26" t="s">
        <v>632</v>
      </c>
      <c r="C445" s="18" t="s">
        <v>1845</v>
      </c>
      <c r="D445" s="18" t="s">
        <v>15</v>
      </c>
      <c r="E445" s="27" t="s">
        <v>183</v>
      </c>
      <c r="F445" s="402">
        <f>SUMIFS('MCO Encounters'!G:G,'MCO Encounters'!A:A,B445,'MCO Encounters'!F:F,$C$1)</f>
        <v>0</v>
      </c>
      <c r="G445" s="371"/>
      <c r="H445" s="404">
        <f>SUMIFS('MCO Encounters'!I:I,'MCO Encounters'!A:A,B445,'MCO Encounters'!F:F,$C$1)</f>
        <v>0</v>
      </c>
      <c r="I445" s="371"/>
      <c r="J445" s="404">
        <f>SUMIFS('MCO Encounters'!H:H,'MCO Encounters'!A:A,B445,'MCO Encounters'!F:F,$C$1)</f>
        <v>0</v>
      </c>
      <c r="K445" s="372"/>
      <c r="L445" s="370"/>
      <c r="M445" s="394"/>
      <c r="N445" s="394"/>
      <c r="O445" s="394"/>
      <c r="P445" s="394"/>
      <c r="Q445" s="394"/>
      <c r="R445" s="395"/>
      <c r="S445" s="396"/>
      <c r="T445" s="394"/>
      <c r="U445" s="397"/>
      <c r="V445" s="398"/>
      <c r="W445" s="394"/>
      <c r="X445" s="398"/>
      <c r="Y445" s="394"/>
      <c r="Z445" s="396"/>
      <c r="AA445" s="398"/>
      <c r="AB445" s="398"/>
      <c r="AC445" s="398"/>
      <c r="AD445" s="398"/>
      <c r="AE445" s="398"/>
      <c r="AF445" s="397"/>
      <c r="AG445" s="388"/>
      <c r="AH445" s="388"/>
      <c r="AI445" s="388"/>
      <c r="AJ445" s="388"/>
      <c r="AK445" s="388"/>
      <c r="AL445" s="388"/>
      <c r="AM445" s="388"/>
      <c r="AN445" s="388"/>
      <c r="AO445" s="388"/>
      <c r="AP445" s="388"/>
      <c r="AQ445" s="388"/>
      <c r="AR445" s="388"/>
      <c r="AS445" s="388"/>
      <c r="AT445" s="388"/>
      <c r="AU445" s="388"/>
      <c r="AV445" s="388"/>
      <c r="AW445" s="388"/>
      <c r="AX445" s="389"/>
      <c r="AY445" s="388"/>
      <c r="AZ445" s="388"/>
      <c r="BA445" s="388"/>
      <c r="BB445" s="388"/>
      <c r="BC445" s="388"/>
      <c r="BD445" s="388"/>
      <c r="BE445" s="388"/>
      <c r="BF445" s="388"/>
      <c r="BG445" s="388"/>
      <c r="BH445" s="399"/>
      <c r="BI445" s="385"/>
      <c r="BJ445" s="388"/>
      <c r="BK445" s="388"/>
      <c r="BL445" s="388"/>
      <c r="BM445" s="388"/>
      <c r="BN445" s="391"/>
      <c r="BO445" s="19">
        <f>COUNTIF(AG445:AW445,"Yes")</f>
        <v>0</v>
      </c>
      <c r="BP445" s="20">
        <f>COUNTIF(AX445:BG445, "Yes")</f>
        <v>0</v>
      </c>
      <c r="BQ445" s="21">
        <f>COUNTIF(BI445:BN445, "Yes")</f>
        <v>0</v>
      </c>
      <c r="BR445" s="242">
        <f>SUM(BO445:BQ445)</f>
        <v>0</v>
      </c>
      <c r="BS445" s="9" t="str">
        <f>IF(MATCH(B:B,'[2]Master ATLIS List'!$A:$A,0),"Y","N")</f>
        <v>Y</v>
      </c>
    </row>
    <row r="446" spans="1:71" x14ac:dyDescent="0.2">
      <c r="A446" s="408" t="s">
        <v>210</v>
      </c>
      <c r="B446" s="22" t="s">
        <v>211</v>
      </c>
      <c r="C446" s="23" t="s">
        <v>1387</v>
      </c>
      <c r="D446" s="23" t="s">
        <v>15</v>
      </c>
      <c r="E446" s="24" t="s">
        <v>18</v>
      </c>
      <c r="F446" s="402">
        <f>SUMIFS('MCO Encounters'!G:G,'MCO Encounters'!A:A,B446,'MCO Encounters'!F:F,$C$1)</f>
        <v>0</v>
      </c>
      <c r="G446" s="371"/>
      <c r="H446" s="404">
        <f>SUMIFS('MCO Encounters'!I:I,'MCO Encounters'!A:A,B446,'MCO Encounters'!F:F,$C$1)</f>
        <v>0</v>
      </c>
      <c r="I446" s="371"/>
      <c r="J446" s="404">
        <f>SUMIFS('MCO Encounters'!H:H,'MCO Encounters'!A:A,B446,'MCO Encounters'!F:F,$C$1)</f>
        <v>0</v>
      </c>
      <c r="K446" s="372"/>
      <c r="L446" s="370"/>
      <c r="M446" s="383"/>
      <c r="N446" s="383"/>
      <c r="O446" s="383"/>
      <c r="P446" s="383"/>
      <c r="Q446" s="383"/>
      <c r="R446" s="384"/>
      <c r="S446" s="385"/>
      <c r="T446" s="383"/>
      <c r="U446" s="393"/>
      <c r="V446" s="388"/>
      <c r="W446" s="383"/>
      <c r="X446" s="388"/>
      <c r="Y446" s="383"/>
      <c r="Z446" s="385"/>
      <c r="AA446" s="388"/>
      <c r="AB446" s="388"/>
      <c r="AC446" s="388"/>
      <c r="AD446" s="388"/>
      <c r="AE446" s="388"/>
      <c r="AF446" s="393"/>
      <c r="AG446" s="388"/>
      <c r="AH446" s="388"/>
      <c r="AI446" s="388"/>
      <c r="AJ446" s="388"/>
      <c r="AK446" s="388"/>
      <c r="AL446" s="388"/>
      <c r="AM446" s="388"/>
      <c r="AN446" s="388"/>
      <c r="AO446" s="388"/>
      <c r="AP446" s="388"/>
      <c r="AQ446" s="388"/>
      <c r="AR446" s="388"/>
      <c r="AS446" s="388"/>
      <c r="AT446" s="388"/>
      <c r="AU446" s="388"/>
      <c r="AV446" s="388"/>
      <c r="AW446" s="388"/>
      <c r="AX446" s="389"/>
      <c r="AY446" s="388"/>
      <c r="AZ446" s="388"/>
      <c r="BA446" s="388"/>
      <c r="BB446" s="388"/>
      <c r="BC446" s="388"/>
      <c r="BD446" s="388"/>
      <c r="BE446" s="388"/>
      <c r="BF446" s="388"/>
      <c r="BG446" s="388"/>
      <c r="BH446" s="390"/>
      <c r="BI446" s="385"/>
      <c r="BJ446" s="388"/>
      <c r="BK446" s="388"/>
      <c r="BL446" s="388"/>
      <c r="BM446" s="388"/>
      <c r="BN446" s="391"/>
      <c r="BO446" s="19">
        <f>COUNTIF(AG446:AW446,"Yes")</f>
        <v>0</v>
      </c>
      <c r="BP446" s="20">
        <f>COUNTIF(AX446:BG446, "Yes")</f>
        <v>0</v>
      </c>
      <c r="BQ446" s="21">
        <f>COUNTIF(BI446:BN446, "Yes")</f>
        <v>0</v>
      </c>
      <c r="BR446" s="242">
        <f>SUM(BO446:BQ446)</f>
        <v>0</v>
      </c>
      <c r="BS446" s="9" t="str">
        <f>IF(MATCH(B:B,'[2]Master ATLIS List'!$A:$A,0),"Y","N")</f>
        <v>Y</v>
      </c>
    </row>
    <row r="447" spans="1:71" s="28" customFormat="1" x14ac:dyDescent="0.2">
      <c r="A447" s="409" t="s">
        <v>667</v>
      </c>
      <c r="B447" s="26" t="s">
        <v>668</v>
      </c>
      <c r="C447" s="18" t="s">
        <v>1386</v>
      </c>
      <c r="D447" s="18" t="s">
        <v>15</v>
      </c>
      <c r="E447" s="27" t="s">
        <v>65</v>
      </c>
      <c r="F447" s="402">
        <f>SUMIFS('MCO Encounters'!G:G,'MCO Encounters'!A:A,B447,'MCO Encounters'!F:F,$C$1)</f>
        <v>0</v>
      </c>
      <c r="G447" s="371"/>
      <c r="H447" s="404">
        <f>SUMIFS('MCO Encounters'!I:I,'MCO Encounters'!A:A,B447,'MCO Encounters'!F:F,$C$1)</f>
        <v>0</v>
      </c>
      <c r="I447" s="371"/>
      <c r="J447" s="404">
        <f>SUMIFS('MCO Encounters'!H:H,'MCO Encounters'!A:A,B447,'MCO Encounters'!F:F,$C$1)</f>
        <v>0</v>
      </c>
      <c r="K447" s="372"/>
      <c r="L447" s="370"/>
      <c r="M447" s="394"/>
      <c r="N447" s="394"/>
      <c r="O447" s="394"/>
      <c r="P447" s="394"/>
      <c r="Q447" s="394"/>
      <c r="R447" s="395"/>
      <c r="S447" s="396"/>
      <c r="T447" s="394"/>
      <c r="U447" s="397"/>
      <c r="V447" s="398"/>
      <c r="W447" s="394"/>
      <c r="X447" s="398"/>
      <c r="Y447" s="394"/>
      <c r="Z447" s="396"/>
      <c r="AA447" s="398"/>
      <c r="AB447" s="398"/>
      <c r="AC447" s="398"/>
      <c r="AD447" s="398"/>
      <c r="AE447" s="398"/>
      <c r="AF447" s="397"/>
      <c r="AG447" s="388"/>
      <c r="AH447" s="388"/>
      <c r="AI447" s="388"/>
      <c r="AJ447" s="388"/>
      <c r="AK447" s="388"/>
      <c r="AL447" s="388"/>
      <c r="AM447" s="388"/>
      <c r="AN447" s="388"/>
      <c r="AO447" s="388"/>
      <c r="AP447" s="388"/>
      <c r="AQ447" s="388"/>
      <c r="AR447" s="388"/>
      <c r="AS447" s="388"/>
      <c r="AT447" s="388"/>
      <c r="AU447" s="388"/>
      <c r="AV447" s="388"/>
      <c r="AW447" s="388"/>
      <c r="AX447" s="389"/>
      <c r="AY447" s="388"/>
      <c r="AZ447" s="388"/>
      <c r="BA447" s="388"/>
      <c r="BB447" s="388"/>
      <c r="BC447" s="388"/>
      <c r="BD447" s="388"/>
      <c r="BE447" s="388"/>
      <c r="BF447" s="388"/>
      <c r="BG447" s="388"/>
      <c r="BH447" s="399"/>
      <c r="BI447" s="385"/>
      <c r="BJ447" s="388"/>
      <c r="BK447" s="388"/>
      <c r="BL447" s="388"/>
      <c r="BM447" s="388"/>
      <c r="BN447" s="391"/>
      <c r="BO447" s="19">
        <f>COUNTIF(AG447:AW447,"Yes")</f>
        <v>0</v>
      </c>
      <c r="BP447" s="20">
        <f>COUNTIF(AX447:BG447, "Yes")</f>
        <v>0</v>
      </c>
      <c r="BQ447" s="21">
        <f>COUNTIF(BI447:BN447, "Yes")</f>
        <v>0</v>
      </c>
      <c r="BR447" s="242">
        <f>SUM(BO447:BQ447)</f>
        <v>0</v>
      </c>
      <c r="BS447" s="9" t="str">
        <f>IF(MATCH(B:B,'[2]Master ATLIS List'!$A:$A,0),"Y","N")</f>
        <v>Y</v>
      </c>
    </row>
    <row r="448" spans="1:71" x14ac:dyDescent="0.2">
      <c r="A448" s="408" t="s">
        <v>639</v>
      </c>
      <c r="B448" s="22" t="s">
        <v>640</v>
      </c>
      <c r="C448" s="23" t="s">
        <v>1816</v>
      </c>
      <c r="D448" s="23" t="s">
        <v>15</v>
      </c>
      <c r="E448" s="24" t="s">
        <v>61</v>
      </c>
      <c r="F448" s="402">
        <f>SUMIFS('MCO Encounters'!G:G,'MCO Encounters'!A:A,B448,'MCO Encounters'!F:F,$C$1)</f>
        <v>0</v>
      </c>
      <c r="G448" s="371"/>
      <c r="H448" s="404">
        <f>SUMIFS('MCO Encounters'!I:I,'MCO Encounters'!A:A,B448,'MCO Encounters'!F:F,$C$1)</f>
        <v>0</v>
      </c>
      <c r="I448" s="371"/>
      <c r="J448" s="404">
        <f>SUMIFS('MCO Encounters'!H:H,'MCO Encounters'!A:A,B448,'MCO Encounters'!F:F,$C$1)</f>
        <v>0</v>
      </c>
      <c r="K448" s="372"/>
      <c r="L448" s="370"/>
      <c r="M448" s="383"/>
      <c r="N448" s="383"/>
      <c r="O448" s="383"/>
      <c r="P448" s="383"/>
      <c r="Q448" s="383"/>
      <c r="R448" s="384"/>
      <c r="S448" s="385"/>
      <c r="T448" s="383"/>
      <c r="U448" s="393"/>
      <c r="V448" s="388"/>
      <c r="W448" s="383"/>
      <c r="X448" s="388"/>
      <c r="Y448" s="383"/>
      <c r="Z448" s="385"/>
      <c r="AA448" s="388"/>
      <c r="AB448" s="388"/>
      <c r="AC448" s="388"/>
      <c r="AD448" s="388"/>
      <c r="AE448" s="388"/>
      <c r="AF448" s="393"/>
      <c r="AG448" s="388"/>
      <c r="AH448" s="388"/>
      <c r="AI448" s="388"/>
      <c r="AJ448" s="388"/>
      <c r="AK448" s="388"/>
      <c r="AL448" s="388"/>
      <c r="AM448" s="388"/>
      <c r="AN448" s="388"/>
      <c r="AO448" s="388"/>
      <c r="AP448" s="388"/>
      <c r="AQ448" s="388"/>
      <c r="AR448" s="388"/>
      <c r="AS448" s="388"/>
      <c r="AT448" s="388"/>
      <c r="AU448" s="388"/>
      <c r="AV448" s="388"/>
      <c r="AW448" s="388"/>
      <c r="AX448" s="389"/>
      <c r="AY448" s="388"/>
      <c r="AZ448" s="388"/>
      <c r="BA448" s="388"/>
      <c r="BB448" s="388"/>
      <c r="BC448" s="388"/>
      <c r="BD448" s="388"/>
      <c r="BE448" s="388"/>
      <c r="BF448" s="388"/>
      <c r="BG448" s="388"/>
      <c r="BH448" s="390"/>
      <c r="BI448" s="385"/>
      <c r="BJ448" s="388"/>
      <c r="BK448" s="388"/>
      <c r="BL448" s="388"/>
      <c r="BM448" s="388"/>
      <c r="BN448" s="391"/>
      <c r="BO448" s="19">
        <f>COUNTIF(AG448:AW448,"Yes")</f>
        <v>0</v>
      </c>
      <c r="BP448" s="20">
        <f>COUNTIF(AX448:BG448, "Yes")</f>
        <v>0</v>
      </c>
      <c r="BQ448" s="21">
        <f>COUNTIF(BI448:BN448, "Yes")</f>
        <v>0</v>
      </c>
      <c r="BR448" s="242">
        <f>SUM(BO448:BQ448)</f>
        <v>0</v>
      </c>
      <c r="BS448" s="9" t="str">
        <f>IF(MATCH(B:B,'[2]Master ATLIS List'!$A:$A,0),"Y","N")</f>
        <v>Y</v>
      </c>
    </row>
    <row r="449" spans="1:71" s="28" customFormat="1" x14ac:dyDescent="0.2">
      <c r="A449" s="409" t="s">
        <v>555</v>
      </c>
      <c r="B449" s="26" t="s">
        <v>556</v>
      </c>
      <c r="C449" s="18" t="s">
        <v>1713</v>
      </c>
      <c r="D449" s="18" t="s">
        <v>15</v>
      </c>
      <c r="E449" s="27" t="s">
        <v>18</v>
      </c>
      <c r="F449" s="402">
        <f>SUMIFS('MCO Encounters'!G:G,'MCO Encounters'!A:A,B449,'MCO Encounters'!F:F,$C$1)</f>
        <v>0</v>
      </c>
      <c r="G449" s="371"/>
      <c r="H449" s="404">
        <f>SUMIFS('MCO Encounters'!I:I,'MCO Encounters'!A:A,B449,'MCO Encounters'!F:F,$C$1)</f>
        <v>0</v>
      </c>
      <c r="I449" s="371"/>
      <c r="J449" s="404">
        <f>SUMIFS('MCO Encounters'!H:H,'MCO Encounters'!A:A,B449,'MCO Encounters'!F:F,$C$1)</f>
        <v>0</v>
      </c>
      <c r="K449" s="372"/>
      <c r="L449" s="370"/>
      <c r="M449" s="394"/>
      <c r="N449" s="394"/>
      <c r="O449" s="394"/>
      <c r="P449" s="394"/>
      <c r="Q449" s="394"/>
      <c r="R449" s="395"/>
      <c r="S449" s="396"/>
      <c r="T449" s="394"/>
      <c r="U449" s="397"/>
      <c r="V449" s="398"/>
      <c r="W449" s="394"/>
      <c r="X449" s="398"/>
      <c r="Y449" s="394"/>
      <c r="Z449" s="396"/>
      <c r="AA449" s="398"/>
      <c r="AB449" s="398"/>
      <c r="AC449" s="398"/>
      <c r="AD449" s="398"/>
      <c r="AE449" s="398"/>
      <c r="AF449" s="397"/>
      <c r="AG449" s="388"/>
      <c r="AH449" s="388"/>
      <c r="AI449" s="388"/>
      <c r="AJ449" s="388"/>
      <c r="AK449" s="388"/>
      <c r="AL449" s="388"/>
      <c r="AM449" s="388"/>
      <c r="AN449" s="388"/>
      <c r="AO449" s="388"/>
      <c r="AP449" s="388"/>
      <c r="AQ449" s="388"/>
      <c r="AR449" s="388"/>
      <c r="AS449" s="388"/>
      <c r="AT449" s="388"/>
      <c r="AU449" s="388"/>
      <c r="AV449" s="388"/>
      <c r="AW449" s="388"/>
      <c r="AX449" s="389"/>
      <c r="AY449" s="388"/>
      <c r="AZ449" s="388"/>
      <c r="BA449" s="388"/>
      <c r="BB449" s="388"/>
      <c r="BC449" s="388"/>
      <c r="BD449" s="388"/>
      <c r="BE449" s="388"/>
      <c r="BF449" s="388"/>
      <c r="BG449" s="388"/>
      <c r="BH449" s="399"/>
      <c r="BI449" s="385"/>
      <c r="BJ449" s="388"/>
      <c r="BK449" s="388"/>
      <c r="BL449" s="388"/>
      <c r="BM449" s="388"/>
      <c r="BN449" s="391"/>
      <c r="BO449" s="19">
        <f>COUNTIF(AG449:AW449,"Yes")</f>
        <v>0</v>
      </c>
      <c r="BP449" s="20">
        <f>COUNTIF(AX449:BG449, "Yes")</f>
        <v>0</v>
      </c>
      <c r="BQ449" s="21">
        <f>COUNTIF(BI449:BN449, "Yes")</f>
        <v>0</v>
      </c>
      <c r="BR449" s="242">
        <f>SUM(BO449:BQ449)</f>
        <v>0</v>
      </c>
      <c r="BS449" s="9" t="str">
        <f>IF(MATCH(B:B,'[2]Master ATLIS List'!$A:$A,0),"Y","N")</f>
        <v>Y</v>
      </c>
    </row>
    <row r="450" spans="1:71" x14ac:dyDescent="0.2">
      <c r="A450" s="408" t="s">
        <v>325</v>
      </c>
      <c r="B450" s="22" t="s">
        <v>326</v>
      </c>
      <c r="C450" s="23" t="s">
        <v>1396</v>
      </c>
      <c r="D450" s="23" t="s">
        <v>16</v>
      </c>
      <c r="E450" s="24" t="s">
        <v>18</v>
      </c>
      <c r="F450" s="402">
        <f>SUMIFS('MCO Encounters'!G:G,'MCO Encounters'!A:A,B450,'MCO Encounters'!F:F,$C$1)</f>
        <v>0</v>
      </c>
      <c r="G450" s="371"/>
      <c r="H450" s="404">
        <f>SUMIFS('MCO Encounters'!I:I,'MCO Encounters'!A:A,B450,'MCO Encounters'!F:F,$C$1)</f>
        <v>0</v>
      </c>
      <c r="I450" s="371"/>
      <c r="J450" s="404">
        <f>SUMIFS('MCO Encounters'!H:H,'MCO Encounters'!A:A,B450,'MCO Encounters'!F:F,$C$1)</f>
        <v>0</v>
      </c>
      <c r="K450" s="372"/>
      <c r="L450" s="370"/>
      <c r="M450" s="383"/>
      <c r="N450" s="383"/>
      <c r="O450" s="383"/>
      <c r="P450" s="383"/>
      <c r="Q450" s="383"/>
      <c r="R450" s="384"/>
      <c r="S450" s="385"/>
      <c r="T450" s="383"/>
      <c r="U450" s="393"/>
      <c r="V450" s="388"/>
      <c r="W450" s="383"/>
      <c r="X450" s="388"/>
      <c r="Y450" s="383"/>
      <c r="Z450" s="385"/>
      <c r="AA450" s="388"/>
      <c r="AB450" s="388"/>
      <c r="AC450" s="388"/>
      <c r="AD450" s="388"/>
      <c r="AE450" s="388"/>
      <c r="AF450" s="393"/>
      <c r="AG450" s="388"/>
      <c r="AH450" s="388"/>
      <c r="AI450" s="388"/>
      <c r="AJ450" s="388"/>
      <c r="AK450" s="388"/>
      <c r="AL450" s="388"/>
      <c r="AM450" s="388"/>
      <c r="AN450" s="388"/>
      <c r="AO450" s="388"/>
      <c r="AP450" s="388"/>
      <c r="AQ450" s="388"/>
      <c r="AR450" s="388"/>
      <c r="AS450" s="388"/>
      <c r="AT450" s="388"/>
      <c r="AU450" s="388"/>
      <c r="AV450" s="388"/>
      <c r="AW450" s="388"/>
      <c r="AX450" s="389"/>
      <c r="AY450" s="388"/>
      <c r="AZ450" s="388"/>
      <c r="BA450" s="388"/>
      <c r="BB450" s="388"/>
      <c r="BC450" s="388"/>
      <c r="BD450" s="388"/>
      <c r="BE450" s="388"/>
      <c r="BF450" s="388"/>
      <c r="BG450" s="388"/>
      <c r="BH450" s="390"/>
      <c r="BI450" s="385"/>
      <c r="BJ450" s="388"/>
      <c r="BK450" s="388"/>
      <c r="BL450" s="388"/>
      <c r="BM450" s="388"/>
      <c r="BN450" s="391"/>
      <c r="BO450" s="19">
        <f>COUNTIF(AG450:AW450,"Yes")</f>
        <v>0</v>
      </c>
      <c r="BP450" s="20">
        <f>COUNTIF(AX450:BG450, "Yes")</f>
        <v>0</v>
      </c>
      <c r="BQ450" s="21">
        <f>COUNTIF(BI450:BN450, "Yes")</f>
        <v>0</v>
      </c>
      <c r="BR450" s="242">
        <f>SUM(BO450:BQ450)</f>
        <v>0</v>
      </c>
      <c r="BS450" s="9" t="str">
        <f>IF(MATCH(B:B,'[2]Master ATLIS List'!$A:$A,0),"Y","N")</f>
        <v>Y</v>
      </c>
    </row>
    <row r="451" spans="1:71" s="28" customFormat="1" x14ac:dyDescent="0.2">
      <c r="A451" s="409" t="s">
        <v>858</v>
      </c>
      <c r="B451" s="26" t="s">
        <v>859</v>
      </c>
      <c r="C451" s="18" t="s">
        <v>1606</v>
      </c>
      <c r="D451" s="18" t="s">
        <v>15</v>
      </c>
      <c r="E451" s="27" t="s">
        <v>20</v>
      </c>
      <c r="F451" s="402">
        <f>SUMIFS('MCO Encounters'!G:G,'MCO Encounters'!A:A,B451,'MCO Encounters'!F:F,$C$1)</f>
        <v>0</v>
      </c>
      <c r="G451" s="371"/>
      <c r="H451" s="404">
        <f>SUMIFS('MCO Encounters'!I:I,'MCO Encounters'!A:A,B451,'MCO Encounters'!F:F,$C$1)</f>
        <v>0</v>
      </c>
      <c r="I451" s="371"/>
      <c r="J451" s="404">
        <f>SUMIFS('MCO Encounters'!H:H,'MCO Encounters'!A:A,B451,'MCO Encounters'!F:F,$C$1)</f>
        <v>0</v>
      </c>
      <c r="K451" s="372"/>
      <c r="L451" s="370"/>
      <c r="M451" s="394"/>
      <c r="N451" s="394"/>
      <c r="O451" s="394"/>
      <c r="P451" s="394"/>
      <c r="Q451" s="394"/>
      <c r="R451" s="395"/>
      <c r="S451" s="396"/>
      <c r="T451" s="394"/>
      <c r="U451" s="397"/>
      <c r="V451" s="398"/>
      <c r="W451" s="394"/>
      <c r="X451" s="398"/>
      <c r="Y451" s="394"/>
      <c r="Z451" s="396"/>
      <c r="AA451" s="398"/>
      <c r="AB451" s="398"/>
      <c r="AC451" s="398"/>
      <c r="AD451" s="398"/>
      <c r="AE451" s="398"/>
      <c r="AF451" s="397"/>
      <c r="AG451" s="388"/>
      <c r="AH451" s="388"/>
      <c r="AI451" s="388"/>
      <c r="AJ451" s="388"/>
      <c r="AK451" s="388"/>
      <c r="AL451" s="388"/>
      <c r="AM451" s="388"/>
      <c r="AN451" s="388"/>
      <c r="AO451" s="388"/>
      <c r="AP451" s="388"/>
      <c r="AQ451" s="388"/>
      <c r="AR451" s="388"/>
      <c r="AS451" s="388"/>
      <c r="AT451" s="388"/>
      <c r="AU451" s="388"/>
      <c r="AV451" s="388"/>
      <c r="AW451" s="388"/>
      <c r="AX451" s="389"/>
      <c r="AY451" s="388"/>
      <c r="AZ451" s="388"/>
      <c r="BA451" s="388"/>
      <c r="BB451" s="388"/>
      <c r="BC451" s="388"/>
      <c r="BD451" s="388"/>
      <c r="BE451" s="388"/>
      <c r="BF451" s="388"/>
      <c r="BG451" s="388"/>
      <c r="BH451" s="399"/>
      <c r="BI451" s="385"/>
      <c r="BJ451" s="388"/>
      <c r="BK451" s="388"/>
      <c r="BL451" s="388"/>
      <c r="BM451" s="388"/>
      <c r="BN451" s="391"/>
      <c r="BO451" s="19">
        <f>COUNTIF(AG451:AW451,"Yes")</f>
        <v>0</v>
      </c>
      <c r="BP451" s="20">
        <f>COUNTIF(AX451:BG451, "Yes")</f>
        <v>0</v>
      </c>
      <c r="BQ451" s="21">
        <f>COUNTIF(BI451:BN451, "Yes")</f>
        <v>0</v>
      </c>
      <c r="BR451" s="242">
        <f>SUM(BO451:BQ451)</f>
        <v>0</v>
      </c>
      <c r="BS451" s="9" t="str">
        <f>IF(MATCH(B:B,'[2]Master ATLIS List'!$A:$A,0),"Y","N")</f>
        <v>Y</v>
      </c>
    </row>
    <row r="452" spans="1:71" x14ac:dyDescent="0.2">
      <c r="A452" s="408" t="s">
        <v>228</v>
      </c>
      <c r="B452" s="22" t="s">
        <v>229</v>
      </c>
      <c r="C452" s="23" t="s">
        <v>1421</v>
      </c>
      <c r="D452" s="23" t="s">
        <v>13</v>
      </c>
      <c r="E452" s="24" t="s">
        <v>67</v>
      </c>
      <c r="F452" s="402">
        <f>SUMIFS('MCO Encounters'!G:G,'MCO Encounters'!A:A,B452,'MCO Encounters'!F:F,$C$1)</f>
        <v>0</v>
      </c>
      <c r="G452" s="371"/>
      <c r="H452" s="404">
        <f>SUMIFS('MCO Encounters'!I:I,'MCO Encounters'!A:A,B452,'MCO Encounters'!F:F,$C$1)</f>
        <v>0</v>
      </c>
      <c r="I452" s="371"/>
      <c r="J452" s="404">
        <f>SUMIFS('MCO Encounters'!H:H,'MCO Encounters'!A:A,B452,'MCO Encounters'!F:F,$C$1)</f>
        <v>0</v>
      </c>
      <c r="K452" s="372"/>
      <c r="L452" s="370"/>
      <c r="M452" s="383"/>
      <c r="N452" s="383"/>
      <c r="O452" s="383"/>
      <c r="P452" s="383"/>
      <c r="Q452" s="383"/>
      <c r="R452" s="384"/>
      <c r="S452" s="385"/>
      <c r="T452" s="383"/>
      <c r="U452" s="393"/>
      <c r="V452" s="388"/>
      <c r="W452" s="383"/>
      <c r="X452" s="388"/>
      <c r="Y452" s="383"/>
      <c r="Z452" s="385"/>
      <c r="AA452" s="388"/>
      <c r="AB452" s="388"/>
      <c r="AC452" s="388"/>
      <c r="AD452" s="388"/>
      <c r="AE452" s="388"/>
      <c r="AF452" s="393"/>
      <c r="AG452" s="388"/>
      <c r="AH452" s="388"/>
      <c r="AI452" s="388"/>
      <c r="AJ452" s="388"/>
      <c r="AK452" s="388"/>
      <c r="AL452" s="388"/>
      <c r="AM452" s="388"/>
      <c r="AN452" s="388"/>
      <c r="AO452" s="388"/>
      <c r="AP452" s="388"/>
      <c r="AQ452" s="388"/>
      <c r="AR452" s="388"/>
      <c r="AS452" s="388"/>
      <c r="AT452" s="388"/>
      <c r="AU452" s="388"/>
      <c r="AV452" s="388"/>
      <c r="AW452" s="388"/>
      <c r="AX452" s="389"/>
      <c r="AY452" s="388"/>
      <c r="AZ452" s="388"/>
      <c r="BA452" s="388"/>
      <c r="BB452" s="388"/>
      <c r="BC452" s="388"/>
      <c r="BD452" s="388"/>
      <c r="BE452" s="388"/>
      <c r="BF452" s="388"/>
      <c r="BG452" s="388"/>
      <c r="BH452" s="390"/>
      <c r="BI452" s="385"/>
      <c r="BJ452" s="388"/>
      <c r="BK452" s="388"/>
      <c r="BL452" s="388"/>
      <c r="BM452" s="388"/>
      <c r="BN452" s="391"/>
      <c r="BO452" s="19">
        <f>COUNTIF(AG452:AW452,"Yes")</f>
        <v>0</v>
      </c>
      <c r="BP452" s="20">
        <f>COUNTIF(AX452:BG452, "Yes")</f>
        <v>0</v>
      </c>
      <c r="BQ452" s="21">
        <f>COUNTIF(BI452:BN452, "Yes")</f>
        <v>0</v>
      </c>
      <c r="BR452" s="242">
        <f>SUM(BO452:BQ452)</f>
        <v>0</v>
      </c>
      <c r="BS452" s="9" t="str">
        <f>IF(MATCH(B:B,'[2]Master ATLIS List'!$A:$A,0),"Y","N")</f>
        <v>Y</v>
      </c>
    </row>
    <row r="453" spans="1:71" s="28" customFormat="1" x14ac:dyDescent="0.2">
      <c r="A453" s="409" t="s">
        <v>573</v>
      </c>
      <c r="B453" s="26" t="s">
        <v>574</v>
      </c>
      <c r="C453" s="18" t="s">
        <v>1592</v>
      </c>
      <c r="D453" s="18" t="s">
        <v>13</v>
      </c>
      <c r="E453" s="27" t="s">
        <v>183</v>
      </c>
      <c r="F453" s="402">
        <f>SUMIFS('MCO Encounters'!G:G,'MCO Encounters'!A:A,B453,'MCO Encounters'!F:F,$C$1)</f>
        <v>0</v>
      </c>
      <c r="G453" s="371"/>
      <c r="H453" s="404">
        <f>SUMIFS('MCO Encounters'!I:I,'MCO Encounters'!A:A,B453,'MCO Encounters'!F:F,$C$1)</f>
        <v>0</v>
      </c>
      <c r="I453" s="371"/>
      <c r="J453" s="404">
        <f>SUMIFS('MCO Encounters'!H:H,'MCO Encounters'!A:A,B453,'MCO Encounters'!F:F,$C$1)</f>
        <v>0</v>
      </c>
      <c r="K453" s="372"/>
      <c r="L453" s="370"/>
      <c r="M453" s="394"/>
      <c r="N453" s="394"/>
      <c r="O453" s="394"/>
      <c r="P453" s="394"/>
      <c r="Q453" s="394"/>
      <c r="R453" s="395"/>
      <c r="S453" s="396"/>
      <c r="T453" s="394"/>
      <c r="U453" s="397"/>
      <c r="V453" s="398"/>
      <c r="W453" s="394"/>
      <c r="X453" s="398"/>
      <c r="Y453" s="394"/>
      <c r="Z453" s="396"/>
      <c r="AA453" s="398"/>
      <c r="AB453" s="398"/>
      <c r="AC453" s="398"/>
      <c r="AD453" s="398"/>
      <c r="AE453" s="398"/>
      <c r="AF453" s="397"/>
      <c r="AG453" s="388"/>
      <c r="AH453" s="388"/>
      <c r="AI453" s="388"/>
      <c r="AJ453" s="388"/>
      <c r="AK453" s="388"/>
      <c r="AL453" s="388"/>
      <c r="AM453" s="388"/>
      <c r="AN453" s="388"/>
      <c r="AO453" s="388"/>
      <c r="AP453" s="388"/>
      <c r="AQ453" s="388"/>
      <c r="AR453" s="388"/>
      <c r="AS453" s="388"/>
      <c r="AT453" s="388"/>
      <c r="AU453" s="388"/>
      <c r="AV453" s="388"/>
      <c r="AW453" s="388"/>
      <c r="AX453" s="389"/>
      <c r="AY453" s="388"/>
      <c r="AZ453" s="388"/>
      <c r="BA453" s="388"/>
      <c r="BB453" s="388"/>
      <c r="BC453" s="388"/>
      <c r="BD453" s="388"/>
      <c r="BE453" s="388"/>
      <c r="BF453" s="388"/>
      <c r="BG453" s="388"/>
      <c r="BH453" s="399"/>
      <c r="BI453" s="385"/>
      <c r="BJ453" s="388"/>
      <c r="BK453" s="388"/>
      <c r="BL453" s="388"/>
      <c r="BM453" s="388"/>
      <c r="BN453" s="391"/>
      <c r="BO453" s="19">
        <f>COUNTIF(AG453:AW453,"Yes")</f>
        <v>0</v>
      </c>
      <c r="BP453" s="20">
        <f>COUNTIF(AX453:BG453, "Yes")</f>
        <v>0</v>
      </c>
      <c r="BQ453" s="21">
        <f>COUNTIF(BI453:BN453, "Yes")</f>
        <v>0</v>
      </c>
      <c r="BR453" s="242">
        <f>SUM(BO453:BQ453)</f>
        <v>0</v>
      </c>
      <c r="BS453" s="9" t="str">
        <f>IF(MATCH(B:B,'[2]Master ATLIS List'!$A:$A,0),"Y","N")</f>
        <v>Y</v>
      </c>
    </row>
    <row r="454" spans="1:71" x14ac:dyDescent="0.2">
      <c r="A454" s="408" t="s">
        <v>286</v>
      </c>
      <c r="B454" s="22" t="s">
        <v>287</v>
      </c>
      <c r="C454" s="23" t="s">
        <v>1394</v>
      </c>
      <c r="D454" s="23" t="s">
        <v>15</v>
      </c>
      <c r="E454" s="24" t="s">
        <v>18</v>
      </c>
      <c r="F454" s="402">
        <f>SUMIFS('MCO Encounters'!G:G,'MCO Encounters'!A:A,B454,'MCO Encounters'!F:F,$C$1)</f>
        <v>0</v>
      </c>
      <c r="G454" s="371"/>
      <c r="H454" s="404">
        <f>SUMIFS('MCO Encounters'!I:I,'MCO Encounters'!A:A,B454,'MCO Encounters'!F:F,$C$1)</f>
        <v>0</v>
      </c>
      <c r="I454" s="371"/>
      <c r="J454" s="404">
        <f>SUMIFS('MCO Encounters'!H:H,'MCO Encounters'!A:A,B454,'MCO Encounters'!F:F,$C$1)</f>
        <v>0</v>
      </c>
      <c r="K454" s="372"/>
      <c r="L454" s="370"/>
      <c r="M454" s="383"/>
      <c r="N454" s="383"/>
      <c r="O454" s="383"/>
      <c r="P454" s="383"/>
      <c r="Q454" s="383"/>
      <c r="R454" s="384"/>
      <c r="S454" s="385"/>
      <c r="T454" s="383"/>
      <c r="U454" s="393"/>
      <c r="V454" s="388"/>
      <c r="W454" s="383"/>
      <c r="X454" s="388"/>
      <c r="Y454" s="383"/>
      <c r="Z454" s="385"/>
      <c r="AA454" s="388"/>
      <c r="AB454" s="388"/>
      <c r="AC454" s="388"/>
      <c r="AD454" s="388"/>
      <c r="AE454" s="388"/>
      <c r="AF454" s="393"/>
      <c r="AG454" s="388"/>
      <c r="AH454" s="388"/>
      <c r="AI454" s="388"/>
      <c r="AJ454" s="388"/>
      <c r="AK454" s="388"/>
      <c r="AL454" s="388"/>
      <c r="AM454" s="388"/>
      <c r="AN454" s="388"/>
      <c r="AO454" s="388"/>
      <c r="AP454" s="388"/>
      <c r="AQ454" s="388"/>
      <c r="AR454" s="388"/>
      <c r="AS454" s="388"/>
      <c r="AT454" s="388"/>
      <c r="AU454" s="388"/>
      <c r="AV454" s="388"/>
      <c r="AW454" s="388"/>
      <c r="AX454" s="389"/>
      <c r="AY454" s="388"/>
      <c r="AZ454" s="388"/>
      <c r="BA454" s="388"/>
      <c r="BB454" s="388"/>
      <c r="BC454" s="388"/>
      <c r="BD454" s="388"/>
      <c r="BE454" s="388"/>
      <c r="BF454" s="388"/>
      <c r="BG454" s="388"/>
      <c r="BH454" s="390"/>
      <c r="BI454" s="385"/>
      <c r="BJ454" s="388"/>
      <c r="BK454" s="388"/>
      <c r="BL454" s="388"/>
      <c r="BM454" s="388"/>
      <c r="BN454" s="391"/>
      <c r="BO454" s="19">
        <f>COUNTIF(AG454:AW454,"Yes")</f>
        <v>0</v>
      </c>
      <c r="BP454" s="20">
        <f>COUNTIF(AX454:BG454, "Yes")</f>
        <v>0</v>
      </c>
      <c r="BQ454" s="21">
        <f>COUNTIF(BI454:BN454, "Yes")</f>
        <v>0</v>
      </c>
      <c r="BR454" s="242">
        <f>SUM(BO454:BQ454)</f>
        <v>0</v>
      </c>
      <c r="BS454" s="9" t="str">
        <f>IF(MATCH(B:B,'[2]Master ATLIS List'!$A:$A,0),"Y","N")</f>
        <v>Y</v>
      </c>
    </row>
    <row r="455" spans="1:71" s="28" customFormat="1" x14ac:dyDescent="0.2">
      <c r="A455" s="409" t="s">
        <v>208</v>
      </c>
      <c r="B455" s="26" t="s">
        <v>209</v>
      </c>
      <c r="C455" s="18" t="s">
        <v>1458</v>
      </c>
      <c r="D455" s="18" t="s">
        <v>15</v>
      </c>
      <c r="E455" s="27" t="s">
        <v>20</v>
      </c>
      <c r="F455" s="402">
        <f>SUMIFS('MCO Encounters'!G:G,'MCO Encounters'!A:A,B455,'MCO Encounters'!F:F,$C$1)</f>
        <v>0</v>
      </c>
      <c r="G455" s="371"/>
      <c r="H455" s="404">
        <f>SUMIFS('MCO Encounters'!I:I,'MCO Encounters'!A:A,B455,'MCO Encounters'!F:F,$C$1)</f>
        <v>0</v>
      </c>
      <c r="I455" s="371"/>
      <c r="J455" s="404">
        <f>SUMIFS('MCO Encounters'!H:H,'MCO Encounters'!A:A,B455,'MCO Encounters'!F:F,$C$1)</f>
        <v>0</v>
      </c>
      <c r="K455" s="372"/>
      <c r="L455" s="370"/>
      <c r="M455" s="394"/>
      <c r="N455" s="394"/>
      <c r="O455" s="394"/>
      <c r="P455" s="394"/>
      <c r="Q455" s="394"/>
      <c r="R455" s="395"/>
      <c r="S455" s="396"/>
      <c r="T455" s="394"/>
      <c r="U455" s="397"/>
      <c r="V455" s="398"/>
      <c r="W455" s="394"/>
      <c r="X455" s="398"/>
      <c r="Y455" s="394"/>
      <c r="Z455" s="396"/>
      <c r="AA455" s="398"/>
      <c r="AB455" s="398"/>
      <c r="AC455" s="398"/>
      <c r="AD455" s="398"/>
      <c r="AE455" s="398"/>
      <c r="AF455" s="397"/>
      <c r="AG455" s="388"/>
      <c r="AH455" s="388"/>
      <c r="AI455" s="388"/>
      <c r="AJ455" s="388"/>
      <c r="AK455" s="388"/>
      <c r="AL455" s="388"/>
      <c r="AM455" s="388"/>
      <c r="AN455" s="388"/>
      <c r="AO455" s="388"/>
      <c r="AP455" s="388"/>
      <c r="AQ455" s="388"/>
      <c r="AR455" s="388"/>
      <c r="AS455" s="388"/>
      <c r="AT455" s="388"/>
      <c r="AU455" s="388"/>
      <c r="AV455" s="388"/>
      <c r="AW455" s="388"/>
      <c r="AX455" s="389"/>
      <c r="AY455" s="388"/>
      <c r="AZ455" s="388"/>
      <c r="BA455" s="388"/>
      <c r="BB455" s="388"/>
      <c r="BC455" s="388"/>
      <c r="BD455" s="388"/>
      <c r="BE455" s="388"/>
      <c r="BF455" s="388"/>
      <c r="BG455" s="388"/>
      <c r="BH455" s="399"/>
      <c r="BI455" s="385"/>
      <c r="BJ455" s="388"/>
      <c r="BK455" s="388"/>
      <c r="BL455" s="388"/>
      <c r="BM455" s="388"/>
      <c r="BN455" s="391"/>
      <c r="BO455" s="19">
        <f>COUNTIF(AG455:AW455,"Yes")</f>
        <v>0</v>
      </c>
      <c r="BP455" s="20">
        <f>COUNTIF(AX455:BG455, "Yes")</f>
        <v>0</v>
      </c>
      <c r="BQ455" s="21">
        <f>COUNTIF(BI455:BN455, "Yes")</f>
        <v>0</v>
      </c>
      <c r="BR455" s="242">
        <f>SUM(BO455:BQ455)</f>
        <v>0</v>
      </c>
      <c r="BS455" s="9" t="str">
        <f>IF(MATCH(B:B,'[2]Master ATLIS List'!$A:$A,0),"Y","N")</f>
        <v>Y</v>
      </c>
    </row>
    <row r="456" spans="1:71" x14ac:dyDescent="0.2">
      <c r="A456" s="408" t="s">
        <v>675</v>
      </c>
      <c r="B456" s="22" t="s">
        <v>676</v>
      </c>
      <c r="C456" s="23" t="s">
        <v>1641</v>
      </c>
      <c r="D456" s="23" t="s">
        <v>15</v>
      </c>
      <c r="E456" s="24" t="s">
        <v>183</v>
      </c>
      <c r="F456" s="402">
        <f>SUMIFS('MCO Encounters'!G:G,'MCO Encounters'!A:A,B456,'MCO Encounters'!F:F,$C$1)</f>
        <v>0</v>
      </c>
      <c r="G456" s="371"/>
      <c r="H456" s="404">
        <f>SUMIFS('MCO Encounters'!I:I,'MCO Encounters'!A:A,B456,'MCO Encounters'!F:F,$C$1)</f>
        <v>0</v>
      </c>
      <c r="I456" s="371"/>
      <c r="J456" s="404">
        <f>SUMIFS('MCO Encounters'!H:H,'MCO Encounters'!A:A,B456,'MCO Encounters'!F:F,$C$1)</f>
        <v>0</v>
      </c>
      <c r="K456" s="372"/>
      <c r="L456" s="370"/>
      <c r="M456" s="383"/>
      <c r="N456" s="383"/>
      <c r="O456" s="383"/>
      <c r="P456" s="383"/>
      <c r="Q456" s="383"/>
      <c r="R456" s="384"/>
      <c r="S456" s="385"/>
      <c r="T456" s="383"/>
      <c r="U456" s="393"/>
      <c r="V456" s="388"/>
      <c r="W456" s="383"/>
      <c r="X456" s="388"/>
      <c r="Y456" s="383"/>
      <c r="Z456" s="385"/>
      <c r="AA456" s="388"/>
      <c r="AB456" s="388"/>
      <c r="AC456" s="388"/>
      <c r="AD456" s="388"/>
      <c r="AE456" s="388"/>
      <c r="AF456" s="393"/>
      <c r="AG456" s="388"/>
      <c r="AH456" s="388"/>
      <c r="AI456" s="388"/>
      <c r="AJ456" s="388"/>
      <c r="AK456" s="388"/>
      <c r="AL456" s="388"/>
      <c r="AM456" s="388"/>
      <c r="AN456" s="388"/>
      <c r="AO456" s="388"/>
      <c r="AP456" s="388"/>
      <c r="AQ456" s="388"/>
      <c r="AR456" s="388"/>
      <c r="AS456" s="388"/>
      <c r="AT456" s="388"/>
      <c r="AU456" s="388"/>
      <c r="AV456" s="388"/>
      <c r="AW456" s="388"/>
      <c r="AX456" s="389"/>
      <c r="AY456" s="388"/>
      <c r="AZ456" s="388"/>
      <c r="BA456" s="388"/>
      <c r="BB456" s="388"/>
      <c r="BC456" s="388"/>
      <c r="BD456" s="388"/>
      <c r="BE456" s="388"/>
      <c r="BF456" s="388"/>
      <c r="BG456" s="388"/>
      <c r="BH456" s="390"/>
      <c r="BI456" s="385"/>
      <c r="BJ456" s="388"/>
      <c r="BK456" s="388"/>
      <c r="BL456" s="388"/>
      <c r="BM456" s="388"/>
      <c r="BN456" s="391"/>
      <c r="BO456" s="19">
        <f>COUNTIF(AG456:AW456,"Yes")</f>
        <v>0</v>
      </c>
      <c r="BP456" s="20">
        <f>COUNTIF(AX456:BG456, "Yes")</f>
        <v>0</v>
      </c>
      <c r="BQ456" s="21">
        <f>COUNTIF(BI456:BN456, "Yes")</f>
        <v>0</v>
      </c>
      <c r="BR456" s="242">
        <f>SUM(BO456:BQ456)</f>
        <v>0</v>
      </c>
      <c r="BS456" s="9" t="str">
        <f>IF(MATCH(B:B,'[2]Master ATLIS List'!$A:$A,0),"Y","N")</f>
        <v>Y</v>
      </c>
    </row>
    <row r="457" spans="1:71" s="28" customFormat="1" x14ac:dyDescent="0.2">
      <c r="A457" s="409" t="s">
        <v>603</v>
      </c>
      <c r="B457" s="26" t="s">
        <v>604</v>
      </c>
      <c r="C457" s="18" t="s">
        <v>1453</v>
      </c>
      <c r="D457" s="18" t="s">
        <v>15</v>
      </c>
      <c r="E457" s="27" t="s">
        <v>18</v>
      </c>
      <c r="F457" s="402">
        <f>SUMIFS('MCO Encounters'!G:G,'MCO Encounters'!A:A,B457,'MCO Encounters'!F:F,$C$1)</f>
        <v>0</v>
      </c>
      <c r="G457" s="371"/>
      <c r="H457" s="404">
        <f>SUMIFS('MCO Encounters'!I:I,'MCO Encounters'!A:A,B457,'MCO Encounters'!F:F,$C$1)</f>
        <v>0</v>
      </c>
      <c r="I457" s="371"/>
      <c r="J457" s="404">
        <f>SUMIFS('MCO Encounters'!H:H,'MCO Encounters'!A:A,B457,'MCO Encounters'!F:F,$C$1)</f>
        <v>0</v>
      </c>
      <c r="K457" s="372"/>
      <c r="L457" s="370"/>
      <c r="M457" s="394"/>
      <c r="N457" s="394"/>
      <c r="O457" s="394"/>
      <c r="P457" s="394"/>
      <c r="Q457" s="394"/>
      <c r="R457" s="395"/>
      <c r="S457" s="396"/>
      <c r="T457" s="394"/>
      <c r="U457" s="397"/>
      <c r="V457" s="398"/>
      <c r="W457" s="394"/>
      <c r="X457" s="398"/>
      <c r="Y457" s="394"/>
      <c r="Z457" s="396"/>
      <c r="AA457" s="398"/>
      <c r="AB457" s="398"/>
      <c r="AC457" s="398"/>
      <c r="AD457" s="398"/>
      <c r="AE457" s="398"/>
      <c r="AF457" s="397"/>
      <c r="AG457" s="388"/>
      <c r="AH457" s="388"/>
      <c r="AI457" s="388"/>
      <c r="AJ457" s="388"/>
      <c r="AK457" s="388"/>
      <c r="AL457" s="388"/>
      <c r="AM457" s="388"/>
      <c r="AN457" s="388"/>
      <c r="AO457" s="388"/>
      <c r="AP457" s="388"/>
      <c r="AQ457" s="388"/>
      <c r="AR457" s="388"/>
      <c r="AS457" s="388"/>
      <c r="AT457" s="388"/>
      <c r="AU457" s="388"/>
      <c r="AV457" s="388"/>
      <c r="AW457" s="388"/>
      <c r="AX457" s="389"/>
      <c r="AY457" s="388"/>
      <c r="AZ457" s="388"/>
      <c r="BA457" s="388"/>
      <c r="BB457" s="388"/>
      <c r="BC457" s="388"/>
      <c r="BD457" s="388"/>
      <c r="BE457" s="388"/>
      <c r="BF457" s="388"/>
      <c r="BG457" s="388"/>
      <c r="BH457" s="399"/>
      <c r="BI457" s="385"/>
      <c r="BJ457" s="388"/>
      <c r="BK457" s="388"/>
      <c r="BL457" s="388"/>
      <c r="BM457" s="388"/>
      <c r="BN457" s="391"/>
      <c r="BO457" s="19">
        <f>COUNTIF(AG457:AW457,"Yes")</f>
        <v>0</v>
      </c>
      <c r="BP457" s="20">
        <f>COUNTIF(AX457:BG457, "Yes")</f>
        <v>0</v>
      </c>
      <c r="BQ457" s="21">
        <f>COUNTIF(BI457:BN457, "Yes")</f>
        <v>0</v>
      </c>
      <c r="BR457" s="242">
        <f>SUM(BO457:BQ457)</f>
        <v>0</v>
      </c>
      <c r="BS457" s="9" t="str">
        <f>IF(MATCH(B:B,'[2]Master ATLIS List'!$A:$A,0),"Y","N")</f>
        <v>Y</v>
      </c>
    </row>
    <row r="458" spans="1:71" x14ac:dyDescent="0.2">
      <c r="A458" s="408" t="s">
        <v>617</v>
      </c>
      <c r="B458" s="22" t="s">
        <v>618</v>
      </c>
      <c r="C458" s="23" t="s">
        <v>1468</v>
      </c>
      <c r="D458" s="23" t="s">
        <v>15</v>
      </c>
      <c r="E458" s="24" t="s">
        <v>18</v>
      </c>
      <c r="F458" s="402">
        <f>SUMIFS('MCO Encounters'!G:G,'MCO Encounters'!A:A,B458,'MCO Encounters'!F:F,$C$1)</f>
        <v>0</v>
      </c>
      <c r="G458" s="371"/>
      <c r="H458" s="404">
        <f>SUMIFS('MCO Encounters'!I:I,'MCO Encounters'!A:A,B458,'MCO Encounters'!F:F,$C$1)</f>
        <v>0</v>
      </c>
      <c r="I458" s="371"/>
      <c r="J458" s="404">
        <f>SUMIFS('MCO Encounters'!H:H,'MCO Encounters'!A:A,B458,'MCO Encounters'!F:F,$C$1)</f>
        <v>0</v>
      </c>
      <c r="K458" s="372"/>
      <c r="L458" s="370"/>
      <c r="M458" s="383"/>
      <c r="N458" s="383"/>
      <c r="O458" s="383"/>
      <c r="P458" s="383"/>
      <c r="Q458" s="383"/>
      <c r="R458" s="384"/>
      <c r="S458" s="385"/>
      <c r="T458" s="383"/>
      <c r="U458" s="393"/>
      <c r="V458" s="388"/>
      <c r="W458" s="383"/>
      <c r="X458" s="388"/>
      <c r="Y458" s="383"/>
      <c r="Z458" s="385"/>
      <c r="AA458" s="388"/>
      <c r="AB458" s="388"/>
      <c r="AC458" s="388"/>
      <c r="AD458" s="388"/>
      <c r="AE458" s="388"/>
      <c r="AF458" s="393"/>
      <c r="AG458" s="388"/>
      <c r="AH458" s="388"/>
      <c r="AI458" s="388"/>
      <c r="AJ458" s="388"/>
      <c r="AK458" s="388"/>
      <c r="AL458" s="388"/>
      <c r="AM458" s="388"/>
      <c r="AN458" s="388"/>
      <c r="AO458" s="388"/>
      <c r="AP458" s="388"/>
      <c r="AQ458" s="388"/>
      <c r="AR458" s="388"/>
      <c r="AS458" s="388"/>
      <c r="AT458" s="388"/>
      <c r="AU458" s="388"/>
      <c r="AV458" s="388"/>
      <c r="AW458" s="388"/>
      <c r="AX458" s="389"/>
      <c r="AY458" s="388"/>
      <c r="AZ458" s="388"/>
      <c r="BA458" s="388"/>
      <c r="BB458" s="388"/>
      <c r="BC458" s="388"/>
      <c r="BD458" s="388"/>
      <c r="BE458" s="388"/>
      <c r="BF458" s="388"/>
      <c r="BG458" s="388"/>
      <c r="BH458" s="390"/>
      <c r="BI458" s="385"/>
      <c r="BJ458" s="388"/>
      <c r="BK458" s="388"/>
      <c r="BL458" s="388"/>
      <c r="BM458" s="388"/>
      <c r="BN458" s="391"/>
      <c r="BO458" s="19">
        <f>COUNTIF(AG458:AW458,"Yes")</f>
        <v>0</v>
      </c>
      <c r="BP458" s="20">
        <f>COUNTIF(AX458:BG458, "Yes")</f>
        <v>0</v>
      </c>
      <c r="BQ458" s="21">
        <f>COUNTIF(BI458:BN458, "Yes")</f>
        <v>0</v>
      </c>
      <c r="BR458" s="242">
        <f>SUM(BO458:BQ458)</f>
        <v>0</v>
      </c>
      <c r="BS458" s="9" t="str">
        <f>IF(MATCH(B:B,'[2]Master ATLIS List'!$A:$A,0),"Y","N")</f>
        <v>Y</v>
      </c>
    </row>
    <row r="459" spans="1:71" s="28" customFormat="1" x14ac:dyDescent="0.2">
      <c r="A459" s="409" t="s">
        <v>654</v>
      </c>
      <c r="B459" s="26" t="s">
        <v>655</v>
      </c>
      <c r="C459" s="18" t="s">
        <v>1499</v>
      </c>
      <c r="D459" s="18" t="s">
        <v>15</v>
      </c>
      <c r="E459" s="27" t="s">
        <v>20</v>
      </c>
      <c r="F459" s="402">
        <f>SUMIFS('MCO Encounters'!G:G,'MCO Encounters'!A:A,B459,'MCO Encounters'!F:F,$C$1)</f>
        <v>0</v>
      </c>
      <c r="G459" s="371"/>
      <c r="H459" s="404">
        <f>SUMIFS('MCO Encounters'!I:I,'MCO Encounters'!A:A,B459,'MCO Encounters'!F:F,$C$1)</f>
        <v>0</v>
      </c>
      <c r="I459" s="371"/>
      <c r="J459" s="404">
        <f>SUMIFS('MCO Encounters'!H:H,'MCO Encounters'!A:A,B459,'MCO Encounters'!F:F,$C$1)</f>
        <v>0</v>
      </c>
      <c r="K459" s="372"/>
      <c r="L459" s="370"/>
      <c r="M459" s="394"/>
      <c r="N459" s="394"/>
      <c r="O459" s="394"/>
      <c r="P459" s="394"/>
      <c r="Q459" s="394"/>
      <c r="R459" s="395"/>
      <c r="S459" s="396"/>
      <c r="T459" s="394"/>
      <c r="U459" s="397"/>
      <c r="V459" s="398"/>
      <c r="W459" s="394"/>
      <c r="X459" s="398"/>
      <c r="Y459" s="394"/>
      <c r="Z459" s="396"/>
      <c r="AA459" s="398"/>
      <c r="AB459" s="398"/>
      <c r="AC459" s="398"/>
      <c r="AD459" s="398"/>
      <c r="AE459" s="398"/>
      <c r="AF459" s="397"/>
      <c r="AG459" s="388"/>
      <c r="AH459" s="388"/>
      <c r="AI459" s="388"/>
      <c r="AJ459" s="388"/>
      <c r="AK459" s="388"/>
      <c r="AL459" s="388"/>
      <c r="AM459" s="388"/>
      <c r="AN459" s="388"/>
      <c r="AO459" s="388"/>
      <c r="AP459" s="388"/>
      <c r="AQ459" s="388"/>
      <c r="AR459" s="388"/>
      <c r="AS459" s="388"/>
      <c r="AT459" s="388"/>
      <c r="AU459" s="388"/>
      <c r="AV459" s="388"/>
      <c r="AW459" s="388"/>
      <c r="AX459" s="389"/>
      <c r="AY459" s="388"/>
      <c r="AZ459" s="388"/>
      <c r="BA459" s="388"/>
      <c r="BB459" s="388"/>
      <c r="BC459" s="388"/>
      <c r="BD459" s="388"/>
      <c r="BE459" s="388"/>
      <c r="BF459" s="388"/>
      <c r="BG459" s="388"/>
      <c r="BH459" s="399"/>
      <c r="BI459" s="385"/>
      <c r="BJ459" s="388"/>
      <c r="BK459" s="388"/>
      <c r="BL459" s="388"/>
      <c r="BM459" s="388"/>
      <c r="BN459" s="391"/>
      <c r="BO459" s="19">
        <f>COUNTIF(AG459:AW459,"Yes")</f>
        <v>0</v>
      </c>
      <c r="BP459" s="20">
        <f>COUNTIF(AX459:BG459, "Yes")</f>
        <v>0</v>
      </c>
      <c r="BQ459" s="21">
        <f>COUNTIF(BI459:BN459, "Yes")</f>
        <v>0</v>
      </c>
      <c r="BR459" s="242">
        <f>SUM(BO459:BQ459)</f>
        <v>0</v>
      </c>
      <c r="BS459" s="9" t="str">
        <f>IF(MATCH(B:B,'[2]Master ATLIS List'!$A:$A,0),"Y","N")</f>
        <v>Y</v>
      </c>
    </row>
    <row r="460" spans="1:71" x14ac:dyDescent="0.2">
      <c r="A460" s="408" t="s">
        <v>529</v>
      </c>
      <c r="B460" s="22" t="s">
        <v>530</v>
      </c>
      <c r="C460" s="23" t="s">
        <v>1685</v>
      </c>
      <c r="D460" s="23" t="s">
        <v>13</v>
      </c>
      <c r="E460" s="24" t="s">
        <v>61</v>
      </c>
      <c r="F460" s="402">
        <f>SUMIFS('MCO Encounters'!G:G,'MCO Encounters'!A:A,B460,'MCO Encounters'!F:F,$C$1)</f>
        <v>0</v>
      </c>
      <c r="G460" s="371"/>
      <c r="H460" s="404">
        <f>SUMIFS('MCO Encounters'!I:I,'MCO Encounters'!A:A,B460,'MCO Encounters'!F:F,$C$1)</f>
        <v>0</v>
      </c>
      <c r="I460" s="371"/>
      <c r="J460" s="404">
        <f>SUMIFS('MCO Encounters'!H:H,'MCO Encounters'!A:A,B460,'MCO Encounters'!F:F,$C$1)</f>
        <v>0</v>
      </c>
      <c r="K460" s="372"/>
      <c r="L460" s="370"/>
      <c r="M460" s="383"/>
      <c r="N460" s="383"/>
      <c r="O460" s="383"/>
      <c r="P460" s="383"/>
      <c r="Q460" s="383"/>
      <c r="R460" s="384"/>
      <c r="S460" s="385"/>
      <c r="T460" s="383"/>
      <c r="U460" s="393"/>
      <c r="V460" s="388"/>
      <c r="W460" s="383"/>
      <c r="X460" s="388"/>
      <c r="Y460" s="383"/>
      <c r="Z460" s="385"/>
      <c r="AA460" s="388"/>
      <c r="AB460" s="388"/>
      <c r="AC460" s="388"/>
      <c r="AD460" s="388"/>
      <c r="AE460" s="388"/>
      <c r="AF460" s="393"/>
      <c r="AG460" s="388"/>
      <c r="AH460" s="388"/>
      <c r="AI460" s="388"/>
      <c r="AJ460" s="388"/>
      <c r="AK460" s="388"/>
      <c r="AL460" s="388"/>
      <c r="AM460" s="388"/>
      <c r="AN460" s="388"/>
      <c r="AO460" s="388"/>
      <c r="AP460" s="388"/>
      <c r="AQ460" s="388"/>
      <c r="AR460" s="388"/>
      <c r="AS460" s="388"/>
      <c r="AT460" s="388"/>
      <c r="AU460" s="388"/>
      <c r="AV460" s="388"/>
      <c r="AW460" s="388"/>
      <c r="AX460" s="389"/>
      <c r="AY460" s="388"/>
      <c r="AZ460" s="388"/>
      <c r="BA460" s="388"/>
      <c r="BB460" s="388"/>
      <c r="BC460" s="388"/>
      <c r="BD460" s="388"/>
      <c r="BE460" s="388"/>
      <c r="BF460" s="388"/>
      <c r="BG460" s="388"/>
      <c r="BH460" s="390"/>
      <c r="BI460" s="385"/>
      <c r="BJ460" s="388"/>
      <c r="BK460" s="388"/>
      <c r="BL460" s="388"/>
      <c r="BM460" s="388"/>
      <c r="BN460" s="391"/>
      <c r="BO460" s="19">
        <f>COUNTIF(AG460:AW460,"Yes")</f>
        <v>0</v>
      </c>
      <c r="BP460" s="20">
        <f>COUNTIF(AX460:BG460, "Yes")</f>
        <v>0</v>
      </c>
      <c r="BQ460" s="21">
        <f>COUNTIF(BI460:BN460, "Yes")</f>
        <v>0</v>
      </c>
      <c r="BR460" s="242">
        <f>SUM(BO460:BQ460)</f>
        <v>0</v>
      </c>
      <c r="BS460" s="9" t="str">
        <f>IF(MATCH(B:B,'[2]Master ATLIS List'!$A:$A,0),"Y","N")</f>
        <v>Y</v>
      </c>
    </row>
    <row r="461" spans="1:71" x14ac:dyDescent="0.2">
      <c r="A461" s="406" t="s">
        <v>976</v>
      </c>
      <c r="B461" s="14" t="s">
        <v>977</v>
      </c>
      <c r="C461" s="16" t="s">
        <v>1669</v>
      </c>
      <c r="D461" s="16" t="s">
        <v>15</v>
      </c>
      <c r="E461" s="17" t="s">
        <v>183</v>
      </c>
      <c r="F461" s="402">
        <f>SUMIFS('MCO Encounters'!G:G,'MCO Encounters'!A:A,B461,'MCO Encounters'!F:F,$C$1)</f>
        <v>0</v>
      </c>
      <c r="G461" s="371"/>
      <c r="H461" s="404">
        <f>SUMIFS('MCO Encounters'!I:I,'MCO Encounters'!A:A,B461,'MCO Encounters'!F:F,$C$1)</f>
        <v>0</v>
      </c>
      <c r="I461" s="371"/>
      <c r="J461" s="404">
        <f>SUMIFS('MCO Encounters'!H:H,'MCO Encounters'!A:A,B461,'MCO Encounters'!F:F,$C$1)</f>
        <v>0</v>
      </c>
      <c r="K461" s="372"/>
      <c r="L461" s="370"/>
      <c r="M461" s="383"/>
      <c r="N461" s="383"/>
      <c r="O461" s="383"/>
      <c r="P461" s="383"/>
      <c r="Q461" s="383"/>
      <c r="R461" s="384"/>
      <c r="S461" s="385"/>
      <c r="T461" s="383"/>
      <c r="U461" s="393"/>
      <c r="V461" s="388"/>
      <c r="W461" s="383"/>
      <c r="X461" s="388"/>
      <c r="Y461" s="383"/>
      <c r="Z461" s="385"/>
      <c r="AA461" s="388"/>
      <c r="AB461" s="388"/>
      <c r="AC461" s="388"/>
      <c r="AD461" s="388"/>
      <c r="AE461" s="388"/>
      <c r="AF461" s="393"/>
      <c r="AG461" s="388"/>
      <c r="AH461" s="388"/>
      <c r="AI461" s="388"/>
      <c r="AJ461" s="388"/>
      <c r="AK461" s="388"/>
      <c r="AL461" s="388"/>
      <c r="AM461" s="388"/>
      <c r="AN461" s="388"/>
      <c r="AO461" s="388"/>
      <c r="AP461" s="388"/>
      <c r="AQ461" s="388"/>
      <c r="AR461" s="388"/>
      <c r="AS461" s="388"/>
      <c r="AT461" s="388"/>
      <c r="AU461" s="388"/>
      <c r="AV461" s="388"/>
      <c r="AW461" s="388"/>
      <c r="AX461" s="389"/>
      <c r="AY461" s="388"/>
      <c r="AZ461" s="388"/>
      <c r="BA461" s="388"/>
      <c r="BB461" s="388"/>
      <c r="BC461" s="388"/>
      <c r="BD461" s="388"/>
      <c r="BE461" s="388"/>
      <c r="BF461" s="388"/>
      <c r="BG461" s="388"/>
      <c r="BH461" s="390"/>
      <c r="BI461" s="385"/>
      <c r="BJ461" s="388"/>
      <c r="BK461" s="388"/>
      <c r="BL461" s="388"/>
      <c r="BM461" s="388"/>
      <c r="BN461" s="391"/>
      <c r="BO461" s="19">
        <f>COUNTIF(AG461:AW461,"Yes")</f>
        <v>0</v>
      </c>
      <c r="BP461" s="20">
        <f>COUNTIF(AX461:BG461, "Yes")</f>
        <v>0</v>
      </c>
      <c r="BQ461" s="21">
        <f>COUNTIF(BI461:BN461, "Yes")</f>
        <v>0</v>
      </c>
      <c r="BR461" s="242">
        <f>SUM(BO461:BQ461)</f>
        <v>0</v>
      </c>
      <c r="BS461" s="9" t="str">
        <f>IF(MATCH(B:B,'[2]Master ATLIS List'!$A:$A,0),"Y","N")</f>
        <v>Y</v>
      </c>
    </row>
    <row r="462" spans="1:71" x14ac:dyDescent="0.2">
      <c r="A462" s="408" t="s">
        <v>709</v>
      </c>
      <c r="B462" s="22" t="s">
        <v>710</v>
      </c>
      <c r="C462" s="23" t="s">
        <v>1814</v>
      </c>
      <c r="D462" s="23" t="s">
        <v>15</v>
      </c>
      <c r="E462" s="24" t="s">
        <v>183</v>
      </c>
      <c r="F462" s="402">
        <f>SUMIFS('MCO Encounters'!G:G,'MCO Encounters'!A:A,B462,'MCO Encounters'!F:F,$C$1)</f>
        <v>0</v>
      </c>
      <c r="G462" s="371"/>
      <c r="H462" s="404">
        <f>SUMIFS('MCO Encounters'!I:I,'MCO Encounters'!A:A,B462,'MCO Encounters'!F:F,$C$1)</f>
        <v>0</v>
      </c>
      <c r="I462" s="371"/>
      <c r="J462" s="404">
        <f>SUMIFS('MCO Encounters'!H:H,'MCO Encounters'!A:A,B462,'MCO Encounters'!F:F,$C$1)</f>
        <v>0</v>
      </c>
      <c r="K462" s="372"/>
      <c r="L462" s="370"/>
      <c r="M462" s="383"/>
      <c r="N462" s="383"/>
      <c r="O462" s="383"/>
      <c r="P462" s="383"/>
      <c r="Q462" s="383"/>
      <c r="R462" s="384"/>
      <c r="S462" s="385"/>
      <c r="T462" s="383"/>
      <c r="U462" s="393"/>
      <c r="V462" s="388"/>
      <c r="W462" s="383"/>
      <c r="X462" s="388"/>
      <c r="Y462" s="383"/>
      <c r="Z462" s="385"/>
      <c r="AA462" s="388"/>
      <c r="AB462" s="388"/>
      <c r="AC462" s="388"/>
      <c r="AD462" s="388"/>
      <c r="AE462" s="388"/>
      <c r="AF462" s="393"/>
      <c r="AG462" s="388"/>
      <c r="AH462" s="388"/>
      <c r="AI462" s="388"/>
      <c r="AJ462" s="388"/>
      <c r="AK462" s="388"/>
      <c r="AL462" s="388"/>
      <c r="AM462" s="388"/>
      <c r="AN462" s="388"/>
      <c r="AO462" s="388"/>
      <c r="AP462" s="388"/>
      <c r="AQ462" s="388"/>
      <c r="AR462" s="388"/>
      <c r="AS462" s="388"/>
      <c r="AT462" s="388"/>
      <c r="AU462" s="388"/>
      <c r="AV462" s="388"/>
      <c r="AW462" s="388"/>
      <c r="AX462" s="389"/>
      <c r="AY462" s="388"/>
      <c r="AZ462" s="388"/>
      <c r="BA462" s="388"/>
      <c r="BB462" s="388"/>
      <c r="BC462" s="388"/>
      <c r="BD462" s="388"/>
      <c r="BE462" s="388"/>
      <c r="BF462" s="388"/>
      <c r="BG462" s="388"/>
      <c r="BH462" s="390"/>
      <c r="BI462" s="385"/>
      <c r="BJ462" s="388"/>
      <c r="BK462" s="388"/>
      <c r="BL462" s="388"/>
      <c r="BM462" s="388"/>
      <c r="BN462" s="391"/>
      <c r="BO462" s="19">
        <f>COUNTIF(AG462:AW462,"Yes")</f>
        <v>0</v>
      </c>
      <c r="BP462" s="20">
        <f>COUNTIF(AX462:BG462, "Yes")</f>
        <v>0</v>
      </c>
      <c r="BQ462" s="21">
        <f>COUNTIF(BI462:BN462, "Yes")</f>
        <v>0</v>
      </c>
      <c r="BR462" s="242">
        <f>SUM(BO462:BQ462)</f>
        <v>0</v>
      </c>
      <c r="BS462" s="9" t="str">
        <f>IF(MATCH(B:B,'[2]Master ATLIS List'!$A:$A,0),"Y","N")</f>
        <v>Y</v>
      </c>
    </row>
    <row r="463" spans="1:71" s="28" customFormat="1" x14ac:dyDescent="0.2">
      <c r="A463" s="409" t="s">
        <v>507</v>
      </c>
      <c r="B463" s="26" t="s">
        <v>508</v>
      </c>
      <c r="C463" s="18" t="s">
        <v>1533</v>
      </c>
      <c r="D463" s="18" t="s">
        <v>15</v>
      </c>
      <c r="E463" s="27" t="s">
        <v>67</v>
      </c>
      <c r="F463" s="402">
        <f>SUMIFS('MCO Encounters'!G:G,'MCO Encounters'!A:A,B463,'MCO Encounters'!F:F,$C$1)</f>
        <v>0</v>
      </c>
      <c r="G463" s="371"/>
      <c r="H463" s="404">
        <f>SUMIFS('MCO Encounters'!I:I,'MCO Encounters'!A:A,B463,'MCO Encounters'!F:F,$C$1)</f>
        <v>0</v>
      </c>
      <c r="I463" s="371"/>
      <c r="J463" s="404">
        <f>SUMIFS('MCO Encounters'!H:H,'MCO Encounters'!A:A,B463,'MCO Encounters'!F:F,$C$1)</f>
        <v>0</v>
      </c>
      <c r="K463" s="372"/>
      <c r="L463" s="370"/>
      <c r="M463" s="394"/>
      <c r="N463" s="394"/>
      <c r="O463" s="394"/>
      <c r="P463" s="394"/>
      <c r="Q463" s="394"/>
      <c r="R463" s="395"/>
      <c r="S463" s="396"/>
      <c r="T463" s="394"/>
      <c r="U463" s="397"/>
      <c r="V463" s="398"/>
      <c r="W463" s="394"/>
      <c r="X463" s="398"/>
      <c r="Y463" s="394"/>
      <c r="Z463" s="396"/>
      <c r="AA463" s="398"/>
      <c r="AB463" s="398"/>
      <c r="AC463" s="398"/>
      <c r="AD463" s="398"/>
      <c r="AE463" s="398"/>
      <c r="AF463" s="397"/>
      <c r="AG463" s="388"/>
      <c r="AH463" s="388"/>
      <c r="AI463" s="388"/>
      <c r="AJ463" s="388"/>
      <c r="AK463" s="388"/>
      <c r="AL463" s="388"/>
      <c r="AM463" s="388"/>
      <c r="AN463" s="388"/>
      <c r="AO463" s="388"/>
      <c r="AP463" s="388"/>
      <c r="AQ463" s="388"/>
      <c r="AR463" s="388"/>
      <c r="AS463" s="388"/>
      <c r="AT463" s="388"/>
      <c r="AU463" s="388"/>
      <c r="AV463" s="388"/>
      <c r="AW463" s="388"/>
      <c r="AX463" s="389"/>
      <c r="AY463" s="388"/>
      <c r="AZ463" s="388"/>
      <c r="BA463" s="388"/>
      <c r="BB463" s="388"/>
      <c r="BC463" s="388"/>
      <c r="BD463" s="388"/>
      <c r="BE463" s="388"/>
      <c r="BF463" s="388"/>
      <c r="BG463" s="388"/>
      <c r="BH463" s="399"/>
      <c r="BI463" s="385"/>
      <c r="BJ463" s="388"/>
      <c r="BK463" s="388"/>
      <c r="BL463" s="388"/>
      <c r="BM463" s="388"/>
      <c r="BN463" s="391"/>
      <c r="BO463" s="19">
        <f>COUNTIF(AG463:AW463,"Yes")</f>
        <v>0</v>
      </c>
      <c r="BP463" s="20">
        <f>COUNTIF(AX463:BG463, "Yes")</f>
        <v>0</v>
      </c>
      <c r="BQ463" s="21">
        <f>COUNTIF(BI463:BN463, "Yes")</f>
        <v>0</v>
      </c>
      <c r="BR463" s="242">
        <f>SUM(BO463:BQ463)</f>
        <v>0</v>
      </c>
      <c r="BS463" s="9" t="str">
        <f>IF(MATCH(B:B,'[2]Master ATLIS List'!$A:$A,0),"Y","N")</f>
        <v>Y</v>
      </c>
    </row>
    <row r="464" spans="1:71" x14ac:dyDescent="0.2">
      <c r="A464" s="408" t="s">
        <v>559</v>
      </c>
      <c r="B464" s="22" t="s">
        <v>560</v>
      </c>
      <c r="C464" s="23" t="s">
        <v>1806</v>
      </c>
      <c r="D464" s="23" t="s">
        <v>15</v>
      </c>
      <c r="E464" s="24" t="s">
        <v>63</v>
      </c>
      <c r="F464" s="402">
        <f>SUMIFS('MCO Encounters'!G:G,'MCO Encounters'!A:A,B464,'MCO Encounters'!F:F,$C$1)</f>
        <v>0</v>
      </c>
      <c r="G464" s="371"/>
      <c r="H464" s="404">
        <f>SUMIFS('MCO Encounters'!I:I,'MCO Encounters'!A:A,B464,'MCO Encounters'!F:F,$C$1)</f>
        <v>0</v>
      </c>
      <c r="I464" s="371"/>
      <c r="J464" s="404">
        <f>SUMIFS('MCO Encounters'!H:H,'MCO Encounters'!A:A,B464,'MCO Encounters'!F:F,$C$1)</f>
        <v>0</v>
      </c>
      <c r="K464" s="372"/>
      <c r="L464" s="370"/>
      <c r="M464" s="383"/>
      <c r="N464" s="383"/>
      <c r="O464" s="383"/>
      <c r="P464" s="383"/>
      <c r="Q464" s="383"/>
      <c r="R464" s="384"/>
      <c r="S464" s="385"/>
      <c r="T464" s="383"/>
      <c r="U464" s="393"/>
      <c r="V464" s="388"/>
      <c r="W464" s="383"/>
      <c r="X464" s="388"/>
      <c r="Y464" s="383"/>
      <c r="Z464" s="385"/>
      <c r="AA464" s="388"/>
      <c r="AB464" s="388"/>
      <c r="AC464" s="388"/>
      <c r="AD464" s="388"/>
      <c r="AE464" s="388"/>
      <c r="AF464" s="393"/>
      <c r="AG464" s="388"/>
      <c r="AH464" s="388"/>
      <c r="AI464" s="388"/>
      <c r="AJ464" s="388"/>
      <c r="AK464" s="388"/>
      <c r="AL464" s="388"/>
      <c r="AM464" s="388"/>
      <c r="AN464" s="388"/>
      <c r="AO464" s="388"/>
      <c r="AP464" s="388"/>
      <c r="AQ464" s="388"/>
      <c r="AR464" s="388"/>
      <c r="AS464" s="388"/>
      <c r="AT464" s="388"/>
      <c r="AU464" s="388"/>
      <c r="AV464" s="388"/>
      <c r="AW464" s="388"/>
      <c r="AX464" s="389"/>
      <c r="AY464" s="388"/>
      <c r="AZ464" s="388"/>
      <c r="BA464" s="388"/>
      <c r="BB464" s="388"/>
      <c r="BC464" s="388"/>
      <c r="BD464" s="388"/>
      <c r="BE464" s="388"/>
      <c r="BF464" s="388"/>
      <c r="BG464" s="388"/>
      <c r="BH464" s="390"/>
      <c r="BI464" s="385"/>
      <c r="BJ464" s="388"/>
      <c r="BK464" s="388"/>
      <c r="BL464" s="388"/>
      <c r="BM464" s="388"/>
      <c r="BN464" s="391"/>
      <c r="BO464" s="19">
        <f>COUNTIF(AG464:AW464,"Yes")</f>
        <v>0</v>
      </c>
      <c r="BP464" s="20">
        <f>COUNTIF(AX464:BG464, "Yes")</f>
        <v>0</v>
      </c>
      <c r="BQ464" s="21">
        <f>COUNTIF(BI464:BN464, "Yes")</f>
        <v>0</v>
      </c>
      <c r="BR464" s="242">
        <f>SUM(BO464:BQ464)</f>
        <v>0</v>
      </c>
      <c r="BS464" s="9" t="str">
        <f>IF(MATCH(B:B,'[2]Master ATLIS List'!$A:$A,0),"Y","N")</f>
        <v>Y</v>
      </c>
    </row>
    <row r="465" spans="1:71" s="28" customFormat="1" x14ac:dyDescent="0.2">
      <c r="A465" s="409" t="s">
        <v>420</v>
      </c>
      <c r="B465" s="26" t="s">
        <v>421</v>
      </c>
      <c r="C465" s="18" t="s">
        <v>1673</v>
      </c>
      <c r="D465" s="18" t="s">
        <v>16</v>
      </c>
      <c r="E465" s="27" t="s">
        <v>183</v>
      </c>
      <c r="F465" s="402">
        <f>SUMIFS('MCO Encounters'!G:G,'MCO Encounters'!A:A,B465,'MCO Encounters'!F:F,$C$1)</f>
        <v>0</v>
      </c>
      <c r="G465" s="371"/>
      <c r="H465" s="404">
        <f>SUMIFS('MCO Encounters'!I:I,'MCO Encounters'!A:A,B465,'MCO Encounters'!F:F,$C$1)</f>
        <v>0</v>
      </c>
      <c r="I465" s="371"/>
      <c r="J465" s="404">
        <f>SUMIFS('MCO Encounters'!H:H,'MCO Encounters'!A:A,B465,'MCO Encounters'!F:F,$C$1)</f>
        <v>0</v>
      </c>
      <c r="K465" s="372"/>
      <c r="L465" s="370"/>
      <c r="M465" s="394"/>
      <c r="N465" s="394"/>
      <c r="O465" s="394"/>
      <c r="P465" s="394"/>
      <c r="Q465" s="394"/>
      <c r="R465" s="395"/>
      <c r="S465" s="396"/>
      <c r="T465" s="394"/>
      <c r="U465" s="397"/>
      <c r="V465" s="398"/>
      <c r="W465" s="394"/>
      <c r="X465" s="398"/>
      <c r="Y465" s="394"/>
      <c r="Z465" s="396"/>
      <c r="AA465" s="398"/>
      <c r="AB465" s="398"/>
      <c r="AC465" s="398"/>
      <c r="AD465" s="398"/>
      <c r="AE465" s="398"/>
      <c r="AF465" s="397"/>
      <c r="AG465" s="388"/>
      <c r="AH465" s="388"/>
      <c r="AI465" s="388"/>
      <c r="AJ465" s="388"/>
      <c r="AK465" s="388"/>
      <c r="AL465" s="388"/>
      <c r="AM465" s="388"/>
      <c r="AN465" s="388"/>
      <c r="AO465" s="388"/>
      <c r="AP465" s="388"/>
      <c r="AQ465" s="388"/>
      <c r="AR465" s="388"/>
      <c r="AS465" s="388"/>
      <c r="AT465" s="388"/>
      <c r="AU465" s="388"/>
      <c r="AV465" s="388"/>
      <c r="AW465" s="388"/>
      <c r="AX465" s="389"/>
      <c r="AY465" s="388"/>
      <c r="AZ465" s="388"/>
      <c r="BA465" s="388"/>
      <c r="BB465" s="388"/>
      <c r="BC465" s="388"/>
      <c r="BD465" s="388"/>
      <c r="BE465" s="388"/>
      <c r="BF465" s="388"/>
      <c r="BG465" s="388"/>
      <c r="BH465" s="399"/>
      <c r="BI465" s="385"/>
      <c r="BJ465" s="388"/>
      <c r="BK465" s="388"/>
      <c r="BL465" s="388"/>
      <c r="BM465" s="388"/>
      <c r="BN465" s="391"/>
      <c r="BO465" s="19">
        <f>COUNTIF(AG465:AW465,"Yes")</f>
        <v>0</v>
      </c>
      <c r="BP465" s="20">
        <f>COUNTIF(AX465:BG465, "Yes")</f>
        <v>0</v>
      </c>
      <c r="BQ465" s="21">
        <f>COUNTIF(BI465:BN465, "Yes")</f>
        <v>0</v>
      </c>
      <c r="BR465" s="242">
        <f>SUM(BO465:BQ465)</f>
        <v>0</v>
      </c>
      <c r="BS465" s="9" t="str">
        <f>IF(MATCH(B:B,'[2]Master ATLIS List'!$A:$A,0),"Y","N")</f>
        <v>Y</v>
      </c>
    </row>
    <row r="466" spans="1:71" x14ac:dyDescent="0.2">
      <c r="A466" s="408" t="s">
        <v>232</v>
      </c>
      <c r="B466" s="22" t="s">
        <v>233</v>
      </c>
      <c r="C466" s="23" t="s">
        <v>1709</v>
      </c>
      <c r="D466" s="23" t="s">
        <v>16</v>
      </c>
      <c r="E466" s="24" t="s">
        <v>18</v>
      </c>
      <c r="F466" s="402">
        <f>SUMIFS('MCO Encounters'!G:G,'MCO Encounters'!A:A,B466,'MCO Encounters'!F:F,$C$1)</f>
        <v>0</v>
      </c>
      <c r="G466" s="371"/>
      <c r="H466" s="404">
        <f>SUMIFS('MCO Encounters'!I:I,'MCO Encounters'!A:A,B466,'MCO Encounters'!F:F,$C$1)</f>
        <v>0</v>
      </c>
      <c r="I466" s="371"/>
      <c r="J466" s="404">
        <f>SUMIFS('MCO Encounters'!H:H,'MCO Encounters'!A:A,B466,'MCO Encounters'!F:F,$C$1)</f>
        <v>0</v>
      </c>
      <c r="K466" s="372"/>
      <c r="L466" s="370"/>
      <c r="M466" s="383"/>
      <c r="N466" s="383"/>
      <c r="O466" s="383"/>
      <c r="P466" s="383"/>
      <c r="Q466" s="383"/>
      <c r="R466" s="384"/>
      <c r="S466" s="385"/>
      <c r="T466" s="383"/>
      <c r="U466" s="393"/>
      <c r="V466" s="388"/>
      <c r="W466" s="383"/>
      <c r="X466" s="388"/>
      <c r="Y466" s="383"/>
      <c r="Z466" s="385"/>
      <c r="AA466" s="388"/>
      <c r="AB466" s="388"/>
      <c r="AC466" s="388"/>
      <c r="AD466" s="388"/>
      <c r="AE466" s="388"/>
      <c r="AF466" s="393"/>
      <c r="AG466" s="388"/>
      <c r="AH466" s="388"/>
      <c r="AI466" s="388"/>
      <c r="AJ466" s="388"/>
      <c r="AK466" s="388"/>
      <c r="AL466" s="388"/>
      <c r="AM466" s="388"/>
      <c r="AN466" s="388"/>
      <c r="AO466" s="388"/>
      <c r="AP466" s="388"/>
      <c r="AQ466" s="388"/>
      <c r="AR466" s="388"/>
      <c r="AS466" s="388"/>
      <c r="AT466" s="388"/>
      <c r="AU466" s="388"/>
      <c r="AV466" s="388"/>
      <c r="AW466" s="388"/>
      <c r="AX466" s="389"/>
      <c r="AY466" s="388"/>
      <c r="AZ466" s="388"/>
      <c r="BA466" s="388"/>
      <c r="BB466" s="388"/>
      <c r="BC466" s="388"/>
      <c r="BD466" s="388"/>
      <c r="BE466" s="388"/>
      <c r="BF466" s="388"/>
      <c r="BG466" s="388"/>
      <c r="BH466" s="390"/>
      <c r="BI466" s="385"/>
      <c r="BJ466" s="388"/>
      <c r="BK466" s="388"/>
      <c r="BL466" s="388"/>
      <c r="BM466" s="388"/>
      <c r="BN466" s="391"/>
      <c r="BO466" s="19">
        <f>COUNTIF(AG466:AW466,"Yes")</f>
        <v>0</v>
      </c>
      <c r="BP466" s="20">
        <f>COUNTIF(AX466:BG466, "Yes")</f>
        <v>0</v>
      </c>
      <c r="BQ466" s="21">
        <f>COUNTIF(BI466:BN466, "Yes")</f>
        <v>0</v>
      </c>
      <c r="BR466" s="242">
        <f>SUM(BO466:BQ466)</f>
        <v>0</v>
      </c>
      <c r="BS466" s="9" t="str">
        <f>IF(MATCH(B:B,'[2]Master ATLIS List'!$A:$A,0),"Y","N")</f>
        <v>Y</v>
      </c>
    </row>
    <row r="467" spans="1:71" s="28" customFormat="1" x14ac:dyDescent="0.2">
      <c r="A467" s="409" t="s">
        <v>1407</v>
      </c>
      <c r="B467" s="26" t="s">
        <v>467</v>
      </c>
      <c r="C467" s="18" t="s">
        <v>1408</v>
      </c>
      <c r="D467" s="18" t="s">
        <v>16</v>
      </c>
      <c r="E467" s="27" t="s">
        <v>17</v>
      </c>
      <c r="F467" s="402">
        <f>SUMIFS('MCO Encounters'!G:G,'MCO Encounters'!A:A,B467,'MCO Encounters'!F:F,$C$1)</f>
        <v>0</v>
      </c>
      <c r="G467" s="371"/>
      <c r="H467" s="404">
        <f>SUMIFS('MCO Encounters'!I:I,'MCO Encounters'!A:A,B467,'MCO Encounters'!F:F,$C$1)</f>
        <v>0</v>
      </c>
      <c r="I467" s="371"/>
      <c r="J467" s="404">
        <f>SUMIFS('MCO Encounters'!H:H,'MCO Encounters'!A:A,B467,'MCO Encounters'!F:F,$C$1)</f>
        <v>0</v>
      </c>
      <c r="K467" s="372"/>
      <c r="L467" s="370"/>
      <c r="M467" s="394"/>
      <c r="N467" s="394"/>
      <c r="O467" s="394"/>
      <c r="P467" s="394"/>
      <c r="Q467" s="394"/>
      <c r="R467" s="395"/>
      <c r="S467" s="396"/>
      <c r="T467" s="394"/>
      <c r="U467" s="397"/>
      <c r="V467" s="398"/>
      <c r="W467" s="394"/>
      <c r="X467" s="398"/>
      <c r="Y467" s="394"/>
      <c r="Z467" s="396"/>
      <c r="AA467" s="398"/>
      <c r="AB467" s="398"/>
      <c r="AC467" s="398"/>
      <c r="AD467" s="398"/>
      <c r="AE467" s="398"/>
      <c r="AF467" s="397"/>
      <c r="AG467" s="388"/>
      <c r="AH467" s="388"/>
      <c r="AI467" s="388"/>
      <c r="AJ467" s="388"/>
      <c r="AK467" s="388"/>
      <c r="AL467" s="388"/>
      <c r="AM467" s="388"/>
      <c r="AN467" s="388"/>
      <c r="AO467" s="388"/>
      <c r="AP467" s="388"/>
      <c r="AQ467" s="388"/>
      <c r="AR467" s="388"/>
      <c r="AS467" s="388"/>
      <c r="AT467" s="388"/>
      <c r="AU467" s="388"/>
      <c r="AV467" s="388"/>
      <c r="AW467" s="388"/>
      <c r="AX467" s="389"/>
      <c r="AY467" s="388"/>
      <c r="AZ467" s="388"/>
      <c r="BA467" s="388"/>
      <c r="BB467" s="388"/>
      <c r="BC467" s="388"/>
      <c r="BD467" s="388"/>
      <c r="BE467" s="388"/>
      <c r="BF467" s="388"/>
      <c r="BG467" s="388"/>
      <c r="BH467" s="399"/>
      <c r="BI467" s="385"/>
      <c r="BJ467" s="388"/>
      <c r="BK467" s="388"/>
      <c r="BL467" s="388"/>
      <c r="BM467" s="388"/>
      <c r="BN467" s="391"/>
      <c r="BO467" s="19">
        <f>COUNTIF(AG467:AW467,"Yes")</f>
        <v>0</v>
      </c>
      <c r="BP467" s="20">
        <f>COUNTIF(AX467:BG467, "Yes")</f>
        <v>0</v>
      </c>
      <c r="BQ467" s="21">
        <f>COUNTIF(BI467:BN467, "Yes")</f>
        <v>0</v>
      </c>
      <c r="BR467" s="242">
        <f>SUM(BO467:BQ467)</f>
        <v>0</v>
      </c>
      <c r="BS467" s="9" t="str">
        <f>IF(MATCH(B:B,'[2]Master ATLIS List'!$A:$A,0),"Y","N")</f>
        <v>Y</v>
      </c>
    </row>
    <row r="468" spans="1:71" x14ac:dyDescent="0.2">
      <c r="A468" s="408" t="s">
        <v>633</v>
      </c>
      <c r="B468" s="22" t="s">
        <v>634</v>
      </c>
      <c r="C468" s="23" t="s">
        <v>1457</v>
      </c>
      <c r="D468" s="23" t="s">
        <v>15</v>
      </c>
      <c r="E468" s="24" t="s">
        <v>20</v>
      </c>
      <c r="F468" s="402">
        <f>SUMIFS('MCO Encounters'!G:G,'MCO Encounters'!A:A,B468,'MCO Encounters'!F:F,$C$1)</f>
        <v>0</v>
      </c>
      <c r="G468" s="371"/>
      <c r="H468" s="404">
        <f>SUMIFS('MCO Encounters'!I:I,'MCO Encounters'!A:A,B468,'MCO Encounters'!F:F,$C$1)</f>
        <v>0</v>
      </c>
      <c r="I468" s="371"/>
      <c r="J468" s="404">
        <f>SUMIFS('MCO Encounters'!H:H,'MCO Encounters'!A:A,B468,'MCO Encounters'!F:F,$C$1)</f>
        <v>0</v>
      </c>
      <c r="K468" s="372"/>
      <c r="L468" s="370"/>
      <c r="M468" s="383"/>
      <c r="N468" s="383"/>
      <c r="O468" s="383"/>
      <c r="P468" s="383"/>
      <c r="Q468" s="383"/>
      <c r="R468" s="384"/>
      <c r="S468" s="385"/>
      <c r="T468" s="383"/>
      <c r="U468" s="393"/>
      <c r="V468" s="388"/>
      <c r="W468" s="383"/>
      <c r="X468" s="388"/>
      <c r="Y468" s="383"/>
      <c r="Z468" s="385"/>
      <c r="AA468" s="388"/>
      <c r="AB468" s="388"/>
      <c r="AC468" s="388"/>
      <c r="AD468" s="388"/>
      <c r="AE468" s="388"/>
      <c r="AF468" s="393"/>
      <c r="AG468" s="388"/>
      <c r="AH468" s="388"/>
      <c r="AI468" s="388"/>
      <c r="AJ468" s="388"/>
      <c r="AK468" s="388"/>
      <c r="AL468" s="388"/>
      <c r="AM468" s="388"/>
      <c r="AN468" s="388"/>
      <c r="AO468" s="388"/>
      <c r="AP468" s="388"/>
      <c r="AQ468" s="388"/>
      <c r="AR468" s="388"/>
      <c r="AS468" s="388"/>
      <c r="AT468" s="388"/>
      <c r="AU468" s="388"/>
      <c r="AV468" s="388"/>
      <c r="AW468" s="388"/>
      <c r="AX468" s="389"/>
      <c r="AY468" s="388"/>
      <c r="AZ468" s="388"/>
      <c r="BA468" s="388"/>
      <c r="BB468" s="388"/>
      <c r="BC468" s="388"/>
      <c r="BD468" s="388"/>
      <c r="BE468" s="388"/>
      <c r="BF468" s="388"/>
      <c r="BG468" s="388"/>
      <c r="BH468" s="390"/>
      <c r="BI468" s="385"/>
      <c r="BJ468" s="388"/>
      <c r="BK468" s="388"/>
      <c r="BL468" s="388"/>
      <c r="BM468" s="388"/>
      <c r="BN468" s="391"/>
      <c r="BO468" s="19">
        <f>COUNTIF(AG468:AW468,"Yes")</f>
        <v>0</v>
      </c>
      <c r="BP468" s="20">
        <f>COUNTIF(AX468:BG468, "Yes")</f>
        <v>0</v>
      </c>
      <c r="BQ468" s="21">
        <f>COUNTIF(BI468:BN468, "Yes")</f>
        <v>0</v>
      </c>
      <c r="BR468" s="242">
        <f>SUM(BO468:BQ468)</f>
        <v>0</v>
      </c>
      <c r="BS468" s="9" t="str">
        <f>IF(MATCH(B:B,'[2]Master ATLIS List'!$A:$A,0),"Y","N")</f>
        <v>Y</v>
      </c>
    </row>
    <row r="469" spans="1:71" s="28" customFormat="1" x14ac:dyDescent="0.2">
      <c r="A469" s="409" t="s">
        <v>386</v>
      </c>
      <c r="B469" s="26" t="s">
        <v>387</v>
      </c>
      <c r="C469" s="18" t="s">
        <v>1778</v>
      </c>
      <c r="D469" s="18" t="s">
        <v>13</v>
      </c>
      <c r="E469" s="27" t="s">
        <v>67</v>
      </c>
      <c r="F469" s="402">
        <f>SUMIFS('MCO Encounters'!G:G,'MCO Encounters'!A:A,B469,'MCO Encounters'!F:F,$C$1)</f>
        <v>0</v>
      </c>
      <c r="G469" s="371"/>
      <c r="H469" s="404">
        <f>SUMIFS('MCO Encounters'!I:I,'MCO Encounters'!A:A,B469,'MCO Encounters'!F:F,$C$1)</f>
        <v>0</v>
      </c>
      <c r="I469" s="371"/>
      <c r="J469" s="404">
        <f>SUMIFS('MCO Encounters'!H:H,'MCO Encounters'!A:A,B469,'MCO Encounters'!F:F,$C$1)</f>
        <v>0</v>
      </c>
      <c r="K469" s="372"/>
      <c r="L469" s="370"/>
      <c r="M469" s="394"/>
      <c r="N469" s="394"/>
      <c r="O469" s="394"/>
      <c r="P469" s="394"/>
      <c r="Q469" s="394"/>
      <c r="R469" s="395"/>
      <c r="S469" s="396"/>
      <c r="T469" s="394"/>
      <c r="U469" s="397"/>
      <c r="V469" s="398"/>
      <c r="W469" s="394"/>
      <c r="X469" s="398"/>
      <c r="Y469" s="394"/>
      <c r="Z469" s="396"/>
      <c r="AA469" s="398"/>
      <c r="AB469" s="398"/>
      <c r="AC469" s="398"/>
      <c r="AD469" s="398"/>
      <c r="AE469" s="398"/>
      <c r="AF469" s="397"/>
      <c r="AG469" s="388"/>
      <c r="AH469" s="388"/>
      <c r="AI469" s="388"/>
      <c r="AJ469" s="388"/>
      <c r="AK469" s="388"/>
      <c r="AL469" s="388"/>
      <c r="AM469" s="388"/>
      <c r="AN469" s="388"/>
      <c r="AO469" s="388"/>
      <c r="AP469" s="388"/>
      <c r="AQ469" s="388"/>
      <c r="AR469" s="388"/>
      <c r="AS469" s="388"/>
      <c r="AT469" s="388"/>
      <c r="AU469" s="388"/>
      <c r="AV469" s="388"/>
      <c r="AW469" s="388"/>
      <c r="AX469" s="389"/>
      <c r="AY469" s="388"/>
      <c r="AZ469" s="388"/>
      <c r="BA469" s="388"/>
      <c r="BB469" s="388"/>
      <c r="BC469" s="388"/>
      <c r="BD469" s="388"/>
      <c r="BE469" s="388"/>
      <c r="BF469" s="388"/>
      <c r="BG469" s="388"/>
      <c r="BH469" s="399"/>
      <c r="BI469" s="385"/>
      <c r="BJ469" s="388"/>
      <c r="BK469" s="388"/>
      <c r="BL469" s="388"/>
      <c r="BM469" s="388"/>
      <c r="BN469" s="391"/>
      <c r="BO469" s="19">
        <f>COUNTIF(AG469:AW469,"Yes")</f>
        <v>0</v>
      </c>
      <c r="BP469" s="20">
        <f>COUNTIF(AX469:BG469, "Yes")</f>
        <v>0</v>
      </c>
      <c r="BQ469" s="21">
        <f>COUNTIF(BI469:BN469, "Yes")</f>
        <v>0</v>
      </c>
      <c r="BR469" s="242">
        <f>SUM(BO469:BQ469)</f>
        <v>0</v>
      </c>
      <c r="BS469" s="9" t="str">
        <f>IF(MATCH(B:B,'[2]Master ATLIS List'!$A:$A,0),"Y","N")</f>
        <v>Y</v>
      </c>
    </row>
    <row r="470" spans="1:71" x14ac:dyDescent="0.2">
      <c r="A470" s="408" t="s">
        <v>370</v>
      </c>
      <c r="B470" s="22" t="s">
        <v>371</v>
      </c>
      <c r="C470" s="23" t="s">
        <v>1559</v>
      </c>
      <c r="D470" s="23" t="s">
        <v>13</v>
      </c>
      <c r="E470" s="24" t="s">
        <v>67</v>
      </c>
      <c r="F470" s="402">
        <f>SUMIFS('MCO Encounters'!G:G,'MCO Encounters'!A:A,B470,'MCO Encounters'!F:F,$C$1)</f>
        <v>0</v>
      </c>
      <c r="G470" s="371"/>
      <c r="H470" s="404">
        <f>SUMIFS('MCO Encounters'!I:I,'MCO Encounters'!A:A,B470,'MCO Encounters'!F:F,$C$1)</f>
        <v>0</v>
      </c>
      <c r="I470" s="371"/>
      <c r="J470" s="404">
        <f>SUMIFS('MCO Encounters'!H:H,'MCO Encounters'!A:A,B470,'MCO Encounters'!F:F,$C$1)</f>
        <v>0</v>
      </c>
      <c r="K470" s="372"/>
      <c r="L470" s="370"/>
      <c r="M470" s="383"/>
      <c r="N470" s="383"/>
      <c r="O470" s="383"/>
      <c r="P470" s="383"/>
      <c r="Q470" s="383"/>
      <c r="R470" s="384"/>
      <c r="S470" s="385"/>
      <c r="T470" s="383"/>
      <c r="U470" s="393"/>
      <c r="V470" s="388"/>
      <c r="W470" s="383"/>
      <c r="X470" s="388"/>
      <c r="Y470" s="383"/>
      <c r="Z470" s="385"/>
      <c r="AA470" s="388"/>
      <c r="AB470" s="388"/>
      <c r="AC470" s="388"/>
      <c r="AD470" s="388"/>
      <c r="AE470" s="388"/>
      <c r="AF470" s="393"/>
      <c r="AG470" s="388"/>
      <c r="AH470" s="388"/>
      <c r="AI470" s="388"/>
      <c r="AJ470" s="388"/>
      <c r="AK470" s="388"/>
      <c r="AL470" s="388"/>
      <c r="AM470" s="388"/>
      <c r="AN470" s="388"/>
      <c r="AO470" s="388"/>
      <c r="AP470" s="388"/>
      <c r="AQ470" s="388"/>
      <c r="AR470" s="388"/>
      <c r="AS470" s="388"/>
      <c r="AT470" s="388"/>
      <c r="AU470" s="388"/>
      <c r="AV470" s="388"/>
      <c r="AW470" s="388"/>
      <c r="AX470" s="389"/>
      <c r="AY470" s="388"/>
      <c r="AZ470" s="388"/>
      <c r="BA470" s="388"/>
      <c r="BB470" s="388"/>
      <c r="BC470" s="388"/>
      <c r="BD470" s="388"/>
      <c r="BE470" s="388"/>
      <c r="BF470" s="388"/>
      <c r="BG470" s="388"/>
      <c r="BH470" s="390"/>
      <c r="BI470" s="385"/>
      <c r="BJ470" s="388"/>
      <c r="BK470" s="388"/>
      <c r="BL470" s="388"/>
      <c r="BM470" s="388"/>
      <c r="BN470" s="391"/>
      <c r="BO470" s="19">
        <f>COUNTIF(AG470:AW470,"Yes")</f>
        <v>0</v>
      </c>
      <c r="BP470" s="20">
        <f>COUNTIF(AX470:BG470, "Yes")</f>
        <v>0</v>
      </c>
      <c r="BQ470" s="21">
        <f>COUNTIF(BI470:BN470, "Yes")</f>
        <v>0</v>
      </c>
      <c r="BR470" s="242">
        <f>SUM(BO470:BQ470)</f>
        <v>0</v>
      </c>
      <c r="BS470" s="9" t="str">
        <f>IF(MATCH(B:B,'[2]Master ATLIS List'!$A:$A,0),"Y","N")</f>
        <v>Y</v>
      </c>
    </row>
    <row r="471" spans="1:71" s="28" customFormat="1" x14ac:dyDescent="0.2">
      <c r="A471" s="409" t="s">
        <v>804</v>
      </c>
      <c r="B471" s="26" t="s">
        <v>805</v>
      </c>
      <c r="C471" s="18" t="s">
        <v>1604</v>
      </c>
      <c r="D471" s="18" t="s">
        <v>15</v>
      </c>
      <c r="E471" s="27" t="s">
        <v>19</v>
      </c>
      <c r="F471" s="402">
        <f>SUMIFS('MCO Encounters'!G:G,'MCO Encounters'!A:A,B471,'MCO Encounters'!F:F,$C$1)</f>
        <v>0</v>
      </c>
      <c r="G471" s="371"/>
      <c r="H471" s="404">
        <f>SUMIFS('MCO Encounters'!I:I,'MCO Encounters'!A:A,B471,'MCO Encounters'!F:F,$C$1)</f>
        <v>0</v>
      </c>
      <c r="I471" s="371"/>
      <c r="J471" s="404">
        <f>SUMIFS('MCO Encounters'!H:H,'MCO Encounters'!A:A,B471,'MCO Encounters'!F:F,$C$1)</f>
        <v>0</v>
      </c>
      <c r="K471" s="372"/>
      <c r="L471" s="370"/>
      <c r="M471" s="394"/>
      <c r="N471" s="394"/>
      <c r="O471" s="394"/>
      <c r="P471" s="394"/>
      <c r="Q471" s="394"/>
      <c r="R471" s="395"/>
      <c r="S471" s="396"/>
      <c r="T471" s="394"/>
      <c r="U471" s="397"/>
      <c r="V471" s="398"/>
      <c r="W471" s="394"/>
      <c r="X471" s="398"/>
      <c r="Y471" s="394"/>
      <c r="Z471" s="396"/>
      <c r="AA471" s="398"/>
      <c r="AB471" s="398"/>
      <c r="AC471" s="398"/>
      <c r="AD471" s="398"/>
      <c r="AE471" s="398"/>
      <c r="AF471" s="397"/>
      <c r="AG471" s="388"/>
      <c r="AH471" s="388"/>
      <c r="AI471" s="388"/>
      <c r="AJ471" s="388"/>
      <c r="AK471" s="388"/>
      <c r="AL471" s="388"/>
      <c r="AM471" s="388"/>
      <c r="AN471" s="388"/>
      <c r="AO471" s="388"/>
      <c r="AP471" s="388"/>
      <c r="AQ471" s="388"/>
      <c r="AR471" s="388"/>
      <c r="AS471" s="388"/>
      <c r="AT471" s="388"/>
      <c r="AU471" s="388"/>
      <c r="AV471" s="388"/>
      <c r="AW471" s="388"/>
      <c r="AX471" s="389"/>
      <c r="AY471" s="388"/>
      <c r="AZ471" s="388"/>
      <c r="BA471" s="388"/>
      <c r="BB471" s="388"/>
      <c r="BC471" s="388"/>
      <c r="BD471" s="388"/>
      <c r="BE471" s="388"/>
      <c r="BF471" s="388"/>
      <c r="BG471" s="388"/>
      <c r="BH471" s="399"/>
      <c r="BI471" s="385"/>
      <c r="BJ471" s="388"/>
      <c r="BK471" s="388"/>
      <c r="BL471" s="388"/>
      <c r="BM471" s="388"/>
      <c r="BN471" s="391"/>
      <c r="BO471" s="19">
        <f>COUNTIF(AG471:AW471,"Yes")</f>
        <v>0</v>
      </c>
      <c r="BP471" s="20">
        <f>COUNTIF(AX471:BG471, "Yes")</f>
        <v>0</v>
      </c>
      <c r="BQ471" s="21">
        <f>COUNTIF(BI471:BN471, "Yes")</f>
        <v>0</v>
      </c>
      <c r="BR471" s="242">
        <f>SUM(BO471:BQ471)</f>
        <v>0</v>
      </c>
      <c r="BS471" s="9" t="str">
        <f>IF(MATCH(B:B,'[2]Master ATLIS List'!$A:$A,0),"Y","N")</f>
        <v>Y</v>
      </c>
    </row>
    <row r="472" spans="1:71" x14ac:dyDescent="0.2">
      <c r="A472" s="408" t="s">
        <v>800</v>
      </c>
      <c r="B472" s="22" t="s">
        <v>801</v>
      </c>
      <c r="C472" s="23" t="s">
        <v>1586</v>
      </c>
      <c r="D472" s="23" t="s">
        <v>15</v>
      </c>
      <c r="E472" s="24" t="s">
        <v>19</v>
      </c>
      <c r="F472" s="402">
        <f>SUMIFS('MCO Encounters'!G:G,'MCO Encounters'!A:A,B472,'MCO Encounters'!F:F,$C$1)</f>
        <v>0</v>
      </c>
      <c r="G472" s="371"/>
      <c r="H472" s="404">
        <f>SUMIFS('MCO Encounters'!I:I,'MCO Encounters'!A:A,B472,'MCO Encounters'!F:F,$C$1)</f>
        <v>0</v>
      </c>
      <c r="I472" s="371"/>
      <c r="J472" s="404">
        <f>SUMIFS('MCO Encounters'!H:H,'MCO Encounters'!A:A,B472,'MCO Encounters'!F:F,$C$1)</f>
        <v>0</v>
      </c>
      <c r="K472" s="372"/>
      <c r="L472" s="370"/>
      <c r="M472" s="383"/>
      <c r="N472" s="383"/>
      <c r="O472" s="383"/>
      <c r="P472" s="383"/>
      <c r="Q472" s="383"/>
      <c r="R472" s="384"/>
      <c r="S472" s="385"/>
      <c r="T472" s="383"/>
      <c r="U472" s="393"/>
      <c r="V472" s="388"/>
      <c r="W472" s="383"/>
      <c r="X472" s="388"/>
      <c r="Y472" s="383"/>
      <c r="Z472" s="385"/>
      <c r="AA472" s="388"/>
      <c r="AB472" s="388"/>
      <c r="AC472" s="388"/>
      <c r="AD472" s="388"/>
      <c r="AE472" s="388"/>
      <c r="AF472" s="393"/>
      <c r="AG472" s="388"/>
      <c r="AH472" s="388"/>
      <c r="AI472" s="388"/>
      <c r="AJ472" s="388"/>
      <c r="AK472" s="388"/>
      <c r="AL472" s="388"/>
      <c r="AM472" s="388"/>
      <c r="AN472" s="388"/>
      <c r="AO472" s="388"/>
      <c r="AP472" s="388"/>
      <c r="AQ472" s="388"/>
      <c r="AR472" s="388"/>
      <c r="AS472" s="388"/>
      <c r="AT472" s="388"/>
      <c r="AU472" s="388"/>
      <c r="AV472" s="388"/>
      <c r="AW472" s="388"/>
      <c r="AX472" s="389"/>
      <c r="AY472" s="388"/>
      <c r="AZ472" s="388"/>
      <c r="BA472" s="388"/>
      <c r="BB472" s="388"/>
      <c r="BC472" s="388"/>
      <c r="BD472" s="388"/>
      <c r="BE472" s="388"/>
      <c r="BF472" s="388"/>
      <c r="BG472" s="388"/>
      <c r="BH472" s="390"/>
      <c r="BI472" s="385"/>
      <c r="BJ472" s="388"/>
      <c r="BK472" s="388"/>
      <c r="BL472" s="388"/>
      <c r="BM472" s="388"/>
      <c r="BN472" s="391"/>
      <c r="BO472" s="19">
        <f>COUNTIF(AG472:AW472,"Yes")</f>
        <v>0</v>
      </c>
      <c r="BP472" s="20">
        <f>COUNTIF(AX472:BG472, "Yes")</f>
        <v>0</v>
      </c>
      <c r="BQ472" s="21">
        <f>COUNTIF(BI472:BN472, "Yes")</f>
        <v>0</v>
      </c>
      <c r="BR472" s="242">
        <f>SUM(BO472:BQ472)</f>
        <v>0</v>
      </c>
      <c r="BS472" s="9" t="str">
        <f>IF(MATCH(B:B,'[2]Master ATLIS List'!$A:$A,0),"Y","N")</f>
        <v>Y</v>
      </c>
    </row>
    <row r="473" spans="1:71" s="28" customFormat="1" x14ac:dyDescent="0.2">
      <c r="A473" s="409" t="s">
        <v>625</v>
      </c>
      <c r="B473" s="26" t="s">
        <v>626</v>
      </c>
      <c r="C473" s="18" t="s">
        <v>1721</v>
      </c>
      <c r="D473" s="18" t="s">
        <v>15</v>
      </c>
      <c r="E473" s="27" t="s">
        <v>35</v>
      </c>
      <c r="F473" s="402">
        <f>SUMIFS('MCO Encounters'!G:G,'MCO Encounters'!A:A,B473,'MCO Encounters'!F:F,$C$1)</f>
        <v>0</v>
      </c>
      <c r="G473" s="371"/>
      <c r="H473" s="404">
        <f>SUMIFS('MCO Encounters'!I:I,'MCO Encounters'!A:A,B473,'MCO Encounters'!F:F,$C$1)</f>
        <v>0</v>
      </c>
      <c r="I473" s="371"/>
      <c r="J473" s="404">
        <f>SUMIFS('MCO Encounters'!H:H,'MCO Encounters'!A:A,B473,'MCO Encounters'!F:F,$C$1)</f>
        <v>0</v>
      </c>
      <c r="K473" s="372"/>
      <c r="L473" s="370"/>
      <c r="M473" s="394"/>
      <c r="N473" s="394"/>
      <c r="O473" s="394"/>
      <c r="P473" s="394"/>
      <c r="Q473" s="394"/>
      <c r="R473" s="395"/>
      <c r="S473" s="396"/>
      <c r="T473" s="394"/>
      <c r="U473" s="397"/>
      <c r="V473" s="398"/>
      <c r="W473" s="394"/>
      <c r="X473" s="398"/>
      <c r="Y473" s="394"/>
      <c r="Z473" s="396"/>
      <c r="AA473" s="398"/>
      <c r="AB473" s="398"/>
      <c r="AC473" s="398"/>
      <c r="AD473" s="398"/>
      <c r="AE473" s="398"/>
      <c r="AF473" s="397"/>
      <c r="AG473" s="388"/>
      <c r="AH473" s="388"/>
      <c r="AI473" s="388"/>
      <c r="AJ473" s="388"/>
      <c r="AK473" s="388"/>
      <c r="AL473" s="388"/>
      <c r="AM473" s="388"/>
      <c r="AN473" s="388"/>
      <c r="AO473" s="388"/>
      <c r="AP473" s="388"/>
      <c r="AQ473" s="388"/>
      <c r="AR473" s="388"/>
      <c r="AS473" s="388"/>
      <c r="AT473" s="388"/>
      <c r="AU473" s="388"/>
      <c r="AV473" s="388"/>
      <c r="AW473" s="388"/>
      <c r="AX473" s="389"/>
      <c r="AY473" s="388"/>
      <c r="AZ473" s="388"/>
      <c r="BA473" s="388"/>
      <c r="BB473" s="388"/>
      <c r="BC473" s="388"/>
      <c r="BD473" s="388"/>
      <c r="BE473" s="388"/>
      <c r="BF473" s="388"/>
      <c r="BG473" s="388"/>
      <c r="BH473" s="399"/>
      <c r="BI473" s="385"/>
      <c r="BJ473" s="388"/>
      <c r="BK473" s="388"/>
      <c r="BL473" s="388"/>
      <c r="BM473" s="388"/>
      <c r="BN473" s="391"/>
      <c r="BO473" s="19">
        <f>COUNTIF(AG473:AW473,"Yes")</f>
        <v>0</v>
      </c>
      <c r="BP473" s="20">
        <f>COUNTIF(AX473:BG473, "Yes")</f>
        <v>0</v>
      </c>
      <c r="BQ473" s="21">
        <f>COUNTIF(BI473:BN473, "Yes")</f>
        <v>0</v>
      </c>
      <c r="BR473" s="242">
        <f>SUM(BO473:BQ473)</f>
        <v>0</v>
      </c>
      <c r="BS473" s="9" t="str">
        <f>IF(MATCH(B:B,'[2]Master ATLIS List'!$A:$A,0),"Y","N")</f>
        <v>Y</v>
      </c>
    </row>
    <row r="474" spans="1:71" x14ac:dyDescent="0.2">
      <c r="A474" s="408" t="s">
        <v>919</v>
      </c>
      <c r="B474" s="22" t="s">
        <v>920</v>
      </c>
      <c r="C474" s="23" t="s">
        <v>1471</v>
      </c>
      <c r="D474" s="23" t="s">
        <v>15</v>
      </c>
      <c r="E474" s="24" t="s">
        <v>49</v>
      </c>
      <c r="F474" s="402">
        <f>SUMIFS('MCO Encounters'!G:G,'MCO Encounters'!A:A,B474,'MCO Encounters'!F:F,$C$1)</f>
        <v>0</v>
      </c>
      <c r="G474" s="371"/>
      <c r="H474" s="404">
        <f>SUMIFS('MCO Encounters'!I:I,'MCO Encounters'!A:A,B474,'MCO Encounters'!F:F,$C$1)</f>
        <v>0</v>
      </c>
      <c r="I474" s="371"/>
      <c r="J474" s="404">
        <f>SUMIFS('MCO Encounters'!H:H,'MCO Encounters'!A:A,B474,'MCO Encounters'!F:F,$C$1)</f>
        <v>0</v>
      </c>
      <c r="K474" s="372"/>
      <c r="L474" s="370"/>
      <c r="M474" s="383"/>
      <c r="N474" s="383"/>
      <c r="O474" s="383"/>
      <c r="P474" s="383"/>
      <c r="Q474" s="383"/>
      <c r="R474" s="384"/>
      <c r="S474" s="385"/>
      <c r="T474" s="383"/>
      <c r="U474" s="393"/>
      <c r="V474" s="388"/>
      <c r="W474" s="383"/>
      <c r="X474" s="388"/>
      <c r="Y474" s="383"/>
      <c r="Z474" s="385"/>
      <c r="AA474" s="388"/>
      <c r="AB474" s="388"/>
      <c r="AC474" s="388"/>
      <c r="AD474" s="388"/>
      <c r="AE474" s="388"/>
      <c r="AF474" s="393"/>
      <c r="AG474" s="388"/>
      <c r="AH474" s="388"/>
      <c r="AI474" s="388"/>
      <c r="AJ474" s="388"/>
      <c r="AK474" s="388"/>
      <c r="AL474" s="388"/>
      <c r="AM474" s="388"/>
      <c r="AN474" s="388"/>
      <c r="AO474" s="388"/>
      <c r="AP474" s="388"/>
      <c r="AQ474" s="388"/>
      <c r="AR474" s="388"/>
      <c r="AS474" s="388"/>
      <c r="AT474" s="388"/>
      <c r="AU474" s="388"/>
      <c r="AV474" s="388"/>
      <c r="AW474" s="388"/>
      <c r="AX474" s="389"/>
      <c r="AY474" s="388"/>
      <c r="AZ474" s="388"/>
      <c r="BA474" s="388"/>
      <c r="BB474" s="388"/>
      <c r="BC474" s="388"/>
      <c r="BD474" s="388"/>
      <c r="BE474" s="388"/>
      <c r="BF474" s="388"/>
      <c r="BG474" s="388"/>
      <c r="BH474" s="390"/>
      <c r="BI474" s="385"/>
      <c r="BJ474" s="388"/>
      <c r="BK474" s="388"/>
      <c r="BL474" s="388"/>
      <c r="BM474" s="388"/>
      <c r="BN474" s="391"/>
      <c r="BO474" s="19">
        <f>COUNTIF(AG474:AW474,"Yes")</f>
        <v>0</v>
      </c>
      <c r="BP474" s="20">
        <f>COUNTIF(AX474:BG474, "Yes")</f>
        <v>0</v>
      </c>
      <c r="BQ474" s="21">
        <f>COUNTIF(BI474:BN474, "Yes")</f>
        <v>0</v>
      </c>
      <c r="BR474" s="242">
        <f>SUM(BO474:BQ474)</f>
        <v>0</v>
      </c>
      <c r="BS474" s="9" t="str">
        <f>IF(MATCH(B:B,'[2]Master ATLIS List'!$A:$A,0),"Y","N")</f>
        <v>Y</v>
      </c>
    </row>
    <row r="475" spans="1:71" s="28" customFormat="1" x14ac:dyDescent="0.2">
      <c r="A475" s="409" t="s">
        <v>715</v>
      </c>
      <c r="B475" s="26" t="s">
        <v>716</v>
      </c>
      <c r="C475" s="18" t="s">
        <v>1437</v>
      </c>
      <c r="D475" s="18" t="s">
        <v>15</v>
      </c>
      <c r="E475" s="27" t="s">
        <v>17</v>
      </c>
      <c r="F475" s="402">
        <f>SUMIFS('MCO Encounters'!G:G,'MCO Encounters'!A:A,B475,'MCO Encounters'!F:F,$C$1)</f>
        <v>0</v>
      </c>
      <c r="G475" s="371"/>
      <c r="H475" s="404">
        <f>SUMIFS('MCO Encounters'!I:I,'MCO Encounters'!A:A,B475,'MCO Encounters'!F:F,$C$1)</f>
        <v>0</v>
      </c>
      <c r="I475" s="371"/>
      <c r="J475" s="404">
        <f>SUMIFS('MCO Encounters'!H:H,'MCO Encounters'!A:A,B475,'MCO Encounters'!F:F,$C$1)</f>
        <v>0</v>
      </c>
      <c r="K475" s="372"/>
      <c r="L475" s="370"/>
      <c r="M475" s="394"/>
      <c r="N475" s="394"/>
      <c r="O475" s="394"/>
      <c r="P475" s="394"/>
      <c r="Q475" s="394"/>
      <c r="R475" s="395"/>
      <c r="S475" s="396"/>
      <c r="T475" s="394"/>
      <c r="U475" s="397"/>
      <c r="V475" s="398"/>
      <c r="W475" s="394"/>
      <c r="X475" s="398"/>
      <c r="Y475" s="394"/>
      <c r="Z475" s="396"/>
      <c r="AA475" s="398"/>
      <c r="AB475" s="398"/>
      <c r="AC475" s="398"/>
      <c r="AD475" s="398"/>
      <c r="AE475" s="398"/>
      <c r="AF475" s="397"/>
      <c r="AG475" s="388"/>
      <c r="AH475" s="388"/>
      <c r="AI475" s="388"/>
      <c r="AJ475" s="388"/>
      <c r="AK475" s="388"/>
      <c r="AL475" s="388"/>
      <c r="AM475" s="388"/>
      <c r="AN475" s="388"/>
      <c r="AO475" s="388"/>
      <c r="AP475" s="388"/>
      <c r="AQ475" s="388"/>
      <c r="AR475" s="388"/>
      <c r="AS475" s="388"/>
      <c r="AT475" s="388"/>
      <c r="AU475" s="388"/>
      <c r="AV475" s="388"/>
      <c r="AW475" s="388"/>
      <c r="AX475" s="389"/>
      <c r="AY475" s="388"/>
      <c r="AZ475" s="388"/>
      <c r="BA475" s="388"/>
      <c r="BB475" s="388"/>
      <c r="BC475" s="388"/>
      <c r="BD475" s="388"/>
      <c r="BE475" s="388"/>
      <c r="BF475" s="388"/>
      <c r="BG475" s="388"/>
      <c r="BH475" s="399"/>
      <c r="BI475" s="385"/>
      <c r="BJ475" s="388"/>
      <c r="BK475" s="388"/>
      <c r="BL475" s="388"/>
      <c r="BM475" s="388"/>
      <c r="BN475" s="391"/>
      <c r="BO475" s="19">
        <f>COUNTIF(AG475:AW475,"Yes")</f>
        <v>0</v>
      </c>
      <c r="BP475" s="20">
        <f>COUNTIF(AX475:BG475, "Yes")</f>
        <v>0</v>
      </c>
      <c r="BQ475" s="21">
        <f>COUNTIF(BI475:BN475, "Yes")</f>
        <v>0</v>
      </c>
      <c r="BR475" s="242">
        <f>SUM(BO475:BQ475)</f>
        <v>0</v>
      </c>
      <c r="BS475" s="9" t="str">
        <f>IF(MATCH(B:B,'[2]Master ATLIS List'!$A:$A,0),"Y","N")</f>
        <v>Y</v>
      </c>
    </row>
    <row r="476" spans="1:71" x14ac:dyDescent="0.2">
      <c r="A476" s="408" t="s">
        <v>244</v>
      </c>
      <c r="B476" s="22" t="s">
        <v>245</v>
      </c>
      <c r="C476" s="23" t="s">
        <v>1813</v>
      </c>
      <c r="D476" s="23" t="s">
        <v>15</v>
      </c>
      <c r="E476" s="24" t="s">
        <v>64</v>
      </c>
      <c r="F476" s="402">
        <f>SUMIFS('MCO Encounters'!G:G,'MCO Encounters'!A:A,B476,'MCO Encounters'!F:F,$C$1)</f>
        <v>0</v>
      </c>
      <c r="G476" s="371"/>
      <c r="H476" s="404">
        <f>SUMIFS('MCO Encounters'!I:I,'MCO Encounters'!A:A,B476,'MCO Encounters'!F:F,$C$1)</f>
        <v>0</v>
      </c>
      <c r="I476" s="371"/>
      <c r="J476" s="404">
        <f>SUMIFS('MCO Encounters'!H:H,'MCO Encounters'!A:A,B476,'MCO Encounters'!F:F,$C$1)</f>
        <v>0</v>
      </c>
      <c r="K476" s="372"/>
      <c r="L476" s="370"/>
      <c r="M476" s="383"/>
      <c r="N476" s="383"/>
      <c r="O476" s="383"/>
      <c r="P476" s="383"/>
      <c r="Q476" s="383"/>
      <c r="R476" s="384"/>
      <c r="S476" s="385"/>
      <c r="T476" s="383"/>
      <c r="U476" s="393"/>
      <c r="V476" s="388"/>
      <c r="W476" s="383"/>
      <c r="X476" s="388"/>
      <c r="Y476" s="383"/>
      <c r="Z476" s="385"/>
      <c r="AA476" s="388"/>
      <c r="AB476" s="388"/>
      <c r="AC476" s="388"/>
      <c r="AD476" s="388"/>
      <c r="AE476" s="388"/>
      <c r="AF476" s="393"/>
      <c r="AG476" s="388"/>
      <c r="AH476" s="388"/>
      <c r="AI476" s="388"/>
      <c r="AJ476" s="388"/>
      <c r="AK476" s="388"/>
      <c r="AL476" s="388"/>
      <c r="AM476" s="388"/>
      <c r="AN476" s="388"/>
      <c r="AO476" s="388"/>
      <c r="AP476" s="388"/>
      <c r="AQ476" s="388"/>
      <c r="AR476" s="388"/>
      <c r="AS476" s="388"/>
      <c r="AT476" s="388"/>
      <c r="AU476" s="388"/>
      <c r="AV476" s="388"/>
      <c r="AW476" s="388"/>
      <c r="AX476" s="389"/>
      <c r="AY476" s="388"/>
      <c r="AZ476" s="388"/>
      <c r="BA476" s="388"/>
      <c r="BB476" s="388"/>
      <c r="BC476" s="388"/>
      <c r="BD476" s="388"/>
      <c r="BE476" s="388"/>
      <c r="BF476" s="388"/>
      <c r="BG476" s="388"/>
      <c r="BH476" s="390"/>
      <c r="BI476" s="385"/>
      <c r="BJ476" s="388"/>
      <c r="BK476" s="388"/>
      <c r="BL476" s="388"/>
      <c r="BM476" s="388"/>
      <c r="BN476" s="391"/>
      <c r="BO476" s="19">
        <f>COUNTIF(AG476:AW476,"Yes")</f>
        <v>0</v>
      </c>
      <c r="BP476" s="20">
        <f>COUNTIF(AX476:BG476, "Yes")</f>
        <v>0</v>
      </c>
      <c r="BQ476" s="21">
        <f>COUNTIF(BI476:BN476, "Yes")</f>
        <v>0</v>
      </c>
      <c r="BR476" s="242">
        <f>SUM(BO476:BQ476)</f>
        <v>0</v>
      </c>
      <c r="BS476" s="9" t="str">
        <f>IF(MATCH(B:B,'[2]Master ATLIS List'!$A:$A,0),"Y","N")</f>
        <v>Y</v>
      </c>
    </row>
    <row r="477" spans="1:71" s="28" customFormat="1" x14ac:dyDescent="0.2">
      <c r="A477" s="409" t="s">
        <v>188</v>
      </c>
      <c r="B477" s="26" t="s">
        <v>189</v>
      </c>
      <c r="C477" s="18" t="s">
        <v>1489</v>
      </c>
      <c r="D477" s="18" t="s">
        <v>15</v>
      </c>
      <c r="E477" s="27" t="s">
        <v>18</v>
      </c>
      <c r="F477" s="402">
        <f>SUMIFS('MCO Encounters'!G:G,'MCO Encounters'!A:A,B477,'MCO Encounters'!F:F,$C$1)</f>
        <v>0</v>
      </c>
      <c r="G477" s="371"/>
      <c r="H477" s="404">
        <f>SUMIFS('MCO Encounters'!I:I,'MCO Encounters'!A:A,B477,'MCO Encounters'!F:F,$C$1)</f>
        <v>0</v>
      </c>
      <c r="I477" s="371"/>
      <c r="J477" s="404">
        <f>SUMIFS('MCO Encounters'!H:H,'MCO Encounters'!A:A,B477,'MCO Encounters'!F:F,$C$1)</f>
        <v>0</v>
      </c>
      <c r="K477" s="372"/>
      <c r="L477" s="370"/>
      <c r="M477" s="394"/>
      <c r="N477" s="394"/>
      <c r="O477" s="394"/>
      <c r="P477" s="394"/>
      <c r="Q477" s="394"/>
      <c r="R477" s="395"/>
      <c r="S477" s="396"/>
      <c r="T477" s="394"/>
      <c r="U477" s="397"/>
      <c r="V477" s="398"/>
      <c r="W477" s="394"/>
      <c r="X477" s="398"/>
      <c r="Y477" s="394"/>
      <c r="Z477" s="396"/>
      <c r="AA477" s="398"/>
      <c r="AB477" s="398"/>
      <c r="AC477" s="398"/>
      <c r="AD477" s="398"/>
      <c r="AE477" s="398"/>
      <c r="AF477" s="397"/>
      <c r="AG477" s="388"/>
      <c r="AH477" s="388"/>
      <c r="AI477" s="388"/>
      <c r="AJ477" s="388"/>
      <c r="AK477" s="388"/>
      <c r="AL477" s="388"/>
      <c r="AM477" s="388"/>
      <c r="AN477" s="388"/>
      <c r="AO477" s="388"/>
      <c r="AP477" s="388"/>
      <c r="AQ477" s="388"/>
      <c r="AR477" s="388"/>
      <c r="AS477" s="388"/>
      <c r="AT477" s="388"/>
      <c r="AU477" s="388"/>
      <c r="AV477" s="388"/>
      <c r="AW477" s="388"/>
      <c r="AX477" s="389"/>
      <c r="AY477" s="388"/>
      <c r="AZ477" s="388"/>
      <c r="BA477" s="388"/>
      <c r="BB477" s="388"/>
      <c r="BC477" s="388"/>
      <c r="BD477" s="388"/>
      <c r="BE477" s="388"/>
      <c r="BF477" s="388"/>
      <c r="BG477" s="388"/>
      <c r="BH477" s="399"/>
      <c r="BI477" s="385"/>
      <c r="BJ477" s="388"/>
      <c r="BK477" s="388"/>
      <c r="BL477" s="388"/>
      <c r="BM477" s="388"/>
      <c r="BN477" s="391"/>
      <c r="BO477" s="19">
        <f>COUNTIF(AG477:AW477,"Yes")</f>
        <v>0</v>
      </c>
      <c r="BP477" s="20">
        <f>COUNTIF(AX477:BG477, "Yes")</f>
        <v>0</v>
      </c>
      <c r="BQ477" s="21">
        <f>COUNTIF(BI477:BN477, "Yes")</f>
        <v>0</v>
      </c>
      <c r="BR477" s="242">
        <f>SUM(BO477:BQ477)</f>
        <v>0</v>
      </c>
      <c r="BS477" s="9" t="str">
        <f>IF(MATCH(B:B,'[2]Master ATLIS List'!$A:$A,0),"Y","N")</f>
        <v>Y</v>
      </c>
    </row>
    <row r="478" spans="1:71" x14ac:dyDescent="0.2">
      <c r="A478" s="408" t="s">
        <v>888</v>
      </c>
      <c r="B478" s="22" t="s">
        <v>889</v>
      </c>
      <c r="C478" s="23" t="s">
        <v>1821</v>
      </c>
      <c r="D478" s="23" t="s">
        <v>15</v>
      </c>
      <c r="E478" s="24" t="s">
        <v>65</v>
      </c>
      <c r="F478" s="402">
        <f>SUMIFS('MCO Encounters'!G:G,'MCO Encounters'!A:A,B478,'MCO Encounters'!F:F,$C$1)</f>
        <v>0</v>
      </c>
      <c r="G478" s="371"/>
      <c r="H478" s="404">
        <f>SUMIFS('MCO Encounters'!I:I,'MCO Encounters'!A:A,B478,'MCO Encounters'!F:F,$C$1)</f>
        <v>0</v>
      </c>
      <c r="I478" s="371"/>
      <c r="J478" s="404">
        <f>SUMIFS('MCO Encounters'!H:H,'MCO Encounters'!A:A,B478,'MCO Encounters'!F:F,$C$1)</f>
        <v>0</v>
      </c>
      <c r="K478" s="372"/>
      <c r="L478" s="370"/>
      <c r="M478" s="383"/>
      <c r="N478" s="383"/>
      <c r="O478" s="383"/>
      <c r="P478" s="383"/>
      <c r="Q478" s="383"/>
      <c r="R478" s="384"/>
      <c r="S478" s="385"/>
      <c r="T478" s="383"/>
      <c r="U478" s="393"/>
      <c r="V478" s="388"/>
      <c r="W478" s="383"/>
      <c r="X478" s="388"/>
      <c r="Y478" s="383"/>
      <c r="Z478" s="385"/>
      <c r="AA478" s="388"/>
      <c r="AB478" s="388"/>
      <c r="AC478" s="388"/>
      <c r="AD478" s="388"/>
      <c r="AE478" s="388"/>
      <c r="AF478" s="393"/>
      <c r="AG478" s="388"/>
      <c r="AH478" s="388"/>
      <c r="AI478" s="388"/>
      <c r="AJ478" s="388"/>
      <c r="AK478" s="388"/>
      <c r="AL478" s="388"/>
      <c r="AM478" s="388"/>
      <c r="AN478" s="388"/>
      <c r="AO478" s="388"/>
      <c r="AP478" s="388"/>
      <c r="AQ478" s="388"/>
      <c r="AR478" s="388"/>
      <c r="AS478" s="388"/>
      <c r="AT478" s="388"/>
      <c r="AU478" s="388"/>
      <c r="AV478" s="388"/>
      <c r="AW478" s="388"/>
      <c r="AX478" s="389"/>
      <c r="AY478" s="388"/>
      <c r="AZ478" s="388"/>
      <c r="BA478" s="388"/>
      <c r="BB478" s="388"/>
      <c r="BC478" s="388"/>
      <c r="BD478" s="388"/>
      <c r="BE478" s="388"/>
      <c r="BF478" s="388"/>
      <c r="BG478" s="388"/>
      <c r="BH478" s="390"/>
      <c r="BI478" s="385"/>
      <c r="BJ478" s="388"/>
      <c r="BK478" s="388"/>
      <c r="BL478" s="388"/>
      <c r="BM478" s="388"/>
      <c r="BN478" s="391"/>
      <c r="BO478" s="19">
        <f>COUNTIF(AG478:AW478,"Yes")</f>
        <v>0</v>
      </c>
      <c r="BP478" s="20">
        <f>COUNTIF(AX478:BG478, "Yes")</f>
        <v>0</v>
      </c>
      <c r="BQ478" s="21">
        <f>COUNTIF(BI478:BN478, "Yes")</f>
        <v>0</v>
      </c>
      <c r="BR478" s="242">
        <f>SUM(BO478:BQ478)</f>
        <v>0</v>
      </c>
      <c r="BS478" s="9" t="str">
        <f>IF(MATCH(B:B,'[2]Master ATLIS List'!$A:$A,0),"Y","N")</f>
        <v>Y</v>
      </c>
    </row>
    <row r="479" spans="1:71" s="28" customFormat="1" x14ac:dyDescent="0.2">
      <c r="A479" s="409" t="s">
        <v>852</v>
      </c>
      <c r="B479" s="26" t="s">
        <v>853</v>
      </c>
      <c r="C479" s="18" t="s">
        <v>1454</v>
      </c>
      <c r="D479" s="18" t="s">
        <v>15</v>
      </c>
      <c r="E479" s="27" t="s">
        <v>35</v>
      </c>
      <c r="F479" s="402">
        <f>SUMIFS('MCO Encounters'!G:G,'MCO Encounters'!A:A,B479,'MCO Encounters'!F:F,$C$1)</f>
        <v>0</v>
      </c>
      <c r="G479" s="371"/>
      <c r="H479" s="404">
        <f>SUMIFS('MCO Encounters'!I:I,'MCO Encounters'!A:A,B479,'MCO Encounters'!F:F,$C$1)</f>
        <v>0</v>
      </c>
      <c r="I479" s="371"/>
      <c r="J479" s="404">
        <f>SUMIFS('MCO Encounters'!H:H,'MCO Encounters'!A:A,B479,'MCO Encounters'!F:F,$C$1)</f>
        <v>0</v>
      </c>
      <c r="K479" s="372"/>
      <c r="L479" s="370"/>
      <c r="M479" s="394"/>
      <c r="N479" s="394"/>
      <c r="O479" s="394"/>
      <c r="P479" s="394"/>
      <c r="Q479" s="394"/>
      <c r="R479" s="395"/>
      <c r="S479" s="396"/>
      <c r="T479" s="394"/>
      <c r="U479" s="397"/>
      <c r="V479" s="398"/>
      <c r="W479" s="394"/>
      <c r="X479" s="398"/>
      <c r="Y479" s="394"/>
      <c r="Z479" s="396"/>
      <c r="AA479" s="398"/>
      <c r="AB479" s="398"/>
      <c r="AC479" s="398"/>
      <c r="AD479" s="398"/>
      <c r="AE479" s="398"/>
      <c r="AF479" s="397"/>
      <c r="AG479" s="388"/>
      <c r="AH479" s="388"/>
      <c r="AI479" s="388"/>
      <c r="AJ479" s="388"/>
      <c r="AK479" s="388"/>
      <c r="AL479" s="388"/>
      <c r="AM479" s="388"/>
      <c r="AN479" s="388"/>
      <c r="AO479" s="388"/>
      <c r="AP479" s="388"/>
      <c r="AQ479" s="388"/>
      <c r="AR479" s="388"/>
      <c r="AS479" s="388"/>
      <c r="AT479" s="388"/>
      <c r="AU479" s="388"/>
      <c r="AV479" s="388"/>
      <c r="AW479" s="388"/>
      <c r="AX479" s="389"/>
      <c r="AY479" s="388"/>
      <c r="AZ479" s="388"/>
      <c r="BA479" s="388"/>
      <c r="BB479" s="388"/>
      <c r="BC479" s="388"/>
      <c r="BD479" s="388"/>
      <c r="BE479" s="388"/>
      <c r="BF479" s="388"/>
      <c r="BG479" s="388"/>
      <c r="BH479" s="399"/>
      <c r="BI479" s="385"/>
      <c r="BJ479" s="388"/>
      <c r="BK479" s="388"/>
      <c r="BL479" s="388"/>
      <c r="BM479" s="388"/>
      <c r="BN479" s="391"/>
      <c r="BO479" s="19">
        <f>COUNTIF(AG479:AW479,"Yes")</f>
        <v>0</v>
      </c>
      <c r="BP479" s="20">
        <f>COUNTIF(AX479:BG479, "Yes")</f>
        <v>0</v>
      </c>
      <c r="BQ479" s="21">
        <f>COUNTIF(BI479:BN479, "Yes")</f>
        <v>0</v>
      </c>
      <c r="BR479" s="242">
        <f>SUM(BO479:BQ479)</f>
        <v>0</v>
      </c>
      <c r="BS479" s="9" t="str">
        <f>IF(MATCH(B:B,'[2]Master ATLIS List'!$A:$A,0),"Y","N")</f>
        <v>Y</v>
      </c>
    </row>
    <row r="480" spans="1:71" x14ac:dyDescent="0.2">
      <c r="A480" s="408" t="s">
        <v>963</v>
      </c>
      <c r="B480" s="22" t="s">
        <v>964</v>
      </c>
      <c r="C480" s="23" t="s">
        <v>1672</v>
      </c>
      <c r="D480" s="23" t="s">
        <v>15</v>
      </c>
      <c r="E480" s="24" t="s">
        <v>20</v>
      </c>
      <c r="F480" s="402">
        <f>SUMIFS('MCO Encounters'!G:G,'MCO Encounters'!A:A,B480,'MCO Encounters'!F:F,$C$1)</f>
        <v>0</v>
      </c>
      <c r="G480" s="371"/>
      <c r="H480" s="404">
        <f>SUMIFS('MCO Encounters'!I:I,'MCO Encounters'!A:A,B480,'MCO Encounters'!F:F,$C$1)</f>
        <v>0</v>
      </c>
      <c r="I480" s="371"/>
      <c r="J480" s="404">
        <f>SUMIFS('MCO Encounters'!H:H,'MCO Encounters'!A:A,B480,'MCO Encounters'!F:F,$C$1)</f>
        <v>0</v>
      </c>
      <c r="K480" s="372"/>
      <c r="L480" s="370"/>
      <c r="M480" s="383"/>
      <c r="N480" s="383"/>
      <c r="O480" s="383"/>
      <c r="P480" s="383"/>
      <c r="Q480" s="383"/>
      <c r="R480" s="384"/>
      <c r="S480" s="385"/>
      <c r="T480" s="383"/>
      <c r="U480" s="393"/>
      <c r="V480" s="388"/>
      <c r="W480" s="383"/>
      <c r="X480" s="388"/>
      <c r="Y480" s="383"/>
      <c r="Z480" s="385"/>
      <c r="AA480" s="388"/>
      <c r="AB480" s="388"/>
      <c r="AC480" s="388"/>
      <c r="AD480" s="388"/>
      <c r="AE480" s="388"/>
      <c r="AF480" s="393"/>
      <c r="AG480" s="388"/>
      <c r="AH480" s="388"/>
      <c r="AI480" s="388"/>
      <c r="AJ480" s="388"/>
      <c r="AK480" s="388"/>
      <c r="AL480" s="388"/>
      <c r="AM480" s="388"/>
      <c r="AN480" s="388"/>
      <c r="AO480" s="388"/>
      <c r="AP480" s="388"/>
      <c r="AQ480" s="388"/>
      <c r="AR480" s="388"/>
      <c r="AS480" s="388"/>
      <c r="AT480" s="388"/>
      <c r="AU480" s="388"/>
      <c r="AV480" s="388"/>
      <c r="AW480" s="388"/>
      <c r="AX480" s="389"/>
      <c r="AY480" s="388"/>
      <c r="AZ480" s="388"/>
      <c r="BA480" s="388"/>
      <c r="BB480" s="388"/>
      <c r="BC480" s="388"/>
      <c r="BD480" s="388"/>
      <c r="BE480" s="388"/>
      <c r="BF480" s="388"/>
      <c r="BG480" s="388"/>
      <c r="BH480" s="390"/>
      <c r="BI480" s="385"/>
      <c r="BJ480" s="388"/>
      <c r="BK480" s="388"/>
      <c r="BL480" s="388"/>
      <c r="BM480" s="388"/>
      <c r="BN480" s="391"/>
      <c r="BO480" s="19">
        <f>COUNTIF(AG480:AW480,"Yes")</f>
        <v>0</v>
      </c>
      <c r="BP480" s="20">
        <f>COUNTIF(AX480:BG480, "Yes")</f>
        <v>0</v>
      </c>
      <c r="BQ480" s="21">
        <f>COUNTIF(BI480:BN480, "Yes")</f>
        <v>0</v>
      </c>
      <c r="BR480" s="242">
        <f>SUM(BO480:BQ480)</f>
        <v>0</v>
      </c>
      <c r="BS480" s="9" t="str">
        <f>IF(MATCH(B:B,'[2]Master ATLIS List'!$A:$A,0),"Y","N")</f>
        <v>Y</v>
      </c>
    </row>
    <row r="481" spans="1:71" s="28" customFormat="1" x14ac:dyDescent="0.2">
      <c r="A481" s="409" t="s">
        <v>1010</v>
      </c>
      <c r="B481" s="26" t="s">
        <v>1011</v>
      </c>
      <c r="C481" s="18" t="s">
        <v>1448</v>
      </c>
      <c r="D481" s="18" t="s">
        <v>15</v>
      </c>
      <c r="E481" s="27" t="s">
        <v>20</v>
      </c>
      <c r="F481" s="402">
        <f>SUMIFS('MCO Encounters'!G:G,'MCO Encounters'!A:A,B481,'MCO Encounters'!F:F,$C$1)</f>
        <v>0</v>
      </c>
      <c r="G481" s="371"/>
      <c r="H481" s="404">
        <f>SUMIFS('MCO Encounters'!I:I,'MCO Encounters'!A:A,B481,'MCO Encounters'!F:F,$C$1)</f>
        <v>0</v>
      </c>
      <c r="I481" s="371"/>
      <c r="J481" s="404">
        <f>SUMIFS('MCO Encounters'!H:H,'MCO Encounters'!A:A,B481,'MCO Encounters'!F:F,$C$1)</f>
        <v>0</v>
      </c>
      <c r="K481" s="372"/>
      <c r="L481" s="370"/>
      <c r="M481" s="394"/>
      <c r="N481" s="394"/>
      <c r="O481" s="394"/>
      <c r="P481" s="394"/>
      <c r="Q481" s="394"/>
      <c r="R481" s="395"/>
      <c r="S481" s="396"/>
      <c r="T481" s="394"/>
      <c r="U481" s="397"/>
      <c r="V481" s="398"/>
      <c r="W481" s="394"/>
      <c r="X481" s="398"/>
      <c r="Y481" s="394"/>
      <c r="Z481" s="396"/>
      <c r="AA481" s="398"/>
      <c r="AB481" s="398"/>
      <c r="AC481" s="398"/>
      <c r="AD481" s="398"/>
      <c r="AE481" s="398"/>
      <c r="AF481" s="397"/>
      <c r="AG481" s="388"/>
      <c r="AH481" s="388"/>
      <c r="AI481" s="388"/>
      <c r="AJ481" s="388"/>
      <c r="AK481" s="388"/>
      <c r="AL481" s="388"/>
      <c r="AM481" s="388"/>
      <c r="AN481" s="388"/>
      <c r="AO481" s="388"/>
      <c r="AP481" s="388"/>
      <c r="AQ481" s="388"/>
      <c r="AR481" s="388"/>
      <c r="AS481" s="388"/>
      <c r="AT481" s="388"/>
      <c r="AU481" s="388"/>
      <c r="AV481" s="388"/>
      <c r="AW481" s="388"/>
      <c r="AX481" s="389"/>
      <c r="AY481" s="388"/>
      <c r="AZ481" s="388"/>
      <c r="BA481" s="388"/>
      <c r="BB481" s="388"/>
      <c r="BC481" s="388"/>
      <c r="BD481" s="388"/>
      <c r="BE481" s="388"/>
      <c r="BF481" s="388"/>
      <c r="BG481" s="388"/>
      <c r="BH481" s="399"/>
      <c r="BI481" s="385"/>
      <c r="BJ481" s="388"/>
      <c r="BK481" s="388"/>
      <c r="BL481" s="388"/>
      <c r="BM481" s="388"/>
      <c r="BN481" s="391"/>
      <c r="BO481" s="19">
        <f>COUNTIF(AG481:AW481,"Yes")</f>
        <v>0</v>
      </c>
      <c r="BP481" s="20">
        <f>COUNTIF(AX481:BG481, "Yes")</f>
        <v>0</v>
      </c>
      <c r="BQ481" s="21">
        <f>COUNTIF(BI481:BN481, "Yes")</f>
        <v>0</v>
      </c>
      <c r="BR481" s="242">
        <f>SUM(BO481:BQ481)</f>
        <v>0</v>
      </c>
      <c r="BS481" s="9" t="str">
        <f>IF(MATCH(B:B,'[2]Master ATLIS List'!$A:$A,0),"Y","N")</f>
        <v>Y</v>
      </c>
    </row>
    <row r="482" spans="1:71" x14ac:dyDescent="0.2">
      <c r="A482" s="408" t="s">
        <v>998</v>
      </c>
      <c r="B482" s="22" t="s">
        <v>999</v>
      </c>
      <c r="C482" s="23" t="s">
        <v>1406</v>
      </c>
      <c r="D482" s="23" t="s">
        <v>15</v>
      </c>
      <c r="E482" s="24" t="s">
        <v>18</v>
      </c>
      <c r="F482" s="402">
        <f>SUMIFS('MCO Encounters'!G:G,'MCO Encounters'!A:A,B482,'MCO Encounters'!F:F,$C$1)</f>
        <v>0</v>
      </c>
      <c r="G482" s="371"/>
      <c r="H482" s="404">
        <f>SUMIFS('MCO Encounters'!I:I,'MCO Encounters'!A:A,B482,'MCO Encounters'!F:F,$C$1)</f>
        <v>0</v>
      </c>
      <c r="I482" s="371"/>
      <c r="J482" s="404">
        <f>SUMIFS('MCO Encounters'!H:H,'MCO Encounters'!A:A,B482,'MCO Encounters'!F:F,$C$1)</f>
        <v>0</v>
      </c>
      <c r="K482" s="372"/>
      <c r="L482" s="370"/>
      <c r="M482" s="383"/>
      <c r="N482" s="383"/>
      <c r="O482" s="383"/>
      <c r="P482" s="383"/>
      <c r="Q482" s="383"/>
      <c r="R482" s="384"/>
      <c r="S482" s="385"/>
      <c r="T482" s="383"/>
      <c r="U482" s="393"/>
      <c r="V482" s="388"/>
      <c r="W482" s="383"/>
      <c r="X482" s="388"/>
      <c r="Y482" s="383"/>
      <c r="Z482" s="385"/>
      <c r="AA482" s="388"/>
      <c r="AB482" s="388"/>
      <c r="AC482" s="388"/>
      <c r="AD482" s="388"/>
      <c r="AE482" s="388"/>
      <c r="AF482" s="393"/>
      <c r="AG482" s="388"/>
      <c r="AH482" s="388"/>
      <c r="AI482" s="388"/>
      <c r="AJ482" s="388"/>
      <c r="AK482" s="388"/>
      <c r="AL482" s="388"/>
      <c r="AM482" s="388"/>
      <c r="AN482" s="388"/>
      <c r="AO482" s="388"/>
      <c r="AP482" s="388"/>
      <c r="AQ482" s="388"/>
      <c r="AR482" s="388"/>
      <c r="AS482" s="388"/>
      <c r="AT482" s="388"/>
      <c r="AU482" s="388"/>
      <c r="AV482" s="388"/>
      <c r="AW482" s="388"/>
      <c r="AX482" s="389"/>
      <c r="AY482" s="388"/>
      <c r="AZ482" s="388"/>
      <c r="BA482" s="388"/>
      <c r="BB482" s="388"/>
      <c r="BC482" s="388"/>
      <c r="BD482" s="388"/>
      <c r="BE482" s="388"/>
      <c r="BF482" s="388"/>
      <c r="BG482" s="388"/>
      <c r="BH482" s="390"/>
      <c r="BI482" s="385"/>
      <c r="BJ482" s="388"/>
      <c r="BK482" s="388"/>
      <c r="BL482" s="388"/>
      <c r="BM482" s="388"/>
      <c r="BN482" s="391"/>
      <c r="BO482" s="19">
        <f>COUNTIF(AG482:AW482,"Yes")</f>
        <v>0</v>
      </c>
      <c r="BP482" s="20">
        <f>COUNTIF(AX482:BG482, "Yes")</f>
        <v>0</v>
      </c>
      <c r="BQ482" s="21">
        <f>COUNTIF(BI482:BN482, "Yes")</f>
        <v>0</v>
      </c>
      <c r="BR482" s="242">
        <f>SUM(BO482:BQ482)</f>
        <v>0</v>
      </c>
      <c r="BS482" s="9" t="str">
        <f>IF(MATCH(B:B,'[2]Master ATLIS List'!$A:$A,0),"Y","N")</f>
        <v>Y</v>
      </c>
    </row>
    <row r="483" spans="1:71" s="28" customFormat="1" x14ac:dyDescent="0.2">
      <c r="A483" s="409" t="s">
        <v>898</v>
      </c>
      <c r="B483" s="26" t="s">
        <v>899</v>
      </c>
      <c r="C483" s="18" t="s">
        <v>1443</v>
      </c>
      <c r="D483" s="18" t="s">
        <v>15</v>
      </c>
      <c r="E483" s="27" t="s">
        <v>19</v>
      </c>
      <c r="F483" s="402">
        <f>SUMIFS('MCO Encounters'!G:G,'MCO Encounters'!A:A,B483,'MCO Encounters'!F:F,$C$1)</f>
        <v>0</v>
      </c>
      <c r="G483" s="371"/>
      <c r="H483" s="404">
        <f>SUMIFS('MCO Encounters'!I:I,'MCO Encounters'!A:A,B483,'MCO Encounters'!F:F,$C$1)</f>
        <v>0</v>
      </c>
      <c r="I483" s="371"/>
      <c r="J483" s="404">
        <f>SUMIFS('MCO Encounters'!H:H,'MCO Encounters'!A:A,B483,'MCO Encounters'!F:F,$C$1)</f>
        <v>0</v>
      </c>
      <c r="K483" s="372"/>
      <c r="L483" s="370"/>
      <c r="M483" s="394"/>
      <c r="N483" s="394"/>
      <c r="O483" s="394"/>
      <c r="P483" s="394"/>
      <c r="Q483" s="394"/>
      <c r="R483" s="395"/>
      <c r="S483" s="396"/>
      <c r="T483" s="394"/>
      <c r="U483" s="397"/>
      <c r="V483" s="398"/>
      <c r="W483" s="394"/>
      <c r="X483" s="398"/>
      <c r="Y483" s="394"/>
      <c r="Z483" s="396"/>
      <c r="AA483" s="398"/>
      <c r="AB483" s="398"/>
      <c r="AC483" s="398"/>
      <c r="AD483" s="398"/>
      <c r="AE483" s="398"/>
      <c r="AF483" s="397"/>
      <c r="AG483" s="388"/>
      <c r="AH483" s="388"/>
      <c r="AI483" s="388"/>
      <c r="AJ483" s="388"/>
      <c r="AK483" s="388"/>
      <c r="AL483" s="388"/>
      <c r="AM483" s="388"/>
      <c r="AN483" s="388"/>
      <c r="AO483" s="388"/>
      <c r="AP483" s="388"/>
      <c r="AQ483" s="388"/>
      <c r="AR483" s="388"/>
      <c r="AS483" s="388"/>
      <c r="AT483" s="388"/>
      <c r="AU483" s="388"/>
      <c r="AV483" s="388"/>
      <c r="AW483" s="388"/>
      <c r="AX483" s="389"/>
      <c r="AY483" s="388"/>
      <c r="AZ483" s="388"/>
      <c r="BA483" s="388"/>
      <c r="BB483" s="388"/>
      <c r="BC483" s="388"/>
      <c r="BD483" s="388"/>
      <c r="BE483" s="388"/>
      <c r="BF483" s="388"/>
      <c r="BG483" s="388"/>
      <c r="BH483" s="399"/>
      <c r="BI483" s="385"/>
      <c r="BJ483" s="388"/>
      <c r="BK483" s="388"/>
      <c r="BL483" s="388"/>
      <c r="BM483" s="388"/>
      <c r="BN483" s="391"/>
      <c r="BO483" s="19">
        <f>COUNTIF(AG483:AW483,"Yes")</f>
        <v>0</v>
      </c>
      <c r="BP483" s="20">
        <f>COUNTIF(AX483:BG483, "Yes")</f>
        <v>0</v>
      </c>
      <c r="BQ483" s="21">
        <f>COUNTIF(BI483:BN483, "Yes")</f>
        <v>0</v>
      </c>
      <c r="BR483" s="242">
        <f>SUM(BO483:BQ483)</f>
        <v>0</v>
      </c>
      <c r="BS483" s="9" t="str">
        <f>IF(MATCH(B:B,'[2]Master ATLIS List'!$A:$A,0),"Y","N")</f>
        <v>Y</v>
      </c>
    </row>
    <row r="484" spans="1:71" x14ac:dyDescent="0.2">
      <c r="A484" s="408" t="s">
        <v>351</v>
      </c>
      <c r="B484" s="22" t="s">
        <v>352</v>
      </c>
      <c r="C484" s="23" t="s">
        <v>1416</v>
      </c>
      <c r="D484" s="23" t="s">
        <v>13</v>
      </c>
      <c r="E484" s="24" t="s">
        <v>67</v>
      </c>
      <c r="F484" s="402">
        <f>SUMIFS('MCO Encounters'!G:G,'MCO Encounters'!A:A,B484,'MCO Encounters'!F:F,$C$1)</f>
        <v>0</v>
      </c>
      <c r="G484" s="371"/>
      <c r="H484" s="404">
        <f>SUMIFS('MCO Encounters'!I:I,'MCO Encounters'!A:A,B484,'MCO Encounters'!F:F,$C$1)</f>
        <v>0</v>
      </c>
      <c r="I484" s="371"/>
      <c r="J484" s="404">
        <f>SUMIFS('MCO Encounters'!H:H,'MCO Encounters'!A:A,B484,'MCO Encounters'!F:F,$C$1)</f>
        <v>0</v>
      </c>
      <c r="K484" s="372"/>
      <c r="L484" s="370"/>
      <c r="M484" s="383"/>
      <c r="N484" s="383"/>
      <c r="O484" s="383"/>
      <c r="P484" s="383"/>
      <c r="Q484" s="383"/>
      <c r="R484" s="384"/>
      <c r="S484" s="385"/>
      <c r="T484" s="383"/>
      <c r="U484" s="393"/>
      <c r="V484" s="388"/>
      <c r="W484" s="383"/>
      <c r="X484" s="388"/>
      <c r="Y484" s="383"/>
      <c r="Z484" s="385"/>
      <c r="AA484" s="388"/>
      <c r="AB484" s="388"/>
      <c r="AC484" s="388"/>
      <c r="AD484" s="388"/>
      <c r="AE484" s="388"/>
      <c r="AF484" s="393"/>
      <c r="AG484" s="388"/>
      <c r="AH484" s="388"/>
      <c r="AI484" s="388"/>
      <c r="AJ484" s="388"/>
      <c r="AK484" s="388"/>
      <c r="AL484" s="388"/>
      <c r="AM484" s="388"/>
      <c r="AN484" s="388"/>
      <c r="AO484" s="388"/>
      <c r="AP484" s="388"/>
      <c r="AQ484" s="388"/>
      <c r="AR484" s="388"/>
      <c r="AS484" s="388"/>
      <c r="AT484" s="388"/>
      <c r="AU484" s="388"/>
      <c r="AV484" s="388"/>
      <c r="AW484" s="388"/>
      <c r="AX484" s="389"/>
      <c r="AY484" s="388"/>
      <c r="AZ484" s="388"/>
      <c r="BA484" s="388"/>
      <c r="BB484" s="388"/>
      <c r="BC484" s="388"/>
      <c r="BD484" s="388"/>
      <c r="BE484" s="388"/>
      <c r="BF484" s="388"/>
      <c r="BG484" s="388"/>
      <c r="BH484" s="390"/>
      <c r="BI484" s="385"/>
      <c r="BJ484" s="388"/>
      <c r="BK484" s="388"/>
      <c r="BL484" s="388"/>
      <c r="BM484" s="388"/>
      <c r="BN484" s="391"/>
      <c r="BO484" s="19">
        <f>COUNTIF(AG484:AW484,"Yes")</f>
        <v>0</v>
      </c>
      <c r="BP484" s="20">
        <f>COUNTIF(AX484:BG484, "Yes")</f>
        <v>0</v>
      </c>
      <c r="BQ484" s="21">
        <f>COUNTIF(BI484:BN484, "Yes")</f>
        <v>0</v>
      </c>
      <c r="BR484" s="242">
        <f>SUM(BO484:BQ484)</f>
        <v>0</v>
      </c>
      <c r="BS484" s="9" t="str">
        <f>IF(MATCH(B:B,'[2]Master ATLIS List'!$A:$A,0),"Y","N")</f>
        <v>Y</v>
      </c>
    </row>
    <row r="485" spans="1:71" s="28" customFormat="1" x14ac:dyDescent="0.2">
      <c r="A485" s="409" t="s">
        <v>496</v>
      </c>
      <c r="B485" s="26" t="s">
        <v>497</v>
      </c>
      <c r="C485" s="18" t="s">
        <v>1824</v>
      </c>
      <c r="D485" s="18" t="s">
        <v>13</v>
      </c>
      <c r="E485" s="27" t="s">
        <v>35</v>
      </c>
      <c r="F485" s="402">
        <f>SUMIFS('MCO Encounters'!G:G,'MCO Encounters'!A:A,B485,'MCO Encounters'!F:F,$C$1)</f>
        <v>0</v>
      </c>
      <c r="G485" s="371"/>
      <c r="H485" s="404">
        <f>SUMIFS('MCO Encounters'!I:I,'MCO Encounters'!A:A,B485,'MCO Encounters'!F:F,$C$1)</f>
        <v>0</v>
      </c>
      <c r="I485" s="371"/>
      <c r="J485" s="404">
        <f>SUMIFS('MCO Encounters'!H:H,'MCO Encounters'!A:A,B485,'MCO Encounters'!F:F,$C$1)</f>
        <v>0</v>
      </c>
      <c r="K485" s="372"/>
      <c r="L485" s="370"/>
      <c r="M485" s="394"/>
      <c r="N485" s="394"/>
      <c r="O485" s="394"/>
      <c r="P485" s="394"/>
      <c r="Q485" s="394"/>
      <c r="R485" s="395"/>
      <c r="S485" s="396"/>
      <c r="T485" s="394"/>
      <c r="U485" s="397"/>
      <c r="V485" s="398"/>
      <c r="W485" s="394"/>
      <c r="X485" s="398"/>
      <c r="Y485" s="394"/>
      <c r="Z485" s="396"/>
      <c r="AA485" s="398"/>
      <c r="AB485" s="398"/>
      <c r="AC485" s="398"/>
      <c r="AD485" s="398"/>
      <c r="AE485" s="398"/>
      <c r="AF485" s="397"/>
      <c r="AG485" s="388"/>
      <c r="AH485" s="388"/>
      <c r="AI485" s="388"/>
      <c r="AJ485" s="388"/>
      <c r="AK485" s="388"/>
      <c r="AL485" s="388"/>
      <c r="AM485" s="388"/>
      <c r="AN485" s="388"/>
      <c r="AO485" s="388"/>
      <c r="AP485" s="388"/>
      <c r="AQ485" s="388"/>
      <c r="AR485" s="388"/>
      <c r="AS485" s="388"/>
      <c r="AT485" s="388"/>
      <c r="AU485" s="388"/>
      <c r="AV485" s="388"/>
      <c r="AW485" s="388"/>
      <c r="AX485" s="389"/>
      <c r="AY485" s="388"/>
      <c r="AZ485" s="388"/>
      <c r="BA485" s="388"/>
      <c r="BB485" s="388"/>
      <c r="BC485" s="388"/>
      <c r="BD485" s="388"/>
      <c r="BE485" s="388"/>
      <c r="BF485" s="388"/>
      <c r="BG485" s="388"/>
      <c r="BH485" s="399"/>
      <c r="BI485" s="385"/>
      <c r="BJ485" s="388"/>
      <c r="BK485" s="388"/>
      <c r="BL485" s="388"/>
      <c r="BM485" s="388"/>
      <c r="BN485" s="391"/>
      <c r="BO485" s="19">
        <f>COUNTIF(AG485:AW485,"Yes")</f>
        <v>0</v>
      </c>
      <c r="BP485" s="20">
        <f>COUNTIF(AX485:BG485, "Yes")</f>
        <v>0</v>
      </c>
      <c r="BQ485" s="21">
        <f>COUNTIF(BI485:BN485, "Yes")</f>
        <v>0</v>
      </c>
      <c r="BR485" s="242">
        <f>SUM(BO485:BQ485)</f>
        <v>0</v>
      </c>
      <c r="BS485" s="9" t="str">
        <f>IF(MATCH(B:B,'[2]Master ATLIS List'!$A:$A,0),"Y","N")</f>
        <v>Y</v>
      </c>
    </row>
    <row r="486" spans="1:71" x14ac:dyDescent="0.2">
      <c r="A486" s="408" t="s">
        <v>1006</v>
      </c>
      <c r="B486" s="22" t="s">
        <v>1007</v>
      </c>
      <c r="C486" s="23" t="s">
        <v>1469</v>
      </c>
      <c r="D486" s="23" t="s">
        <v>13</v>
      </c>
      <c r="E486" s="24" t="s">
        <v>67</v>
      </c>
      <c r="F486" s="402">
        <f>SUMIFS('MCO Encounters'!G:G,'MCO Encounters'!A:A,B486,'MCO Encounters'!F:F,$C$1)</f>
        <v>0</v>
      </c>
      <c r="G486" s="371"/>
      <c r="H486" s="404">
        <f>SUMIFS('MCO Encounters'!I:I,'MCO Encounters'!A:A,B486,'MCO Encounters'!F:F,$C$1)</f>
        <v>0</v>
      </c>
      <c r="I486" s="371"/>
      <c r="J486" s="404">
        <f>SUMIFS('MCO Encounters'!H:H,'MCO Encounters'!A:A,B486,'MCO Encounters'!F:F,$C$1)</f>
        <v>0</v>
      </c>
      <c r="K486" s="372"/>
      <c r="L486" s="370"/>
      <c r="M486" s="383"/>
      <c r="N486" s="383"/>
      <c r="O486" s="383"/>
      <c r="P486" s="383"/>
      <c r="Q486" s="383"/>
      <c r="R486" s="384"/>
      <c r="S486" s="385"/>
      <c r="T486" s="383"/>
      <c r="U486" s="393"/>
      <c r="V486" s="388"/>
      <c r="W486" s="383"/>
      <c r="X486" s="388"/>
      <c r="Y486" s="383"/>
      <c r="Z486" s="385"/>
      <c r="AA486" s="388"/>
      <c r="AB486" s="388"/>
      <c r="AC486" s="388"/>
      <c r="AD486" s="388"/>
      <c r="AE486" s="388"/>
      <c r="AF486" s="393"/>
      <c r="AG486" s="388"/>
      <c r="AH486" s="388"/>
      <c r="AI486" s="388"/>
      <c r="AJ486" s="388"/>
      <c r="AK486" s="388"/>
      <c r="AL486" s="388"/>
      <c r="AM486" s="388"/>
      <c r="AN486" s="388"/>
      <c r="AO486" s="388"/>
      <c r="AP486" s="388"/>
      <c r="AQ486" s="388"/>
      <c r="AR486" s="388"/>
      <c r="AS486" s="388"/>
      <c r="AT486" s="388"/>
      <c r="AU486" s="388"/>
      <c r="AV486" s="388"/>
      <c r="AW486" s="388"/>
      <c r="AX486" s="389"/>
      <c r="AY486" s="388"/>
      <c r="AZ486" s="388"/>
      <c r="BA486" s="388"/>
      <c r="BB486" s="388"/>
      <c r="BC486" s="388"/>
      <c r="BD486" s="388"/>
      <c r="BE486" s="388"/>
      <c r="BF486" s="388"/>
      <c r="BG486" s="388"/>
      <c r="BH486" s="390"/>
      <c r="BI486" s="385"/>
      <c r="BJ486" s="388"/>
      <c r="BK486" s="388"/>
      <c r="BL486" s="388"/>
      <c r="BM486" s="388"/>
      <c r="BN486" s="391"/>
      <c r="BO486" s="19">
        <f>COUNTIF(AG486:AW486,"Yes")</f>
        <v>0</v>
      </c>
      <c r="BP486" s="20">
        <f>COUNTIF(AX486:BG486, "Yes")</f>
        <v>0</v>
      </c>
      <c r="BQ486" s="21">
        <f>COUNTIF(BI486:BN486, "Yes")</f>
        <v>0</v>
      </c>
      <c r="BR486" s="242">
        <f>SUM(BO486:BQ486)</f>
        <v>0</v>
      </c>
      <c r="BS486" s="9" t="str">
        <f>IF(MATCH(B:B,'[2]Master ATLIS List'!$A:$A,0),"Y","N")</f>
        <v>Y</v>
      </c>
    </row>
    <row r="487" spans="1:71" s="28" customFormat="1" x14ac:dyDescent="0.2">
      <c r="A487" s="409" t="s">
        <v>601</v>
      </c>
      <c r="B487" s="26" t="s">
        <v>602</v>
      </c>
      <c r="C487" s="18" t="s">
        <v>1414</v>
      </c>
      <c r="D487" s="18" t="s">
        <v>13</v>
      </c>
      <c r="E487" s="27" t="s">
        <v>61</v>
      </c>
      <c r="F487" s="402">
        <f>SUMIFS('MCO Encounters'!G:G,'MCO Encounters'!A:A,B487,'MCO Encounters'!F:F,$C$1)</f>
        <v>0</v>
      </c>
      <c r="G487" s="371"/>
      <c r="H487" s="404">
        <f>SUMIFS('MCO Encounters'!I:I,'MCO Encounters'!A:A,B487,'MCO Encounters'!F:F,$C$1)</f>
        <v>0</v>
      </c>
      <c r="I487" s="371"/>
      <c r="J487" s="404">
        <f>SUMIFS('MCO Encounters'!H:H,'MCO Encounters'!A:A,B487,'MCO Encounters'!F:F,$C$1)</f>
        <v>0</v>
      </c>
      <c r="K487" s="372"/>
      <c r="L487" s="370"/>
      <c r="M487" s="394"/>
      <c r="N487" s="394"/>
      <c r="O487" s="394"/>
      <c r="P487" s="394"/>
      <c r="Q487" s="394"/>
      <c r="R487" s="395"/>
      <c r="S487" s="396"/>
      <c r="T487" s="394"/>
      <c r="U487" s="397"/>
      <c r="V487" s="398"/>
      <c r="W487" s="394"/>
      <c r="X487" s="398"/>
      <c r="Y487" s="394"/>
      <c r="Z487" s="396"/>
      <c r="AA487" s="398"/>
      <c r="AB487" s="398"/>
      <c r="AC487" s="398"/>
      <c r="AD487" s="398"/>
      <c r="AE487" s="398"/>
      <c r="AF487" s="397"/>
      <c r="AG487" s="388"/>
      <c r="AH487" s="388"/>
      <c r="AI487" s="388"/>
      <c r="AJ487" s="388"/>
      <c r="AK487" s="388"/>
      <c r="AL487" s="388"/>
      <c r="AM487" s="388"/>
      <c r="AN487" s="388"/>
      <c r="AO487" s="388"/>
      <c r="AP487" s="388"/>
      <c r="AQ487" s="388"/>
      <c r="AR487" s="388"/>
      <c r="AS487" s="388"/>
      <c r="AT487" s="388"/>
      <c r="AU487" s="388"/>
      <c r="AV487" s="388"/>
      <c r="AW487" s="388"/>
      <c r="AX487" s="389"/>
      <c r="AY487" s="388"/>
      <c r="AZ487" s="388"/>
      <c r="BA487" s="388"/>
      <c r="BB487" s="388"/>
      <c r="BC487" s="388"/>
      <c r="BD487" s="388"/>
      <c r="BE487" s="388"/>
      <c r="BF487" s="388"/>
      <c r="BG487" s="388"/>
      <c r="BH487" s="399"/>
      <c r="BI487" s="385"/>
      <c r="BJ487" s="388"/>
      <c r="BK487" s="388"/>
      <c r="BL487" s="388"/>
      <c r="BM487" s="388"/>
      <c r="BN487" s="391"/>
      <c r="BO487" s="19">
        <f>COUNTIF(AG487:AW487,"Yes")</f>
        <v>0</v>
      </c>
      <c r="BP487" s="20">
        <f>COUNTIF(AX487:BG487, "Yes")</f>
        <v>0</v>
      </c>
      <c r="BQ487" s="21">
        <f>COUNTIF(BI487:BN487, "Yes")</f>
        <v>0</v>
      </c>
      <c r="BR487" s="242">
        <f>SUM(BO487:BQ487)</f>
        <v>0</v>
      </c>
      <c r="BS487" s="9" t="str">
        <f>IF(MATCH(B:B,'[2]Master ATLIS List'!$A:$A,0),"Y","N")</f>
        <v>Y</v>
      </c>
    </row>
    <row r="488" spans="1:71" x14ac:dyDescent="0.2">
      <c r="A488" s="408" t="s">
        <v>1048</v>
      </c>
      <c r="B488" s="22" t="s">
        <v>1049</v>
      </c>
      <c r="C488" s="23" t="s">
        <v>1397</v>
      </c>
      <c r="D488" s="23" t="s">
        <v>15</v>
      </c>
      <c r="E488" s="24" t="s">
        <v>18</v>
      </c>
      <c r="F488" s="402">
        <f>SUMIFS('MCO Encounters'!G:G,'MCO Encounters'!A:A,B488,'MCO Encounters'!F:F,$C$1)</f>
        <v>0</v>
      </c>
      <c r="G488" s="371"/>
      <c r="H488" s="404">
        <f>SUMIFS('MCO Encounters'!I:I,'MCO Encounters'!A:A,B488,'MCO Encounters'!F:F,$C$1)</f>
        <v>0</v>
      </c>
      <c r="I488" s="371"/>
      <c r="J488" s="404">
        <f>SUMIFS('MCO Encounters'!H:H,'MCO Encounters'!A:A,B488,'MCO Encounters'!F:F,$C$1)</f>
        <v>0</v>
      </c>
      <c r="K488" s="372"/>
      <c r="L488" s="370"/>
      <c r="M488" s="383"/>
      <c r="N488" s="383"/>
      <c r="O488" s="383"/>
      <c r="P488" s="383"/>
      <c r="Q488" s="383"/>
      <c r="R488" s="384"/>
      <c r="S488" s="385"/>
      <c r="T488" s="383"/>
      <c r="U488" s="393"/>
      <c r="V488" s="388"/>
      <c r="W488" s="383"/>
      <c r="X488" s="388"/>
      <c r="Y488" s="383"/>
      <c r="Z488" s="385"/>
      <c r="AA488" s="388"/>
      <c r="AB488" s="388"/>
      <c r="AC488" s="388"/>
      <c r="AD488" s="388"/>
      <c r="AE488" s="388"/>
      <c r="AF488" s="393"/>
      <c r="AG488" s="388"/>
      <c r="AH488" s="388"/>
      <c r="AI488" s="388"/>
      <c r="AJ488" s="388"/>
      <c r="AK488" s="388"/>
      <c r="AL488" s="388"/>
      <c r="AM488" s="388"/>
      <c r="AN488" s="388"/>
      <c r="AO488" s="388"/>
      <c r="AP488" s="388"/>
      <c r="AQ488" s="388"/>
      <c r="AR488" s="388"/>
      <c r="AS488" s="388"/>
      <c r="AT488" s="388"/>
      <c r="AU488" s="388"/>
      <c r="AV488" s="388"/>
      <c r="AW488" s="388"/>
      <c r="AX488" s="389"/>
      <c r="AY488" s="388"/>
      <c r="AZ488" s="388"/>
      <c r="BA488" s="388"/>
      <c r="BB488" s="388"/>
      <c r="BC488" s="388"/>
      <c r="BD488" s="388"/>
      <c r="BE488" s="388"/>
      <c r="BF488" s="388"/>
      <c r="BG488" s="388"/>
      <c r="BH488" s="390"/>
      <c r="BI488" s="385"/>
      <c r="BJ488" s="388"/>
      <c r="BK488" s="388"/>
      <c r="BL488" s="388"/>
      <c r="BM488" s="388"/>
      <c r="BN488" s="391"/>
      <c r="BO488" s="19">
        <f>COUNTIF(AG488:AW488,"Yes")</f>
        <v>0</v>
      </c>
      <c r="BP488" s="20">
        <f>COUNTIF(AX488:BG488, "Yes")</f>
        <v>0</v>
      </c>
      <c r="BQ488" s="21">
        <f>COUNTIF(BI488:BN488, "Yes")</f>
        <v>0</v>
      </c>
      <c r="BR488" s="242">
        <f>SUM(BO488:BQ488)</f>
        <v>0</v>
      </c>
      <c r="BS488" s="9" t="str">
        <f>IF(MATCH(B:B,'[2]Master ATLIS List'!$A:$A,0),"Y","N")</f>
        <v>Y</v>
      </c>
    </row>
    <row r="489" spans="1:71" s="28" customFormat="1" x14ac:dyDescent="0.2">
      <c r="A489" s="409" t="s">
        <v>327</v>
      </c>
      <c r="B489" s="26" t="s">
        <v>328</v>
      </c>
      <c r="C489" s="18" t="s">
        <v>1829</v>
      </c>
      <c r="D489" s="18" t="s">
        <v>13</v>
      </c>
      <c r="E489" s="27" t="s">
        <v>66</v>
      </c>
      <c r="F489" s="402">
        <f>SUMIFS('MCO Encounters'!G:G,'MCO Encounters'!A:A,B489,'MCO Encounters'!F:F,$C$1)</f>
        <v>0</v>
      </c>
      <c r="G489" s="371"/>
      <c r="H489" s="404">
        <f>SUMIFS('MCO Encounters'!I:I,'MCO Encounters'!A:A,B489,'MCO Encounters'!F:F,$C$1)</f>
        <v>0</v>
      </c>
      <c r="I489" s="371"/>
      <c r="J489" s="404">
        <f>SUMIFS('MCO Encounters'!H:H,'MCO Encounters'!A:A,B489,'MCO Encounters'!F:F,$C$1)</f>
        <v>0</v>
      </c>
      <c r="K489" s="372"/>
      <c r="L489" s="370"/>
      <c r="M489" s="394"/>
      <c r="N489" s="394"/>
      <c r="O489" s="394"/>
      <c r="P489" s="394"/>
      <c r="Q489" s="394"/>
      <c r="R489" s="395"/>
      <c r="S489" s="396"/>
      <c r="T489" s="394"/>
      <c r="U489" s="397"/>
      <c r="V489" s="398"/>
      <c r="W489" s="394"/>
      <c r="X489" s="398"/>
      <c r="Y489" s="394"/>
      <c r="Z489" s="396"/>
      <c r="AA489" s="398"/>
      <c r="AB489" s="398"/>
      <c r="AC489" s="398"/>
      <c r="AD489" s="398"/>
      <c r="AE489" s="398"/>
      <c r="AF489" s="397"/>
      <c r="AG489" s="388"/>
      <c r="AH489" s="388"/>
      <c r="AI489" s="388"/>
      <c r="AJ489" s="388"/>
      <c r="AK489" s="388"/>
      <c r="AL489" s="388"/>
      <c r="AM489" s="388"/>
      <c r="AN489" s="388"/>
      <c r="AO489" s="388"/>
      <c r="AP489" s="388"/>
      <c r="AQ489" s="388"/>
      <c r="AR489" s="388"/>
      <c r="AS489" s="388"/>
      <c r="AT489" s="388"/>
      <c r="AU489" s="388"/>
      <c r="AV489" s="388"/>
      <c r="AW489" s="388"/>
      <c r="AX489" s="389"/>
      <c r="AY489" s="388"/>
      <c r="AZ489" s="388"/>
      <c r="BA489" s="388"/>
      <c r="BB489" s="388"/>
      <c r="BC489" s="388"/>
      <c r="BD489" s="388"/>
      <c r="BE489" s="388"/>
      <c r="BF489" s="388"/>
      <c r="BG489" s="388"/>
      <c r="BH489" s="399"/>
      <c r="BI489" s="385"/>
      <c r="BJ489" s="388"/>
      <c r="BK489" s="388"/>
      <c r="BL489" s="388"/>
      <c r="BM489" s="388"/>
      <c r="BN489" s="391"/>
      <c r="BO489" s="19">
        <f>COUNTIF(AG489:AW489,"Yes")</f>
        <v>0</v>
      </c>
      <c r="BP489" s="20">
        <f>COUNTIF(AX489:BG489, "Yes")</f>
        <v>0</v>
      </c>
      <c r="BQ489" s="21">
        <f>COUNTIF(BI489:BN489, "Yes")</f>
        <v>0</v>
      </c>
      <c r="BR489" s="242">
        <f>SUM(BO489:BQ489)</f>
        <v>0</v>
      </c>
      <c r="BS489" s="9" t="str">
        <f>IF(MATCH(B:B,'[2]Master ATLIS List'!$A:$A,0),"Y","N")</f>
        <v>Y</v>
      </c>
    </row>
    <row r="490" spans="1:71" ht="13.5" thickBot="1" x14ac:dyDescent="0.25">
      <c r="A490" s="408" t="s">
        <v>1516</v>
      </c>
      <c r="B490" s="22" t="s">
        <v>945</v>
      </c>
      <c r="C490" s="23" t="s">
        <v>1517</v>
      </c>
      <c r="D490" s="23" t="s">
        <v>15</v>
      </c>
      <c r="E490" s="24" t="s">
        <v>64</v>
      </c>
      <c r="F490" s="402">
        <f>SUMIFS('MCO Encounters'!G:G,'MCO Encounters'!A:A,B490,'MCO Encounters'!F:F,$C$1)</f>
        <v>0</v>
      </c>
      <c r="G490" s="371"/>
      <c r="H490" s="404">
        <f>SUMIFS('MCO Encounters'!I:I,'MCO Encounters'!A:A,B490,'MCO Encounters'!F:F,$C$1)</f>
        <v>0</v>
      </c>
      <c r="I490" s="371"/>
      <c r="J490" s="404">
        <f>SUMIFS('MCO Encounters'!H:H,'MCO Encounters'!A:A,B490,'MCO Encounters'!F:F,$C$1)</f>
        <v>0</v>
      </c>
      <c r="K490" s="372"/>
      <c r="L490" s="370"/>
      <c r="M490" s="383"/>
      <c r="N490" s="383"/>
      <c r="O490" s="383"/>
      <c r="P490" s="383"/>
      <c r="Q490" s="383"/>
      <c r="R490" s="384"/>
      <c r="S490" s="385"/>
      <c r="T490" s="383"/>
      <c r="U490" s="393"/>
      <c r="V490" s="388"/>
      <c r="W490" s="383"/>
      <c r="X490" s="388"/>
      <c r="Y490" s="383"/>
      <c r="Z490" s="385"/>
      <c r="AA490" s="388"/>
      <c r="AB490" s="388"/>
      <c r="AC490" s="388"/>
      <c r="AD490" s="388"/>
      <c r="AE490" s="388"/>
      <c r="AF490" s="393"/>
      <c r="AG490" s="388"/>
      <c r="AH490" s="388"/>
      <c r="AI490" s="388"/>
      <c r="AJ490" s="388"/>
      <c r="AK490" s="388"/>
      <c r="AL490" s="388"/>
      <c r="AM490" s="388"/>
      <c r="AN490" s="388"/>
      <c r="AO490" s="388"/>
      <c r="AP490" s="388"/>
      <c r="AQ490" s="388"/>
      <c r="AR490" s="388"/>
      <c r="AS490" s="388"/>
      <c r="AT490" s="388"/>
      <c r="AU490" s="388"/>
      <c r="AV490" s="388"/>
      <c r="AW490" s="388"/>
      <c r="AX490" s="389"/>
      <c r="AY490" s="388"/>
      <c r="AZ490" s="388"/>
      <c r="BA490" s="388"/>
      <c r="BB490" s="388"/>
      <c r="BC490" s="388"/>
      <c r="BD490" s="388"/>
      <c r="BE490" s="388"/>
      <c r="BF490" s="388"/>
      <c r="BG490" s="388"/>
      <c r="BH490" s="390"/>
      <c r="BI490" s="385"/>
      <c r="BJ490" s="388"/>
      <c r="BK490" s="388"/>
      <c r="BL490" s="388"/>
      <c r="BM490" s="388"/>
      <c r="BN490" s="391"/>
      <c r="BO490" s="19">
        <f>COUNTIF(AG490:AW490,"Yes")</f>
        <v>0</v>
      </c>
      <c r="BP490" s="20">
        <f>COUNTIF(AX490:BG490, "Yes")</f>
        <v>0</v>
      </c>
      <c r="BQ490" s="21">
        <f>COUNTIF(BI490:BN490, "Yes")</f>
        <v>0</v>
      </c>
      <c r="BR490" s="242">
        <f>SUM(BO490:BQ490)</f>
        <v>0</v>
      </c>
      <c r="BS490" s="9" t="str">
        <f>IF(MATCH(B:B,'[2]Master ATLIS List'!$A:$A,0),"Y","N")</f>
        <v>Y</v>
      </c>
    </row>
    <row r="491" spans="1:71" x14ac:dyDescent="0.2">
      <c r="AG491" s="148"/>
      <c r="AH491" s="148"/>
      <c r="AI491" s="148"/>
      <c r="AJ491" s="148"/>
      <c r="AK491" s="148"/>
      <c r="AL491" s="148"/>
      <c r="AM491" s="148"/>
      <c r="AN491" s="148"/>
      <c r="AO491" s="148"/>
      <c r="AP491" s="148"/>
      <c r="AQ491" s="148"/>
      <c r="AR491" s="148"/>
      <c r="AS491" s="148"/>
      <c r="AT491" s="148"/>
      <c r="AU491" s="148"/>
      <c r="AV491" s="148"/>
      <c r="AW491" s="148"/>
      <c r="AX491" s="148"/>
      <c r="AY491" s="148"/>
      <c r="AZ491" s="148"/>
      <c r="BA491" s="148"/>
      <c r="BB491" s="148"/>
      <c r="BC491" s="148"/>
      <c r="BD491" s="148"/>
      <c r="BE491" s="148"/>
      <c r="BF491" s="148"/>
      <c r="BG491" s="148"/>
    </row>
    <row r="492" spans="1:71" x14ac:dyDescent="0.2">
      <c r="AG492" s="149"/>
      <c r="AH492" s="149"/>
      <c r="AI492" s="149"/>
      <c r="AJ492" s="149"/>
      <c r="AK492" s="149"/>
      <c r="AL492" s="149"/>
      <c r="AM492" s="149"/>
      <c r="AN492" s="149"/>
      <c r="AO492" s="149"/>
      <c r="AP492" s="149"/>
      <c r="AQ492" s="149"/>
      <c r="AR492" s="149"/>
      <c r="AS492" s="149"/>
      <c r="AT492" s="149"/>
      <c r="AU492" s="149"/>
      <c r="AV492" s="149"/>
      <c r="AW492" s="149"/>
      <c r="AX492" s="149"/>
      <c r="AY492" s="149"/>
      <c r="AZ492" s="149"/>
      <c r="BA492" s="149"/>
      <c r="BB492" s="149"/>
      <c r="BC492" s="149"/>
      <c r="BD492" s="149"/>
      <c r="BE492" s="149"/>
      <c r="BF492" s="149"/>
      <c r="BG492" s="149"/>
    </row>
    <row r="493" spans="1:71" x14ac:dyDescent="0.2">
      <c r="AG493" s="149"/>
      <c r="AH493" s="149"/>
      <c r="AI493" s="149"/>
      <c r="AJ493" s="149"/>
      <c r="AK493" s="149"/>
      <c r="AL493" s="149"/>
      <c r="AM493" s="149"/>
      <c r="AN493" s="149"/>
      <c r="AO493" s="149"/>
      <c r="AP493" s="149"/>
      <c r="AQ493" s="149"/>
      <c r="AR493" s="149"/>
      <c r="AS493" s="149"/>
      <c r="AT493" s="149"/>
      <c r="AU493" s="149"/>
      <c r="AV493" s="149"/>
      <c r="AW493" s="149"/>
      <c r="AX493" s="149"/>
      <c r="AY493" s="149"/>
      <c r="AZ493" s="149"/>
      <c r="BA493" s="149"/>
      <c r="BB493" s="149"/>
      <c r="BC493" s="149"/>
      <c r="BD493" s="149"/>
      <c r="BE493" s="149"/>
      <c r="BF493" s="149"/>
      <c r="BG493" s="149"/>
    </row>
    <row r="494" spans="1:71" x14ac:dyDescent="0.2">
      <c r="AG494" s="149"/>
      <c r="AH494" s="149"/>
      <c r="AI494" s="149"/>
      <c r="AJ494" s="149"/>
      <c r="AK494" s="149"/>
      <c r="AL494" s="149"/>
      <c r="AM494" s="149"/>
      <c r="AN494" s="149"/>
      <c r="AO494" s="149"/>
      <c r="AP494" s="149"/>
      <c r="AQ494" s="149"/>
      <c r="AR494" s="149"/>
      <c r="AS494" s="149"/>
      <c r="AT494" s="149"/>
      <c r="AU494" s="149"/>
      <c r="AV494" s="149"/>
      <c r="AW494" s="149"/>
      <c r="AX494" s="149"/>
      <c r="AY494" s="149"/>
      <c r="AZ494" s="149"/>
      <c r="BA494" s="149"/>
      <c r="BB494" s="149"/>
      <c r="BC494" s="149"/>
      <c r="BD494" s="149"/>
      <c r="BE494" s="149"/>
      <c r="BF494" s="149"/>
      <c r="BG494" s="149"/>
    </row>
    <row r="495" spans="1:71" x14ac:dyDescent="0.2">
      <c r="AG495" s="149"/>
      <c r="AH495" s="149"/>
      <c r="AI495" s="149"/>
      <c r="AJ495" s="149"/>
      <c r="AK495" s="149"/>
      <c r="AL495" s="149"/>
      <c r="AM495" s="149"/>
      <c r="AN495" s="149"/>
      <c r="AO495" s="149"/>
      <c r="AP495" s="149"/>
      <c r="AQ495" s="149"/>
      <c r="AR495" s="149"/>
      <c r="AS495" s="149"/>
      <c r="AT495" s="149"/>
      <c r="AU495" s="149"/>
      <c r="AV495" s="149"/>
      <c r="AW495" s="149"/>
      <c r="AX495" s="149"/>
      <c r="AY495" s="149"/>
      <c r="AZ495" s="149"/>
      <c r="BA495" s="149"/>
      <c r="BB495" s="149"/>
      <c r="BC495" s="149"/>
      <c r="BD495" s="149"/>
      <c r="BE495" s="149"/>
      <c r="BF495" s="149"/>
      <c r="BG495" s="149"/>
    </row>
    <row r="496" spans="1:71" x14ac:dyDescent="0.2">
      <c r="AG496" s="149"/>
      <c r="AH496" s="149"/>
      <c r="AI496" s="149"/>
      <c r="AJ496" s="149"/>
      <c r="AK496" s="149"/>
      <c r="AL496" s="149"/>
      <c r="AM496" s="149"/>
      <c r="AN496" s="149"/>
      <c r="AO496" s="149"/>
      <c r="AP496" s="149"/>
      <c r="AQ496" s="149"/>
      <c r="AR496" s="149"/>
      <c r="AS496" s="149"/>
      <c r="AT496" s="149"/>
      <c r="AU496" s="149"/>
      <c r="AV496" s="149"/>
      <c r="AW496" s="149"/>
      <c r="AX496" s="149"/>
      <c r="AY496" s="149"/>
      <c r="AZ496" s="149"/>
      <c r="BA496" s="149"/>
      <c r="BB496" s="149"/>
      <c r="BC496" s="149"/>
      <c r="BD496" s="149"/>
      <c r="BE496" s="149"/>
      <c r="BF496" s="149"/>
      <c r="BG496" s="149"/>
    </row>
    <row r="497" spans="33:59" x14ac:dyDescent="0.2">
      <c r="AG497" s="149"/>
      <c r="AH497" s="149"/>
      <c r="AI497" s="149"/>
      <c r="AJ497" s="149"/>
      <c r="AK497" s="149"/>
      <c r="AL497" s="149"/>
      <c r="AM497" s="149"/>
      <c r="AN497" s="149"/>
      <c r="AO497" s="149"/>
      <c r="AP497" s="149"/>
      <c r="AQ497" s="149"/>
      <c r="AR497" s="149"/>
      <c r="AS497" s="149"/>
      <c r="AT497" s="149"/>
      <c r="AU497" s="149"/>
      <c r="AV497" s="149"/>
      <c r="AW497" s="149"/>
      <c r="AX497" s="149"/>
      <c r="AY497" s="149"/>
      <c r="AZ497" s="149"/>
      <c r="BA497" s="149"/>
      <c r="BB497" s="149"/>
      <c r="BC497" s="149"/>
      <c r="BD497" s="149"/>
      <c r="BE497" s="149"/>
      <c r="BF497" s="149"/>
      <c r="BG497" s="149"/>
    </row>
    <row r="498" spans="33:59" x14ac:dyDescent="0.2">
      <c r="AG498" s="149"/>
      <c r="AH498" s="149"/>
      <c r="AI498" s="149"/>
      <c r="AJ498" s="149"/>
      <c r="AK498" s="149"/>
      <c r="AL498" s="149"/>
      <c r="AM498" s="149"/>
      <c r="AN498" s="149"/>
      <c r="AO498" s="149"/>
      <c r="AP498" s="149"/>
      <c r="AQ498" s="149"/>
      <c r="AR498" s="149"/>
      <c r="AS498" s="149"/>
      <c r="AT498" s="149"/>
      <c r="AU498" s="149"/>
      <c r="AV498" s="149"/>
      <c r="AW498" s="149"/>
      <c r="AX498" s="149"/>
      <c r="AY498" s="149"/>
      <c r="AZ498" s="149"/>
      <c r="BA498" s="149"/>
      <c r="BB498" s="149"/>
      <c r="BC498" s="149"/>
      <c r="BD498" s="149"/>
      <c r="BE498" s="149"/>
      <c r="BF498" s="149"/>
      <c r="BG498" s="149"/>
    </row>
    <row r="499" spans="33:59" x14ac:dyDescent="0.2">
      <c r="AG499" s="149"/>
      <c r="AH499" s="149"/>
      <c r="AI499" s="149"/>
      <c r="AJ499" s="149"/>
      <c r="AK499" s="149"/>
      <c r="AL499" s="149"/>
      <c r="AM499" s="149"/>
      <c r="AN499" s="149"/>
      <c r="AO499" s="149"/>
      <c r="AP499" s="149"/>
      <c r="AQ499" s="149"/>
      <c r="AR499" s="149"/>
      <c r="AS499" s="149"/>
      <c r="AT499" s="149"/>
      <c r="AU499" s="149"/>
      <c r="AV499" s="149"/>
      <c r="AW499" s="149"/>
      <c r="AX499" s="149"/>
      <c r="AY499" s="149"/>
      <c r="AZ499" s="149"/>
      <c r="BA499" s="149"/>
      <c r="BB499" s="149"/>
      <c r="BC499" s="149"/>
      <c r="BD499" s="149"/>
      <c r="BE499" s="149"/>
      <c r="BF499" s="149"/>
      <c r="BG499" s="149"/>
    </row>
    <row r="500" spans="33:59" x14ac:dyDescent="0.2">
      <c r="AG500" s="149"/>
      <c r="AH500" s="149"/>
      <c r="AI500" s="149"/>
      <c r="AJ500" s="149"/>
      <c r="AK500" s="149"/>
      <c r="AL500" s="149"/>
      <c r="AM500" s="149"/>
      <c r="AN500" s="149"/>
      <c r="AO500" s="149"/>
      <c r="AP500" s="149"/>
      <c r="AQ500" s="149"/>
      <c r="AR500" s="149"/>
      <c r="AS500" s="149"/>
      <c r="AT500" s="149"/>
      <c r="AU500" s="149"/>
      <c r="AV500" s="149"/>
      <c r="AW500" s="149"/>
      <c r="AX500" s="149"/>
      <c r="AY500" s="149"/>
      <c r="AZ500" s="149"/>
      <c r="BA500" s="149"/>
      <c r="BB500" s="149"/>
      <c r="BC500" s="149"/>
      <c r="BD500" s="149"/>
      <c r="BE500" s="149"/>
      <c r="BF500" s="149"/>
      <c r="BG500" s="149"/>
    </row>
    <row r="501" spans="33:59" x14ac:dyDescent="0.2">
      <c r="AG501" s="149"/>
      <c r="AH501" s="149"/>
      <c r="AI501" s="149"/>
      <c r="AJ501" s="149"/>
      <c r="AK501" s="149"/>
      <c r="AL501" s="149"/>
      <c r="AM501" s="149"/>
      <c r="AN501" s="149"/>
      <c r="AO501" s="149"/>
      <c r="AP501" s="149"/>
      <c r="AQ501" s="149"/>
      <c r="AR501" s="149"/>
      <c r="AS501" s="149"/>
      <c r="AT501" s="149"/>
      <c r="AU501" s="149"/>
      <c r="AV501" s="149"/>
      <c r="AW501" s="149"/>
      <c r="AX501" s="149"/>
      <c r="AY501" s="149"/>
      <c r="AZ501" s="149"/>
      <c r="BA501" s="149"/>
      <c r="BB501" s="149"/>
      <c r="BC501" s="149"/>
      <c r="BD501" s="149"/>
      <c r="BE501" s="149"/>
      <c r="BF501" s="149"/>
      <c r="BG501" s="149"/>
    </row>
    <row r="502" spans="33:59" x14ac:dyDescent="0.2">
      <c r="AG502" s="149"/>
      <c r="AH502" s="149"/>
      <c r="AI502" s="149"/>
      <c r="AJ502" s="149"/>
      <c r="AK502" s="149"/>
      <c r="AL502" s="149"/>
      <c r="AM502" s="149"/>
      <c r="AN502" s="149"/>
      <c r="AO502" s="149"/>
      <c r="AP502" s="149"/>
      <c r="AQ502" s="149"/>
      <c r="AR502" s="149"/>
      <c r="AS502" s="149"/>
      <c r="AT502" s="149"/>
      <c r="AU502" s="149"/>
      <c r="AV502" s="149"/>
      <c r="AW502" s="149"/>
      <c r="AX502" s="149"/>
      <c r="AY502" s="149"/>
      <c r="AZ502" s="149"/>
      <c r="BA502" s="149"/>
      <c r="BB502" s="149"/>
      <c r="BC502" s="149"/>
      <c r="BD502" s="149"/>
      <c r="BE502" s="149"/>
      <c r="BF502" s="149"/>
      <c r="BG502" s="149"/>
    </row>
    <row r="503" spans="33:59" x14ac:dyDescent="0.2">
      <c r="AG503" s="149"/>
      <c r="AH503" s="149"/>
      <c r="AI503" s="149"/>
      <c r="AJ503" s="149"/>
      <c r="AK503" s="149"/>
      <c r="AL503" s="149"/>
      <c r="AM503" s="149"/>
      <c r="AN503" s="149"/>
      <c r="AO503" s="149"/>
      <c r="AP503" s="149"/>
      <c r="AQ503" s="149"/>
      <c r="AR503" s="149"/>
      <c r="AS503" s="149"/>
      <c r="AT503" s="149"/>
      <c r="AU503" s="149"/>
      <c r="AV503" s="149"/>
      <c r="AW503" s="149"/>
      <c r="AX503" s="149"/>
      <c r="AY503" s="149"/>
      <c r="AZ503" s="149"/>
      <c r="BA503" s="149"/>
      <c r="BB503" s="149"/>
      <c r="BC503" s="149"/>
      <c r="BD503" s="149"/>
      <c r="BE503" s="149"/>
      <c r="BF503" s="149"/>
      <c r="BG503" s="149"/>
    </row>
    <row r="504" spans="33:59" x14ac:dyDescent="0.2">
      <c r="AG504" s="149"/>
      <c r="AH504" s="149"/>
      <c r="AI504" s="149"/>
      <c r="AJ504" s="149"/>
      <c r="AK504" s="149"/>
      <c r="AL504" s="149"/>
      <c r="AM504" s="149"/>
      <c r="AN504" s="149"/>
      <c r="AO504" s="149"/>
      <c r="AP504" s="149"/>
      <c r="AQ504" s="149"/>
      <c r="AR504" s="149"/>
      <c r="AS504" s="149"/>
      <c r="AT504" s="149"/>
      <c r="AU504" s="149"/>
      <c r="AV504" s="149"/>
      <c r="AW504" s="149"/>
      <c r="AX504" s="149"/>
      <c r="AY504" s="149"/>
      <c r="AZ504" s="149"/>
      <c r="BA504" s="149"/>
      <c r="BB504" s="149"/>
      <c r="BC504" s="149"/>
      <c r="BD504" s="149"/>
      <c r="BE504" s="149"/>
      <c r="BF504" s="149"/>
      <c r="BG504" s="149"/>
    </row>
    <row r="505" spans="33:59" x14ac:dyDescent="0.2">
      <c r="AG505" s="149"/>
      <c r="AH505" s="149"/>
      <c r="AI505" s="149"/>
      <c r="AJ505" s="149"/>
      <c r="AK505" s="149"/>
      <c r="AL505" s="149"/>
      <c r="AM505" s="149"/>
      <c r="AN505" s="149"/>
      <c r="AO505" s="149"/>
      <c r="AP505" s="149"/>
      <c r="AQ505" s="149"/>
      <c r="AR505" s="149"/>
      <c r="AS505" s="149"/>
      <c r="AT505" s="149"/>
      <c r="AU505" s="149"/>
      <c r="AV505" s="149"/>
      <c r="AW505" s="149"/>
      <c r="AX505" s="149"/>
      <c r="AY505" s="149"/>
      <c r="AZ505" s="149"/>
      <c r="BA505" s="149"/>
      <c r="BB505" s="149"/>
      <c r="BC505" s="149"/>
      <c r="BD505" s="149"/>
      <c r="BE505" s="149"/>
      <c r="BF505" s="149"/>
      <c r="BG505" s="149"/>
    </row>
    <row r="506" spans="33:59" x14ac:dyDescent="0.2">
      <c r="AG506" s="149"/>
      <c r="AH506" s="149"/>
      <c r="AI506" s="149"/>
      <c r="AJ506" s="149"/>
      <c r="AK506" s="149"/>
      <c r="AL506" s="149"/>
      <c r="AM506" s="149"/>
      <c r="AN506" s="149"/>
      <c r="AO506" s="149"/>
      <c r="AP506" s="149"/>
      <c r="AQ506" s="149"/>
      <c r="AR506" s="149"/>
      <c r="AS506" s="149"/>
      <c r="AT506" s="149"/>
      <c r="AU506" s="149"/>
      <c r="AV506" s="149"/>
      <c r="AW506" s="149"/>
      <c r="AX506" s="149"/>
      <c r="AY506" s="149"/>
      <c r="AZ506" s="149"/>
      <c r="BA506" s="149"/>
      <c r="BB506" s="149"/>
      <c r="BC506" s="149"/>
      <c r="BD506" s="149"/>
      <c r="BE506" s="149"/>
      <c r="BF506" s="149"/>
      <c r="BG506" s="149"/>
    </row>
    <row r="507" spans="33:59" x14ac:dyDescent="0.2">
      <c r="AG507" s="149"/>
      <c r="AH507" s="149"/>
      <c r="AI507" s="149"/>
      <c r="AJ507" s="149"/>
      <c r="AK507" s="149"/>
      <c r="AL507" s="149"/>
      <c r="AM507" s="149"/>
      <c r="AN507" s="149"/>
      <c r="AO507" s="149"/>
      <c r="AP507" s="149"/>
      <c r="AQ507" s="149"/>
      <c r="AR507" s="149"/>
      <c r="AS507" s="149"/>
      <c r="AT507" s="149"/>
      <c r="AU507" s="149"/>
      <c r="AV507" s="149"/>
      <c r="AW507" s="149"/>
      <c r="AX507" s="149"/>
      <c r="AY507" s="149"/>
      <c r="AZ507" s="149"/>
      <c r="BA507" s="149"/>
      <c r="BB507" s="149"/>
      <c r="BC507" s="149"/>
      <c r="BD507" s="149"/>
      <c r="BE507" s="149"/>
      <c r="BF507" s="149"/>
      <c r="BG507" s="149"/>
    </row>
    <row r="508" spans="33:59" x14ac:dyDescent="0.2">
      <c r="AG508" s="149"/>
      <c r="AH508" s="149"/>
      <c r="AI508" s="149"/>
      <c r="AJ508" s="149"/>
      <c r="AK508" s="149"/>
      <c r="AL508" s="149"/>
      <c r="AM508" s="149"/>
      <c r="AN508" s="149"/>
      <c r="AO508" s="149"/>
      <c r="AP508" s="149"/>
      <c r="AQ508" s="149"/>
      <c r="AR508" s="149"/>
      <c r="AS508" s="149"/>
      <c r="AT508" s="149"/>
      <c r="AU508" s="149"/>
      <c r="AV508" s="149"/>
      <c r="AW508" s="149"/>
      <c r="AX508" s="149"/>
      <c r="AY508" s="149"/>
      <c r="AZ508" s="149"/>
      <c r="BA508" s="149"/>
      <c r="BB508" s="149"/>
      <c r="BC508" s="149"/>
      <c r="BD508" s="149"/>
      <c r="BE508" s="149"/>
      <c r="BF508" s="149"/>
      <c r="BG508" s="149"/>
    </row>
    <row r="509" spans="33:59" x14ac:dyDescent="0.2">
      <c r="AG509" s="149"/>
      <c r="AH509" s="149"/>
      <c r="AI509" s="149"/>
      <c r="AJ509" s="149"/>
      <c r="AK509" s="149"/>
      <c r="AL509" s="149"/>
      <c r="AM509" s="149"/>
      <c r="AN509" s="149"/>
      <c r="AO509" s="149"/>
      <c r="AP509" s="149"/>
      <c r="AQ509" s="149"/>
      <c r="AR509" s="149"/>
      <c r="AS509" s="149"/>
      <c r="AT509" s="149"/>
      <c r="AU509" s="149"/>
      <c r="AV509" s="149"/>
      <c r="AW509" s="149"/>
      <c r="AX509" s="149"/>
      <c r="AY509" s="149"/>
      <c r="AZ509" s="149"/>
      <c r="BA509" s="149"/>
      <c r="BB509" s="149"/>
      <c r="BC509" s="149"/>
      <c r="BD509" s="149"/>
      <c r="BE509" s="149"/>
      <c r="BF509" s="149"/>
      <c r="BG509" s="149"/>
    </row>
  </sheetData>
  <sheetProtection algorithmName="SHA-512" hashValue="m8kSePB/c8KzKZJE0x3s4focrCNC238nmIp4uBfBFIwxg2If0387rCHDZzqWAnoqHJ9pVtSQxUFeJW3aOTX+eg==" saltValue="cQ3xrtS/kc5P2ursUk5xDA==" spinCount="100000" sheet="1" autoFilter="0"/>
  <autoFilter ref="A9:BS9" xr:uid="{90D8E2CA-B64B-4898-B0EA-255A2FA9FBCD}"/>
  <mergeCells count="41">
    <mergeCell ref="O5:O7"/>
    <mergeCell ref="P5:P7"/>
    <mergeCell ref="Q5:Q7"/>
    <mergeCell ref="S5:Y5"/>
    <mergeCell ref="S6:S7"/>
    <mergeCell ref="T6:T7"/>
    <mergeCell ref="V6:V7"/>
    <mergeCell ref="W6:W7"/>
    <mergeCell ref="X6:X7"/>
    <mergeCell ref="Y6:Y7"/>
    <mergeCell ref="R5:R7"/>
    <mergeCell ref="U6:U7"/>
    <mergeCell ref="L5:L7"/>
    <mergeCell ref="M5:M7"/>
    <mergeCell ref="N5:N7"/>
    <mergeCell ref="K5:K7"/>
    <mergeCell ref="A1:B1"/>
    <mergeCell ref="G5:G7"/>
    <mergeCell ref="H5:H7"/>
    <mergeCell ref="I5:I7"/>
    <mergeCell ref="J5:J7"/>
    <mergeCell ref="F5:F7"/>
    <mergeCell ref="A5:A7"/>
    <mergeCell ref="B5:B7"/>
    <mergeCell ref="C5:C7"/>
    <mergeCell ref="D5:D7"/>
    <mergeCell ref="E5:E7"/>
    <mergeCell ref="Z6:Z7"/>
    <mergeCell ref="AG6:AW6"/>
    <mergeCell ref="BO6:BQ6"/>
    <mergeCell ref="AX6:BG6"/>
    <mergeCell ref="Z5:BH5"/>
    <mergeCell ref="BI6:BN6"/>
    <mergeCell ref="BI5:BN5"/>
    <mergeCell ref="AA6:AA7"/>
    <mergeCell ref="AB6:AB7"/>
    <mergeCell ref="AC6:AC7"/>
    <mergeCell ref="AD6:AD7"/>
    <mergeCell ref="AE6:AE7"/>
    <mergeCell ref="AF6:AF7"/>
    <mergeCell ref="BO5:BR5"/>
  </mergeCells>
  <conditionalFormatting sqref="W10:Y490">
    <cfRule type="expression" dxfId="7" priority="5">
      <formula>$V10="Yes"</formula>
    </cfRule>
  </conditionalFormatting>
  <conditionalFormatting sqref="AA10:BG490">
    <cfRule type="expression" dxfId="6" priority="4">
      <formula>$Z10="No"</formula>
    </cfRule>
  </conditionalFormatting>
  <conditionalFormatting sqref="T10:V490">
    <cfRule type="expression" dxfId="5" priority="2">
      <formula>$S10="No"</formula>
    </cfRule>
  </conditionalFormatting>
  <conditionalFormatting sqref="Y10:Y490">
    <cfRule type="expression" dxfId="4" priority="1">
      <formula>$X10="Yes"</formula>
    </cfRule>
  </conditionalFormatting>
  <pageMargins left="0.7" right="0.7" top="0.75" bottom="0.75" header="0.3" footer="0.3"/>
  <pageSetup scale="51" pageOrder="overThenDown" orientation="landscape" r:id="rId1"/>
  <colBreaks count="2" manualBreakCount="2">
    <brk id="5" max="1048575" man="1"/>
    <brk id="16" max="1048575" man="1"/>
  </colBreaks>
  <extLst>
    <ext xmlns:x14="http://schemas.microsoft.com/office/spreadsheetml/2009/9/main" uri="{78C0D931-6437-407d-A8EE-F0AAD7539E65}">
      <x14:conditionalFormattings>
        <x14:conditionalFormatting xmlns:xm="http://schemas.microsoft.com/office/excel/2006/main">
          <x14:cfRule type="expression" priority="3" id="{355764A0-9E56-4B10-824A-8C3BEADF85E5}">
            <xm:f>$AF10='Data Validation Lists'!$A$21</xm:f>
            <x14:dxf>
              <fill>
                <patternFill>
                  <bgColor theme="1" tint="0.499984740745262"/>
                </patternFill>
              </fill>
            </x14:dxf>
          </x14:cfRule>
          <xm:sqref>AG10:BG490</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EE279EA8-83EB-4F77-B835-AAED10DD7434}">
          <x14:formula1>
            <xm:f>'Data Validation Lists'!$A$5:$A$6</xm:f>
          </x14:formula1>
          <xm:sqref>BI10:BM490 Z10:AE490 X10:X490 S10:S490 V10:V490 AG10:BG490 L10:L490</xm:sqref>
        </x14:dataValidation>
        <x14:dataValidation type="list" allowBlank="1" showInputMessage="1" showErrorMessage="1" xr:uid="{F8C6BBE3-B737-47FE-ACE4-2142F65C9D91}">
          <x14:formula1>
            <xm:f>'Data Validation Lists'!$A$9:$A$14</xm:f>
          </x14:formula1>
          <xm:sqref>W10:W490</xm:sqref>
        </x14:dataValidation>
        <x14:dataValidation type="list" allowBlank="1" showInputMessage="1" showErrorMessage="1" xr:uid="{0A144405-9926-48EA-9821-5602BCBC23E7}">
          <x14:formula1>
            <xm:f>'Data Validation Lists'!$A$16:$A$21</xm:f>
          </x14:formula1>
          <xm:sqref>AF10:AF490 U10:U490</xm:sqref>
        </x14:dataValidation>
        <x14:dataValidation type="list" allowBlank="1" showInputMessage="1" showErrorMessage="1" xr:uid="{D08D2F9F-1AEC-4BFB-9B33-4A50098C5BF4}">
          <x14:formula1>
            <xm:f>'Data Validation Lists'!$A$23:$A$25</xm:f>
          </x14:formula1>
          <xm:sqref>T10:T490</xm:sqref>
        </x14:dataValidation>
        <x14:dataValidation type="list" allowBlank="1" showInputMessage="1" showErrorMessage="1" xr:uid="{C6CA24DD-1019-40F1-8E30-140710B58FCA}">
          <x14:formula1>
            <xm:f>'Data Validation Lists'!$A$1:$A$2</xm:f>
          </x14:formula1>
          <xm:sqref>I10:I490 G10:G490 K10:K490</xm:sqref>
        </x14:dataValidation>
        <x14:dataValidation type="list" allowBlank="1" showInputMessage="1" showErrorMessage="1" xr:uid="{83D2A454-F1F2-4797-9CDA-5BE5AD46B459}">
          <x14:formula1>
            <xm:f>'Data Validation Lists'!$B$54:$B$69</xm:f>
          </x14:formula1>
          <xm:sqref>C1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D298-845B-4FC3-838B-E19875958228}">
  <sheetPr codeName="Sheet9">
    <tabColor rgb="FF0070C0"/>
  </sheetPr>
  <dimension ref="A1:Y46"/>
  <sheetViews>
    <sheetView zoomScale="80" zoomScaleNormal="80" zoomScaleSheetLayoutView="70" workbookViewId="0">
      <selection activeCell="F19" sqref="F19"/>
    </sheetView>
  </sheetViews>
  <sheetFormatPr defaultColWidth="8.796875" defaultRowHeight="14.25" x14ac:dyDescent="0.2"/>
  <cols>
    <col min="1" max="1" width="18.796875" style="290" customWidth="1"/>
    <col min="2" max="2" width="16.69921875" style="290" customWidth="1"/>
    <col min="3" max="7" width="11.69921875" style="290" customWidth="1"/>
    <col min="8" max="9" width="10.69921875" style="290" customWidth="1"/>
    <col min="10" max="10" width="16.69921875" style="290" customWidth="1"/>
    <col min="11" max="17" width="11.69921875" style="290" customWidth="1"/>
    <col min="18" max="18" width="16.69921875" style="290" customWidth="1"/>
    <col min="19" max="25" width="11.69921875" style="290" customWidth="1"/>
    <col min="26" max="16384" width="8.796875" style="290"/>
  </cols>
  <sheetData>
    <row r="1" spans="1:7" ht="45" x14ac:dyDescent="0.2">
      <c r="A1" s="304" t="s">
        <v>1365</v>
      </c>
      <c r="B1" s="351"/>
      <c r="C1" s="352" t="s">
        <v>31</v>
      </c>
      <c r="D1" s="351"/>
      <c r="E1" s="352" t="s">
        <v>31</v>
      </c>
      <c r="F1" s="351"/>
      <c r="G1" s="353" t="s">
        <v>31</v>
      </c>
    </row>
    <row r="2" spans="1:7" ht="60.75" thickBot="1" x14ac:dyDescent="0.25">
      <c r="A2" s="354" t="s">
        <v>1366</v>
      </c>
      <c r="B2" s="355" t="s">
        <v>1361</v>
      </c>
      <c r="C2" s="291"/>
      <c r="D2" s="361" t="s">
        <v>1362</v>
      </c>
      <c r="E2" s="292"/>
      <c r="F2" s="362" t="s">
        <v>1363</v>
      </c>
      <c r="G2" s="293"/>
    </row>
    <row r="3" spans="1:7" ht="45" x14ac:dyDescent="0.2">
      <c r="A3" s="356" t="s">
        <v>1371</v>
      </c>
      <c r="B3" s="357" t="s">
        <v>1370</v>
      </c>
      <c r="C3" s="294" t="s">
        <v>31</v>
      </c>
      <c r="D3" s="363" t="s">
        <v>1359</v>
      </c>
      <c r="E3" s="369" t="s">
        <v>31</v>
      </c>
      <c r="F3" s="366" t="s">
        <v>1360</v>
      </c>
      <c r="G3" s="353" t="s">
        <v>31</v>
      </c>
    </row>
    <row r="4" spans="1:7" ht="15" x14ac:dyDescent="0.2">
      <c r="A4" s="356"/>
      <c r="B4" s="358"/>
      <c r="C4" s="295"/>
      <c r="D4" s="364"/>
      <c r="E4" s="296"/>
      <c r="F4" s="367"/>
      <c r="G4" s="297"/>
    </row>
    <row r="5" spans="1:7" ht="16.149999999999999" customHeight="1" x14ac:dyDescent="0.2">
      <c r="A5" s="356"/>
      <c r="B5" s="358"/>
      <c r="C5" s="295"/>
      <c r="D5" s="364"/>
      <c r="E5" s="296"/>
      <c r="F5" s="367"/>
      <c r="G5" s="297"/>
    </row>
    <row r="6" spans="1:7" ht="16.149999999999999" customHeight="1" x14ac:dyDescent="0.2">
      <c r="A6" s="356"/>
      <c r="B6" s="358"/>
      <c r="C6" s="295"/>
      <c r="D6" s="364"/>
      <c r="E6" s="296"/>
      <c r="F6" s="367"/>
      <c r="G6" s="297"/>
    </row>
    <row r="7" spans="1:7" ht="16.149999999999999" customHeight="1" x14ac:dyDescent="0.2">
      <c r="A7" s="356"/>
      <c r="B7" s="358"/>
      <c r="C7" s="295"/>
      <c r="D7" s="364"/>
      <c r="E7" s="296"/>
      <c r="F7" s="367"/>
      <c r="G7" s="297"/>
    </row>
    <row r="8" spans="1:7" ht="16.149999999999999" customHeight="1" x14ac:dyDescent="0.2">
      <c r="A8" s="356"/>
      <c r="B8" s="358"/>
      <c r="C8" s="295"/>
      <c r="D8" s="364"/>
      <c r="E8" s="296"/>
      <c r="F8" s="367"/>
      <c r="G8" s="297"/>
    </row>
    <row r="9" spans="1:7" ht="16.149999999999999" customHeight="1" x14ac:dyDescent="0.2">
      <c r="A9" s="356"/>
      <c r="B9" s="358"/>
      <c r="C9" s="295"/>
      <c r="D9" s="364"/>
      <c r="E9" s="296"/>
      <c r="F9" s="367"/>
      <c r="G9" s="297"/>
    </row>
    <row r="10" spans="1:7" ht="16.149999999999999" customHeight="1" x14ac:dyDescent="0.2">
      <c r="A10" s="356"/>
      <c r="B10" s="358"/>
      <c r="C10" s="295"/>
      <c r="D10" s="364"/>
      <c r="E10" s="296"/>
      <c r="F10" s="367"/>
      <c r="G10" s="297"/>
    </row>
    <row r="11" spans="1:7" ht="16.149999999999999" customHeight="1" x14ac:dyDescent="0.2">
      <c r="A11" s="356"/>
      <c r="B11" s="358"/>
      <c r="C11" s="295"/>
      <c r="D11" s="364"/>
      <c r="E11" s="296"/>
      <c r="F11" s="367"/>
      <c r="G11" s="297"/>
    </row>
    <row r="12" spans="1:7" s="301" customFormat="1" ht="16.149999999999999" customHeight="1" x14ac:dyDescent="0.2">
      <c r="A12" s="356"/>
      <c r="B12" s="358"/>
      <c r="C12" s="298"/>
      <c r="D12" s="364"/>
      <c r="E12" s="299"/>
      <c r="F12" s="367"/>
      <c r="G12" s="300"/>
    </row>
    <row r="13" spans="1:7" ht="16.149999999999999" customHeight="1" x14ac:dyDescent="0.2">
      <c r="A13" s="356"/>
      <c r="B13" s="358"/>
      <c r="C13" s="295"/>
      <c r="D13" s="364"/>
      <c r="E13" s="296"/>
      <c r="F13" s="367"/>
      <c r="G13" s="297"/>
    </row>
    <row r="14" spans="1:7" ht="16.149999999999999" customHeight="1" x14ac:dyDescent="0.2">
      <c r="A14" s="356"/>
      <c r="B14" s="358"/>
      <c r="C14" s="295"/>
      <c r="D14" s="364"/>
      <c r="E14" s="296"/>
      <c r="F14" s="367"/>
      <c r="G14" s="297"/>
    </row>
    <row r="15" spans="1:7" ht="16.149999999999999" customHeight="1" x14ac:dyDescent="0.2">
      <c r="A15" s="356"/>
      <c r="B15" s="358"/>
      <c r="C15" s="295"/>
      <c r="D15" s="364"/>
      <c r="E15" s="296"/>
      <c r="F15" s="367"/>
      <c r="G15" s="297"/>
    </row>
    <row r="16" spans="1:7" ht="16.899999999999999" customHeight="1" thickBot="1" x14ac:dyDescent="0.25">
      <c r="A16" s="359"/>
      <c r="B16" s="360"/>
      <c r="C16" s="291"/>
      <c r="D16" s="365"/>
      <c r="E16" s="292"/>
      <c r="F16" s="368"/>
      <c r="G16" s="293"/>
    </row>
    <row r="17" spans="1:25" ht="15" thickBot="1" x14ac:dyDescent="0.25"/>
    <row r="18" spans="1:25" s="303" customFormat="1" ht="57" customHeight="1" x14ac:dyDescent="0.2">
      <c r="B18" s="304" t="s">
        <v>36</v>
      </c>
      <c r="C18" s="305" t="s">
        <v>1126</v>
      </c>
      <c r="D18" s="305"/>
      <c r="E18" s="305"/>
      <c r="F18" s="306"/>
      <c r="G18" s="307"/>
      <c r="H18" s="307"/>
      <c r="I18" s="307"/>
      <c r="J18" s="304" t="s">
        <v>1118</v>
      </c>
      <c r="K18" s="305" t="s">
        <v>1126</v>
      </c>
      <c r="L18" s="305"/>
      <c r="M18" s="305"/>
      <c r="N18" s="306"/>
      <c r="O18" s="307"/>
      <c r="P18" s="307"/>
      <c r="Q18" s="307"/>
      <c r="R18" s="304" t="s">
        <v>50</v>
      </c>
      <c r="S18" s="625" t="s">
        <v>1126</v>
      </c>
      <c r="T18" s="625"/>
      <c r="U18" s="625"/>
      <c r="V18" s="626"/>
      <c r="W18" s="307"/>
      <c r="X18" s="307"/>
      <c r="Y18" s="308"/>
    </row>
    <row r="19" spans="1:25" s="303" customFormat="1" ht="159" customHeight="1" x14ac:dyDescent="0.2">
      <c r="B19" s="309" t="s">
        <v>1125</v>
      </c>
      <c r="C19" s="310" t="s">
        <v>1124</v>
      </c>
      <c r="D19" s="310" t="s">
        <v>1123</v>
      </c>
      <c r="E19" s="310" t="s">
        <v>1122</v>
      </c>
      <c r="F19" s="310" t="s">
        <v>1121</v>
      </c>
      <c r="G19" s="311"/>
      <c r="H19" s="311"/>
      <c r="I19" s="311"/>
      <c r="J19" s="309" t="s">
        <v>1125</v>
      </c>
      <c r="K19" s="310" t="s">
        <v>1124</v>
      </c>
      <c r="L19" s="310" t="s">
        <v>1123</v>
      </c>
      <c r="M19" s="310" t="s">
        <v>1122</v>
      </c>
      <c r="N19" s="310" t="s">
        <v>1121</v>
      </c>
      <c r="O19" s="311"/>
      <c r="P19" s="311"/>
      <c r="Q19" s="311"/>
      <c r="R19" s="309" t="s">
        <v>1125</v>
      </c>
      <c r="S19" s="310" t="s">
        <v>1124</v>
      </c>
      <c r="T19" s="310" t="s">
        <v>1123</v>
      </c>
      <c r="U19" s="310" t="s">
        <v>1122</v>
      </c>
      <c r="V19" s="310" t="s">
        <v>1121</v>
      </c>
      <c r="W19" s="311"/>
      <c r="X19" s="311"/>
      <c r="Y19" s="312"/>
    </row>
    <row r="20" spans="1:25" s="303" customFormat="1" ht="45" customHeight="1" x14ac:dyDescent="0.2">
      <c r="A20" s="303" t="s">
        <v>1120</v>
      </c>
      <c r="B20" s="313" t="str">
        <f>A42</f>
        <v>98% Confidence with a 2% Confidence Interval</v>
      </c>
      <c r="C20" s="314">
        <v>0.95</v>
      </c>
      <c r="D20" s="315" t="str">
        <f>IF(C42&gt;=B42, "Pass", "Fail")</f>
        <v>Pass</v>
      </c>
      <c r="E20" s="315" t="str">
        <f>IFERROR(IF((C45/B45)&gt;=C20, "Pass", "Fail"), "Pass")</f>
        <v>Pass</v>
      </c>
      <c r="F20" s="316" t="str">
        <f>IF(AND(D20="Pass",E20="Pass"),"Pass","Fail")</f>
        <v>Pass</v>
      </c>
      <c r="G20" s="311"/>
      <c r="H20" s="311"/>
      <c r="I20" s="311"/>
      <c r="J20" s="313" t="str">
        <f>A42</f>
        <v>98% Confidence with a 2% Confidence Interval</v>
      </c>
      <c r="K20" s="314">
        <v>0.95</v>
      </c>
      <c r="L20" s="315" t="str">
        <f>IF(K42&gt;=J42, "Pass", "Fail")</f>
        <v>Pass</v>
      </c>
      <c r="M20" s="315" t="str">
        <f>IFERROR(IF((K45/J45)&gt;=K20, "Pass", "Fail"), "Pass")</f>
        <v>Pass</v>
      </c>
      <c r="N20" s="316" t="str">
        <f>IF(AND(L20="Pass",M20="Pass"),"Pass","Fail")</f>
        <v>Pass</v>
      </c>
      <c r="O20" s="311"/>
      <c r="P20" s="311"/>
      <c r="Q20" s="311"/>
      <c r="R20" s="313" t="str">
        <f>A42</f>
        <v>98% Confidence with a 2% Confidence Interval</v>
      </c>
      <c r="S20" s="314">
        <v>0.95</v>
      </c>
      <c r="T20" s="315" t="str">
        <f>IF(S42&gt;=R42, "Pass", "Fail")</f>
        <v>Pass</v>
      </c>
      <c r="U20" s="315" t="str">
        <f>IFERROR(IF((S45/R45)&gt;=S20, "Pass", "Fail"), "Pass")</f>
        <v>Pass</v>
      </c>
      <c r="V20" s="316" t="str">
        <f>IF(AND(T20="Pass",U20="Pass"),"Pass","Fail")</f>
        <v>Pass</v>
      </c>
      <c r="W20" s="311"/>
      <c r="X20" s="311"/>
      <c r="Y20" s="312"/>
    </row>
    <row r="21" spans="1:25" s="303" customFormat="1" ht="45" customHeight="1" x14ac:dyDescent="0.2">
      <c r="A21" s="303" t="s">
        <v>1119</v>
      </c>
      <c r="B21" s="313" t="str">
        <f>A34</f>
        <v>90% Confidence with a 10% Confidence Interval</v>
      </c>
      <c r="C21" s="314">
        <v>0.95</v>
      </c>
      <c r="D21" s="315" t="str">
        <f>IF(E34&gt;=D34, "Pass", "Fail")</f>
        <v>Pass</v>
      </c>
      <c r="E21" s="315" t="str">
        <f>IFERROR(IF((E45/D45)&gt;=C21, "Pass", "Fail"), "Pass")</f>
        <v>Pass</v>
      </c>
      <c r="F21" s="316" t="str">
        <f>IF(AND(D21="Pass",E21="Pass"),"Pass","Fail")</f>
        <v>Pass</v>
      </c>
      <c r="G21" s="311"/>
      <c r="H21" s="311"/>
      <c r="I21" s="311"/>
      <c r="J21" s="313" t="str">
        <f>A34</f>
        <v>90% Confidence with a 10% Confidence Interval</v>
      </c>
      <c r="K21" s="314">
        <v>0.95</v>
      </c>
      <c r="L21" s="315" t="str">
        <f>IF(M34&gt;=L34, "Pass", "Fail")</f>
        <v>Pass</v>
      </c>
      <c r="M21" s="315" t="str">
        <f>IFERROR(IF((M45/L45)&gt;=K21, "Pass", "Fail"), "Pass")</f>
        <v>Pass</v>
      </c>
      <c r="N21" s="316" t="str">
        <f>IF(AND(L21="Pass",M21="Pass"),"Pass","Fail")</f>
        <v>Pass</v>
      </c>
      <c r="O21" s="311"/>
      <c r="P21" s="311"/>
      <c r="Q21" s="311"/>
      <c r="R21" s="313" t="str">
        <f>A34</f>
        <v>90% Confidence with a 10% Confidence Interval</v>
      </c>
      <c r="S21" s="314">
        <v>0.95</v>
      </c>
      <c r="T21" s="315" t="str">
        <f>IF(U34&gt;=T34, "Pass", "Fail")</f>
        <v>Pass</v>
      </c>
      <c r="U21" s="315" t="str">
        <f>IFERROR(IF((U45/T45)&gt;=S21, "Pass", "Fail"), "Pass")</f>
        <v>Pass</v>
      </c>
      <c r="V21" s="316" t="str">
        <f>IF(AND(T21="Pass",U21="Pass"),"Pass","Fail")</f>
        <v>Pass</v>
      </c>
      <c r="W21" s="311"/>
      <c r="X21" s="311"/>
      <c r="Y21" s="312"/>
    </row>
    <row r="22" spans="1:25" s="303" customFormat="1" ht="45" customHeight="1" x14ac:dyDescent="0.2">
      <c r="A22" s="303" t="s">
        <v>1276</v>
      </c>
      <c r="B22" s="313" t="str">
        <f>A34</f>
        <v>90% Confidence with a 10% Confidence Interval</v>
      </c>
      <c r="C22" s="314">
        <v>0.95</v>
      </c>
      <c r="D22" s="315" t="str">
        <f>IF(G34&gt;=F34, "Pass", "Fail")</f>
        <v>Pass</v>
      </c>
      <c r="E22" s="315" t="str">
        <f>IFERROR(IF((G45/F45)&gt;=C22, "Pass", "Fail"), "Pass")</f>
        <v>Pass</v>
      </c>
      <c r="F22" s="316" t="str">
        <f>IF(AND(D22="Pass",E22="Pass"),"Pass","Fail")</f>
        <v>Pass</v>
      </c>
      <c r="G22" s="311"/>
      <c r="H22" s="311"/>
      <c r="I22" s="311"/>
      <c r="J22" s="313" t="str">
        <f>A34</f>
        <v>90% Confidence with a 10% Confidence Interval</v>
      </c>
      <c r="K22" s="314">
        <v>0.95</v>
      </c>
      <c r="L22" s="315" t="str">
        <f>IF(O34&gt;=N34, "Pass", "Fail")</f>
        <v>Pass</v>
      </c>
      <c r="M22" s="315" t="str">
        <f>IFERROR(IF((O45/N45)&gt;=K22, "Pass", "Fail"), "Pass")</f>
        <v>Pass</v>
      </c>
      <c r="N22" s="316" t="str">
        <f>IF(AND(L22="Pass",M22="Pass"),"Pass","Fail")</f>
        <v>Pass</v>
      </c>
      <c r="O22" s="311"/>
      <c r="P22" s="311"/>
      <c r="Q22" s="311"/>
      <c r="R22" s="313" t="str">
        <f>A34</f>
        <v>90% Confidence with a 10% Confidence Interval</v>
      </c>
      <c r="S22" s="314">
        <v>0.95</v>
      </c>
      <c r="T22" s="315" t="str">
        <f>IF(W34&gt;=V34, "Pass", "Fail")</f>
        <v>Pass</v>
      </c>
      <c r="U22" s="315" t="str">
        <f>IFERROR(IF((W45/V45)&gt;=S22, "Pass", "Fail"), "Pass")</f>
        <v>Pass</v>
      </c>
      <c r="V22" s="316" t="str">
        <f>IF(AND(T22="Pass",U22="Pass"),"Pass","Fail")</f>
        <v>Pass</v>
      </c>
      <c r="W22" s="311"/>
      <c r="X22" s="311"/>
      <c r="Y22" s="312"/>
    </row>
    <row r="23" spans="1:25" s="303" customFormat="1" ht="45" customHeight="1" thickBot="1" x14ac:dyDescent="0.25">
      <c r="A23" s="303" t="s">
        <v>1285</v>
      </c>
      <c r="B23" s="317" t="str">
        <f>A38</f>
        <v>95% Confidence with a 5% Confidence Interval</v>
      </c>
      <c r="C23" s="318">
        <v>0.95</v>
      </c>
      <c r="D23" s="319" t="str">
        <f>IF(I38&gt;=H38, "Pass", "Fail")</f>
        <v>Pass</v>
      </c>
      <c r="E23" s="319" t="str">
        <f>IFERROR(IF((I45/H45)&gt;=C23, "Pass", "Fail"),"Pass")</f>
        <v>Pass</v>
      </c>
      <c r="F23" s="320" t="str">
        <f>IF(AND(D23="Pass",E23="Pass"),"Pass","Fail")</f>
        <v>Pass</v>
      </c>
      <c r="G23" s="321"/>
      <c r="H23" s="321"/>
      <c r="I23" s="321"/>
      <c r="J23" s="317" t="str">
        <f>A38</f>
        <v>95% Confidence with a 5% Confidence Interval</v>
      </c>
      <c r="K23" s="318">
        <v>0.95</v>
      </c>
      <c r="L23" s="319" t="str">
        <f>IF(Q38&gt;=P38, "Pass", "Fail")</f>
        <v>Pass</v>
      </c>
      <c r="M23" s="319" t="str">
        <f>IFERROR(IF((Q45/P45)&gt;=K23, "Pass", "Fail"),"Pass")</f>
        <v>Pass</v>
      </c>
      <c r="N23" s="320" t="str">
        <f>IF(AND(L23="Pass",M23="Pass"),"Pass","Fail")</f>
        <v>Pass</v>
      </c>
      <c r="O23" s="321"/>
      <c r="P23" s="321"/>
      <c r="Q23" s="321"/>
      <c r="R23" s="317" t="str">
        <f>A38</f>
        <v>95% Confidence with a 5% Confidence Interval</v>
      </c>
      <c r="S23" s="318">
        <v>0.95</v>
      </c>
      <c r="T23" s="319" t="str">
        <f>IF(Y38&gt;=X38, "Pass", "Fail")</f>
        <v>Pass</v>
      </c>
      <c r="U23" s="319" t="str">
        <f>IFERROR(IF((X45/Y45)&gt;=S23, "Pass", "Fail"),"Pass")</f>
        <v>Pass</v>
      </c>
      <c r="V23" s="320" t="str">
        <f>IF(AND(T23="Pass",U23="Pass"),"Pass","Fail")</f>
        <v>Pass</v>
      </c>
      <c r="W23" s="321"/>
      <c r="X23" s="321"/>
      <c r="Y23" s="322"/>
    </row>
    <row r="24" spans="1:25" s="303" customFormat="1" x14ac:dyDescent="0.2">
      <c r="C24" s="323"/>
    </row>
    <row r="25" spans="1:25" s="303" customFormat="1" x14ac:dyDescent="0.2">
      <c r="C25" s="323"/>
    </row>
    <row r="26" spans="1:25" s="303" customFormat="1" x14ac:dyDescent="0.2">
      <c r="C26" s="323"/>
    </row>
    <row r="27" spans="1:25" s="303" customFormat="1" ht="15" thickBot="1" x14ac:dyDescent="0.25">
      <c r="C27" s="323"/>
    </row>
    <row r="28" spans="1:25" s="303" customFormat="1" ht="15" x14ac:dyDescent="0.2">
      <c r="B28" s="324" t="s">
        <v>36</v>
      </c>
      <c r="C28" s="325"/>
      <c r="D28" s="325"/>
      <c r="E28" s="325"/>
      <c r="F28" s="325"/>
      <c r="G28" s="325"/>
      <c r="H28" s="325"/>
      <c r="I28" s="326"/>
      <c r="J28" s="327" t="s">
        <v>1118</v>
      </c>
      <c r="K28" s="325"/>
      <c r="L28" s="325"/>
      <c r="M28" s="325"/>
      <c r="N28" s="325"/>
      <c r="O28" s="325"/>
      <c r="P28" s="325"/>
      <c r="Q28" s="326"/>
      <c r="R28" s="327" t="s">
        <v>50</v>
      </c>
      <c r="S28" s="325"/>
      <c r="T28" s="325"/>
      <c r="U28" s="325"/>
      <c r="V28" s="325"/>
      <c r="W28" s="325"/>
      <c r="X28" s="325"/>
      <c r="Y28" s="326"/>
    </row>
    <row r="29" spans="1:25" s="303" customFormat="1" ht="14.25" customHeight="1" x14ac:dyDescent="0.2">
      <c r="B29" s="328" t="s">
        <v>13</v>
      </c>
      <c r="C29" s="329"/>
      <c r="D29" s="328" t="s">
        <v>160</v>
      </c>
      <c r="E29" s="329"/>
      <c r="F29" s="328" t="s">
        <v>15</v>
      </c>
      <c r="G29" s="329"/>
      <c r="H29" s="328" t="s">
        <v>16</v>
      </c>
      <c r="I29" s="329"/>
      <c r="J29" s="328" t="s">
        <v>13</v>
      </c>
      <c r="K29" s="329"/>
      <c r="L29" s="328" t="s">
        <v>160</v>
      </c>
      <c r="M29" s="329"/>
      <c r="N29" s="328" t="s">
        <v>15</v>
      </c>
      <c r="O29" s="329"/>
      <c r="P29" s="328" t="s">
        <v>16</v>
      </c>
      <c r="Q29" s="329"/>
      <c r="R29" s="328" t="s">
        <v>13</v>
      </c>
      <c r="S29" s="329"/>
      <c r="T29" s="328" t="s">
        <v>160</v>
      </c>
      <c r="U29" s="329"/>
      <c r="V29" s="328" t="s">
        <v>15</v>
      </c>
      <c r="W29" s="329"/>
      <c r="X29" s="328" t="s">
        <v>16</v>
      </c>
      <c r="Y29" s="330"/>
    </row>
    <row r="30" spans="1:25" s="303" customFormat="1" ht="89.25" x14ac:dyDescent="0.2">
      <c r="B30" s="309" t="s">
        <v>1117</v>
      </c>
      <c r="C30" s="310" t="s">
        <v>1116</v>
      </c>
      <c r="D30" s="310" t="s">
        <v>1115</v>
      </c>
      <c r="E30" s="310" t="s">
        <v>1114</v>
      </c>
      <c r="F30" s="310" t="s">
        <v>1113</v>
      </c>
      <c r="G30" s="310" t="s">
        <v>1112</v>
      </c>
      <c r="H30" s="310" t="s">
        <v>1111</v>
      </c>
      <c r="I30" s="331" t="s">
        <v>1110</v>
      </c>
      <c r="J30" s="332" t="s">
        <v>1117</v>
      </c>
      <c r="K30" s="310" t="s">
        <v>1116</v>
      </c>
      <c r="L30" s="310" t="s">
        <v>1115</v>
      </c>
      <c r="M30" s="310" t="s">
        <v>1114</v>
      </c>
      <c r="N30" s="310" t="s">
        <v>1113</v>
      </c>
      <c r="O30" s="310" t="s">
        <v>1112</v>
      </c>
      <c r="P30" s="310" t="s">
        <v>1111</v>
      </c>
      <c r="Q30" s="331" t="s">
        <v>1110</v>
      </c>
      <c r="R30" s="332" t="s">
        <v>1117</v>
      </c>
      <c r="S30" s="310" t="s">
        <v>1116</v>
      </c>
      <c r="T30" s="310" t="s">
        <v>1115</v>
      </c>
      <c r="U30" s="310" t="s">
        <v>1114</v>
      </c>
      <c r="V30" s="310" t="s">
        <v>1113</v>
      </c>
      <c r="W30" s="310" t="s">
        <v>1112</v>
      </c>
      <c r="X30" s="310" t="s">
        <v>1111</v>
      </c>
      <c r="Y30" s="331" t="s">
        <v>1110</v>
      </c>
    </row>
    <row r="31" spans="1:25" s="303" customFormat="1" ht="39.950000000000003" customHeight="1" x14ac:dyDescent="0.2">
      <c r="B31" s="333">
        <f>COUNTIFS('In Network Hospital Survey Tool'!$D:$D,B29,'In Network Hospital Survey Tool'!$G:$G,"In Network",'In Network Hospital Survey Tool'!$E:$E,$C$4)+COUNTIFS('In Network Hospital Survey Tool'!$D:$D,B29,'In Network Hospital Survey Tool'!$G:$G,"In Network",'In Network Hospital Survey Tool'!$E:$E,$C$5)+COUNTIFS('In Network Hospital Survey Tool'!$D:$D,B29,'In Network Hospital Survey Tool'!$G:$G,"In Network",'In Network Hospital Survey Tool'!$E:$E,$C$6)+COUNTIFS('In Network Hospital Survey Tool'!$D:$D,B29,'In Network Hospital Survey Tool'!$G:$G,"In Network",'In Network Hospital Survey Tool'!$E:$E,$C$7)+COUNTIFS('In Network Hospital Survey Tool'!$D:$D,B29,'In Network Hospital Survey Tool'!$G:$G,"In Network",'In Network Hospital Survey Tool'!$E:$E,$C$8)+COUNTIFS('In Network Hospital Survey Tool'!$D:$D,B29,'In Network Hospital Survey Tool'!$G:$G,"In Network",'In Network Hospital Survey Tool'!$E:$E,$C$9)+COUNTIFS('In Network Hospital Survey Tool'!$D:$D,B29,'In Network Hospital Survey Tool'!$G:$G,"In Network",'In Network Hospital Survey Tool'!$E:$E,$C$10)+COUNTIFS('In Network Hospital Survey Tool'!$D:$D,B29,'In Network Hospital Survey Tool'!$G:$G,"In Network",'In Network Hospital Survey Tool'!$E:$E,$C$11)+COUNTIFS('In Network Hospital Survey Tool'!$D:$D,B29,'In Network Hospital Survey Tool'!$G:$G,"In Network",'In Network Hospital Survey Tool'!$E:$E,$C$12)+COUNTIFS('In Network Hospital Survey Tool'!$D:$D,B29,'In Network Hospital Survey Tool'!$G:$G,"In Network",'In Network Hospital Survey Tool'!$E:$E,$C$13)+COUNTIFS('In Network Hospital Survey Tool'!$D:$D,B29,'In Network Hospital Survey Tool'!$G:$G,"In Network",'In Network Hospital Survey Tool'!$E:$E,$C$14)+COUNTIFS('In Network Hospital Survey Tool'!$D:$D,B29,'In Network Hospital Survey Tool'!$G:$G,"In Network",'In Network Hospital Survey Tool'!$E:$E,$C$15)+COUNTIFS('In Network Hospital Survey Tool'!$D:$D,B29,'In Network Hospital Survey Tool'!$G:$G,"In Network",'In Network Hospital Survey Tool'!$E:$E,$C$16)</f>
        <v>0</v>
      </c>
      <c r="C31" s="334">
        <f>COUNTIFS('In Network Hospital Survey Tool'!$D:$D,B29,'In Network Hospital Survey Tool'!$G:$G,"In Network",'In Network Hospital Survey Tool'!$E:$E,$C$4,'In Network Hospital Survey Tool'!$L:$L,"Yes")+COUNTIFS('In Network Hospital Survey Tool'!$D:$D,B29,'In Network Hospital Survey Tool'!$G:$G,"In Network",'In Network Hospital Survey Tool'!$E:$E,$C$5,'In Network Hospital Survey Tool'!$L:$L,"Yes")+COUNTIFS('In Network Hospital Survey Tool'!$D:$D,B29,'In Network Hospital Survey Tool'!$G:$G,"In Network",'In Network Hospital Survey Tool'!$E:$E,$C$6,'In Network Hospital Survey Tool'!$L:$L,"Yes")+COUNTIFS('In Network Hospital Survey Tool'!$D:$D,B29,'In Network Hospital Survey Tool'!$G:$G,"In Network",'In Network Hospital Survey Tool'!$E:$E,$C$7,'In Network Hospital Survey Tool'!$L:$L,"Yes")+COUNTIFS('In Network Hospital Survey Tool'!$D:$D,B29,'In Network Hospital Survey Tool'!$G:$G,"In Network",'In Network Hospital Survey Tool'!$E:$E,$C$8,'In Network Hospital Survey Tool'!$L:$L,"Yes")+COUNTIFS('In Network Hospital Survey Tool'!$D:$D,B29,'In Network Hospital Survey Tool'!$G:$G,"In Network",'In Network Hospital Survey Tool'!$E:$E,$C$9,'In Network Hospital Survey Tool'!$L:$L,"Yes")+COUNTIFS('In Network Hospital Survey Tool'!$D:$D,B29,'In Network Hospital Survey Tool'!$G:$G,"In Network",'In Network Hospital Survey Tool'!$E:$E,$C$10,'In Network Hospital Survey Tool'!$L:$L,"Yes")+COUNTIFS('In Network Hospital Survey Tool'!$D:$D,B29,'In Network Hospital Survey Tool'!$G:$G,"In Network",'In Network Hospital Survey Tool'!$E:$E,$C$11,'In Network Hospital Survey Tool'!$L:$L,"Yes")+COUNTIFS('In Network Hospital Survey Tool'!$D:$D,B29,'In Network Hospital Survey Tool'!$G:$G,"In Network",'In Network Hospital Survey Tool'!$E:$E,$C$12,'In Network Hospital Survey Tool'!$L:$L,"Yes")+COUNTIFS('In Network Hospital Survey Tool'!$D:$D,B29,'In Network Hospital Survey Tool'!$G:$G,"In Network",'In Network Hospital Survey Tool'!$E:$E,$C$13,'In Network Hospital Survey Tool'!$L:$L,"Yes")+COUNTIFS('In Network Hospital Survey Tool'!$D:$D,B29,'In Network Hospital Survey Tool'!$G:$G,"In Network",'In Network Hospital Survey Tool'!$E:$E,$C$14,'In Network Hospital Survey Tool'!$L:$L,"Yes")+COUNTIFS('In Network Hospital Survey Tool'!$D:$D,B29,'In Network Hospital Survey Tool'!$G:$G,"In Network",'In Network Hospital Survey Tool'!$E:$E,$C$15,'In Network Hospital Survey Tool'!$L:$L,"Yes")+COUNTIFS('In Network Hospital Survey Tool'!$D:$D,B29,'In Network Hospital Survey Tool'!$G:$G,"In Network",'In Network Hospital Survey Tool'!$E:$E,$C$16,'In Network Hospital Survey Tool'!$L:$L,"Yes")</f>
        <v>0</v>
      </c>
      <c r="D31" s="335">
        <f>COUNTIFS('In Network Hospital Survey Tool'!$D:$D,D29,'In Network Hospital Survey Tool'!$G:$G,"In Network",'In Network Hospital Survey Tool'!$E:$E,$C$4)+COUNTIFS('In Network Hospital Survey Tool'!$D:$D,D29,'In Network Hospital Survey Tool'!$G:$G,"In Network",'In Network Hospital Survey Tool'!$E:$E,$C$5)+COUNTIFS('In Network Hospital Survey Tool'!$D:$D,D29,'In Network Hospital Survey Tool'!$G:$G,"In Network",'In Network Hospital Survey Tool'!$E:$E,$C$6)+COUNTIFS('In Network Hospital Survey Tool'!$D:$D,D29,'In Network Hospital Survey Tool'!$G:$G,"In Network",'In Network Hospital Survey Tool'!$E:$E,$C$7)+COUNTIFS('In Network Hospital Survey Tool'!$D:$D,D29,'In Network Hospital Survey Tool'!$G:$G,"In Network",'In Network Hospital Survey Tool'!$E:$E,$C$8)+COUNTIFS('In Network Hospital Survey Tool'!$D:$D,D29,'In Network Hospital Survey Tool'!$G:$G,"In Network",'In Network Hospital Survey Tool'!$E:$E,$C$9)+COUNTIFS('In Network Hospital Survey Tool'!$D:$D,D29,'In Network Hospital Survey Tool'!$G:$G,"In Network",'In Network Hospital Survey Tool'!$E:$E,$C$10)+COUNTIFS('In Network Hospital Survey Tool'!$D:$D,D29,'In Network Hospital Survey Tool'!$G:$G,"In Network",'In Network Hospital Survey Tool'!$E:$E,$C$11)+COUNTIFS('In Network Hospital Survey Tool'!$D:$D,D29,'In Network Hospital Survey Tool'!$G:$G,"In Network",'In Network Hospital Survey Tool'!$E:$E,$C$12)+COUNTIFS('In Network Hospital Survey Tool'!$D:$D,D29,'In Network Hospital Survey Tool'!$G:$G,"In Network",'In Network Hospital Survey Tool'!$E:$E,$C$13)+COUNTIFS('In Network Hospital Survey Tool'!$D:$D,D29,'In Network Hospital Survey Tool'!$G:$G,"In Network",'In Network Hospital Survey Tool'!$E:$E,$C$14)+COUNTIFS('In Network Hospital Survey Tool'!$D:$D,D29,'In Network Hospital Survey Tool'!$G:$G,"In Network",'In Network Hospital Survey Tool'!$E:$E,$C$15)+COUNTIFS('In Network Hospital Survey Tool'!$D:$D,D29,'In Network Hospital Survey Tool'!$G:$G,"In Network",'In Network Hospital Survey Tool'!$E:$E,$C$16)</f>
        <v>0</v>
      </c>
      <c r="E31" s="334">
        <f>COUNTIFS('In Network Hospital Survey Tool'!$D:$D,D29,'In Network Hospital Survey Tool'!$G:$G,"In Network",'In Network Hospital Survey Tool'!$E:$E,$C$4,'In Network Hospital Survey Tool'!$L:$L,"Yes")+COUNTIFS('In Network Hospital Survey Tool'!$D:$D,D29,'In Network Hospital Survey Tool'!$G:$G,"In Network",'In Network Hospital Survey Tool'!$E:$E,$C$5,'In Network Hospital Survey Tool'!$L:$L,"Yes")+COUNTIFS('In Network Hospital Survey Tool'!$D:$D,D29,'In Network Hospital Survey Tool'!$G:$G,"In Network",'In Network Hospital Survey Tool'!$E:$E,$C$6,'In Network Hospital Survey Tool'!$L:$L,"Yes")+COUNTIFS('In Network Hospital Survey Tool'!$D:$D,D29,'In Network Hospital Survey Tool'!$G:$G,"In Network",'In Network Hospital Survey Tool'!$E:$E,$C$7,'In Network Hospital Survey Tool'!$L:$L,"Yes")+COUNTIFS('In Network Hospital Survey Tool'!$D:$D,D29,'In Network Hospital Survey Tool'!$G:$G,"In Network",'In Network Hospital Survey Tool'!$E:$E,$C$8,'In Network Hospital Survey Tool'!$L:$L,"Yes")+COUNTIFS('In Network Hospital Survey Tool'!$D:$D,D29,'In Network Hospital Survey Tool'!$G:$G,"In Network",'In Network Hospital Survey Tool'!$E:$E,$C$9,'In Network Hospital Survey Tool'!$L:$L,"Yes")+COUNTIFS('In Network Hospital Survey Tool'!$D:$D,D29,'In Network Hospital Survey Tool'!$G:$G,"In Network",'In Network Hospital Survey Tool'!$E:$E,$C$10,'In Network Hospital Survey Tool'!$L:$L,"Yes")+COUNTIFS('In Network Hospital Survey Tool'!$D:$D,D29,'In Network Hospital Survey Tool'!$G:$G,"In Network",'In Network Hospital Survey Tool'!$E:$E,$C$11,'In Network Hospital Survey Tool'!$L:$L,"Yes")+COUNTIFS('In Network Hospital Survey Tool'!$D:$D,D29,'In Network Hospital Survey Tool'!$G:$G,"In Network",'In Network Hospital Survey Tool'!$E:$E,$C$12,'In Network Hospital Survey Tool'!$L:$L,"Yes")+COUNTIFS('In Network Hospital Survey Tool'!$D:$D,D29,'In Network Hospital Survey Tool'!$G:$G,"In Network",'In Network Hospital Survey Tool'!$E:$E,$C$13,'In Network Hospital Survey Tool'!$L:$L,"Yes")+COUNTIFS('In Network Hospital Survey Tool'!$D:$D,D29,'In Network Hospital Survey Tool'!$G:$G,"In Network",'In Network Hospital Survey Tool'!$E:$E,$C$14,'In Network Hospital Survey Tool'!$L:$L,"Yes")+COUNTIFS('In Network Hospital Survey Tool'!$D:$D,D29,'In Network Hospital Survey Tool'!$G:$G,"In Network",'In Network Hospital Survey Tool'!$E:$E,$C$15,'In Network Hospital Survey Tool'!$L:$L,"Yes")+COUNTIFS('In Network Hospital Survey Tool'!$D:$D,D29,'In Network Hospital Survey Tool'!$G:$G,"In Network",'In Network Hospital Survey Tool'!$E:$E,$C$16,'In Network Hospital Survey Tool'!$L:$L,"Yes")</f>
        <v>0</v>
      </c>
      <c r="F31" s="335">
        <f>COUNTIFS('In Network Hospital Survey Tool'!$D:$D,F29,'In Network Hospital Survey Tool'!$G:$G,"In Network",'In Network Hospital Survey Tool'!$E:$E,$C$4)+COUNTIFS('In Network Hospital Survey Tool'!$D:$D,F29,'In Network Hospital Survey Tool'!$G:$G,"In Network",'In Network Hospital Survey Tool'!$E:$E,$C$5)+COUNTIFS('In Network Hospital Survey Tool'!$D:$D,F29,'In Network Hospital Survey Tool'!$G:$G,"In Network",'In Network Hospital Survey Tool'!$E:$E,$C$6)+COUNTIFS('In Network Hospital Survey Tool'!$D:$D,F29,'In Network Hospital Survey Tool'!$G:$G,"In Network",'In Network Hospital Survey Tool'!$E:$E,$C$7)+COUNTIFS('In Network Hospital Survey Tool'!$D:$D,F29,'In Network Hospital Survey Tool'!$G:$G,"In Network",'In Network Hospital Survey Tool'!$E:$E,$C$8)+COUNTIFS('In Network Hospital Survey Tool'!$D:$D,F29,'In Network Hospital Survey Tool'!$G:$G,"In Network",'In Network Hospital Survey Tool'!$E:$E,$C$9)+COUNTIFS('In Network Hospital Survey Tool'!$D:$D,F29,'In Network Hospital Survey Tool'!$G:$G,"In Network",'In Network Hospital Survey Tool'!$E:$E,$C$10)+COUNTIFS('In Network Hospital Survey Tool'!$D:$D,F29,'In Network Hospital Survey Tool'!$G:$G,"In Network",'In Network Hospital Survey Tool'!$E:$E,$C$11)+COUNTIFS('In Network Hospital Survey Tool'!$D:$D,F29,'In Network Hospital Survey Tool'!$G:$G,"In Network",'In Network Hospital Survey Tool'!$E:$E,$C$12)+COUNTIFS('In Network Hospital Survey Tool'!$D:$D,F29,'In Network Hospital Survey Tool'!$G:$G,"In Network",'In Network Hospital Survey Tool'!$E:$E,$C$13)+COUNTIFS('In Network Hospital Survey Tool'!$D:$D,F29,'In Network Hospital Survey Tool'!$G:$G,"In Network",'In Network Hospital Survey Tool'!$E:$E,$C$14)+COUNTIFS('In Network Hospital Survey Tool'!$D:$D,F29,'In Network Hospital Survey Tool'!$G:$G,"In Network",'In Network Hospital Survey Tool'!$E:$E,$C$15)+COUNTIFS('In Network Hospital Survey Tool'!$D:$D,F29,'In Network Hospital Survey Tool'!$G:$G,"In Network",'In Network Hospital Survey Tool'!$E:$E,$C$16)</f>
        <v>0</v>
      </c>
      <c r="G31" s="334">
        <f>COUNTIFS('In Network Hospital Survey Tool'!$D:$D,F29,'In Network Hospital Survey Tool'!$G:$G,"In Network",'In Network Hospital Survey Tool'!$E:$E,$C$4,'In Network Hospital Survey Tool'!$L:$L,"Yes")+COUNTIFS('In Network Hospital Survey Tool'!$D:$D,F29,'In Network Hospital Survey Tool'!$G:$G,"In Network",'In Network Hospital Survey Tool'!$E:$E,$C$5,'In Network Hospital Survey Tool'!$L:$L,"Yes")+COUNTIFS('In Network Hospital Survey Tool'!$D:$D,F29,'In Network Hospital Survey Tool'!$G:$G,"In Network",'In Network Hospital Survey Tool'!$E:$E,$C$6,'In Network Hospital Survey Tool'!$L:$L,"Yes")+COUNTIFS('In Network Hospital Survey Tool'!$D:$D,F29,'In Network Hospital Survey Tool'!$G:$G,"In Network",'In Network Hospital Survey Tool'!$E:$E,$C$7,'In Network Hospital Survey Tool'!$L:$L,"Yes")+COUNTIFS('In Network Hospital Survey Tool'!$D:$D,F29,'In Network Hospital Survey Tool'!$G:$G,"In Network",'In Network Hospital Survey Tool'!$E:$E,$C$8,'In Network Hospital Survey Tool'!$L:$L,"Yes")+COUNTIFS('In Network Hospital Survey Tool'!$D:$D,F29,'In Network Hospital Survey Tool'!$G:$G,"In Network",'In Network Hospital Survey Tool'!$E:$E,$C$9,'In Network Hospital Survey Tool'!$L:$L,"Yes")+COUNTIFS('In Network Hospital Survey Tool'!$D:$D,F29,'In Network Hospital Survey Tool'!$G:$G,"In Network",'In Network Hospital Survey Tool'!$E:$E,$C$10,'In Network Hospital Survey Tool'!$L:$L,"Yes")+COUNTIFS('In Network Hospital Survey Tool'!$D:$D,F29,'In Network Hospital Survey Tool'!$G:$G,"In Network",'In Network Hospital Survey Tool'!$E:$E,$C$11,'In Network Hospital Survey Tool'!$L:$L,"Yes")+COUNTIFS('In Network Hospital Survey Tool'!$D:$D,F29,'In Network Hospital Survey Tool'!$G:$G,"In Network",'In Network Hospital Survey Tool'!$E:$E,$C$12,'In Network Hospital Survey Tool'!$L:$L,"Yes")+COUNTIFS('In Network Hospital Survey Tool'!$D:$D,F29,'In Network Hospital Survey Tool'!$G:$G,"In Network",'In Network Hospital Survey Tool'!$E:$E,$C$13,'In Network Hospital Survey Tool'!$L:$L,"Yes")+COUNTIFS('In Network Hospital Survey Tool'!$D:$D,F29,'In Network Hospital Survey Tool'!$G:$G,"In Network",'In Network Hospital Survey Tool'!$E:$E,$C$14,'In Network Hospital Survey Tool'!$L:$L,"Yes")+COUNTIFS('In Network Hospital Survey Tool'!$D:$D,F29,'In Network Hospital Survey Tool'!$G:$G,"In Network",'In Network Hospital Survey Tool'!$E:$E,$C$15,'In Network Hospital Survey Tool'!$L:$L,"Yes")+COUNTIFS('In Network Hospital Survey Tool'!$D:$D,F29,'In Network Hospital Survey Tool'!$G:$G,"In Network",'In Network Hospital Survey Tool'!$E:$E,$C$16,'In Network Hospital Survey Tool'!$L:$L,"Yes")</f>
        <v>0</v>
      </c>
      <c r="H31" s="335">
        <f>COUNTIFS('In Network Hospital Survey Tool'!$D:$D,H29,'In Network Hospital Survey Tool'!$G:$G,"In Network",'In Network Hospital Survey Tool'!$E:$E,$C$4)+COUNTIFS('In Network Hospital Survey Tool'!$D:$D,H29,'In Network Hospital Survey Tool'!$G:$G,"In Network",'In Network Hospital Survey Tool'!$E:$E,$C$5)+COUNTIFS('In Network Hospital Survey Tool'!$D:$D,H29,'In Network Hospital Survey Tool'!$G:$G,"In Network",'In Network Hospital Survey Tool'!$E:$E,$C$6)+COUNTIFS('In Network Hospital Survey Tool'!$D:$D,H29,'In Network Hospital Survey Tool'!$G:$G,"In Network",'In Network Hospital Survey Tool'!$E:$E,$C$7)+COUNTIFS('In Network Hospital Survey Tool'!$D:$D,H29,'In Network Hospital Survey Tool'!$G:$G,"In Network",'In Network Hospital Survey Tool'!$E:$E,$C$8)+COUNTIFS('In Network Hospital Survey Tool'!$D:$D,H29,'In Network Hospital Survey Tool'!$G:$G,"In Network",'In Network Hospital Survey Tool'!$E:$E,$C$9)+COUNTIFS('In Network Hospital Survey Tool'!$D:$D,H29,'In Network Hospital Survey Tool'!$G:$G,"In Network",'In Network Hospital Survey Tool'!$E:$E,$C$10)+COUNTIFS('In Network Hospital Survey Tool'!$D:$D,H29,'In Network Hospital Survey Tool'!$G:$G,"In Network",'In Network Hospital Survey Tool'!$E:$E,$C$11)+COUNTIFS('In Network Hospital Survey Tool'!$D:$D,H29,'In Network Hospital Survey Tool'!$G:$G,"In Network",'In Network Hospital Survey Tool'!$E:$E,$C$12)+COUNTIFS('In Network Hospital Survey Tool'!$D:$D,H29,'In Network Hospital Survey Tool'!$G:$G,"In Network",'In Network Hospital Survey Tool'!$E:$E,$C$13)+COUNTIFS('In Network Hospital Survey Tool'!$D:$D,H29,'In Network Hospital Survey Tool'!$G:$G,"In Network",'In Network Hospital Survey Tool'!$E:$E,$C$14)+COUNTIFS('In Network Hospital Survey Tool'!$D:$D,H29,'In Network Hospital Survey Tool'!$G:$G,"In Network",'In Network Hospital Survey Tool'!$E:$E,$C$15)+COUNTIFS('In Network Hospital Survey Tool'!$D:$D,H29,'In Network Hospital Survey Tool'!$G:$G,"In Network",'In Network Hospital Survey Tool'!$E:$E,$C$16)</f>
        <v>0</v>
      </c>
      <c r="I31" s="336">
        <f>COUNTIFS('In Network Hospital Survey Tool'!$D:$D,H29,'In Network Hospital Survey Tool'!$G:$G,"In Network",'In Network Hospital Survey Tool'!$E:$E,$C$4,'In Network Hospital Survey Tool'!$L:$L,"Yes")+COUNTIFS('In Network Hospital Survey Tool'!$D:$D,H29,'In Network Hospital Survey Tool'!$G:$G,"In Network",'In Network Hospital Survey Tool'!$E:$E,$C$5,'In Network Hospital Survey Tool'!$L:$L,"Yes")+COUNTIFS('In Network Hospital Survey Tool'!$D:$D,H29,'In Network Hospital Survey Tool'!$G:$G,"In Network",'In Network Hospital Survey Tool'!$E:$E,$C$6,'In Network Hospital Survey Tool'!$L:$L,"Yes")+COUNTIFS('In Network Hospital Survey Tool'!$D:$D,H29,'In Network Hospital Survey Tool'!$G:$G,"In Network",'In Network Hospital Survey Tool'!$E:$E,$C$7,'In Network Hospital Survey Tool'!$L:$L,"Yes")+COUNTIFS('In Network Hospital Survey Tool'!$D:$D,H29,'In Network Hospital Survey Tool'!$G:$G,"In Network",'In Network Hospital Survey Tool'!$E:$E,$C$8,'In Network Hospital Survey Tool'!$L:$L,"Yes")+COUNTIFS('In Network Hospital Survey Tool'!$D:$D,H29,'In Network Hospital Survey Tool'!$G:$G,"In Network",'In Network Hospital Survey Tool'!$E:$E,$C$9,'In Network Hospital Survey Tool'!$L:$L,"Yes")+COUNTIFS('In Network Hospital Survey Tool'!$D:$D,H29,'In Network Hospital Survey Tool'!$G:$G,"In Network",'In Network Hospital Survey Tool'!$E:$E,$C$10,'In Network Hospital Survey Tool'!$L:$L,"Yes")+COUNTIFS('In Network Hospital Survey Tool'!$D:$D,H29,'In Network Hospital Survey Tool'!$G:$G,"In Network",'In Network Hospital Survey Tool'!$E:$E,$C$11,'In Network Hospital Survey Tool'!$L:$L,"Yes")+COUNTIFS('In Network Hospital Survey Tool'!$D:$D,H29,'In Network Hospital Survey Tool'!$G:$G,"In Network",'In Network Hospital Survey Tool'!$E:$E,$C$12,'In Network Hospital Survey Tool'!$L:$L,"Yes")+COUNTIFS('In Network Hospital Survey Tool'!$D:$D,H29,'In Network Hospital Survey Tool'!$G:$G,"In Network",'In Network Hospital Survey Tool'!$E:$E,$C$13,'In Network Hospital Survey Tool'!$L:$L,"Yes")+COUNTIFS('In Network Hospital Survey Tool'!$D:$D,H29,'In Network Hospital Survey Tool'!$G:$G,"In Network",'In Network Hospital Survey Tool'!$E:$E,$C$14,'In Network Hospital Survey Tool'!$L:$L,"Yes")+COUNTIFS('In Network Hospital Survey Tool'!$D:$D,H29,'In Network Hospital Survey Tool'!$G:$G,"In Network",'In Network Hospital Survey Tool'!$E:$E,$C$15,'In Network Hospital Survey Tool'!$L:$L,"Yes")+COUNTIFS('In Network Hospital Survey Tool'!$D:$D,H29,'In Network Hospital Survey Tool'!$G:$G,"In Network",'In Network Hospital Survey Tool'!$E:$E,$C$16,'In Network Hospital Survey Tool'!$L:$L,"Yes")</f>
        <v>0</v>
      </c>
      <c r="J31" s="337">
        <f>COUNTIFS('In Network Hospital Survey Tool'!$D:$D,J29,'In Network Hospital Survey Tool'!$I:$I,"In Network",'In Network Hospital Survey Tool'!$E:$E,$E$4)+COUNTIFS('In Network Hospital Survey Tool'!$D:$D,J29,'In Network Hospital Survey Tool'!$I:$I,"In Network",'In Network Hospital Survey Tool'!$E:$E,$E$5)+COUNTIFS('In Network Hospital Survey Tool'!$D:$D,J29,'In Network Hospital Survey Tool'!$I:$I,"In Network",'In Network Hospital Survey Tool'!$E:$E,$E$6)+COUNTIFS('In Network Hospital Survey Tool'!$D:$D,J29,'In Network Hospital Survey Tool'!$I:$I,"In Network",'In Network Hospital Survey Tool'!$E:$E,$E$7)+COUNTIFS('In Network Hospital Survey Tool'!$D:$D,J29,'In Network Hospital Survey Tool'!$I:$I,"In Network",'In Network Hospital Survey Tool'!$E:$E,$E$8)+COUNTIFS('In Network Hospital Survey Tool'!$D:$D,J29,'In Network Hospital Survey Tool'!$I:$I,"In Network",'In Network Hospital Survey Tool'!$E:$E,$E$9)+COUNTIFS('In Network Hospital Survey Tool'!$D:$D,J29,'In Network Hospital Survey Tool'!$I:$I,"In Network",'In Network Hospital Survey Tool'!$E:$E,$E$10)+COUNTIFS('In Network Hospital Survey Tool'!$D:$D,J29,'In Network Hospital Survey Tool'!$I:$I,"In Network",'In Network Hospital Survey Tool'!$E:$E,$E$11)+COUNTIFS('In Network Hospital Survey Tool'!$D:$D,J29,'In Network Hospital Survey Tool'!$I:$I,"In Network",'In Network Hospital Survey Tool'!$E:$E,$E$12)+COUNTIFS('In Network Hospital Survey Tool'!$D:$D,J29,'In Network Hospital Survey Tool'!$I:$I,"In Network",'In Network Hospital Survey Tool'!$E:$E,$E$13)+COUNTIFS('In Network Hospital Survey Tool'!$D:$D,J29,'In Network Hospital Survey Tool'!$I:$I,"In Network",'In Network Hospital Survey Tool'!$E:$E,$E$14)+COUNTIFS('In Network Hospital Survey Tool'!$D:$D,J29,'In Network Hospital Survey Tool'!$I:$I,"In Network",'In Network Hospital Survey Tool'!$E:$E,$E$15)+COUNTIFS('In Network Hospital Survey Tool'!$D:$D,J29,'In Network Hospital Survey Tool'!$I:$I,"In Network",'In Network Hospital Survey Tool'!$E:$E,$E$16)</f>
        <v>0</v>
      </c>
      <c r="K31" s="338">
        <f>COUNTIFS('In Network Hospital Survey Tool'!$D:$D,J29,'In Network Hospital Survey Tool'!$I:$I,"In Network",'In Network Hospital Survey Tool'!$E:$E,$E$4,'In Network Hospital Survey Tool'!$L:$L,"Yes")+COUNTIFS('In Network Hospital Survey Tool'!$D:$D,J29,'In Network Hospital Survey Tool'!$I:$I,"In Network",'In Network Hospital Survey Tool'!$E:$E,$E$5,'In Network Hospital Survey Tool'!$L:$L,"Yes")+COUNTIFS('In Network Hospital Survey Tool'!$D:$D,J29,'In Network Hospital Survey Tool'!$I:$I,"In Network",'In Network Hospital Survey Tool'!$E:$E,$E$6,'In Network Hospital Survey Tool'!$L:$L,"Yes")+COUNTIFS('In Network Hospital Survey Tool'!$D:$D,J29,'In Network Hospital Survey Tool'!$I:$I,"In Network",'In Network Hospital Survey Tool'!$E:$E,$E$7,'In Network Hospital Survey Tool'!$L:$L,"Yes")+COUNTIFS('In Network Hospital Survey Tool'!$D:$D,J29,'In Network Hospital Survey Tool'!$I:$I,"In Network",'In Network Hospital Survey Tool'!$E:$E,$E$8,'In Network Hospital Survey Tool'!$L:$L,"Yes")+COUNTIFS('In Network Hospital Survey Tool'!$D:$D,J29,'In Network Hospital Survey Tool'!$I:$I,"In Network",'In Network Hospital Survey Tool'!$E:$E,$E$9,'In Network Hospital Survey Tool'!$L:$L,"Yes")+COUNTIFS('In Network Hospital Survey Tool'!$D:$D,J29,'In Network Hospital Survey Tool'!$I:$I,"In Network",'In Network Hospital Survey Tool'!$E:$E,$E$10,'In Network Hospital Survey Tool'!$L:$L,"Yes")+COUNTIFS('In Network Hospital Survey Tool'!$D:$D,J29,'In Network Hospital Survey Tool'!$I:$I,"In Network",'In Network Hospital Survey Tool'!$E:$E,$E$11,'In Network Hospital Survey Tool'!$L:$L,"Yes")+COUNTIFS('In Network Hospital Survey Tool'!$D:$D,J29,'In Network Hospital Survey Tool'!$I:$I,"In Network",'In Network Hospital Survey Tool'!$E:$E,$E$12,'In Network Hospital Survey Tool'!$L:$L,"Yes")+COUNTIFS('In Network Hospital Survey Tool'!$D:$D,J29,'In Network Hospital Survey Tool'!$I:$I,"In Network",'In Network Hospital Survey Tool'!$E:$E,$E$13,'In Network Hospital Survey Tool'!$L:$L,"Yes")+COUNTIFS('In Network Hospital Survey Tool'!$D:$D,J29,'In Network Hospital Survey Tool'!$I:$I,"In Network",'In Network Hospital Survey Tool'!$E:$E,$E$14,'In Network Hospital Survey Tool'!$L:$L,"Yes")+COUNTIFS('In Network Hospital Survey Tool'!$D:$D,J29,'In Network Hospital Survey Tool'!$I:$I,"In Network",'In Network Hospital Survey Tool'!$E:$E,$E$15,'In Network Hospital Survey Tool'!$L:$L,"Yes")+COUNTIFS('In Network Hospital Survey Tool'!$D:$D,J29,'In Network Hospital Survey Tool'!$I:$I,"In Network",'In Network Hospital Survey Tool'!$E:$E,$E$16,'In Network Hospital Survey Tool'!$L:$L,"Yes")</f>
        <v>0</v>
      </c>
      <c r="L31" s="337">
        <f>COUNTIFS('In Network Hospital Survey Tool'!$D:$D,L29,'In Network Hospital Survey Tool'!$I:$I,"In Network",'In Network Hospital Survey Tool'!$E:$E,$E$4)+COUNTIFS('In Network Hospital Survey Tool'!$D:$D,L29,'In Network Hospital Survey Tool'!$I:$I,"In Network",'In Network Hospital Survey Tool'!$E:$E,$E$5)+COUNTIFS('In Network Hospital Survey Tool'!$D:$D,L29,'In Network Hospital Survey Tool'!$I:$I,"In Network",'In Network Hospital Survey Tool'!$E:$E,$E$6)+COUNTIFS('In Network Hospital Survey Tool'!$D:$D,L29,'In Network Hospital Survey Tool'!$I:$I,"In Network",'In Network Hospital Survey Tool'!$E:$E,$E$7)+COUNTIFS('In Network Hospital Survey Tool'!$D:$D,L29,'In Network Hospital Survey Tool'!$I:$I,"In Network",'In Network Hospital Survey Tool'!$E:$E,$E$8)+COUNTIFS('In Network Hospital Survey Tool'!$D:$D,L29,'In Network Hospital Survey Tool'!$I:$I,"In Network",'In Network Hospital Survey Tool'!$E:$E,$E$9)+COUNTIFS('In Network Hospital Survey Tool'!$D:$D,L29,'In Network Hospital Survey Tool'!$I:$I,"In Network",'In Network Hospital Survey Tool'!$E:$E,$E$10)+COUNTIFS('In Network Hospital Survey Tool'!$D:$D,L29,'In Network Hospital Survey Tool'!$I:$I,"In Network",'In Network Hospital Survey Tool'!$E:$E,$E$11)+COUNTIFS('In Network Hospital Survey Tool'!$D:$D,L29,'In Network Hospital Survey Tool'!$I:$I,"In Network",'In Network Hospital Survey Tool'!$E:$E,$E$12)+COUNTIFS('In Network Hospital Survey Tool'!$D:$D,L29,'In Network Hospital Survey Tool'!$I:$I,"In Network",'In Network Hospital Survey Tool'!$E:$E,$E$13)+COUNTIFS('In Network Hospital Survey Tool'!$D:$D,L29,'In Network Hospital Survey Tool'!$I:$I,"In Network",'In Network Hospital Survey Tool'!$E:$E,$E$14)+COUNTIFS('In Network Hospital Survey Tool'!$D:$D,L29,'In Network Hospital Survey Tool'!$I:$I,"In Network",'In Network Hospital Survey Tool'!$E:$E,$E$15)+COUNTIFS('In Network Hospital Survey Tool'!$D:$D,L29,'In Network Hospital Survey Tool'!$I:$I,"In Network",'In Network Hospital Survey Tool'!$E:$E,$E$16)</f>
        <v>0</v>
      </c>
      <c r="M31" s="338">
        <f>COUNTIFS('In Network Hospital Survey Tool'!$D:$D,L29,'In Network Hospital Survey Tool'!$I:$I,"In Network",'In Network Hospital Survey Tool'!$E:$E,$E$4,'In Network Hospital Survey Tool'!$L:$L,"Yes")+COUNTIFS('In Network Hospital Survey Tool'!$D:$D,L29,'In Network Hospital Survey Tool'!$I:$I,"In Network",'In Network Hospital Survey Tool'!$E:$E,$E$5,'In Network Hospital Survey Tool'!$L:$L,"Yes")+COUNTIFS('In Network Hospital Survey Tool'!$D:$D,L29,'In Network Hospital Survey Tool'!$I:$I,"In Network",'In Network Hospital Survey Tool'!$E:$E,$E$6,'In Network Hospital Survey Tool'!$L:$L,"Yes")+COUNTIFS('In Network Hospital Survey Tool'!$D:$D,L29,'In Network Hospital Survey Tool'!$I:$I,"In Network",'In Network Hospital Survey Tool'!$E:$E,$E$7,'In Network Hospital Survey Tool'!$L:$L,"Yes")+COUNTIFS('In Network Hospital Survey Tool'!$D:$D,L29,'In Network Hospital Survey Tool'!$I:$I,"In Network",'In Network Hospital Survey Tool'!$E:$E,$E$8,'In Network Hospital Survey Tool'!$L:$L,"Yes")+COUNTIFS('In Network Hospital Survey Tool'!$D:$D,L29,'In Network Hospital Survey Tool'!$I:$I,"In Network",'In Network Hospital Survey Tool'!$E:$E,$E$9,'In Network Hospital Survey Tool'!$L:$L,"Yes")+COUNTIFS('In Network Hospital Survey Tool'!$D:$D,L29,'In Network Hospital Survey Tool'!$I:$I,"In Network",'In Network Hospital Survey Tool'!$E:$E,$E$10,'In Network Hospital Survey Tool'!$L:$L,"Yes")+COUNTIFS('In Network Hospital Survey Tool'!$D:$D,L29,'In Network Hospital Survey Tool'!$I:$I,"In Network",'In Network Hospital Survey Tool'!$E:$E,$E$11,'In Network Hospital Survey Tool'!$L:$L,"Yes")+COUNTIFS('In Network Hospital Survey Tool'!$D:$D,L29,'In Network Hospital Survey Tool'!$I:$I,"In Network",'In Network Hospital Survey Tool'!$E:$E,$E$12,'In Network Hospital Survey Tool'!$L:$L,"Yes")+COUNTIFS('In Network Hospital Survey Tool'!$D:$D,L29,'In Network Hospital Survey Tool'!$I:$I,"In Network",'In Network Hospital Survey Tool'!$E:$E,$E$13,'In Network Hospital Survey Tool'!$L:$L,"Yes")+COUNTIFS('In Network Hospital Survey Tool'!$D:$D,L29,'In Network Hospital Survey Tool'!$I:$I,"In Network",'In Network Hospital Survey Tool'!$E:$E,$E$14,'In Network Hospital Survey Tool'!$L:$L,"Yes")+COUNTIFS('In Network Hospital Survey Tool'!$D:$D,L29,'In Network Hospital Survey Tool'!$I:$I,"In Network",'In Network Hospital Survey Tool'!$E:$E,$E$15,'In Network Hospital Survey Tool'!$L:$L,"Yes")+COUNTIFS('In Network Hospital Survey Tool'!$D:$D,L29,'In Network Hospital Survey Tool'!$I:$I,"In Network",'In Network Hospital Survey Tool'!$E:$E,$E$16,'In Network Hospital Survey Tool'!$L:$L,"Yes")</f>
        <v>0</v>
      </c>
      <c r="N31" s="337">
        <f>COUNTIFS('In Network Hospital Survey Tool'!$D:$D,N29,'In Network Hospital Survey Tool'!$I:$I,"In Network",'In Network Hospital Survey Tool'!$E:$E,$E$4)+COUNTIFS('In Network Hospital Survey Tool'!$D:$D,N29,'In Network Hospital Survey Tool'!$I:$I,"In Network",'In Network Hospital Survey Tool'!$E:$E,$E$5)+COUNTIFS('In Network Hospital Survey Tool'!$D:$D,N29,'In Network Hospital Survey Tool'!$I:$I,"In Network",'In Network Hospital Survey Tool'!$E:$E,$E$6)+COUNTIFS('In Network Hospital Survey Tool'!$D:$D,N29,'In Network Hospital Survey Tool'!$I:$I,"In Network",'In Network Hospital Survey Tool'!$E:$E,$E$7)+COUNTIFS('In Network Hospital Survey Tool'!$D:$D,N29,'In Network Hospital Survey Tool'!$I:$I,"In Network",'In Network Hospital Survey Tool'!$E:$E,$E$8)+COUNTIFS('In Network Hospital Survey Tool'!$D:$D,N29,'In Network Hospital Survey Tool'!$I:$I,"In Network",'In Network Hospital Survey Tool'!$E:$E,$E$9)+COUNTIFS('In Network Hospital Survey Tool'!$D:$D,N29,'In Network Hospital Survey Tool'!$I:$I,"In Network",'In Network Hospital Survey Tool'!$E:$E,$E$10)+COUNTIFS('In Network Hospital Survey Tool'!$D:$D,N29,'In Network Hospital Survey Tool'!$I:$I,"In Network",'In Network Hospital Survey Tool'!$E:$E,$E$11)+COUNTIFS('In Network Hospital Survey Tool'!$D:$D,N29,'In Network Hospital Survey Tool'!$I:$I,"In Network",'In Network Hospital Survey Tool'!$E:$E,$E$12)+COUNTIFS('In Network Hospital Survey Tool'!$D:$D,N29,'In Network Hospital Survey Tool'!$I:$I,"In Network",'In Network Hospital Survey Tool'!$E:$E,$E$13)+COUNTIFS('In Network Hospital Survey Tool'!$D:$D,N29,'In Network Hospital Survey Tool'!$I:$I,"In Network",'In Network Hospital Survey Tool'!$E:$E,$E$14)+COUNTIFS('In Network Hospital Survey Tool'!$D:$D,N29,'In Network Hospital Survey Tool'!$I:$I,"In Network",'In Network Hospital Survey Tool'!$E:$E,$E$15)+COUNTIFS('In Network Hospital Survey Tool'!$D:$D,N29,'In Network Hospital Survey Tool'!$I:$I,"In Network",'In Network Hospital Survey Tool'!$E:$E,$E$16)</f>
        <v>0</v>
      </c>
      <c r="O31" s="338">
        <f>COUNTIFS('In Network Hospital Survey Tool'!$D:$D,N29,'In Network Hospital Survey Tool'!$I:$I,"In Network",'In Network Hospital Survey Tool'!$E:$E,$E$4,'In Network Hospital Survey Tool'!$L:$L,"Yes")+COUNTIFS('In Network Hospital Survey Tool'!$D:$D,N29,'In Network Hospital Survey Tool'!$I:$I,"In Network",'In Network Hospital Survey Tool'!$E:$E,$E$5,'In Network Hospital Survey Tool'!$L:$L,"Yes")+COUNTIFS('In Network Hospital Survey Tool'!$D:$D,N29,'In Network Hospital Survey Tool'!$I:$I,"In Network",'In Network Hospital Survey Tool'!$E:$E,$E$6,'In Network Hospital Survey Tool'!$L:$L,"Yes")+COUNTIFS('In Network Hospital Survey Tool'!$D:$D,N29,'In Network Hospital Survey Tool'!$I:$I,"In Network",'In Network Hospital Survey Tool'!$E:$E,$E$7,'In Network Hospital Survey Tool'!$L:$L,"Yes")+COUNTIFS('In Network Hospital Survey Tool'!$D:$D,N29,'In Network Hospital Survey Tool'!$I:$I,"In Network",'In Network Hospital Survey Tool'!$E:$E,$E$8,'In Network Hospital Survey Tool'!$L:$L,"Yes")+COUNTIFS('In Network Hospital Survey Tool'!$D:$D,N29,'In Network Hospital Survey Tool'!$I:$I,"In Network",'In Network Hospital Survey Tool'!$E:$E,$E$9,'In Network Hospital Survey Tool'!$L:$L,"Yes")+COUNTIFS('In Network Hospital Survey Tool'!$D:$D,N29,'In Network Hospital Survey Tool'!$I:$I,"In Network",'In Network Hospital Survey Tool'!$E:$E,$E$10,'In Network Hospital Survey Tool'!$L:$L,"Yes")+COUNTIFS('In Network Hospital Survey Tool'!$D:$D,N29,'In Network Hospital Survey Tool'!$I:$I,"In Network",'In Network Hospital Survey Tool'!$E:$E,$E$11,'In Network Hospital Survey Tool'!$L:$L,"Yes")+COUNTIFS('In Network Hospital Survey Tool'!$D:$D,N29,'In Network Hospital Survey Tool'!$I:$I,"In Network",'In Network Hospital Survey Tool'!$E:$E,$E$12,'In Network Hospital Survey Tool'!$L:$L,"Yes")+COUNTIFS('In Network Hospital Survey Tool'!$D:$D,N29,'In Network Hospital Survey Tool'!$I:$I,"In Network",'In Network Hospital Survey Tool'!$E:$E,$E$13,'In Network Hospital Survey Tool'!$L:$L,"Yes")+COUNTIFS('In Network Hospital Survey Tool'!$D:$D,N29,'In Network Hospital Survey Tool'!$I:$I,"In Network",'In Network Hospital Survey Tool'!$E:$E,$E$14,'In Network Hospital Survey Tool'!$L:$L,"Yes")+COUNTIFS('In Network Hospital Survey Tool'!$D:$D,N29,'In Network Hospital Survey Tool'!$I:$I,"In Network",'In Network Hospital Survey Tool'!$E:$E,$E$15,'In Network Hospital Survey Tool'!$L:$L,"Yes")+COUNTIFS('In Network Hospital Survey Tool'!$D:$D,N29,'In Network Hospital Survey Tool'!$I:$I,"In Network",'In Network Hospital Survey Tool'!$E:$E,$E$16,'In Network Hospital Survey Tool'!$L:$L,"Yes")</f>
        <v>0</v>
      </c>
      <c r="P31" s="337">
        <f>COUNTIFS('In Network Hospital Survey Tool'!$D:$D,P29,'In Network Hospital Survey Tool'!$I:$I,"In Network",'In Network Hospital Survey Tool'!$E:$E,$E$4)+COUNTIFS('In Network Hospital Survey Tool'!$D:$D,P29,'In Network Hospital Survey Tool'!$I:$I,"In Network",'In Network Hospital Survey Tool'!$E:$E,$E$5)+COUNTIFS('In Network Hospital Survey Tool'!$D:$D,P29,'In Network Hospital Survey Tool'!$I:$I,"In Network",'In Network Hospital Survey Tool'!$E:$E,$E$6)+COUNTIFS('In Network Hospital Survey Tool'!$D:$D,P29,'In Network Hospital Survey Tool'!$I:$I,"In Network",'In Network Hospital Survey Tool'!$E:$E,$E$7)+COUNTIFS('In Network Hospital Survey Tool'!$D:$D,P29,'In Network Hospital Survey Tool'!$I:$I,"In Network",'In Network Hospital Survey Tool'!$E:$E,$E$8)+COUNTIFS('In Network Hospital Survey Tool'!$D:$D,P29,'In Network Hospital Survey Tool'!$I:$I,"In Network",'In Network Hospital Survey Tool'!$E:$E,$E$9)+COUNTIFS('In Network Hospital Survey Tool'!$D:$D,P29,'In Network Hospital Survey Tool'!$I:$I,"In Network",'In Network Hospital Survey Tool'!$E:$E,$E$10)+COUNTIFS('In Network Hospital Survey Tool'!$D:$D,P29,'In Network Hospital Survey Tool'!$I:$I,"In Network",'In Network Hospital Survey Tool'!$E:$E,$E$11)+COUNTIFS('In Network Hospital Survey Tool'!$D:$D,P29,'In Network Hospital Survey Tool'!$I:$I,"In Network",'In Network Hospital Survey Tool'!$E:$E,$E$12)+COUNTIFS('In Network Hospital Survey Tool'!$D:$D,P29,'In Network Hospital Survey Tool'!$I:$I,"In Network",'In Network Hospital Survey Tool'!$E:$E,$E$13)+COUNTIFS('In Network Hospital Survey Tool'!$D:$D,P29,'In Network Hospital Survey Tool'!$I:$I,"In Network",'In Network Hospital Survey Tool'!$E:$E,$E$14)+COUNTIFS('In Network Hospital Survey Tool'!$D:$D,P29,'In Network Hospital Survey Tool'!$I:$I,"In Network",'In Network Hospital Survey Tool'!$E:$E,$E$15)+COUNTIFS('In Network Hospital Survey Tool'!$D:$D,P29,'In Network Hospital Survey Tool'!$I:$I,"In Network",'In Network Hospital Survey Tool'!$E:$E,$E$16)</f>
        <v>0</v>
      </c>
      <c r="Q31" s="339">
        <f>COUNTIFS('In Network Hospital Survey Tool'!$D:$D,P29,'In Network Hospital Survey Tool'!$I:$I,"In Network",'In Network Hospital Survey Tool'!$E:$E,$E$4,'In Network Hospital Survey Tool'!$L:$L,"Yes")+COUNTIFS('In Network Hospital Survey Tool'!$D:$D,P29,'In Network Hospital Survey Tool'!$I:$I,"In Network",'In Network Hospital Survey Tool'!$E:$E,$E$5,'In Network Hospital Survey Tool'!$L:$L,"Yes")+COUNTIFS('In Network Hospital Survey Tool'!$D:$D,P29,'In Network Hospital Survey Tool'!$I:$I,"In Network",'In Network Hospital Survey Tool'!$E:$E,$E$6,'In Network Hospital Survey Tool'!$L:$L,"Yes")+COUNTIFS('In Network Hospital Survey Tool'!$D:$D,P29,'In Network Hospital Survey Tool'!$I:$I,"In Network",'In Network Hospital Survey Tool'!$E:$E,$E$7,'In Network Hospital Survey Tool'!$L:$L,"Yes")+COUNTIFS('In Network Hospital Survey Tool'!$D:$D,P29,'In Network Hospital Survey Tool'!$I:$I,"In Network",'In Network Hospital Survey Tool'!$E:$E,$E$8,'In Network Hospital Survey Tool'!$L:$L,"Yes")+COUNTIFS('In Network Hospital Survey Tool'!$D:$D,P29,'In Network Hospital Survey Tool'!$I:$I,"In Network",'In Network Hospital Survey Tool'!$E:$E,$E$9,'In Network Hospital Survey Tool'!$L:$L,"Yes")+COUNTIFS('In Network Hospital Survey Tool'!$D:$D,P29,'In Network Hospital Survey Tool'!$I:$I,"In Network",'In Network Hospital Survey Tool'!$E:$E,$E$10,'In Network Hospital Survey Tool'!$L:$L,"Yes")+COUNTIFS('In Network Hospital Survey Tool'!$D:$D,P29,'In Network Hospital Survey Tool'!$I:$I,"In Network",'In Network Hospital Survey Tool'!$E:$E,$E$11,'In Network Hospital Survey Tool'!$L:$L,"Yes")+COUNTIFS('In Network Hospital Survey Tool'!$D:$D,P29,'In Network Hospital Survey Tool'!$I:$I,"In Network",'In Network Hospital Survey Tool'!$E:$E,$E$12,'In Network Hospital Survey Tool'!$L:$L,"Yes")+COUNTIFS('In Network Hospital Survey Tool'!$D:$D,P29,'In Network Hospital Survey Tool'!$I:$I,"In Network",'In Network Hospital Survey Tool'!$E:$E,$E$13,'In Network Hospital Survey Tool'!$L:$L,"Yes")+COUNTIFS('In Network Hospital Survey Tool'!$D:$D,P29,'In Network Hospital Survey Tool'!$I:$I,"In Network",'In Network Hospital Survey Tool'!$E:$E,$E$14,'In Network Hospital Survey Tool'!$L:$L,"Yes")+COUNTIFS('In Network Hospital Survey Tool'!$D:$D,P29,'In Network Hospital Survey Tool'!$I:$I,"In Network",'In Network Hospital Survey Tool'!$E:$E,$E$15,'In Network Hospital Survey Tool'!$L:$L,"Yes")+COUNTIFS('In Network Hospital Survey Tool'!$D:$D,P29,'In Network Hospital Survey Tool'!$I:$I,"In Network",'In Network Hospital Survey Tool'!$E:$E,$E$16,'In Network Hospital Survey Tool'!$L:$L,"Yes")</f>
        <v>0</v>
      </c>
      <c r="R31" s="337">
        <f>COUNTIFS('In Network Hospital Survey Tool'!$D:$D,R29,'In Network Hospital Survey Tool'!$K:$K,"In Network",'In Network Hospital Survey Tool'!$E:$E,$G$4)+COUNTIFS('In Network Hospital Survey Tool'!$D:$D,R29,'In Network Hospital Survey Tool'!$K:$K,"In Network",'In Network Hospital Survey Tool'!$E:$E,$G$5)+COUNTIFS('In Network Hospital Survey Tool'!$D:$D,R29,'In Network Hospital Survey Tool'!$K:$K,"In Network",'In Network Hospital Survey Tool'!$E:$E,$G$6)+COUNTIFS('In Network Hospital Survey Tool'!$D:$D,R29,'In Network Hospital Survey Tool'!$K:$K,"In Network",'In Network Hospital Survey Tool'!$E:$E,$G$7)+COUNTIFS('In Network Hospital Survey Tool'!$D:$D,R29,'In Network Hospital Survey Tool'!$K:$K,"In Network",'In Network Hospital Survey Tool'!$E:$E,$G$8)+COUNTIFS('In Network Hospital Survey Tool'!$D:$D,R29,'In Network Hospital Survey Tool'!$K:$K,"In Network",'In Network Hospital Survey Tool'!$E:$E,$G$9)+COUNTIFS('In Network Hospital Survey Tool'!$D:$D,R29,'In Network Hospital Survey Tool'!$K:$K,"In Network",'In Network Hospital Survey Tool'!$E:$E,$G$10)+COUNTIFS('In Network Hospital Survey Tool'!$D:$D,R29,'In Network Hospital Survey Tool'!$K:$K,"In Network",'In Network Hospital Survey Tool'!$E:$E,$G$11)+COUNTIFS('In Network Hospital Survey Tool'!$D:$D,R29,'In Network Hospital Survey Tool'!$K:$K,"In Network",'In Network Hospital Survey Tool'!$E:$E,$G$12)+COUNTIFS('In Network Hospital Survey Tool'!$D:$D,R29,'In Network Hospital Survey Tool'!$K:$K,"In Network",'In Network Hospital Survey Tool'!$E:$E,$G$13)+COUNTIFS('In Network Hospital Survey Tool'!$D:$D,R29,'In Network Hospital Survey Tool'!$K:$K,"In Network",'In Network Hospital Survey Tool'!$E:$E,$G$14)+COUNTIFS('In Network Hospital Survey Tool'!$D:$D,R29,'In Network Hospital Survey Tool'!$K:$K,"In Network",'In Network Hospital Survey Tool'!$E:$E,$G$15)+COUNTIFS('In Network Hospital Survey Tool'!$D:$D,R29,'In Network Hospital Survey Tool'!$K:$K,"In Network",'In Network Hospital Survey Tool'!$E:$E,$G$16)</f>
        <v>0</v>
      </c>
      <c r="S31" s="338">
        <f>COUNTIFS('In Network Hospital Survey Tool'!$D:$D,R29,'In Network Hospital Survey Tool'!$K:$K,"In Network",'In Network Hospital Survey Tool'!$E:$E,$G$4,'In Network Hospital Survey Tool'!$L:$L,"Yes")+COUNTIFS('In Network Hospital Survey Tool'!$D:$D,R29,'In Network Hospital Survey Tool'!$K:$K,"In Network",'In Network Hospital Survey Tool'!$E:$E,$G$5,'In Network Hospital Survey Tool'!$L:$L,"Yes")+COUNTIFS('In Network Hospital Survey Tool'!$D:$D,R29,'In Network Hospital Survey Tool'!$K:$K,"In Network",'In Network Hospital Survey Tool'!$E:$E,$G$6,'In Network Hospital Survey Tool'!$L:$L,"Yes")+COUNTIFS('In Network Hospital Survey Tool'!$D:$D,R29,'In Network Hospital Survey Tool'!$K:$K,"In Network",'In Network Hospital Survey Tool'!$E:$E,$G$7,'In Network Hospital Survey Tool'!$L:$L,"Yes")+COUNTIFS('In Network Hospital Survey Tool'!$D:$D,R29,'In Network Hospital Survey Tool'!$K:$K,"In Network",'In Network Hospital Survey Tool'!$E:$E,$G$8,'In Network Hospital Survey Tool'!$L:$L,"Yes")+COUNTIFS('In Network Hospital Survey Tool'!$D:$D,R29,'In Network Hospital Survey Tool'!$K:$K,"In Network",'In Network Hospital Survey Tool'!$E:$E,$G$9,'In Network Hospital Survey Tool'!$L:$L,"Yes")+COUNTIFS('In Network Hospital Survey Tool'!$D:$D,R29,'In Network Hospital Survey Tool'!$K:$K,"In Network",'In Network Hospital Survey Tool'!$E:$E,$G$10,'In Network Hospital Survey Tool'!$L:$L,"Yes")+COUNTIFS('In Network Hospital Survey Tool'!$D:$D,R29,'In Network Hospital Survey Tool'!$K:$K,"In Network",'In Network Hospital Survey Tool'!$E:$E,$G$11,'In Network Hospital Survey Tool'!$L:$L,"Yes")+COUNTIFS('In Network Hospital Survey Tool'!$D:$D,R29,'In Network Hospital Survey Tool'!$K:$K,"In Network",'In Network Hospital Survey Tool'!$E:$E,$G$12,'In Network Hospital Survey Tool'!$L:$L,"Yes")+COUNTIFS('In Network Hospital Survey Tool'!$D:$D,R29,'In Network Hospital Survey Tool'!$K:$K,"In Network",'In Network Hospital Survey Tool'!$E:$E,$G$13,'In Network Hospital Survey Tool'!$L:$L,"Yes")+COUNTIFS('In Network Hospital Survey Tool'!$D:$D,R29,'In Network Hospital Survey Tool'!$K:$K,"In Network",'In Network Hospital Survey Tool'!$E:$E,$G$14,'In Network Hospital Survey Tool'!$L:$L,"Yes")+COUNTIFS('In Network Hospital Survey Tool'!$D:$D,R29,'In Network Hospital Survey Tool'!$K:$K,"In Network",'In Network Hospital Survey Tool'!$E:$E,$G$15,'In Network Hospital Survey Tool'!$L:$L,"Yes")+COUNTIFS('In Network Hospital Survey Tool'!$D:$D,R29,'In Network Hospital Survey Tool'!$K:$K,"In Network",'In Network Hospital Survey Tool'!$E:$E,$G$16,'In Network Hospital Survey Tool'!$L:$L,"Yes")</f>
        <v>0</v>
      </c>
      <c r="T31" s="337">
        <f>COUNTIFS('In Network Hospital Survey Tool'!$D:$D,T29,'In Network Hospital Survey Tool'!$K:$K,"In Network",'In Network Hospital Survey Tool'!$E:$E,$G$4)+COUNTIFS('In Network Hospital Survey Tool'!$D:$D,T29,'In Network Hospital Survey Tool'!$K:$K,"In Network",'In Network Hospital Survey Tool'!$E:$E,$G$5)+COUNTIFS('In Network Hospital Survey Tool'!$D:$D,T29,'In Network Hospital Survey Tool'!$K:$K,"In Network",'In Network Hospital Survey Tool'!$E:$E,$G$6)+COUNTIFS('In Network Hospital Survey Tool'!$D:$D,T29,'In Network Hospital Survey Tool'!$K:$K,"In Network",'In Network Hospital Survey Tool'!$E:$E,$G$7)+COUNTIFS('In Network Hospital Survey Tool'!$D:$D,T29,'In Network Hospital Survey Tool'!$K:$K,"In Network",'In Network Hospital Survey Tool'!$E:$E,$G$8)+COUNTIFS('In Network Hospital Survey Tool'!$D:$D,T29,'In Network Hospital Survey Tool'!$K:$K,"In Network",'In Network Hospital Survey Tool'!$E:$E,$G$9)+COUNTIFS('In Network Hospital Survey Tool'!$D:$D,T29,'In Network Hospital Survey Tool'!$K:$K,"In Network",'In Network Hospital Survey Tool'!$E:$E,$G$10)+COUNTIFS('In Network Hospital Survey Tool'!$D:$D,T29,'In Network Hospital Survey Tool'!$K:$K,"In Network",'In Network Hospital Survey Tool'!$E:$E,$G$11)+COUNTIFS('In Network Hospital Survey Tool'!$D:$D,T29,'In Network Hospital Survey Tool'!$K:$K,"In Network",'In Network Hospital Survey Tool'!$E:$E,$G$12)+COUNTIFS('In Network Hospital Survey Tool'!$D:$D,T29,'In Network Hospital Survey Tool'!$K:$K,"In Network",'In Network Hospital Survey Tool'!$E:$E,$G$13)+COUNTIFS('In Network Hospital Survey Tool'!$D:$D,T29,'In Network Hospital Survey Tool'!$K:$K,"In Network",'In Network Hospital Survey Tool'!$E:$E,$G$14)+COUNTIFS('In Network Hospital Survey Tool'!$D:$D,T29,'In Network Hospital Survey Tool'!$K:$K,"In Network",'In Network Hospital Survey Tool'!$E:$E,$G$15)+COUNTIFS('In Network Hospital Survey Tool'!$D:$D,T29,'In Network Hospital Survey Tool'!$K:$K,"In Network",'In Network Hospital Survey Tool'!$E:$E,$G$16)</f>
        <v>0</v>
      </c>
      <c r="U31" s="338">
        <f>COUNTIFS('In Network Hospital Survey Tool'!$D:$D,T29,'In Network Hospital Survey Tool'!$K:$K,"In Network",'In Network Hospital Survey Tool'!$E:$E,$G$4,'In Network Hospital Survey Tool'!$L:$L,"Yes")+COUNTIFS('In Network Hospital Survey Tool'!$D:$D,T29,'In Network Hospital Survey Tool'!$K:$K,"In Network",'In Network Hospital Survey Tool'!$E:$E,$G$5,'In Network Hospital Survey Tool'!$L:$L,"Yes")+COUNTIFS('In Network Hospital Survey Tool'!$D:$D,T29,'In Network Hospital Survey Tool'!$K:$K,"In Network",'In Network Hospital Survey Tool'!$E:$E,$G$6,'In Network Hospital Survey Tool'!$L:$L,"Yes")+COUNTIFS('In Network Hospital Survey Tool'!$D:$D,T29,'In Network Hospital Survey Tool'!$K:$K,"In Network",'In Network Hospital Survey Tool'!$E:$E,$G$7,'In Network Hospital Survey Tool'!$L:$L,"Yes")+COUNTIFS('In Network Hospital Survey Tool'!$D:$D,T29,'In Network Hospital Survey Tool'!$K:$K,"In Network",'In Network Hospital Survey Tool'!$E:$E,$G$8,'In Network Hospital Survey Tool'!$L:$L,"Yes")+COUNTIFS('In Network Hospital Survey Tool'!$D:$D,T29,'In Network Hospital Survey Tool'!$K:$K,"In Network",'In Network Hospital Survey Tool'!$E:$E,$G$9,'In Network Hospital Survey Tool'!$L:$L,"Yes")+COUNTIFS('In Network Hospital Survey Tool'!$D:$D,T29,'In Network Hospital Survey Tool'!$K:$K,"In Network",'In Network Hospital Survey Tool'!$E:$E,$G$10,'In Network Hospital Survey Tool'!$L:$L,"Yes")+COUNTIFS('In Network Hospital Survey Tool'!$D:$D,T29,'In Network Hospital Survey Tool'!$K:$K,"In Network",'In Network Hospital Survey Tool'!$E:$E,$G$11,'In Network Hospital Survey Tool'!$L:$L,"Yes")+COUNTIFS('In Network Hospital Survey Tool'!$D:$D,T29,'In Network Hospital Survey Tool'!$K:$K,"In Network",'In Network Hospital Survey Tool'!$E:$E,$G$12,'In Network Hospital Survey Tool'!$L:$L,"Yes")+COUNTIFS('In Network Hospital Survey Tool'!$D:$D,T29,'In Network Hospital Survey Tool'!$K:$K,"In Network",'In Network Hospital Survey Tool'!$E:$E,$G$13,'In Network Hospital Survey Tool'!$L:$L,"Yes")+COUNTIFS('In Network Hospital Survey Tool'!$D:$D,T29,'In Network Hospital Survey Tool'!$K:$K,"In Network",'In Network Hospital Survey Tool'!$E:$E,$G$14,'In Network Hospital Survey Tool'!$L:$L,"Yes")+COUNTIFS('In Network Hospital Survey Tool'!$D:$D,T29,'In Network Hospital Survey Tool'!$K:$K,"In Network",'In Network Hospital Survey Tool'!$E:$E,$G$15,'In Network Hospital Survey Tool'!$L:$L,"Yes")+COUNTIFS('In Network Hospital Survey Tool'!$D:$D,T29,'In Network Hospital Survey Tool'!$K:$K,"In Network",'In Network Hospital Survey Tool'!$E:$E,$G$16,'In Network Hospital Survey Tool'!$L:$L,"Yes")</f>
        <v>0</v>
      </c>
      <c r="V31" s="337">
        <f>COUNTIFS('In Network Hospital Survey Tool'!$D:$D,V29,'In Network Hospital Survey Tool'!$K:$K,"In Network",'In Network Hospital Survey Tool'!$E:$E,$G$4)+COUNTIFS('In Network Hospital Survey Tool'!$D:$D,V29,'In Network Hospital Survey Tool'!$K:$K,"In Network",'In Network Hospital Survey Tool'!$E:$E,$G$5)+COUNTIFS('In Network Hospital Survey Tool'!$D:$D,V29,'In Network Hospital Survey Tool'!$K:$K,"In Network",'In Network Hospital Survey Tool'!$E:$E,$G$6)+COUNTIFS('In Network Hospital Survey Tool'!$D:$D,V29,'In Network Hospital Survey Tool'!$K:$K,"In Network",'In Network Hospital Survey Tool'!$E:$E,$G$7)+COUNTIFS('In Network Hospital Survey Tool'!$D:$D,V29,'In Network Hospital Survey Tool'!$K:$K,"In Network",'In Network Hospital Survey Tool'!$E:$E,$G$8)+COUNTIFS('In Network Hospital Survey Tool'!$D:$D,V29,'In Network Hospital Survey Tool'!$K:$K,"In Network",'In Network Hospital Survey Tool'!$E:$E,$G$9)+COUNTIFS('In Network Hospital Survey Tool'!$D:$D,V29,'In Network Hospital Survey Tool'!$K:$K,"In Network",'In Network Hospital Survey Tool'!$E:$E,$G$10)+COUNTIFS('In Network Hospital Survey Tool'!$D:$D,V29,'In Network Hospital Survey Tool'!$K:$K,"In Network",'In Network Hospital Survey Tool'!$E:$E,$G$11)+COUNTIFS('In Network Hospital Survey Tool'!$D:$D,V29,'In Network Hospital Survey Tool'!$K:$K,"In Network",'In Network Hospital Survey Tool'!$E:$E,$G$12)+COUNTIFS('In Network Hospital Survey Tool'!$D:$D,V29,'In Network Hospital Survey Tool'!$K:$K,"In Network",'In Network Hospital Survey Tool'!$E:$E,$G$13)+COUNTIFS('In Network Hospital Survey Tool'!$D:$D,V29,'In Network Hospital Survey Tool'!$K:$K,"In Network",'In Network Hospital Survey Tool'!$E:$E,$G$14)+COUNTIFS('In Network Hospital Survey Tool'!$D:$D,V29,'In Network Hospital Survey Tool'!$K:$K,"In Network",'In Network Hospital Survey Tool'!$E:$E,$G$15)+COUNTIFS('In Network Hospital Survey Tool'!$D:$D,V29,'In Network Hospital Survey Tool'!$K:$K,"In Network",'In Network Hospital Survey Tool'!$E:$E,$G$16)</f>
        <v>0</v>
      </c>
      <c r="W31" s="338">
        <f>COUNTIFS('In Network Hospital Survey Tool'!$D:$D,V29,'In Network Hospital Survey Tool'!$K:$K,"In Network",'In Network Hospital Survey Tool'!$E:$E,$G$4,'In Network Hospital Survey Tool'!$L:$L,"Yes")+COUNTIFS('In Network Hospital Survey Tool'!$D:$D,V29,'In Network Hospital Survey Tool'!$K:$K,"In Network",'In Network Hospital Survey Tool'!$E:$E,$G$5,'In Network Hospital Survey Tool'!$L:$L,"Yes")+COUNTIFS('In Network Hospital Survey Tool'!$D:$D,V29,'In Network Hospital Survey Tool'!$K:$K,"In Network",'In Network Hospital Survey Tool'!$E:$E,$G$6,'In Network Hospital Survey Tool'!$L:$L,"Yes")+COUNTIFS('In Network Hospital Survey Tool'!$D:$D,V29,'In Network Hospital Survey Tool'!$K:$K,"In Network",'In Network Hospital Survey Tool'!$E:$E,$G$7,'In Network Hospital Survey Tool'!$L:$L,"Yes")+COUNTIFS('In Network Hospital Survey Tool'!$D:$D,V29,'In Network Hospital Survey Tool'!$K:$K,"In Network",'In Network Hospital Survey Tool'!$E:$E,$G$8,'In Network Hospital Survey Tool'!$L:$L,"Yes")+COUNTIFS('In Network Hospital Survey Tool'!$D:$D,V29,'In Network Hospital Survey Tool'!$K:$K,"In Network",'In Network Hospital Survey Tool'!$E:$E,$G$9,'In Network Hospital Survey Tool'!$L:$L,"Yes")+COUNTIFS('In Network Hospital Survey Tool'!$D:$D,V29,'In Network Hospital Survey Tool'!$K:$K,"In Network",'In Network Hospital Survey Tool'!$E:$E,$G$10,'In Network Hospital Survey Tool'!$L:$L,"Yes")+COUNTIFS('In Network Hospital Survey Tool'!$D:$D,V29,'In Network Hospital Survey Tool'!$K:$K,"In Network",'In Network Hospital Survey Tool'!$E:$E,$G$11,'In Network Hospital Survey Tool'!$L:$L,"Yes")+COUNTIFS('In Network Hospital Survey Tool'!$D:$D,V29,'In Network Hospital Survey Tool'!$K:$K,"In Network",'In Network Hospital Survey Tool'!$E:$E,$G$12,'In Network Hospital Survey Tool'!$L:$L,"Yes")+COUNTIFS('In Network Hospital Survey Tool'!$D:$D,V29,'In Network Hospital Survey Tool'!$K:$K,"In Network",'In Network Hospital Survey Tool'!$E:$E,$G$13,'In Network Hospital Survey Tool'!$L:$L,"Yes")+COUNTIFS('In Network Hospital Survey Tool'!$D:$D,V29,'In Network Hospital Survey Tool'!$K:$K,"In Network",'In Network Hospital Survey Tool'!$E:$E,$G$14,'In Network Hospital Survey Tool'!$L:$L,"Yes")+COUNTIFS('In Network Hospital Survey Tool'!$D:$D,V29,'In Network Hospital Survey Tool'!$K:$K,"In Network",'In Network Hospital Survey Tool'!$E:$E,$G$15,'In Network Hospital Survey Tool'!$L:$L,"Yes")+COUNTIFS('In Network Hospital Survey Tool'!$D:$D,V29,'In Network Hospital Survey Tool'!$K:$K,"In Network",'In Network Hospital Survey Tool'!$E:$E,$G$16,'In Network Hospital Survey Tool'!$L:$L,"Yes")</f>
        <v>0</v>
      </c>
      <c r="X31" s="337">
        <f>COUNTIFS('In Network Hospital Survey Tool'!$D:$D,X29,'In Network Hospital Survey Tool'!$K:$K,"In Network",'In Network Hospital Survey Tool'!$E:$E,$G$4)+COUNTIFS('In Network Hospital Survey Tool'!$D:$D,X29,'In Network Hospital Survey Tool'!$K:$K,"In Network",'In Network Hospital Survey Tool'!$E:$E,$G$5)+COUNTIFS('In Network Hospital Survey Tool'!$D:$D,X29,'In Network Hospital Survey Tool'!$K:$K,"In Network",'In Network Hospital Survey Tool'!$E:$E,$G$6)+COUNTIFS('In Network Hospital Survey Tool'!$D:$D,X29,'In Network Hospital Survey Tool'!$K:$K,"In Network",'In Network Hospital Survey Tool'!$E:$E,$G$7)+COUNTIFS('In Network Hospital Survey Tool'!$D:$D,X29,'In Network Hospital Survey Tool'!$K:$K,"In Network",'In Network Hospital Survey Tool'!$E:$E,$G$8)+COUNTIFS('In Network Hospital Survey Tool'!$D:$D,X29,'In Network Hospital Survey Tool'!$K:$K,"In Network",'In Network Hospital Survey Tool'!$E:$E,$G$9)+COUNTIFS('In Network Hospital Survey Tool'!$D:$D,X29,'In Network Hospital Survey Tool'!$K:$K,"In Network",'In Network Hospital Survey Tool'!$E:$E,$G$10)+COUNTIFS('In Network Hospital Survey Tool'!$D:$D,X29,'In Network Hospital Survey Tool'!$K:$K,"In Network",'In Network Hospital Survey Tool'!$E:$E,$G$11)+COUNTIFS('In Network Hospital Survey Tool'!$D:$D,X29,'In Network Hospital Survey Tool'!$K:$K,"In Network",'In Network Hospital Survey Tool'!$E:$E,$G$12)+COUNTIFS('In Network Hospital Survey Tool'!$D:$D,X29,'In Network Hospital Survey Tool'!$K:$K,"In Network",'In Network Hospital Survey Tool'!$E:$E,$G$13)+COUNTIFS('In Network Hospital Survey Tool'!$D:$D,X29,'In Network Hospital Survey Tool'!$K:$K,"In Network",'In Network Hospital Survey Tool'!$E:$E,$G$14)+COUNTIFS('In Network Hospital Survey Tool'!$D:$D,X29,'In Network Hospital Survey Tool'!$K:$K,"In Network",'In Network Hospital Survey Tool'!$E:$E,$G$15)+COUNTIFS('In Network Hospital Survey Tool'!$D:$D,X29,'In Network Hospital Survey Tool'!$K:$K,"In Network",'In Network Hospital Survey Tool'!$E:$E,$G$16)</f>
        <v>0</v>
      </c>
      <c r="Y31" s="339">
        <f>COUNTIFS('In Network Hospital Survey Tool'!$D:$D,X29,'In Network Hospital Survey Tool'!$K:$K,"In Network",'In Network Hospital Survey Tool'!$E:$E,$G$4,'In Network Hospital Survey Tool'!$L:$L,"Yes")+COUNTIFS('In Network Hospital Survey Tool'!$D:$D,X29,'In Network Hospital Survey Tool'!$K:$K,"In Network",'In Network Hospital Survey Tool'!$E:$E,$G$5,'In Network Hospital Survey Tool'!$L:$L,"Yes")+COUNTIFS('In Network Hospital Survey Tool'!$D:$D,X29,'In Network Hospital Survey Tool'!$K:$K,"In Network",'In Network Hospital Survey Tool'!$E:$E,$G$6,'In Network Hospital Survey Tool'!$L:$L,"Yes")+COUNTIFS('In Network Hospital Survey Tool'!$D:$D,X29,'In Network Hospital Survey Tool'!$K:$K,"In Network",'In Network Hospital Survey Tool'!$E:$E,$G$7,'In Network Hospital Survey Tool'!$L:$L,"Yes")+COUNTIFS('In Network Hospital Survey Tool'!$D:$D,X29,'In Network Hospital Survey Tool'!$K:$K,"In Network",'In Network Hospital Survey Tool'!$E:$E,$G$8,'In Network Hospital Survey Tool'!$L:$L,"Yes")+COUNTIFS('In Network Hospital Survey Tool'!$D:$D,X29,'In Network Hospital Survey Tool'!$K:$K,"In Network",'In Network Hospital Survey Tool'!$E:$E,$G$9,'In Network Hospital Survey Tool'!$L:$L,"Yes")+COUNTIFS('In Network Hospital Survey Tool'!$D:$D,X29,'In Network Hospital Survey Tool'!$K:$K,"In Network",'In Network Hospital Survey Tool'!$E:$E,$G$10,'In Network Hospital Survey Tool'!$L:$L,"Yes")+COUNTIFS('In Network Hospital Survey Tool'!$D:$D,X29,'In Network Hospital Survey Tool'!$K:$K,"In Network",'In Network Hospital Survey Tool'!$E:$E,$G$11,'In Network Hospital Survey Tool'!$L:$L,"Yes")+COUNTIFS('In Network Hospital Survey Tool'!$D:$D,X29,'In Network Hospital Survey Tool'!$K:$K,"In Network",'In Network Hospital Survey Tool'!$E:$E,$G$12,'In Network Hospital Survey Tool'!$L:$L,"Yes")+COUNTIFS('In Network Hospital Survey Tool'!$D:$D,X29,'In Network Hospital Survey Tool'!$K:$K,"In Network",'In Network Hospital Survey Tool'!$E:$E,$G$13,'In Network Hospital Survey Tool'!$L:$L,"Yes")+COUNTIFS('In Network Hospital Survey Tool'!$D:$D,X29,'In Network Hospital Survey Tool'!$K:$K,"In Network",'In Network Hospital Survey Tool'!$E:$E,$G$14,'In Network Hospital Survey Tool'!$L:$L,"Yes")+COUNTIFS('In Network Hospital Survey Tool'!$D:$D,X29,'In Network Hospital Survey Tool'!$K:$K,"In Network",'In Network Hospital Survey Tool'!$E:$E,$G$15,'In Network Hospital Survey Tool'!$L:$L,"Yes")+COUNTIFS('In Network Hospital Survey Tool'!$D:$D,X29,'In Network Hospital Survey Tool'!$K:$K,"In Network",'In Network Hospital Survey Tool'!$E:$E,$G$16,'In Network Hospital Survey Tool'!$L:$L,"Yes")</f>
        <v>0</v>
      </c>
    </row>
    <row r="32" spans="1:25" s="303" customFormat="1" x14ac:dyDescent="0.2">
      <c r="B32" s="340"/>
      <c r="C32" s="341"/>
      <c r="D32" s="341"/>
      <c r="E32" s="341"/>
      <c r="F32" s="341"/>
      <c r="G32" s="341"/>
      <c r="H32" s="341"/>
      <c r="I32" s="342"/>
      <c r="J32" s="341"/>
      <c r="K32" s="341"/>
      <c r="L32" s="341"/>
      <c r="M32" s="341"/>
      <c r="N32" s="341"/>
      <c r="O32" s="341"/>
      <c r="P32" s="341"/>
      <c r="Q32" s="342"/>
      <c r="R32" s="341"/>
      <c r="S32" s="341"/>
      <c r="T32" s="341"/>
      <c r="U32" s="341"/>
      <c r="V32" s="341"/>
      <c r="W32" s="341"/>
      <c r="X32" s="341"/>
      <c r="Y32" s="342"/>
    </row>
    <row r="33" spans="1:25" s="303" customFormat="1" x14ac:dyDescent="0.2">
      <c r="B33" s="343"/>
      <c r="C33" s="344"/>
      <c r="D33" s="344"/>
      <c r="E33" s="344"/>
      <c r="F33" s="344"/>
      <c r="G33" s="344"/>
      <c r="H33" s="344"/>
      <c r="I33" s="345"/>
      <c r="J33" s="346"/>
      <c r="K33" s="344"/>
      <c r="L33" s="344"/>
      <c r="M33" s="344"/>
      <c r="N33" s="344"/>
      <c r="O33" s="344"/>
      <c r="P33" s="344"/>
      <c r="Q33" s="345"/>
      <c r="R33" s="346"/>
      <c r="S33" s="344"/>
      <c r="T33" s="344"/>
      <c r="U33" s="344"/>
      <c r="V33" s="344"/>
      <c r="W33" s="344"/>
      <c r="X33" s="344"/>
      <c r="Y33" s="345"/>
    </row>
    <row r="34" spans="1:25" s="303" customFormat="1" ht="39.950000000000003" customHeight="1" x14ac:dyDescent="0.2">
      <c r="A34" s="303" t="s">
        <v>1109</v>
      </c>
      <c r="B34" s="333">
        <f t="shared" ref="B34:H34" si="0">IFERROR(ROUNDUP(((1.645^2)*0.5*(1-0.5)/(0.1^2))/(1+((1.645^2)*0.5*(1-0.5))/((0.1^2)*B31)),0),0)</f>
        <v>0</v>
      </c>
      <c r="C34" s="334">
        <f>C31</f>
        <v>0</v>
      </c>
      <c r="D34" s="335">
        <f t="shared" si="0"/>
        <v>0</v>
      </c>
      <c r="E34" s="334">
        <f>E31</f>
        <v>0</v>
      </c>
      <c r="F34" s="335">
        <f t="shared" si="0"/>
        <v>0</v>
      </c>
      <c r="G34" s="334">
        <f>G31</f>
        <v>0</v>
      </c>
      <c r="H34" s="335">
        <f t="shared" si="0"/>
        <v>0</v>
      </c>
      <c r="I34" s="336">
        <f>I31</f>
        <v>0</v>
      </c>
      <c r="J34" s="337">
        <f>IFERROR(ROUNDUP(((1.645^2)*0.5*(1-0.5)/(0.1^2))/(1+((1.645^2)*0.5*(1-0.5))/((0.1^2)*J31)),0),0)</f>
        <v>0</v>
      </c>
      <c r="K34" s="338">
        <f>K31</f>
        <v>0</v>
      </c>
      <c r="L34" s="337">
        <f>IFERROR(ROUNDUP(((1.645^2)*0.5*(1-0.5)/(0.1^2))/(1+((1.645^2)*0.5*(1-0.5))/((0.1^2)*L31)),0),0)</f>
        <v>0</v>
      </c>
      <c r="M34" s="338">
        <f>M31</f>
        <v>0</v>
      </c>
      <c r="N34" s="337">
        <f>IFERROR(ROUNDUP(((1.645^2)*0.5*(1-0.5)/(0.1^2))/(1+((1.645^2)*0.5*(1-0.5))/((0.1^2)*N31)),0),0)</f>
        <v>0</v>
      </c>
      <c r="O34" s="338">
        <f>O31</f>
        <v>0</v>
      </c>
      <c r="P34" s="337">
        <f>IFERROR(ROUNDUP(((1.645^2)*0.5*(1-0.5)/(0.1^2))/(1+((1.645^2)*0.5*(1-0.5))/((0.1^2)*O31)),0),0)</f>
        <v>0</v>
      </c>
      <c r="Q34" s="339">
        <f>Q31</f>
        <v>0</v>
      </c>
      <c r="R34" s="337">
        <f>IFERROR(ROUNDUP(((1.645^2)*0.5*(1-0.5)/(0.1^2))/(1+((1.645^2)*0.5*(1-0.5))/((0.1^2)*R31)),0),0)</f>
        <v>0</v>
      </c>
      <c r="S34" s="338">
        <f>S31</f>
        <v>0</v>
      </c>
      <c r="T34" s="337">
        <f>IFERROR(ROUNDUP(((1.645^2)*0.5*(1-0.5)/(0.1^2))/(1+((1.645^2)*0.5*(1-0.5))/((0.1^2)*T31)),0),0)</f>
        <v>0</v>
      </c>
      <c r="U34" s="338">
        <f>U31</f>
        <v>0</v>
      </c>
      <c r="V34" s="337">
        <f>IFERROR(ROUNDUP(((1.645^2)*0.5*(1-0.5)/(0.1^2))/(1+((1.645^2)*0.5*(1-0.5))/((0.1^2)*V31)),0),0)</f>
        <v>0</v>
      </c>
      <c r="W34" s="338">
        <f>W31</f>
        <v>0</v>
      </c>
      <c r="X34" s="337">
        <f>IFERROR(ROUNDUP(((1.645^2)*0.5*(1-0.5)/(0.1^2))/(1+((1.645^2)*0.5*(1-0.5))/((0.1^2)*X31)),0),0)</f>
        <v>0</v>
      </c>
      <c r="Y34" s="339">
        <f>Y31</f>
        <v>0</v>
      </c>
    </row>
    <row r="35" spans="1:25" s="303" customFormat="1" x14ac:dyDescent="0.2">
      <c r="B35" s="340"/>
      <c r="C35" s="341"/>
      <c r="D35" s="341"/>
      <c r="E35" s="341"/>
      <c r="F35" s="341"/>
      <c r="G35" s="341"/>
      <c r="H35" s="341"/>
      <c r="I35" s="342"/>
      <c r="J35" s="341"/>
      <c r="K35" s="341"/>
      <c r="L35" s="341"/>
      <c r="M35" s="341"/>
      <c r="N35" s="341"/>
      <c r="O35" s="341"/>
      <c r="P35" s="341"/>
      <c r="Q35" s="342"/>
      <c r="R35" s="341"/>
      <c r="S35" s="341"/>
      <c r="T35" s="341"/>
      <c r="U35" s="341"/>
      <c r="V35" s="341"/>
      <c r="W35" s="341"/>
      <c r="X35" s="341"/>
      <c r="Y35" s="342"/>
    </row>
    <row r="36" spans="1:25" s="303" customFormat="1" x14ac:dyDescent="0.2">
      <c r="B36" s="340"/>
      <c r="C36" s="341"/>
      <c r="D36" s="341"/>
      <c r="E36" s="341"/>
      <c r="F36" s="341"/>
      <c r="G36" s="341"/>
      <c r="H36" s="341"/>
      <c r="I36" s="342"/>
      <c r="J36" s="341"/>
      <c r="K36" s="341"/>
      <c r="L36" s="341"/>
      <c r="M36" s="341"/>
      <c r="N36" s="341"/>
      <c r="O36" s="341"/>
      <c r="P36" s="341"/>
      <c r="Q36" s="342"/>
      <c r="R36" s="341"/>
      <c r="S36" s="341"/>
      <c r="T36" s="341"/>
      <c r="U36" s="341"/>
      <c r="V36" s="341"/>
      <c r="W36" s="341"/>
      <c r="X36" s="341"/>
      <c r="Y36" s="342"/>
    </row>
    <row r="37" spans="1:25" s="303" customFormat="1" x14ac:dyDescent="0.2">
      <c r="B37" s="343"/>
      <c r="C37" s="344"/>
      <c r="D37" s="344"/>
      <c r="E37" s="344"/>
      <c r="F37" s="344"/>
      <c r="G37" s="344"/>
      <c r="H37" s="344"/>
      <c r="I37" s="345"/>
      <c r="J37" s="346"/>
      <c r="K37" s="344"/>
      <c r="L37" s="344"/>
      <c r="M37" s="344"/>
      <c r="N37" s="344"/>
      <c r="O37" s="344"/>
      <c r="P37" s="344"/>
      <c r="Q37" s="345"/>
      <c r="R37" s="346"/>
      <c r="S37" s="344"/>
      <c r="T37" s="344"/>
      <c r="U37" s="344"/>
      <c r="V37" s="344"/>
      <c r="W37" s="344"/>
      <c r="X37" s="344"/>
      <c r="Y37" s="345"/>
    </row>
    <row r="38" spans="1:25" s="303" customFormat="1" ht="39.950000000000003" customHeight="1" x14ac:dyDescent="0.2">
      <c r="A38" s="303" t="s">
        <v>1108</v>
      </c>
      <c r="B38" s="333">
        <f t="shared" ref="B38:H38" si="1">IFERROR(ROUNDUP(((1.96^2)*0.5*(1-0.5)/(0.05^2))/(1+((1.96^2)*0.5*(1-0.5))/((0.05^2)*B31)),0),0)</f>
        <v>0</v>
      </c>
      <c r="C38" s="334">
        <f>C31</f>
        <v>0</v>
      </c>
      <c r="D38" s="335">
        <f t="shared" si="1"/>
        <v>0</v>
      </c>
      <c r="E38" s="334">
        <f>E31</f>
        <v>0</v>
      </c>
      <c r="F38" s="335">
        <f t="shared" si="1"/>
        <v>0</v>
      </c>
      <c r="G38" s="334">
        <f>G31</f>
        <v>0</v>
      </c>
      <c r="H38" s="335">
        <f t="shared" si="1"/>
        <v>0</v>
      </c>
      <c r="I38" s="336">
        <f>I31</f>
        <v>0</v>
      </c>
      <c r="J38" s="333">
        <f>IFERROR(ROUNDUP(((1.96^2)*0.5*(1-0.5)/(0.05^2))/(1+((1.96^2)*0.5*(1-0.5))/((0.05^2)*J31)),0),0)</f>
        <v>0</v>
      </c>
      <c r="K38" s="334">
        <f>K31</f>
        <v>0</v>
      </c>
      <c r="L38" s="335">
        <f>IFERROR(ROUNDUP(((1.96^2)*0.5*(1-0.5)/(0.05^2))/(1+((1.96^2)*0.5*(1-0.5))/((0.05^2)*L31)),0),0)</f>
        <v>0</v>
      </c>
      <c r="M38" s="334">
        <f>M31</f>
        <v>0</v>
      </c>
      <c r="N38" s="335">
        <f>IFERROR(ROUNDUP(((1.96^2)*0.5*(1-0.5)/(0.05^2))/(1+((1.96^2)*0.5*(1-0.5))/((0.05^2)*N31)),0),0)</f>
        <v>0</v>
      </c>
      <c r="O38" s="334">
        <f>O31</f>
        <v>0</v>
      </c>
      <c r="P38" s="335">
        <f>IFERROR(ROUNDUP(((1.96^2)*0.5*(1-0.5)/(0.05^2))/(1+((1.96^2)*0.5*(1-0.5))/((0.05^2)*P31)),0),0)</f>
        <v>0</v>
      </c>
      <c r="Q38" s="336">
        <f>Q31</f>
        <v>0</v>
      </c>
      <c r="R38" s="333">
        <f>IFERROR(ROUNDUP(((1.96^2)*0.5*(1-0.5)/(0.05^2))/(1+((1.96^2)*0.5*(1-0.5))/((0.05^2)*R31)),0),0)</f>
        <v>0</v>
      </c>
      <c r="S38" s="334">
        <f>S31</f>
        <v>0</v>
      </c>
      <c r="T38" s="335">
        <f>IFERROR(ROUNDUP(((1.96^2)*0.5*(1-0.5)/(0.05^2))/(1+((1.96^2)*0.5*(1-0.5))/((0.05^2)*T31)),0),0)</f>
        <v>0</v>
      </c>
      <c r="U38" s="334">
        <f>U31</f>
        <v>0</v>
      </c>
      <c r="V38" s="335">
        <f>IFERROR(ROUNDUP(((1.96^2)*0.5*(1-0.5)/(0.05^2))/(1+((1.96^2)*0.5*(1-0.5))/((0.05^2)*V31)),0),0)</f>
        <v>0</v>
      </c>
      <c r="W38" s="334">
        <f>W31</f>
        <v>0</v>
      </c>
      <c r="X38" s="335">
        <f>IFERROR(ROUNDUP(((1.96^2)*0.5*(1-0.5)/(0.05^2))/(1+((1.96^2)*0.5*(1-0.5))/((0.05^2)*X31)),0),0)</f>
        <v>0</v>
      </c>
      <c r="Y38" s="336">
        <f>Y31</f>
        <v>0</v>
      </c>
    </row>
    <row r="39" spans="1:25" s="303" customFormat="1" x14ac:dyDescent="0.2">
      <c r="B39" s="340"/>
      <c r="C39" s="341"/>
      <c r="D39" s="341"/>
      <c r="E39" s="341"/>
      <c r="F39" s="341"/>
      <c r="G39" s="341"/>
      <c r="H39" s="341"/>
      <c r="I39" s="342"/>
      <c r="J39" s="341"/>
      <c r="K39" s="341"/>
      <c r="L39" s="341"/>
      <c r="M39" s="341"/>
      <c r="N39" s="341"/>
      <c r="O39" s="341"/>
      <c r="P39" s="341"/>
      <c r="Q39" s="342"/>
      <c r="R39" s="341"/>
      <c r="S39" s="341"/>
      <c r="T39" s="341"/>
      <c r="U39" s="341"/>
      <c r="V39" s="341"/>
      <c r="W39" s="341"/>
      <c r="X39" s="341"/>
      <c r="Y39" s="342"/>
    </row>
    <row r="40" spans="1:25" s="303" customFormat="1" x14ac:dyDescent="0.2">
      <c r="B40" s="340"/>
      <c r="C40" s="341"/>
      <c r="D40" s="341"/>
      <c r="E40" s="341"/>
      <c r="F40" s="341"/>
      <c r="G40" s="341"/>
      <c r="H40" s="341"/>
      <c r="I40" s="342"/>
      <c r="J40" s="341"/>
      <c r="K40" s="341"/>
      <c r="L40" s="341"/>
      <c r="M40" s="341"/>
      <c r="N40" s="341"/>
      <c r="O40" s="341"/>
      <c r="P40" s="341"/>
      <c r="Q40" s="342"/>
      <c r="R40" s="341"/>
      <c r="S40" s="341"/>
      <c r="T40" s="341"/>
      <c r="U40" s="341"/>
      <c r="V40" s="341"/>
      <c r="W40" s="341"/>
      <c r="X40" s="341"/>
      <c r="Y40" s="342"/>
    </row>
    <row r="41" spans="1:25" s="303" customFormat="1" x14ac:dyDescent="0.2">
      <c r="B41" s="343"/>
      <c r="C41" s="344"/>
      <c r="D41" s="344"/>
      <c r="E41" s="344"/>
      <c r="F41" s="344"/>
      <c r="G41" s="344"/>
      <c r="H41" s="344"/>
      <c r="I41" s="345"/>
      <c r="J41" s="346"/>
      <c r="K41" s="344"/>
      <c r="L41" s="344"/>
      <c r="M41" s="344"/>
      <c r="N41" s="344"/>
      <c r="O41" s="344"/>
      <c r="P41" s="344"/>
      <c r="Q41" s="345"/>
      <c r="R41" s="346"/>
      <c r="S41" s="344"/>
      <c r="T41" s="344"/>
      <c r="U41" s="344"/>
      <c r="V41" s="344"/>
      <c r="W41" s="344"/>
      <c r="X41" s="344"/>
      <c r="Y41" s="345"/>
    </row>
    <row r="42" spans="1:25" s="303" customFormat="1" ht="39.950000000000003" customHeight="1" x14ac:dyDescent="0.2">
      <c r="A42" s="303" t="s">
        <v>1107</v>
      </c>
      <c r="B42" s="333">
        <f t="shared" ref="B42:H42" si="2">IFERROR(ROUNDUP(((2.33^2)*0.5*(1-0.5)/(0.02^2))/(1+((2.33^2)*0.5*(1-0.5))/((0.02^2)*B31)),0),0)</f>
        <v>0</v>
      </c>
      <c r="C42" s="334">
        <f>C31</f>
        <v>0</v>
      </c>
      <c r="D42" s="335">
        <f t="shared" si="2"/>
        <v>0</v>
      </c>
      <c r="E42" s="334">
        <f>E31</f>
        <v>0</v>
      </c>
      <c r="F42" s="335">
        <f t="shared" si="2"/>
        <v>0</v>
      </c>
      <c r="G42" s="334">
        <f>G31</f>
        <v>0</v>
      </c>
      <c r="H42" s="335">
        <f t="shared" si="2"/>
        <v>0</v>
      </c>
      <c r="I42" s="336">
        <f>I31</f>
        <v>0</v>
      </c>
      <c r="J42" s="333">
        <f>IFERROR(ROUNDUP(((2.33^2)*0.5*(1-0.5)/(0.02^2))/(1+((2.33^2)*0.5*(1-0.5))/((0.02^2)*J31)),0),0)</f>
        <v>0</v>
      </c>
      <c r="K42" s="334">
        <f>K31</f>
        <v>0</v>
      </c>
      <c r="L42" s="335">
        <f>IFERROR(ROUNDUP(((2.33^2)*0.5*(1-0.5)/(0.02^2))/(1+((2.33^2)*0.5*(1-0.5))/((0.02^2)*L31)),0),0)</f>
        <v>0</v>
      </c>
      <c r="M42" s="334">
        <f>M31</f>
        <v>0</v>
      </c>
      <c r="N42" s="335">
        <f>IFERROR(ROUNDUP(((2.33^2)*0.5*(1-0.5)/(0.02^2))/(1+((2.33^2)*0.5*(1-0.5))/((0.02^2)*N31)),0),0)</f>
        <v>0</v>
      </c>
      <c r="O42" s="334">
        <f>O31</f>
        <v>0</v>
      </c>
      <c r="P42" s="335">
        <f>IFERROR(ROUNDUP(((2.33^2)*0.5*(1-0.5)/(0.02^2))/(1+((2.33^2)*0.5*(1-0.5))/((0.02^2)*P31)),0),0)</f>
        <v>0</v>
      </c>
      <c r="Q42" s="336">
        <f>Q31</f>
        <v>0</v>
      </c>
      <c r="R42" s="333">
        <f>IFERROR(ROUNDUP(((2.33^2)*0.5*(1-0.5)/(0.02^2))/(1+((2.33^2)*0.5*(1-0.5))/((0.02^2)*R31)),0),0)</f>
        <v>0</v>
      </c>
      <c r="S42" s="334">
        <f>S31</f>
        <v>0</v>
      </c>
      <c r="T42" s="335">
        <f>IFERROR(ROUNDUP(((2.33^2)*0.5*(1-0.5)/(0.02^2))/(1+((2.33^2)*0.5*(1-0.5))/((0.02^2)*T31)),0),0)</f>
        <v>0</v>
      </c>
      <c r="U42" s="334">
        <f>U31</f>
        <v>0</v>
      </c>
      <c r="V42" s="335">
        <f>IFERROR(ROUNDUP(((2.33^2)*0.5*(1-0.5)/(0.02^2))/(1+((2.33^2)*0.5*(1-0.5))/((0.02^2)*V31)),0),0)</f>
        <v>0</v>
      </c>
      <c r="W42" s="334">
        <f>W31</f>
        <v>0</v>
      </c>
      <c r="X42" s="335">
        <f>IFERROR(ROUNDUP(((2.33^2)*0.5*(1-0.5)/(0.02^2))/(1+((2.33^2)*0.5*(1-0.5))/((0.02^2)*X31)),0),0)</f>
        <v>0</v>
      </c>
      <c r="Y42" s="336">
        <f>Y31</f>
        <v>0</v>
      </c>
    </row>
    <row r="43" spans="1:25" s="303" customFormat="1" x14ac:dyDescent="0.2">
      <c r="B43" s="340"/>
      <c r="C43" s="341"/>
      <c r="D43" s="341"/>
      <c r="E43" s="341"/>
      <c r="F43" s="341"/>
      <c r="G43" s="341"/>
      <c r="H43" s="341"/>
      <c r="I43" s="342"/>
      <c r="J43" s="341"/>
      <c r="K43" s="341"/>
      <c r="L43" s="341"/>
      <c r="M43" s="341"/>
      <c r="N43" s="341"/>
      <c r="O43" s="341"/>
      <c r="P43" s="341"/>
      <c r="Q43" s="342"/>
      <c r="R43" s="341"/>
      <c r="S43" s="341"/>
      <c r="T43" s="341"/>
      <c r="U43" s="341"/>
      <c r="V43" s="341"/>
      <c r="W43" s="341"/>
      <c r="X43" s="341"/>
      <c r="Y43" s="342"/>
    </row>
    <row r="44" spans="1:25" s="303" customFormat="1" ht="90" customHeight="1" x14ac:dyDescent="0.2">
      <c r="B44" s="309" t="s">
        <v>1106</v>
      </c>
      <c r="C44" s="310" t="s">
        <v>1105</v>
      </c>
      <c r="D44" s="310" t="s">
        <v>1104</v>
      </c>
      <c r="E44" s="310" t="s">
        <v>1103</v>
      </c>
      <c r="F44" s="310" t="s">
        <v>1102</v>
      </c>
      <c r="G44" s="310" t="s">
        <v>1101</v>
      </c>
      <c r="H44" s="310" t="s">
        <v>1100</v>
      </c>
      <c r="I44" s="331" t="s">
        <v>1099</v>
      </c>
      <c r="J44" s="309" t="s">
        <v>1106</v>
      </c>
      <c r="K44" s="310" t="s">
        <v>1105</v>
      </c>
      <c r="L44" s="310" t="s">
        <v>1104</v>
      </c>
      <c r="M44" s="310" t="s">
        <v>1103</v>
      </c>
      <c r="N44" s="310" t="s">
        <v>1102</v>
      </c>
      <c r="O44" s="310" t="s">
        <v>1101</v>
      </c>
      <c r="P44" s="310" t="s">
        <v>1100</v>
      </c>
      <c r="Q44" s="331" t="s">
        <v>1099</v>
      </c>
      <c r="R44" s="309" t="s">
        <v>1106</v>
      </c>
      <c r="S44" s="310" t="s">
        <v>1105</v>
      </c>
      <c r="T44" s="310" t="s">
        <v>1104</v>
      </c>
      <c r="U44" s="310" t="s">
        <v>1103</v>
      </c>
      <c r="V44" s="310" t="s">
        <v>1102</v>
      </c>
      <c r="W44" s="310" t="s">
        <v>1101</v>
      </c>
      <c r="X44" s="310" t="s">
        <v>1100</v>
      </c>
      <c r="Y44" s="331" t="s">
        <v>1099</v>
      </c>
    </row>
    <row r="45" spans="1:25" s="303" customFormat="1" ht="15" thickBot="1" x14ac:dyDescent="0.25">
      <c r="B45" s="347">
        <f>SUMIFS('In Network Hospital Survey Tool'!$F:$F,'In Network Hospital Survey Tool'!$G:$G,"In Network",'In Network Hospital Survey Tool'!$D:$D,B29,'In Network Hospital Survey Tool'!$E:$E,$C$4)+SUMIFS('In Network Hospital Survey Tool'!$F:$F,'In Network Hospital Survey Tool'!$G:$G,"In Network",'In Network Hospital Survey Tool'!$D:$D,B29,'In Network Hospital Survey Tool'!$E:$E,$C$5)+SUMIFS('In Network Hospital Survey Tool'!$F:$F,'In Network Hospital Survey Tool'!$G:$G,"In Network",'In Network Hospital Survey Tool'!$D:$D,B29,'In Network Hospital Survey Tool'!E:E,$C$6)+SUMIFS('In Network Hospital Survey Tool'!$F:$F,'In Network Hospital Survey Tool'!$G:$G,"In Network",'In Network Hospital Survey Tool'!$D:$D,B29,'In Network Hospital Survey Tool'!$E:$E,$C$7)+SUMIFS('In Network Hospital Survey Tool'!$F:$F,'In Network Hospital Survey Tool'!$G:$G,"In Network",'In Network Hospital Survey Tool'!$D:$D,B29,'In Network Hospital Survey Tool'!$E:$E,$C$8)+SUMIFS('In Network Hospital Survey Tool'!$F:$F,'In Network Hospital Survey Tool'!$G:$G,"In Network",'In Network Hospital Survey Tool'!$D:$D,B29,'In Network Hospital Survey Tool'!$E:$E,$C$9)+SUMIFS('In Network Hospital Survey Tool'!$F:$F,'In Network Hospital Survey Tool'!$G:$G,"In Network",'In Network Hospital Survey Tool'!$D:$D,B29,'In Network Hospital Survey Tool'!$E:$E,$C$10)+SUMIFS('In Network Hospital Survey Tool'!$F:$F,'In Network Hospital Survey Tool'!$G:$G,"In Network",'In Network Hospital Survey Tool'!$D:$D,B29,'In Network Hospital Survey Tool'!$E:$E,$C$11)+SUMIFS('In Network Hospital Survey Tool'!$F:$F,'In Network Hospital Survey Tool'!$G:$G,"In Network",'In Network Hospital Survey Tool'!$D:$D,B29,'In Network Hospital Survey Tool'!$E:$E,$C$12)+SUMIFS('In Network Hospital Survey Tool'!$F:$F,'In Network Hospital Survey Tool'!$G:$G,"In Network",'In Network Hospital Survey Tool'!$D:$D,B29,'In Network Hospital Survey Tool'!$E:$E,$C$13)+SUMIFS('In Network Hospital Survey Tool'!$F:$F,'In Network Hospital Survey Tool'!$G:$G,"In Network",'In Network Hospital Survey Tool'!$D:$D,B29,'In Network Hospital Survey Tool'!$E:$E,$C$14)+SUMIFS('In Network Hospital Survey Tool'!$F:$F,'In Network Hospital Survey Tool'!$G:$G,"In Network",'In Network Hospital Survey Tool'!$D:$D,B29,'In Network Hospital Survey Tool'!$E:$E,$C$15)+SUMIFS('In Network Hospital Survey Tool'!$F:$F,'In Network Hospital Survey Tool'!$G:$G,"In Network",'In Network Hospital Survey Tool'!$D:$D,B29,'In Network Hospital Survey Tool'!$E:$E,$C$16)</f>
        <v>0</v>
      </c>
      <c r="C45" s="347">
        <f>SUMIFS('In Network Hospital Survey Tool'!$F:$F,'In Network Hospital Survey Tool'!$G:$G,"In Network",'In Network Hospital Survey Tool'!$D:$D,B29,'In Network Hospital Survey Tool'!$E:$E,$C$4,'In Network Hospital Survey Tool'!$L:$L,"Yes")+SUMIFS('In Network Hospital Survey Tool'!$F:$F,'In Network Hospital Survey Tool'!$G:$G,"In Network",'In Network Hospital Survey Tool'!$D:$D,B29,'In Network Hospital Survey Tool'!$E:$E,$C$5,'In Network Hospital Survey Tool'!$L:$L,"Yes")+SUMIFS('In Network Hospital Survey Tool'!$F:$F,'In Network Hospital Survey Tool'!$G:$G,"In Network",'In Network Hospital Survey Tool'!$D:$D,B29,'In Network Hospital Survey Tool'!$E:$E,$C$6,'In Network Hospital Survey Tool'!$L:$L,"Yes")+SUMIFS('In Network Hospital Survey Tool'!$F:$F,'In Network Hospital Survey Tool'!$G:$G,"In Network",'In Network Hospital Survey Tool'!$D:$D,B29,'In Network Hospital Survey Tool'!$E:$E,$C$7,'In Network Hospital Survey Tool'!$L:$L,"Yes")+SUMIFS('In Network Hospital Survey Tool'!$F:$F,'In Network Hospital Survey Tool'!$G:$G,"In Network",'In Network Hospital Survey Tool'!$D:$D,B29,'In Network Hospital Survey Tool'!$E:$E,$C$8,'In Network Hospital Survey Tool'!$L:$L,"Yes")+SUMIFS('In Network Hospital Survey Tool'!$F:$F,'In Network Hospital Survey Tool'!$G:$G,"In Network",'In Network Hospital Survey Tool'!$D:$D,B29,'In Network Hospital Survey Tool'!$E:$E,$C$9,'In Network Hospital Survey Tool'!$L:$L,"Yes")+SUMIFS('In Network Hospital Survey Tool'!$F:$F,'In Network Hospital Survey Tool'!$G:$G,"In Network",'In Network Hospital Survey Tool'!$D:$D,B29,'In Network Hospital Survey Tool'!$E:$E,$C$10,'In Network Hospital Survey Tool'!$L:$L,"Yes")+SUMIFS('In Network Hospital Survey Tool'!$F:$F,'In Network Hospital Survey Tool'!$G:$G,"In Network",'In Network Hospital Survey Tool'!$D:$D,B29,'In Network Hospital Survey Tool'!$E:$E,$C$11,'In Network Hospital Survey Tool'!$L:$L,"Yes")+SUMIFS('In Network Hospital Survey Tool'!$F:$F,'In Network Hospital Survey Tool'!$G:$G,"In Network",'In Network Hospital Survey Tool'!$D:$D,B29,'In Network Hospital Survey Tool'!$E:$E,$C$12,'In Network Hospital Survey Tool'!$L:$L,"Yes")+SUMIFS('In Network Hospital Survey Tool'!$F:$F,'In Network Hospital Survey Tool'!$G:$G,"In Network",'In Network Hospital Survey Tool'!$D:$D,B29,'In Network Hospital Survey Tool'!$E:$E,$C$13,'In Network Hospital Survey Tool'!$L:$L,"Yes")+SUMIFS('In Network Hospital Survey Tool'!$F:$F,'In Network Hospital Survey Tool'!$G:$G,"In Network",'In Network Hospital Survey Tool'!$D:$D,B29,'In Network Hospital Survey Tool'!$E:$E,$C$14,'In Network Hospital Survey Tool'!$L:$L,"Yes")+SUMIFS('In Network Hospital Survey Tool'!$F:$F,'In Network Hospital Survey Tool'!$G:$G,"In Network",'In Network Hospital Survey Tool'!$D:$D,B29,'In Network Hospital Survey Tool'!$E:$E,$C$15,'In Network Hospital Survey Tool'!$L:$L,"Yes")+SUMIFS('In Network Hospital Survey Tool'!$F:$F,'In Network Hospital Survey Tool'!$G:$G,"In Network",'In Network Hospital Survey Tool'!$D:$D,B29,'In Network Hospital Survey Tool'!$E:$E,$C$16,'In Network Hospital Survey Tool'!$L:$L,"Yes")</f>
        <v>0</v>
      </c>
      <c r="D45" s="347">
        <f>SUMIFS('In Network Hospital Survey Tool'!$F:$F,'In Network Hospital Survey Tool'!$G:$G,"In Network",'In Network Hospital Survey Tool'!$D:$D,D29,'In Network Hospital Survey Tool'!$E:$E,$C$4)+SUMIFS('In Network Hospital Survey Tool'!$F:$F,'In Network Hospital Survey Tool'!$G:$G,"In Network",'In Network Hospital Survey Tool'!$D:$D,D29,'In Network Hospital Survey Tool'!$E:$E,$C$5)+SUMIFS('In Network Hospital Survey Tool'!$F:$F,'In Network Hospital Survey Tool'!$G:$G,"In Network",'In Network Hospital Survey Tool'!$D:$D,D29,'In Network Hospital Survey Tool'!G:G,$C$6)+SUMIFS('In Network Hospital Survey Tool'!$F:$F,'In Network Hospital Survey Tool'!$G:$G,"In Network",'In Network Hospital Survey Tool'!$D:$D,D29,'In Network Hospital Survey Tool'!$E:$E,$C$7)+SUMIFS('In Network Hospital Survey Tool'!$F:$F,'In Network Hospital Survey Tool'!$G:$G,"In Network",'In Network Hospital Survey Tool'!$D:$D,D29,'In Network Hospital Survey Tool'!$E:$E,$C$8)+SUMIFS('In Network Hospital Survey Tool'!$F:$F,'In Network Hospital Survey Tool'!$G:$G,"In Network",'In Network Hospital Survey Tool'!$D:$D,D29,'In Network Hospital Survey Tool'!$E:$E,$C$9)+SUMIFS('In Network Hospital Survey Tool'!$F:$F,'In Network Hospital Survey Tool'!$G:$G,"In Network",'In Network Hospital Survey Tool'!$D:$D,D29,'In Network Hospital Survey Tool'!$E:$E,$C$10)+SUMIFS('In Network Hospital Survey Tool'!$F:$F,'In Network Hospital Survey Tool'!$G:$G,"In Network",'In Network Hospital Survey Tool'!$D:$D,D29,'In Network Hospital Survey Tool'!$E:$E,$C$11)+SUMIFS('In Network Hospital Survey Tool'!$F:$F,'In Network Hospital Survey Tool'!$G:$G,"In Network",'In Network Hospital Survey Tool'!$D:$D,D29,'In Network Hospital Survey Tool'!$E:$E,$C$12)+SUMIFS('In Network Hospital Survey Tool'!$F:$F,'In Network Hospital Survey Tool'!$G:$G,"In Network",'In Network Hospital Survey Tool'!$D:$D,D29,'In Network Hospital Survey Tool'!$E:$E,$C$13)+SUMIFS('In Network Hospital Survey Tool'!$F:$F,'In Network Hospital Survey Tool'!$G:$G,"In Network",'In Network Hospital Survey Tool'!$D:$D,D29,'In Network Hospital Survey Tool'!$E:$E,$C$14)+SUMIFS('In Network Hospital Survey Tool'!$F:$F,'In Network Hospital Survey Tool'!$G:$G,"In Network",'In Network Hospital Survey Tool'!$D:$D,D29,'In Network Hospital Survey Tool'!$E:$E,$C$15)+SUMIFS('In Network Hospital Survey Tool'!$F:$F,'In Network Hospital Survey Tool'!$G:$G,"In Network",'In Network Hospital Survey Tool'!$D:$D,D29,'In Network Hospital Survey Tool'!$E:$E,$C$16)</f>
        <v>0</v>
      </c>
      <c r="E45" s="347">
        <f>SUMIFS('In Network Hospital Survey Tool'!$F:$F,'In Network Hospital Survey Tool'!$G:$G,"In Network",'In Network Hospital Survey Tool'!$D:$D,D29,'In Network Hospital Survey Tool'!$E:$E,$C$4,'In Network Hospital Survey Tool'!$L:$L,"Yes")+SUMIFS('In Network Hospital Survey Tool'!$F:$F,'In Network Hospital Survey Tool'!$G:$G,"In Network",'In Network Hospital Survey Tool'!$D:$D,D29,'In Network Hospital Survey Tool'!$E:$E,$C$5,'In Network Hospital Survey Tool'!$L:$L,"Yes")+SUMIFS('In Network Hospital Survey Tool'!$F:$F,'In Network Hospital Survey Tool'!$G:$G,"In Network",'In Network Hospital Survey Tool'!$D:$D,D29,'In Network Hospital Survey Tool'!$E:$E,$C$6,'In Network Hospital Survey Tool'!$L:$L,"Yes")+SUMIFS('In Network Hospital Survey Tool'!$F:$F,'In Network Hospital Survey Tool'!$G:$G,"In Network",'In Network Hospital Survey Tool'!$D:$D,D29,'In Network Hospital Survey Tool'!$E:$E,$C$7,'In Network Hospital Survey Tool'!$L:$L,"Yes")+SUMIFS('In Network Hospital Survey Tool'!$F:$F,'In Network Hospital Survey Tool'!$G:$G,"In Network",'In Network Hospital Survey Tool'!$D:$D,D29,'In Network Hospital Survey Tool'!$E:$E,$C$8,'In Network Hospital Survey Tool'!$L:$L,"Yes")+SUMIFS('In Network Hospital Survey Tool'!$F:$F,'In Network Hospital Survey Tool'!$G:$G,"In Network",'In Network Hospital Survey Tool'!$D:$D,D29,'In Network Hospital Survey Tool'!$E:$E,$C$9,'In Network Hospital Survey Tool'!$L:$L,"Yes")+SUMIFS('In Network Hospital Survey Tool'!$F:$F,'In Network Hospital Survey Tool'!$G:$G,"In Network",'In Network Hospital Survey Tool'!$D:$D,D29,'In Network Hospital Survey Tool'!$E:$E,$C$10,'In Network Hospital Survey Tool'!$L:$L,"Yes")+SUMIFS('In Network Hospital Survey Tool'!$F:$F,'In Network Hospital Survey Tool'!$G:$G,"In Network",'In Network Hospital Survey Tool'!$D:$D,D29,'In Network Hospital Survey Tool'!$E:$E,$C$11,'In Network Hospital Survey Tool'!$L:$L,"Yes")+SUMIFS('In Network Hospital Survey Tool'!$F:$F,'In Network Hospital Survey Tool'!$G:$G,"In Network",'In Network Hospital Survey Tool'!$D:$D,D29,'In Network Hospital Survey Tool'!$E:$E,$C$12,'In Network Hospital Survey Tool'!$L:$L,"Yes")+SUMIFS('In Network Hospital Survey Tool'!$F:$F,'In Network Hospital Survey Tool'!$G:$G,"In Network",'In Network Hospital Survey Tool'!$D:$D,D29,'In Network Hospital Survey Tool'!$E:$E,$C$13,'In Network Hospital Survey Tool'!$L:$L,"Yes")+SUMIFS('In Network Hospital Survey Tool'!$F:$F,'In Network Hospital Survey Tool'!$G:$G,"In Network",'In Network Hospital Survey Tool'!$D:$D,D29,'In Network Hospital Survey Tool'!$E:$E,$C$14,'In Network Hospital Survey Tool'!$L:$L,"Yes")+SUMIFS('In Network Hospital Survey Tool'!$F:$F,'In Network Hospital Survey Tool'!$G:$G,"In Network",'In Network Hospital Survey Tool'!$D:$D,D29,'In Network Hospital Survey Tool'!$E:$E,$C$15,'In Network Hospital Survey Tool'!$L:$L,"Yes")+SUMIFS('In Network Hospital Survey Tool'!$F:$F,'In Network Hospital Survey Tool'!$G:$G,"In Network",'In Network Hospital Survey Tool'!$D:$D,D29,'In Network Hospital Survey Tool'!$E:$E,$C$16,'In Network Hospital Survey Tool'!$L:$L,"Yes")</f>
        <v>0</v>
      </c>
      <c r="F45" s="347">
        <f>SUMIFS('In Network Hospital Survey Tool'!$F:$F,'In Network Hospital Survey Tool'!$G:$G,"In Network",'In Network Hospital Survey Tool'!$D:$D,F29,'In Network Hospital Survey Tool'!$E:$E,$C$4)+SUMIFS('In Network Hospital Survey Tool'!$F:$F,'In Network Hospital Survey Tool'!$G:$G,"In Network",'In Network Hospital Survey Tool'!$D:$D,F29,'In Network Hospital Survey Tool'!$E:$E,$C$5)+SUMIFS('In Network Hospital Survey Tool'!$F:$F,'In Network Hospital Survey Tool'!$G:$G,"In Network",'In Network Hospital Survey Tool'!$D:$D,F29,'In Network Hospital Survey Tool'!I:I,$C$6)+SUMIFS('In Network Hospital Survey Tool'!$F:$F,'In Network Hospital Survey Tool'!$G:$G,"In Network",'In Network Hospital Survey Tool'!$D:$D,F29,'In Network Hospital Survey Tool'!$E:$E,$C$7)+SUMIFS('In Network Hospital Survey Tool'!$F:$F,'In Network Hospital Survey Tool'!$G:$G,"In Network",'In Network Hospital Survey Tool'!$D:$D,F29,'In Network Hospital Survey Tool'!$E:$E,$C$8)+SUMIFS('In Network Hospital Survey Tool'!$F:$F,'In Network Hospital Survey Tool'!$G:$G,"In Network",'In Network Hospital Survey Tool'!$D:$D,F29,'In Network Hospital Survey Tool'!$E:$E,$C$9)+SUMIFS('In Network Hospital Survey Tool'!$F:$F,'In Network Hospital Survey Tool'!$G:$G,"In Network",'In Network Hospital Survey Tool'!$D:$D,F29,'In Network Hospital Survey Tool'!$E:$E,$C$10)+SUMIFS('In Network Hospital Survey Tool'!$F:$F,'In Network Hospital Survey Tool'!$G:$G,"In Network",'In Network Hospital Survey Tool'!$D:$D,F29,'In Network Hospital Survey Tool'!$E:$E,$C$11)+SUMIFS('In Network Hospital Survey Tool'!$F:$F,'In Network Hospital Survey Tool'!$G:$G,"In Network",'In Network Hospital Survey Tool'!$D:$D,F29,'In Network Hospital Survey Tool'!$E:$E,$C$12)+SUMIFS('In Network Hospital Survey Tool'!$F:$F,'In Network Hospital Survey Tool'!$G:$G,"In Network",'In Network Hospital Survey Tool'!$D:$D,F29,'In Network Hospital Survey Tool'!$E:$E,$C$13)+SUMIFS('In Network Hospital Survey Tool'!$F:$F,'In Network Hospital Survey Tool'!$G:$G,"In Network",'In Network Hospital Survey Tool'!$D:$D,F29,'In Network Hospital Survey Tool'!$E:$E,$C$14)+SUMIFS('In Network Hospital Survey Tool'!$F:$F,'In Network Hospital Survey Tool'!$G:$G,"In Network",'In Network Hospital Survey Tool'!$D:$D,F29,'In Network Hospital Survey Tool'!$E:$E,$C$15)+SUMIFS('In Network Hospital Survey Tool'!$F:$F,'In Network Hospital Survey Tool'!$G:$G,"In Network",'In Network Hospital Survey Tool'!$D:$D,F29,'In Network Hospital Survey Tool'!$E:$E,$C$16)</f>
        <v>0</v>
      </c>
      <c r="G45" s="347">
        <f>SUMIFS('In Network Hospital Survey Tool'!$F:$F,'In Network Hospital Survey Tool'!$G:$G,"In Network",'In Network Hospital Survey Tool'!$D:$D,F29,'In Network Hospital Survey Tool'!$E:$E,$C$4,'In Network Hospital Survey Tool'!$L:$L,"Yes")+SUMIFS('In Network Hospital Survey Tool'!$F:$F,'In Network Hospital Survey Tool'!$G:$G,"In Network",'In Network Hospital Survey Tool'!$D:$D,F29,'In Network Hospital Survey Tool'!$E:$E,$C$5,'In Network Hospital Survey Tool'!$L:$L,"Yes")+SUMIFS('In Network Hospital Survey Tool'!$F:$F,'In Network Hospital Survey Tool'!$G:$G,"In Network",'In Network Hospital Survey Tool'!$D:$D,F29,'In Network Hospital Survey Tool'!$E:$E,$C$6,'In Network Hospital Survey Tool'!$L:$L,"Yes")+SUMIFS('In Network Hospital Survey Tool'!$F:$F,'In Network Hospital Survey Tool'!$G:$G,"In Network",'In Network Hospital Survey Tool'!$D:$D,F29,'In Network Hospital Survey Tool'!$E:$E,$C$7,'In Network Hospital Survey Tool'!$L:$L,"Yes")+SUMIFS('In Network Hospital Survey Tool'!$F:$F,'In Network Hospital Survey Tool'!$G:$G,"In Network",'In Network Hospital Survey Tool'!$D:$D,F29,'In Network Hospital Survey Tool'!$E:$E,$C$8,'In Network Hospital Survey Tool'!$L:$L,"Yes")+SUMIFS('In Network Hospital Survey Tool'!$F:$F,'In Network Hospital Survey Tool'!$G:$G,"In Network",'In Network Hospital Survey Tool'!$D:$D,F29,'In Network Hospital Survey Tool'!$E:$E,$C$9,'In Network Hospital Survey Tool'!$L:$L,"Yes")+SUMIFS('In Network Hospital Survey Tool'!$F:$F,'In Network Hospital Survey Tool'!$G:$G,"In Network",'In Network Hospital Survey Tool'!$D:$D,F29,'In Network Hospital Survey Tool'!$E:$E,$C$10,'In Network Hospital Survey Tool'!$L:$L,"Yes")+SUMIFS('In Network Hospital Survey Tool'!$F:$F,'In Network Hospital Survey Tool'!$G:$G,"In Network",'In Network Hospital Survey Tool'!$D:$D,F29,'In Network Hospital Survey Tool'!$E:$E,$C$11,'In Network Hospital Survey Tool'!$L:$L,"Yes")+SUMIFS('In Network Hospital Survey Tool'!$F:$F,'In Network Hospital Survey Tool'!$G:$G,"In Network",'In Network Hospital Survey Tool'!$D:$D,F29,'In Network Hospital Survey Tool'!$E:$E,$C$12,'In Network Hospital Survey Tool'!$L:$L,"Yes")+SUMIFS('In Network Hospital Survey Tool'!$F:$F,'In Network Hospital Survey Tool'!$G:$G,"In Network",'In Network Hospital Survey Tool'!$D:$D,F29,'In Network Hospital Survey Tool'!$E:$E,$C$13,'In Network Hospital Survey Tool'!$L:$L,"Yes")+SUMIFS('In Network Hospital Survey Tool'!$F:$F,'In Network Hospital Survey Tool'!$G:$G,"In Network",'In Network Hospital Survey Tool'!$D:$D,F29,'In Network Hospital Survey Tool'!$E:$E,$C$14,'In Network Hospital Survey Tool'!$L:$L,"Yes")+SUMIFS('In Network Hospital Survey Tool'!$F:$F,'In Network Hospital Survey Tool'!$G:$G,"In Network",'In Network Hospital Survey Tool'!$D:$D,F29,'In Network Hospital Survey Tool'!$E:$E,$C$15,'In Network Hospital Survey Tool'!$L:$L,"Yes")+SUMIFS('In Network Hospital Survey Tool'!$F:$F,'In Network Hospital Survey Tool'!$G:$G,"In Network",'In Network Hospital Survey Tool'!$D:$D,F29,'In Network Hospital Survey Tool'!$E:$E,$C$16,'In Network Hospital Survey Tool'!$L:$L,"Yes")</f>
        <v>0</v>
      </c>
      <c r="H45" s="347">
        <f>SUMIFS('In Network Hospital Survey Tool'!$F:$F,'In Network Hospital Survey Tool'!$G:$G,"In Network",'In Network Hospital Survey Tool'!$D:$D,H29,'In Network Hospital Survey Tool'!$E:$E,$C$4)+SUMIFS('In Network Hospital Survey Tool'!$F:$F,'In Network Hospital Survey Tool'!$G:$G,"In Network",'In Network Hospital Survey Tool'!$D:$D,H29,'In Network Hospital Survey Tool'!$E:$E,$C$5)+SUMIFS('In Network Hospital Survey Tool'!$F:$F,'In Network Hospital Survey Tool'!$G:$G,"In Network",'In Network Hospital Survey Tool'!$D:$D,H29,'In Network Hospital Survey Tool'!K:K,$C$6)+SUMIFS('In Network Hospital Survey Tool'!$F:$F,'In Network Hospital Survey Tool'!$G:$G,"In Network",'In Network Hospital Survey Tool'!$D:$D,H29,'In Network Hospital Survey Tool'!$E:$E,$C$7)+SUMIFS('In Network Hospital Survey Tool'!$F:$F,'In Network Hospital Survey Tool'!$G:$G,"In Network",'In Network Hospital Survey Tool'!$D:$D,H29,'In Network Hospital Survey Tool'!$E:$E,$C$8)+SUMIFS('In Network Hospital Survey Tool'!$F:$F,'In Network Hospital Survey Tool'!$G:$G,"In Network",'In Network Hospital Survey Tool'!$D:$D,H29,'In Network Hospital Survey Tool'!$E:$E,$C$9)+SUMIFS('In Network Hospital Survey Tool'!$F:$F,'In Network Hospital Survey Tool'!$G:$G,"In Network",'In Network Hospital Survey Tool'!$D:$D,H29,'In Network Hospital Survey Tool'!$E:$E,$C$10)+SUMIFS('In Network Hospital Survey Tool'!$F:$F,'In Network Hospital Survey Tool'!$G:$G,"In Network",'In Network Hospital Survey Tool'!$D:$D,H29,'In Network Hospital Survey Tool'!$E:$E,$C$11)+SUMIFS('In Network Hospital Survey Tool'!$F:$F,'In Network Hospital Survey Tool'!$G:$G,"In Network",'In Network Hospital Survey Tool'!$D:$D,H29,'In Network Hospital Survey Tool'!$E:$E,$C$12)+SUMIFS('In Network Hospital Survey Tool'!$F:$F,'In Network Hospital Survey Tool'!$G:$G,"In Network",'In Network Hospital Survey Tool'!$D:$D,H29,'In Network Hospital Survey Tool'!$E:$E,$C$13)+SUMIFS('In Network Hospital Survey Tool'!$F:$F,'In Network Hospital Survey Tool'!$G:$G,"In Network",'In Network Hospital Survey Tool'!$D:$D,H29,'In Network Hospital Survey Tool'!$E:$E,$C$14)+SUMIFS('In Network Hospital Survey Tool'!$F:$F,'In Network Hospital Survey Tool'!$G:$G,"In Network",'In Network Hospital Survey Tool'!$D:$D,H29,'In Network Hospital Survey Tool'!$E:$E,$C$15)+SUMIFS('In Network Hospital Survey Tool'!$F:$F,'In Network Hospital Survey Tool'!$G:$G,"In Network",'In Network Hospital Survey Tool'!$D:$D,H29,'In Network Hospital Survey Tool'!$E:$E,$C$16)</f>
        <v>0</v>
      </c>
      <c r="I45" s="347">
        <f>SUMIFS('In Network Hospital Survey Tool'!$F:$F,'In Network Hospital Survey Tool'!$G:$G,"In Network",'In Network Hospital Survey Tool'!$D:$D,H29,'In Network Hospital Survey Tool'!$E:$E,$C$4,'In Network Hospital Survey Tool'!$L:$L,"Yes")+SUMIFS('In Network Hospital Survey Tool'!$F:$F,'In Network Hospital Survey Tool'!$G:$G,"In Network",'In Network Hospital Survey Tool'!$D:$D,H29,'In Network Hospital Survey Tool'!$E:$E,$C$5,'In Network Hospital Survey Tool'!$L:$L,"Yes")+SUMIFS('In Network Hospital Survey Tool'!$F:$F,'In Network Hospital Survey Tool'!$G:$G,"In Network",'In Network Hospital Survey Tool'!$D:$D,H29,'In Network Hospital Survey Tool'!$E:$E,$C$6,'In Network Hospital Survey Tool'!$L:$L,"Yes")+SUMIFS('In Network Hospital Survey Tool'!$F:$F,'In Network Hospital Survey Tool'!$G:$G,"In Network",'In Network Hospital Survey Tool'!$D:$D,H29,'In Network Hospital Survey Tool'!$E:$E,$C$7,'In Network Hospital Survey Tool'!$L:$L,"Yes")+SUMIFS('In Network Hospital Survey Tool'!$F:$F,'In Network Hospital Survey Tool'!$G:$G,"In Network",'In Network Hospital Survey Tool'!$D:$D,H29,'In Network Hospital Survey Tool'!$E:$E,$C$8,'In Network Hospital Survey Tool'!$L:$L,"Yes")+SUMIFS('In Network Hospital Survey Tool'!$F:$F,'In Network Hospital Survey Tool'!$G:$G,"In Network",'In Network Hospital Survey Tool'!$D:$D,H29,'In Network Hospital Survey Tool'!$E:$E,$C$9,'In Network Hospital Survey Tool'!$L:$L,"Yes")+SUMIFS('In Network Hospital Survey Tool'!$F:$F,'In Network Hospital Survey Tool'!$G:$G,"In Network",'In Network Hospital Survey Tool'!$D:$D,H29,'In Network Hospital Survey Tool'!$E:$E,$C$10,'In Network Hospital Survey Tool'!$L:$L,"Yes")+SUMIFS('In Network Hospital Survey Tool'!$F:$F,'In Network Hospital Survey Tool'!$G:$G,"In Network",'In Network Hospital Survey Tool'!$D:$D,H29,'In Network Hospital Survey Tool'!$E:$E,$C$11,'In Network Hospital Survey Tool'!$L:$L,"Yes")+SUMIFS('In Network Hospital Survey Tool'!$F:$F,'In Network Hospital Survey Tool'!$G:$G,"In Network",'In Network Hospital Survey Tool'!$D:$D,H29,'In Network Hospital Survey Tool'!$E:$E,$C$12,'In Network Hospital Survey Tool'!$L:$L,"Yes")+SUMIFS('In Network Hospital Survey Tool'!$F:$F,'In Network Hospital Survey Tool'!$G:$G,"In Network",'In Network Hospital Survey Tool'!$D:$D,H29,'In Network Hospital Survey Tool'!$E:$E,$C$13,'In Network Hospital Survey Tool'!$L:$L,"Yes")+SUMIFS('In Network Hospital Survey Tool'!$F:$F,'In Network Hospital Survey Tool'!$G:$G,"In Network",'In Network Hospital Survey Tool'!$D:$D,H29,'In Network Hospital Survey Tool'!$E:$E,$C$14,'In Network Hospital Survey Tool'!$L:$L,"Yes")+SUMIFS('In Network Hospital Survey Tool'!$F:$F,'In Network Hospital Survey Tool'!$G:$G,"In Network",'In Network Hospital Survey Tool'!$D:$D,H29,'In Network Hospital Survey Tool'!$E:$E,$C$15,'In Network Hospital Survey Tool'!$L:$L,"Yes")+SUMIFS('In Network Hospital Survey Tool'!$F:$F,'In Network Hospital Survey Tool'!$G:$G,"In Network",'In Network Hospital Survey Tool'!$D:$D,H29,'In Network Hospital Survey Tool'!$E:$E,$C$16,'In Network Hospital Survey Tool'!$L:$L,"Yes")</f>
        <v>0</v>
      </c>
      <c r="J45" s="348">
        <f>SUMIFS('In Network Hospital Survey Tool'!$H:$H,'In Network Hospital Survey Tool'!$I:$I,"In Network",'In Network Hospital Survey Tool'!$D:$D,J29,'In Network Hospital Survey Tool'!$E:$E,$E$4)+SUMIFS('In Network Hospital Survey Tool'!$H:$H,'In Network Hospital Survey Tool'!$I:$I,"In Network",'In Network Hospital Survey Tool'!$D:$D,J29,'In Network Hospital Survey Tool'!$E:$E,$E$5)+SUMIFS('In Network Hospital Survey Tool'!$H:$H,'In Network Hospital Survey Tool'!$I:$I,"In Network",'In Network Hospital Survey Tool'!$D:$D,J29,'In Network Hospital Survey Tool'!$E:$E,$E$6)+SUMIFS('In Network Hospital Survey Tool'!$H:$H,'In Network Hospital Survey Tool'!$I:$I,"In Network",'In Network Hospital Survey Tool'!$D:$D,J29,'In Network Hospital Survey Tool'!$E:$E,$E$7)+SUMIFS('In Network Hospital Survey Tool'!$H:$H,'In Network Hospital Survey Tool'!$I:$I,"In Network",'In Network Hospital Survey Tool'!$D:$D,J29,'In Network Hospital Survey Tool'!$E:$E,$E$8)+SUMIFS('In Network Hospital Survey Tool'!$H:$H,'In Network Hospital Survey Tool'!$I:$I,"In Network",'In Network Hospital Survey Tool'!$D:$D,J29,'In Network Hospital Survey Tool'!$E:$E,$E$9)+SUMIFS('In Network Hospital Survey Tool'!$H:$H,'In Network Hospital Survey Tool'!$I:$I,"In Network",'In Network Hospital Survey Tool'!$D:$D,J29,'In Network Hospital Survey Tool'!$E:$E,$E$10)+SUMIFS('In Network Hospital Survey Tool'!$H:$H,'In Network Hospital Survey Tool'!$I:$I,"In Network",'In Network Hospital Survey Tool'!$D:$D,J29,'In Network Hospital Survey Tool'!$E:$E,$E$11)+SUMIFS('In Network Hospital Survey Tool'!$H:$H,'In Network Hospital Survey Tool'!$I:$I,"In Network",'In Network Hospital Survey Tool'!$D:$D,J29,'In Network Hospital Survey Tool'!$E:$E,$E$12)+SUMIFS('In Network Hospital Survey Tool'!$H:$H,'In Network Hospital Survey Tool'!$I:$I,"In Network",'In Network Hospital Survey Tool'!$D:$D,J29,'In Network Hospital Survey Tool'!$E:$E,$E$13)+SUMIFS('In Network Hospital Survey Tool'!$H:$H,'In Network Hospital Survey Tool'!$I:$I,"In Network",'In Network Hospital Survey Tool'!$D:$D,J29,'In Network Hospital Survey Tool'!$E:$E,$E$14)+SUMIFS('In Network Hospital Survey Tool'!$H:$H,'In Network Hospital Survey Tool'!$I:$I,"In Network",'In Network Hospital Survey Tool'!$D:$D,J29,'In Network Hospital Survey Tool'!$E:$E,$E$15)+SUMIFS('In Network Hospital Survey Tool'!$H:$H,'In Network Hospital Survey Tool'!$I:$I,"In Network",'In Network Hospital Survey Tool'!$D:$D,J29,'In Network Hospital Survey Tool'!$E:$E,$E$16)</f>
        <v>0</v>
      </c>
      <c r="K45" s="349">
        <f>SUMIFS('In Network Hospital Survey Tool'!$H:$H,'In Network Hospital Survey Tool'!$I:$I,"In Network",'In Network Hospital Survey Tool'!$D:$D,J29,'In Network Hospital Survey Tool'!$E:$E,$E$4,'In Network Hospital Survey Tool'!$L:$L,"Yes")+SUMIFS('In Network Hospital Survey Tool'!$H:$H,'In Network Hospital Survey Tool'!$I:$I,"In Network",'In Network Hospital Survey Tool'!$D:$D,J29,'In Network Hospital Survey Tool'!$E:$E,$E$5,'In Network Hospital Survey Tool'!$L:$L,"Yes")+SUMIFS('In Network Hospital Survey Tool'!$H:$H,'In Network Hospital Survey Tool'!$I:$I,"In Network",'In Network Hospital Survey Tool'!$D:$D,J29,'In Network Hospital Survey Tool'!$E:$E,$E$6,'In Network Hospital Survey Tool'!$L:$L,"Yes")+SUMIFS('In Network Hospital Survey Tool'!$H:$H,'In Network Hospital Survey Tool'!$I:$I,"In Network",'In Network Hospital Survey Tool'!$D:$D,J29,'In Network Hospital Survey Tool'!$E:$E,$E$7,'In Network Hospital Survey Tool'!$L:$L,"Yes")+SUMIFS('In Network Hospital Survey Tool'!$H:$H,'In Network Hospital Survey Tool'!$I:$I,"In Network",'In Network Hospital Survey Tool'!$D:$D,J29,'In Network Hospital Survey Tool'!$E:$E,$E$8,'In Network Hospital Survey Tool'!$L:$L,"Yes")+SUMIFS('In Network Hospital Survey Tool'!$H:$H,'In Network Hospital Survey Tool'!$I:$I,"In Network",'In Network Hospital Survey Tool'!$D:$D,J29,'In Network Hospital Survey Tool'!$E:$E,$E$9,'In Network Hospital Survey Tool'!$L:$L,"Yes")+SUMIFS('In Network Hospital Survey Tool'!$H:$H,'In Network Hospital Survey Tool'!$I:$I,"In Network",'In Network Hospital Survey Tool'!$D:$D,J29,'In Network Hospital Survey Tool'!$E:$E,$E$10,'In Network Hospital Survey Tool'!$L:$L,"Yes")+SUMIFS('In Network Hospital Survey Tool'!$H:$H,'In Network Hospital Survey Tool'!$I:$I,"In Network",'In Network Hospital Survey Tool'!$D:$D,J29,'In Network Hospital Survey Tool'!$E:$E,$E$11,'In Network Hospital Survey Tool'!$L:$L,"Yes")+SUMIFS('In Network Hospital Survey Tool'!$H:$H,'In Network Hospital Survey Tool'!$I:$I,"In Network",'In Network Hospital Survey Tool'!$D:$D,J29,'In Network Hospital Survey Tool'!$E:$E,$E$12,'In Network Hospital Survey Tool'!$L:$L,"Yes")+SUMIFS('In Network Hospital Survey Tool'!$H:$H,'In Network Hospital Survey Tool'!$I:$I,"In Network",'In Network Hospital Survey Tool'!$D:$D,J29,'In Network Hospital Survey Tool'!$E:$E,$E$13,'In Network Hospital Survey Tool'!$L:$L,"Yes")+SUMIFS('In Network Hospital Survey Tool'!$H:$H,'In Network Hospital Survey Tool'!$I:$I,"In Network",'In Network Hospital Survey Tool'!$D:$D,J29,'In Network Hospital Survey Tool'!$E:$E,$E$14,'In Network Hospital Survey Tool'!$L:$L,"Yes")+SUMIFS('In Network Hospital Survey Tool'!$H:$H,'In Network Hospital Survey Tool'!$I:$I,"In Network",'In Network Hospital Survey Tool'!$D:$D,J29,'In Network Hospital Survey Tool'!$E:$E,$E$15,'In Network Hospital Survey Tool'!$L:$L,"Yes")+SUMIFS('In Network Hospital Survey Tool'!$H:$H,'In Network Hospital Survey Tool'!$I:$I,"In Network",'In Network Hospital Survey Tool'!$D:$D,J29,'In Network Hospital Survey Tool'!$E:$E,$E$16,'In Network Hospital Survey Tool'!$L:$L,"Yes")</f>
        <v>0</v>
      </c>
      <c r="L45" s="348">
        <f>SUMIFS('In Network Hospital Survey Tool'!$H:$H,'In Network Hospital Survey Tool'!$I:$I,"In Network",'In Network Hospital Survey Tool'!$D:$D,L29,'In Network Hospital Survey Tool'!$E:$E,$E$4)+SUMIFS('In Network Hospital Survey Tool'!$H:$H,'In Network Hospital Survey Tool'!$I:$I,"In Network",'In Network Hospital Survey Tool'!$D:$D,L29,'In Network Hospital Survey Tool'!$E:$E,$E$5)+SUMIFS('In Network Hospital Survey Tool'!$H:$H,'In Network Hospital Survey Tool'!$I:$I,"In Network",'In Network Hospital Survey Tool'!$D:$D,L29,'In Network Hospital Survey Tool'!$E:$E,$E$6)+SUMIFS('In Network Hospital Survey Tool'!$H:$H,'In Network Hospital Survey Tool'!$I:$I,"In Network",'In Network Hospital Survey Tool'!$D:$D,L29,'In Network Hospital Survey Tool'!$E:$E,$E$7)+SUMIFS('In Network Hospital Survey Tool'!$H:$H,'In Network Hospital Survey Tool'!$I:$I,"In Network",'In Network Hospital Survey Tool'!$D:$D,L29,'In Network Hospital Survey Tool'!$E:$E,$E$8)+SUMIFS('In Network Hospital Survey Tool'!$H:$H,'In Network Hospital Survey Tool'!$I:$I,"In Network",'In Network Hospital Survey Tool'!$D:$D,L29,'In Network Hospital Survey Tool'!$E:$E,$E$9)+SUMIFS('In Network Hospital Survey Tool'!$H:$H,'In Network Hospital Survey Tool'!$I:$I,"In Network",'In Network Hospital Survey Tool'!$D:$D,L29,'In Network Hospital Survey Tool'!$E:$E,$E$10)+SUMIFS('In Network Hospital Survey Tool'!$H:$H,'In Network Hospital Survey Tool'!$I:$I,"In Network",'In Network Hospital Survey Tool'!$D:$D,L29,'In Network Hospital Survey Tool'!$E:$E,$E$11)+SUMIFS('In Network Hospital Survey Tool'!$H:$H,'In Network Hospital Survey Tool'!$I:$I,"In Network",'In Network Hospital Survey Tool'!$D:$D,L29,'In Network Hospital Survey Tool'!$E:$E,$E$12)+SUMIFS('In Network Hospital Survey Tool'!$H:$H,'In Network Hospital Survey Tool'!$I:$I,"In Network",'In Network Hospital Survey Tool'!$D:$D,L29,'In Network Hospital Survey Tool'!$E:$E,$E$13)+SUMIFS('In Network Hospital Survey Tool'!$H:$H,'In Network Hospital Survey Tool'!$I:$I,"In Network",'In Network Hospital Survey Tool'!$D:$D,L29,'In Network Hospital Survey Tool'!$E:$E,$E$14)+SUMIFS('In Network Hospital Survey Tool'!$H:$H,'In Network Hospital Survey Tool'!$I:$I,"In Network",'In Network Hospital Survey Tool'!$D:$D,L29,'In Network Hospital Survey Tool'!$E:$E,$E$15)+SUMIFS('In Network Hospital Survey Tool'!$H:$H,'In Network Hospital Survey Tool'!$I:$I,"In Network",'In Network Hospital Survey Tool'!$D:$D,L29,'In Network Hospital Survey Tool'!$E:$E,$E$16)</f>
        <v>0</v>
      </c>
      <c r="M45" s="349">
        <f>SUMIFS('In Network Hospital Survey Tool'!$H:$H,'In Network Hospital Survey Tool'!$I:$I,"In Network",'In Network Hospital Survey Tool'!$D:$D,L29,'In Network Hospital Survey Tool'!$E:$E,$E$4,'In Network Hospital Survey Tool'!$L:$L,"Yes")+SUMIFS('In Network Hospital Survey Tool'!$H:$H,'In Network Hospital Survey Tool'!$I:$I,"In Network",'In Network Hospital Survey Tool'!$D:$D,L29,'In Network Hospital Survey Tool'!$E:$E,$E$5,'In Network Hospital Survey Tool'!$L:$L,"Yes")+SUMIFS('In Network Hospital Survey Tool'!$H:$H,'In Network Hospital Survey Tool'!$I:$I,"In Network",'In Network Hospital Survey Tool'!$D:$D,L29,'In Network Hospital Survey Tool'!$E:$E,$E$6,'In Network Hospital Survey Tool'!$L:$L,"Yes")+SUMIFS('In Network Hospital Survey Tool'!$H:$H,'In Network Hospital Survey Tool'!$I:$I,"In Network",'In Network Hospital Survey Tool'!$D:$D,L29,'In Network Hospital Survey Tool'!$E:$E,$E$7,'In Network Hospital Survey Tool'!$L:$L,"Yes")+SUMIFS('In Network Hospital Survey Tool'!$H:$H,'In Network Hospital Survey Tool'!$I:$I,"In Network",'In Network Hospital Survey Tool'!$D:$D,L29,'In Network Hospital Survey Tool'!$E:$E,$E$8,'In Network Hospital Survey Tool'!$L:$L,"Yes")+SUMIFS('In Network Hospital Survey Tool'!$H:$H,'In Network Hospital Survey Tool'!$I:$I,"In Network",'In Network Hospital Survey Tool'!$D:$D,L29,'In Network Hospital Survey Tool'!$E:$E,$E$9,'In Network Hospital Survey Tool'!$L:$L,"Yes")+SUMIFS('In Network Hospital Survey Tool'!$H:$H,'In Network Hospital Survey Tool'!$I:$I,"In Network",'In Network Hospital Survey Tool'!$D:$D,L29,'In Network Hospital Survey Tool'!$E:$E,$E$10,'In Network Hospital Survey Tool'!$L:$L,"Yes")+SUMIFS('In Network Hospital Survey Tool'!$H:$H,'In Network Hospital Survey Tool'!$I:$I,"In Network",'In Network Hospital Survey Tool'!$D:$D,L29,'In Network Hospital Survey Tool'!$E:$E,$E$11,'In Network Hospital Survey Tool'!$L:$L,"Yes")+SUMIFS('In Network Hospital Survey Tool'!$H:$H,'In Network Hospital Survey Tool'!$I:$I,"In Network",'In Network Hospital Survey Tool'!$D:$D,L29,'In Network Hospital Survey Tool'!$E:$E,$E$12,'In Network Hospital Survey Tool'!$L:$L,"Yes")+SUMIFS('In Network Hospital Survey Tool'!$H:$H,'In Network Hospital Survey Tool'!$I:$I,"In Network",'In Network Hospital Survey Tool'!$D:$D,L29,'In Network Hospital Survey Tool'!$E:$E,$E$13,'In Network Hospital Survey Tool'!$L:$L,"Yes")+SUMIFS('In Network Hospital Survey Tool'!$H:$H,'In Network Hospital Survey Tool'!$I:$I,"In Network",'In Network Hospital Survey Tool'!$D:$D,L29,'In Network Hospital Survey Tool'!$E:$E,$E$14,'In Network Hospital Survey Tool'!$L:$L,"Yes")+SUMIFS('In Network Hospital Survey Tool'!$H:$H,'In Network Hospital Survey Tool'!$I:$I,"In Network",'In Network Hospital Survey Tool'!$D:$D,L29,'In Network Hospital Survey Tool'!$E:$E,$E$15,'In Network Hospital Survey Tool'!$L:$L,"Yes")+SUMIFS('In Network Hospital Survey Tool'!$H:$H,'In Network Hospital Survey Tool'!$I:$I,"In Network",'In Network Hospital Survey Tool'!$D:$D,L29,'In Network Hospital Survey Tool'!$E:$E,$E$16,'In Network Hospital Survey Tool'!$L:$L,"Yes")</f>
        <v>0</v>
      </c>
      <c r="N45" s="348">
        <f>SUMIFS('In Network Hospital Survey Tool'!$H:$H,'In Network Hospital Survey Tool'!$I:$I,"In Network",'In Network Hospital Survey Tool'!$D:$D,N29,'In Network Hospital Survey Tool'!$E:$E,$E$4)+SUMIFS('In Network Hospital Survey Tool'!$H:$H,'In Network Hospital Survey Tool'!$I:$I,"In Network",'In Network Hospital Survey Tool'!$D:$D,N29,'In Network Hospital Survey Tool'!$E:$E,$E$5)+SUMIFS('In Network Hospital Survey Tool'!$H:$H,'In Network Hospital Survey Tool'!$I:$I,"In Network",'In Network Hospital Survey Tool'!$D:$D,N29,'In Network Hospital Survey Tool'!$E:$E,$E$6)+SUMIFS('In Network Hospital Survey Tool'!$H:$H,'In Network Hospital Survey Tool'!$I:$I,"In Network",'In Network Hospital Survey Tool'!$D:$D,N29,'In Network Hospital Survey Tool'!$E:$E,$E$7)+SUMIFS('In Network Hospital Survey Tool'!$H:$H,'In Network Hospital Survey Tool'!$I:$I,"In Network",'In Network Hospital Survey Tool'!$D:$D,N29,'In Network Hospital Survey Tool'!$E:$E,$E$8)+SUMIFS('In Network Hospital Survey Tool'!$H:$H,'In Network Hospital Survey Tool'!$I:$I,"In Network",'In Network Hospital Survey Tool'!$D:$D,N29,'In Network Hospital Survey Tool'!$E:$E,$E$9)+SUMIFS('In Network Hospital Survey Tool'!$H:$H,'In Network Hospital Survey Tool'!$I:$I,"In Network",'In Network Hospital Survey Tool'!$D:$D,N29,'In Network Hospital Survey Tool'!$E:$E,$E$10)+SUMIFS('In Network Hospital Survey Tool'!$H:$H,'In Network Hospital Survey Tool'!$I:$I,"In Network",'In Network Hospital Survey Tool'!$D:$D,N29,'In Network Hospital Survey Tool'!$E:$E,$E$11)+SUMIFS('In Network Hospital Survey Tool'!$H:$H,'In Network Hospital Survey Tool'!$I:$I,"In Network",'In Network Hospital Survey Tool'!$D:$D,N29,'In Network Hospital Survey Tool'!$E:$E,$E$12)+SUMIFS('In Network Hospital Survey Tool'!$H:$H,'In Network Hospital Survey Tool'!$I:$I,"In Network",'In Network Hospital Survey Tool'!$D:$D,N29,'In Network Hospital Survey Tool'!$E:$E,$E$13)+SUMIFS('In Network Hospital Survey Tool'!$H:$H,'In Network Hospital Survey Tool'!$I:$I,"In Network",'In Network Hospital Survey Tool'!$D:$D,N29,'In Network Hospital Survey Tool'!$E:$E,$E$14)+SUMIFS('In Network Hospital Survey Tool'!$H:$H,'In Network Hospital Survey Tool'!$I:$I,"In Network",'In Network Hospital Survey Tool'!$D:$D,N29,'In Network Hospital Survey Tool'!$E:$E,$E$15)+SUMIFS('In Network Hospital Survey Tool'!$H:$H,'In Network Hospital Survey Tool'!$I:$I,"In Network",'In Network Hospital Survey Tool'!$D:$D,N29,'In Network Hospital Survey Tool'!$E:$E,$E$16)</f>
        <v>0</v>
      </c>
      <c r="O45" s="349">
        <f>SUMIFS('In Network Hospital Survey Tool'!$H:$H,'In Network Hospital Survey Tool'!$I:$I,"In Network",'In Network Hospital Survey Tool'!$D:$D,N29,'In Network Hospital Survey Tool'!$E:$E,$E$4,'In Network Hospital Survey Tool'!$L:$L,"Yes")+SUMIFS('In Network Hospital Survey Tool'!$H:$H,'In Network Hospital Survey Tool'!$I:$I,"In Network",'In Network Hospital Survey Tool'!$D:$D,N29,'In Network Hospital Survey Tool'!$E:$E,$E$5,'In Network Hospital Survey Tool'!$L:$L,"Yes")+SUMIFS('In Network Hospital Survey Tool'!$H:$H,'In Network Hospital Survey Tool'!$I:$I,"In Network",'In Network Hospital Survey Tool'!$D:$D,N29,'In Network Hospital Survey Tool'!$E:$E,$E$6,'In Network Hospital Survey Tool'!$L:$L,"Yes")+SUMIFS('In Network Hospital Survey Tool'!$H:$H,'In Network Hospital Survey Tool'!$I:$I,"In Network",'In Network Hospital Survey Tool'!$D:$D,N29,'In Network Hospital Survey Tool'!$E:$E,$E$7,'In Network Hospital Survey Tool'!$L:$L,"Yes")+SUMIFS('In Network Hospital Survey Tool'!$H:$H,'In Network Hospital Survey Tool'!$I:$I,"In Network",'In Network Hospital Survey Tool'!$D:$D,N29,'In Network Hospital Survey Tool'!$E:$E,$E$8,'In Network Hospital Survey Tool'!$L:$L,"Yes")+SUMIFS('In Network Hospital Survey Tool'!$H:$H,'In Network Hospital Survey Tool'!$I:$I,"In Network",'In Network Hospital Survey Tool'!$D:$D,N29,'In Network Hospital Survey Tool'!$E:$E,$E$9,'In Network Hospital Survey Tool'!$L:$L,"Yes")+SUMIFS('In Network Hospital Survey Tool'!$H:$H,'In Network Hospital Survey Tool'!$I:$I,"In Network",'In Network Hospital Survey Tool'!$D:$D,N29,'In Network Hospital Survey Tool'!$E:$E,$E$10,'In Network Hospital Survey Tool'!$L:$L,"Yes")+SUMIFS('In Network Hospital Survey Tool'!$H:$H,'In Network Hospital Survey Tool'!$I:$I,"In Network",'In Network Hospital Survey Tool'!$D:$D,N29,'In Network Hospital Survey Tool'!$E:$E,$E$11,'In Network Hospital Survey Tool'!$L:$L,"Yes")+SUMIFS('In Network Hospital Survey Tool'!$H:$H,'In Network Hospital Survey Tool'!$I:$I,"In Network",'In Network Hospital Survey Tool'!$D:$D,N29,'In Network Hospital Survey Tool'!$E:$E,$E$12,'In Network Hospital Survey Tool'!$L:$L,"Yes")+SUMIFS('In Network Hospital Survey Tool'!$H:$H,'In Network Hospital Survey Tool'!$I:$I,"In Network",'In Network Hospital Survey Tool'!$D:$D,N29,'In Network Hospital Survey Tool'!$E:$E,$E$13,'In Network Hospital Survey Tool'!$L:$L,"Yes")+SUMIFS('In Network Hospital Survey Tool'!$H:$H,'In Network Hospital Survey Tool'!$I:$I,"In Network",'In Network Hospital Survey Tool'!$D:$D,N29,'In Network Hospital Survey Tool'!$E:$E,$E$14,'In Network Hospital Survey Tool'!$L:$L,"Yes")+SUMIFS('In Network Hospital Survey Tool'!$H:$H,'In Network Hospital Survey Tool'!$I:$I,"In Network",'In Network Hospital Survey Tool'!$D:$D,N29,'In Network Hospital Survey Tool'!$E:$E,$E$15,'In Network Hospital Survey Tool'!$L:$L,"Yes")+SUMIFS('In Network Hospital Survey Tool'!$H:$H,'In Network Hospital Survey Tool'!$I:$I,"In Network",'In Network Hospital Survey Tool'!$D:$D,N29,'In Network Hospital Survey Tool'!$E:$E,$E$16,'In Network Hospital Survey Tool'!$L:$L,"Yes")</f>
        <v>0</v>
      </c>
      <c r="P45" s="348">
        <f>SUMIFS('In Network Hospital Survey Tool'!$H:$H,'In Network Hospital Survey Tool'!$I:$I,"In Network",'In Network Hospital Survey Tool'!$D:$D,P29,'In Network Hospital Survey Tool'!$E:$E,$E$4)+SUMIFS('In Network Hospital Survey Tool'!$H:$H,'In Network Hospital Survey Tool'!$I:$I,"In Network",'In Network Hospital Survey Tool'!$D:$D,P29,'In Network Hospital Survey Tool'!$E:$E,$E$5)+SUMIFS('In Network Hospital Survey Tool'!$H:$H,'In Network Hospital Survey Tool'!$I:$I,"In Network",'In Network Hospital Survey Tool'!$D:$D,P29,'In Network Hospital Survey Tool'!$E:$E,$E$6)+SUMIFS('In Network Hospital Survey Tool'!$H:$H,'In Network Hospital Survey Tool'!$I:$I,"In Network",'In Network Hospital Survey Tool'!$D:$D,P29,'In Network Hospital Survey Tool'!$E:$E,$E$7)+SUMIFS('In Network Hospital Survey Tool'!$H:$H,'In Network Hospital Survey Tool'!$I:$I,"In Network",'In Network Hospital Survey Tool'!$D:$D,P29,'In Network Hospital Survey Tool'!$E:$E,$E$8)+SUMIFS('In Network Hospital Survey Tool'!$H:$H,'In Network Hospital Survey Tool'!$I:$I,"In Network",'In Network Hospital Survey Tool'!$D:$D,P29,'In Network Hospital Survey Tool'!$E:$E,$E$9)+SUMIFS('In Network Hospital Survey Tool'!$H:$H,'In Network Hospital Survey Tool'!$I:$I,"In Network",'In Network Hospital Survey Tool'!$D:$D,P29,'In Network Hospital Survey Tool'!$E:$E,$E$10)+SUMIFS('In Network Hospital Survey Tool'!$H:$H,'In Network Hospital Survey Tool'!$I:$I,"In Network",'In Network Hospital Survey Tool'!$D:$D,P29,'In Network Hospital Survey Tool'!$E:$E,$E$11)+SUMIFS('In Network Hospital Survey Tool'!$H:$H,'In Network Hospital Survey Tool'!$I:$I,"In Network",'In Network Hospital Survey Tool'!$D:$D,P29,'In Network Hospital Survey Tool'!$E:$E,$E$12)+SUMIFS('In Network Hospital Survey Tool'!$H:$H,'In Network Hospital Survey Tool'!$I:$I,"In Network",'In Network Hospital Survey Tool'!$D:$D,P29,'In Network Hospital Survey Tool'!$E:$E,$E$13)+SUMIFS('In Network Hospital Survey Tool'!$H:$H,'In Network Hospital Survey Tool'!$I:$I,"In Network",'In Network Hospital Survey Tool'!$D:$D,P29,'In Network Hospital Survey Tool'!$E:$E,$E$14)+SUMIFS('In Network Hospital Survey Tool'!$H:$H,'In Network Hospital Survey Tool'!$I:$I,"In Network",'In Network Hospital Survey Tool'!$D:$D,P29,'In Network Hospital Survey Tool'!$E:$E,$E$15)+SUMIFS('In Network Hospital Survey Tool'!$H:$H,'In Network Hospital Survey Tool'!$I:$I,"In Network",'In Network Hospital Survey Tool'!$D:$D,P29,'In Network Hospital Survey Tool'!$E:$E,$E$16)</f>
        <v>0</v>
      </c>
      <c r="Q45" s="349">
        <f>SUMIFS('In Network Hospital Survey Tool'!$H:$H,'In Network Hospital Survey Tool'!$I:$I,"In Network",'In Network Hospital Survey Tool'!$D:$D,P29,'In Network Hospital Survey Tool'!$E:$E,$E$4,'In Network Hospital Survey Tool'!$L:$L,"Yes")+SUMIFS('In Network Hospital Survey Tool'!$H:$H,'In Network Hospital Survey Tool'!$I:$I,"In Network",'In Network Hospital Survey Tool'!$D:$D,P29,'In Network Hospital Survey Tool'!$E:$E,$E$5,'In Network Hospital Survey Tool'!$L:$L,"Yes")+SUMIFS('In Network Hospital Survey Tool'!$H:$H,'In Network Hospital Survey Tool'!$I:$I,"In Network",'In Network Hospital Survey Tool'!$D:$D,P29,'In Network Hospital Survey Tool'!$E:$E,$E$6,'In Network Hospital Survey Tool'!$L:$L,"Yes")+SUMIFS('In Network Hospital Survey Tool'!$H:$H,'In Network Hospital Survey Tool'!$I:$I,"In Network",'In Network Hospital Survey Tool'!$D:$D,P29,'In Network Hospital Survey Tool'!$E:$E,$E$7,'In Network Hospital Survey Tool'!$L:$L,"Yes")+SUMIFS('In Network Hospital Survey Tool'!$H:$H,'In Network Hospital Survey Tool'!$I:$I,"In Network",'In Network Hospital Survey Tool'!$D:$D,P29,'In Network Hospital Survey Tool'!$E:$E,$E$8,'In Network Hospital Survey Tool'!$L:$L,"Yes")+SUMIFS('In Network Hospital Survey Tool'!$H:$H,'In Network Hospital Survey Tool'!$I:$I,"In Network",'In Network Hospital Survey Tool'!$D:$D,P29,'In Network Hospital Survey Tool'!$E:$E,$E$9,'In Network Hospital Survey Tool'!$L:$L,"Yes")+SUMIFS('In Network Hospital Survey Tool'!$H:$H,'In Network Hospital Survey Tool'!$I:$I,"In Network",'In Network Hospital Survey Tool'!$D:$D,P29,'In Network Hospital Survey Tool'!$E:$E,$E$10,'In Network Hospital Survey Tool'!$L:$L,"Yes")+SUMIFS('In Network Hospital Survey Tool'!$H:$H,'In Network Hospital Survey Tool'!$I:$I,"In Network",'In Network Hospital Survey Tool'!$D:$D,P29,'In Network Hospital Survey Tool'!$E:$E,$E$11,'In Network Hospital Survey Tool'!$L:$L,"Yes")+SUMIFS('In Network Hospital Survey Tool'!$H:$H,'In Network Hospital Survey Tool'!$I:$I,"In Network",'In Network Hospital Survey Tool'!$D:$D,P29,'In Network Hospital Survey Tool'!$E:$E,$E$12,'In Network Hospital Survey Tool'!$L:$L,"Yes")+SUMIFS('In Network Hospital Survey Tool'!$H:$H,'In Network Hospital Survey Tool'!$I:$I,"In Network",'In Network Hospital Survey Tool'!$D:$D,P29,'In Network Hospital Survey Tool'!$E:$E,$E$13,'In Network Hospital Survey Tool'!$L:$L,"Yes")+SUMIFS('In Network Hospital Survey Tool'!$H:$H,'In Network Hospital Survey Tool'!$I:$I,"In Network",'In Network Hospital Survey Tool'!$D:$D,P29,'In Network Hospital Survey Tool'!$E:$E,$E$14,'In Network Hospital Survey Tool'!$L:$L,"Yes")+SUMIFS('In Network Hospital Survey Tool'!$H:$H,'In Network Hospital Survey Tool'!$I:$I,"In Network",'In Network Hospital Survey Tool'!$D:$D,P29,'In Network Hospital Survey Tool'!$E:$E,$E$15,'In Network Hospital Survey Tool'!$L:$L,"Yes")+SUMIFS('In Network Hospital Survey Tool'!$H:$H,'In Network Hospital Survey Tool'!$I:$I,"In Network",'In Network Hospital Survey Tool'!$D:$D,P29,'In Network Hospital Survey Tool'!$E:$E,$E$16,'In Network Hospital Survey Tool'!$L:$L,"Yes")</f>
        <v>0</v>
      </c>
      <c r="R45" s="348">
        <f>SUMIFS('In Network Hospital Survey Tool'!$J:$J,'In Network Hospital Survey Tool'!$K:$K,"In Network",'In Network Hospital Survey Tool'!$D:$D,R29,'In Network Hospital Survey Tool'!$E:$E,$G$4)+SUMIFS('In Network Hospital Survey Tool'!$J:$J,'In Network Hospital Survey Tool'!$K:$K,"In Network",'In Network Hospital Survey Tool'!$D:$D,R29,'In Network Hospital Survey Tool'!$E:$E,$G$5)+SUMIFS('In Network Hospital Survey Tool'!$J:$J,'In Network Hospital Survey Tool'!$K:$K,"In Network",'In Network Hospital Survey Tool'!$D:$D,R29,'In Network Hospital Survey Tool'!$E:$E,$G$6)+SUMIFS('In Network Hospital Survey Tool'!$J:$J,'In Network Hospital Survey Tool'!$K:$K,"In Network",'In Network Hospital Survey Tool'!$D:$D,R29,'In Network Hospital Survey Tool'!$E:$E,$G$7)+SUMIFS('In Network Hospital Survey Tool'!$J:$J,'In Network Hospital Survey Tool'!$K:$K,"In Network",'In Network Hospital Survey Tool'!$D:$D,R29,'In Network Hospital Survey Tool'!$E:$E,$G$8)+SUMIFS('In Network Hospital Survey Tool'!$J:$J,'In Network Hospital Survey Tool'!$K:$K,"In Network",'In Network Hospital Survey Tool'!$D:$D,R29,'In Network Hospital Survey Tool'!$E:$E,$G$9)+SUMIFS('In Network Hospital Survey Tool'!$J:$J,'In Network Hospital Survey Tool'!$K:$K,"In Network",'In Network Hospital Survey Tool'!$D:$D,R29,'In Network Hospital Survey Tool'!$E:$E,$G$10)+SUMIFS('In Network Hospital Survey Tool'!$J:$J,'In Network Hospital Survey Tool'!$K:$K,"In Network",'In Network Hospital Survey Tool'!$D:$D,R29,'In Network Hospital Survey Tool'!$E:$E,$G$11)+SUMIFS('In Network Hospital Survey Tool'!$J:$J,'In Network Hospital Survey Tool'!$K:$K,"In Network",'In Network Hospital Survey Tool'!$D:$D,R29,'In Network Hospital Survey Tool'!$E:$E,$G$12)+SUMIFS('In Network Hospital Survey Tool'!$J:$J,'In Network Hospital Survey Tool'!$K:$K,"In Network",'In Network Hospital Survey Tool'!$D:$D,R29,'In Network Hospital Survey Tool'!$E:$E,$G$13)+SUMIFS('In Network Hospital Survey Tool'!$J:$J,'In Network Hospital Survey Tool'!$K:$K,"In Network",'In Network Hospital Survey Tool'!$D:$D,R29,'In Network Hospital Survey Tool'!$E:$E,$G$14)+SUMIFS('In Network Hospital Survey Tool'!$J:$J,'In Network Hospital Survey Tool'!$K:$K,"In Network",'In Network Hospital Survey Tool'!$D:$D,R29,'In Network Hospital Survey Tool'!$E:$E,$G$15)+SUMIFS('In Network Hospital Survey Tool'!$J:$J,'In Network Hospital Survey Tool'!$K:$K,"In Network",'In Network Hospital Survey Tool'!$D:$D,R29,'In Network Hospital Survey Tool'!$E:$E,$G$16)</f>
        <v>0</v>
      </c>
      <c r="S45" s="349">
        <f>SUMIFS('In Network Hospital Survey Tool'!$J:$J,'In Network Hospital Survey Tool'!$K:$K,"In Network",'In Network Hospital Survey Tool'!$D:$D,R29,'In Network Hospital Survey Tool'!$E:$E,$G$4,'In Network Hospital Survey Tool'!$L:$L,"Yes")+SUMIFS('In Network Hospital Survey Tool'!$J:$J,'In Network Hospital Survey Tool'!$K:$K,"In Network",'In Network Hospital Survey Tool'!$D:$D,R29,'In Network Hospital Survey Tool'!$E:$E,$G$5,'In Network Hospital Survey Tool'!$L:$L,"Yes")+SUMIFS('In Network Hospital Survey Tool'!$J:$J,'In Network Hospital Survey Tool'!$K:$K,"In Network",'In Network Hospital Survey Tool'!$D:$D,R29,'In Network Hospital Survey Tool'!$E:$E,$G$6,'In Network Hospital Survey Tool'!$L:$L,"Yes")+SUMIFS('In Network Hospital Survey Tool'!$J:$J,'In Network Hospital Survey Tool'!$K:$K,"In Network",'In Network Hospital Survey Tool'!$D:$D,R29,'In Network Hospital Survey Tool'!$E:$E,$G$7,'In Network Hospital Survey Tool'!$L:$L,"Yes")+SUMIFS('In Network Hospital Survey Tool'!$J:$J,'In Network Hospital Survey Tool'!$K:$K,"In Network",'In Network Hospital Survey Tool'!$D:$D,R29,'In Network Hospital Survey Tool'!$E:$E,$G$8,'In Network Hospital Survey Tool'!$L:$L,"Yes")+SUMIFS('In Network Hospital Survey Tool'!$J:$J,'In Network Hospital Survey Tool'!$K:$K,"In Network",'In Network Hospital Survey Tool'!$D:$D,R29,'In Network Hospital Survey Tool'!$E:$E,$G$9,'In Network Hospital Survey Tool'!$L:$L,"Yes")+SUMIFS('In Network Hospital Survey Tool'!$J:$J,'In Network Hospital Survey Tool'!$K:$K,"In Network",'In Network Hospital Survey Tool'!$D:$D,R29,'In Network Hospital Survey Tool'!$E:$E,$G$10,'In Network Hospital Survey Tool'!$L:$L,"Yes")+SUMIFS('In Network Hospital Survey Tool'!$J:$J,'In Network Hospital Survey Tool'!$K:$K,"In Network",'In Network Hospital Survey Tool'!$D:$D,R29,'In Network Hospital Survey Tool'!$E:$E,$G$11,'In Network Hospital Survey Tool'!$L:$L,"Yes")+SUMIFS('In Network Hospital Survey Tool'!$J:$J,'In Network Hospital Survey Tool'!$K:$K,"In Network",'In Network Hospital Survey Tool'!$D:$D,R29,'In Network Hospital Survey Tool'!$E:$E,$G$12,'In Network Hospital Survey Tool'!$L:$L,"Yes")+SUMIFS('In Network Hospital Survey Tool'!$J:$J,'In Network Hospital Survey Tool'!$K:$K,"In Network",'In Network Hospital Survey Tool'!$D:$D,R29,'In Network Hospital Survey Tool'!$E:$E,$G$13,'In Network Hospital Survey Tool'!$L:$L,"Yes")+SUMIFS('In Network Hospital Survey Tool'!$J:$J,'In Network Hospital Survey Tool'!$K:$K,"In Network",'In Network Hospital Survey Tool'!$D:$D,R29,'In Network Hospital Survey Tool'!$E:$E,$G$14,'In Network Hospital Survey Tool'!$L:$L,"Yes")+SUMIFS('In Network Hospital Survey Tool'!$J:$J,'In Network Hospital Survey Tool'!$K:$K,"In Network",'In Network Hospital Survey Tool'!$D:$D,R29,'In Network Hospital Survey Tool'!$E:$E,$G$15,'In Network Hospital Survey Tool'!$L:$L,"Yes")+SUMIFS('In Network Hospital Survey Tool'!$J:$J,'In Network Hospital Survey Tool'!$K:$K,"In Network",'In Network Hospital Survey Tool'!$D:$D,R29,'In Network Hospital Survey Tool'!$E:$E,$G$16,'In Network Hospital Survey Tool'!$L:$L,"Yes")</f>
        <v>0</v>
      </c>
      <c r="T45" s="348">
        <f>SUMIFS('In Network Hospital Survey Tool'!$J:$J,'In Network Hospital Survey Tool'!$K:$K,"In Network",'In Network Hospital Survey Tool'!$D:$D,T29,'In Network Hospital Survey Tool'!$E:$E,$G$4)+SUMIFS('In Network Hospital Survey Tool'!$J:$J,'In Network Hospital Survey Tool'!$K:$K,"In Network",'In Network Hospital Survey Tool'!$D:$D,T29,'In Network Hospital Survey Tool'!$E:$E,$G$5)+SUMIFS('In Network Hospital Survey Tool'!$J:$J,'In Network Hospital Survey Tool'!$K:$K,"In Network",'In Network Hospital Survey Tool'!$D:$D,T29,'In Network Hospital Survey Tool'!$E:$E,$G$6)+SUMIFS('In Network Hospital Survey Tool'!$J:$J,'In Network Hospital Survey Tool'!$K:$K,"In Network",'In Network Hospital Survey Tool'!$D:$D,T29,'In Network Hospital Survey Tool'!$E:$E,$G$7)+SUMIFS('In Network Hospital Survey Tool'!$J:$J,'In Network Hospital Survey Tool'!$K:$K,"In Network",'In Network Hospital Survey Tool'!$D:$D,T29,'In Network Hospital Survey Tool'!$E:$E,$G$8)+SUMIFS('In Network Hospital Survey Tool'!$J:$J,'In Network Hospital Survey Tool'!$K:$K,"In Network",'In Network Hospital Survey Tool'!$D:$D,T29,'In Network Hospital Survey Tool'!$E:$E,$G$9)+SUMIFS('In Network Hospital Survey Tool'!$J:$J,'In Network Hospital Survey Tool'!$K:$K,"In Network",'In Network Hospital Survey Tool'!$D:$D,T29,'In Network Hospital Survey Tool'!$E:$E,$G$10)+SUMIFS('In Network Hospital Survey Tool'!$J:$J,'In Network Hospital Survey Tool'!$K:$K,"In Network",'In Network Hospital Survey Tool'!$D:$D,T29,'In Network Hospital Survey Tool'!$E:$E,$G$11)+SUMIFS('In Network Hospital Survey Tool'!$J:$J,'In Network Hospital Survey Tool'!$K:$K,"In Network",'In Network Hospital Survey Tool'!$D:$D,T29,'In Network Hospital Survey Tool'!$E:$E,$G$12)+SUMIFS('In Network Hospital Survey Tool'!$J:$J,'In Network Hospital Survey Tool'!$K:$K,"In Network",'In Network Hospital Survey Tool'!$D:$D,T29,'In Network Hospital Survey Tool'!$E:$E,$G$13)+SUMIFS('In Network Hospital Survey Tool'!$J:$J,'In Network Hospital Survey Tool'!$K:$K,"In Network",'In Network Hospital Survey Tool'!$D:$D,T29,'In Network Hospital Survey Tool'!$E:$E,$G$14)+SUMIFS('In Network Hospital Survey Tool'!$J:$J,'In Network Hospital Survey Tool'!$K:$K,"In Network",'In Network Hospital Survey Tool'!$D:$D,T29,'In Network Hospital Survey Tool'!$E:$E,$G$15)+SUMIFS('In Network Hospital Survey Tool'!$J:$J,'In Network Hospital Survey Tool'!$K:$K,"In Network",'In Network Hospital Survey Tool'!$D:$D,T29,'In Network Hospital Survey Tool'!$E:$E,$G$16)</f>
        <v>0</v>
      </c>
      <c r="U45" s="349">
        <f>SUMIFS('In Network Hospital Survey Tool'!$J:$J,'In Network Hospital Survey Tool'!$K:$K,"In Network",'In Network Hospital Survey Tool'!$D:$D,T29,'In Network Hospital Survey Tool'!$E:$E,$G$4,'In Network Hospital Survey Tool'!$L:$L,"Yes")+SUMIFS('In Network Hospital Survey Tool'!$J:$J,'In Network Hospital Survey Tool'!$K:$K,"In Network",'In Network Hospital Survey Tool'!$D:$D,T29,'In Network Hospital Survey Tool'!$E:$E,$G$5,'In Network Hospital Survey Tool'!$L:$L,"Yes")+SUMIFS('In Network Hospital Survey Tool'!$J:$J,'In Network Hospital Survey Tool'!$K:$K,"In Network",'In Network Hospital Survey Tool'!$D:$D,T29,'In Network Hospital Survey Tool'!$E:$E,$G$6,'In Network Hospital Survey Tool'!$L:$L,"Yes")+SUMIFS('In Network Hospital Survey Tool'!$J:$J,'In Network Hospital Survey Tool'!$K:$K,"In Network",'In Network Hospital Survey Tool'!$D:$D,T29,'In Network Hospital Survey Tool'!$E:$E,$G$7,'In Network Hospital Survey Tool'!$L:$L,"Yes")+SUMIFS('In Network Hospital Survey Tool'!$J:$J,'In Network Hospital Survey Tool'!$K:$K,"In Network",'In Network Hospital Survey Tool'!$D:$D,T29,'In Network Hospital Survey Tool'!$E:$E,$G$8,'In Network Hospital Survey Tool'!$L:$L,"Yes")+SUMIFS('In Network Hospital Survey Tool'!$J:$J,'In Network Hospital Survey Tool'!$K:$K,"In Network",'In Network Hospital Survey Tool'!$D:$D,T29,'In Network Hospital Survey Tool'!$E:$E,$G$9,'In Network Hospital Survey Tool'!$L:$L,"Yes")+SUMIFS('In Network Hospital Survey Tool'!$J:$J,'In Network Hospital Survey Tool'!$K:$K,"In Network",'In Network Hospital Survey Tool'!$D:$D,T29,'In Network Hospital Survey Tool'!$E:$E,$G$10,'In Network Hospital Survey Tool'!$L:$L,"Yes")+SUMIFS('In Network Hospital Survey Tool'!$J:$J,'In Network Hospital Survey Tool'!$K:$K,"In Network",'In Network Hospital Survey Tool'!$D:$D,T29,'In Network Hospital Survey Tool'!$E:$E,$G$11,'In Network Hospital Survey Tool'!$L:$L,"Yes")+SUMIFS('In Network Hospital Survey Tool'!$J:$J,'In Network Hospital Survey Tool'!$K:$K,"In Network",'In Network Hospital Survey Tool'!$D:$D,T29,'In Network Hospital Survey Tool'!$E:$E,$G$12,'In Network Hospital Survey Tool'!$L:$L,"Yes")+SUMIFS('In Network Hospital Survey Tool'!$J:$J,'In Network Hospital Survey Tool'!$K:$K,"In Network",'In Network Hospital Survey Tool'!$D:$D,T29,'In Network Hospital Survey Tool'!$E:$E,$G$13,'In Network Hospital Survey Tool'!$L:$L,"Yes")+SUMIFS('In Network Hospital Survey Tool'!$J:$J,'In Network Hospital Survey Tool'!$K:$K,"In Network",'In Network Hospital Survey Tool'!$D:$D,T29,'In Network Hospital Survey Tool'!$E:$E,$G$14,'In Network Hospital Survey Tool'!$L:$L,"Yes")+SUMIFS('In Network Hospital Survey Tool'!$J:$J,'In Network Hospital Survey Tool'!$K:$K,"In Network",'In Network Hospital Survey Tool'!$D:$D,T29,'In Network Hospital Survey Tool'!$E:$E,$G$15,'In Network Hospital Survey Tool'!$L:$L,"Yes")+SUMIFS('In Network Hospital Survey Tool'!$J:$J,'In Network Hospital Survey Tool'!$K:$K,"In Network",'In Network Hospital Survey Tool'!$D:$D,T29,'In Network Hospital Survey Tool'!$E:$E,$G$16,'In Network Hospital Survey Tool'!$L:$L,"Yes")</f>
        <v>0</v>
      </c>
      <c r="V45" s="348">
        <f>SUMIFS('In Network Hospital Survey Tool'!$J:$J,'In Network Hospital Survey Tool'!$K:$K,"In Network",'In Network Hospital Survey Tool'!$D:$D,V29,'In Network Hospital Survey Tool'!$E:$E,$G$4)+SUMIFS('In Network Hospital Survey Tool'!$J:$J,'In Network Hospital Survey Tool'!$K:$K,"In Network",'In Network Hospital Survey Tool'!$D:$D,V29,'In Network Hospital Survey Tool'!$E:$E,$G$5)+SUMIFS('In Network Hospital Survey Tool'!$J:$J,'In Network Hospital Survey Tool'!$K:$K,"In Network",'In Network Hospital Survey Tool'!$D:$D,V29,'In Network Hospital Survey Tool'!$E:$E,$G$6)+SUMIFS('In Network Hospital Survey Tool'!$J:$J,'In Network Hospital Survey Tool'!$K:$K,"In Network",'In Network Hospital Survey Tool'!$D:$D,V29,'In Network Hospital Survey Tool'!$E:$E,$G$7)+SUMIFS('In Network Hospital Survey Tool'!$J:$J,'In Network Hospital Survey Tool'!$K:$K,"In Network",'In Network Hospital Survey Tool'!$D:$D,V29,'In Network Hospital Survey Tool'!$E:$E,$G$8)+SUMIFS('In Network Hospital Survey Tool'!$J:$J,'In Network Hospital Survey Tool'!$K:$K,"In Network",'In Network Hospital Survey Tool'!$D:$D,V29,'In Network Hospital Survey Tool'!$E:$E,$G$9)+SUMIFS('In Network Hospital Survey Tool'!$J:$J,'In Network Hospital Survey Tool'!$K:$K,"In Network",'In Network Hospital Survey Tool'!$D:$D,V29,'In Network Hospital Survey Tool'!$E:$E,$G$10)+SUMIFS('In Network Hospital Survey Tool'!$J:$J,'In Network Hospital Survey Tool'!$K:$K,"In Network",'In Network Hospital Survey Tool'!$D:$D,V29,'In Network Hospital Survey Tool'!$E:$E,$G$11)+SUMIFS('In Network Hospital Survey Tool'!$J:$J,'In Network Hospital Survey Tool'!$K:$K,"In Network",'In Network Hospital Survey Tool'!$D:$D,V29,'In Network Hospital Survey Tool'!$E:$E,$G$12)+SUMIFS('In Network Hospital Survey Tool'!$J:$J,'In Network Hospital Survey Tool'!$K:$K,"In Network",'In Network Hospital Survey Tool'!$D:$D,V29,'In Network Hospital Survey Tool'!$E:$E,$G$13)+SUMIFS('In Network Hospital Survey Tool'!$J:$J,'In Network Hospital Survey Tool'!$K:$K,"In Network",'In Network Hospital Survey Tool'!$D:$D,V29,'In Network Hospital Survey Tool'!$E:$E,$G$14)+SUMIFS('In Network Hospital Survey Tool'!$J:$J,'In Network Hospital Survey Tool'!$K:$K,"In Network",'In Network Hospital Survey Tool'!$D:$D,V29,'In Network Hospital Survey Tool'!$E:$E,$G$15)+SUMIFS('In Network Hospital Survey Tool'!$J:$J,'In Network Hospital Survey Tool'!$K:$K,"In Network",'In Network Hospital Survey Tool'!$D:$D,V29,'In Network Hospital Survey Tool'!$E:$E,$G$16)</f>
        <v>0</v>
      </c>
      <c r="W45" s="349">
        <f>SUMIFS('In Network Hospital Survey Tool'!$J:$J,'In Network Hospital Survey Tool'!$K:$K,"In Network",'In Network Hospital Survey Tool'!$D:$D,V29,'In Network Hospital Survey Tool'!$E:$E,$G$4,'In Network Hospital Survey Tool'!$L:$L,"Yes")+SUMIFS('In Network Hospital Survey Tool'!$J:$J,'In Network Hospital Survey Tool'!$K:$K,"In Network",'In Network Hospital Survey Tool'!$D:$D,V29,'In Network Hospital Survey Tool'!$E:$E,$G$5,'In Network Hospital Survey Tool'!$L:$L,"Yes")+SUMIFS('In Network Hospital Survey Tool'!$J:$J,'In Network Hospital Survey Tool'!$K:$K,"In Network",'In Network Hospital Survey Tool'!$D:$D,V29,'In Network Hospital Survey Tool'!$E:$E,$G$6,'In Network Hospital Survey Tool'!$L:$L,"Yes")+SUMIFS('In Network Hospital Survey Tool'!$J:$J,'In Network Hospital Survey Tool'!$K:$K,"In Network",'In Network Hospital Survey Tool'!$D:$D,V29,'In Network Hospital Survey Tool'!$E:$E,$G$7,'In Network Hospital Survey Tool'!$L:$L,"Yes")+SUMIFS('In Network Hospital Survey Tool'!$J:$J,'In Network Hospital Survey Tool'!$K:$K,"In Network",'In Network Hospital Survey Tool'!$D:$D,V29,'In Network Hospital Survey Tool'!$E:$E,$G$8,'In Network Hospital Survey Tool'!$L:$L,"Yes")+SUMIFS('In Network Hospital Survey Tool'!$J:$J,'In Network Hospital Survey Tool'!$K:$K,"In Network",'In Network Hospital Survey Tool'!$D:$D,V29,'In Network Hospital Survey Tool'!$E:$E,$G$9,'In Network Hospital Survey Tool'!$L:$L,"Yes")+SUMIFS('In Network Hospital Survey Tool'!$J:$J,'In Network Hospital Survey Tool'!$K:$K,"In Network",'In Network Hospital Survey Tool'!$D:$D,V29,'In Network Hospital Survey Tool'!$E:$E,$G$10,'In Network Hospital Survey Tool'!$L:$L,"Yes")+SUMIFS('In Network Hospital Survey Tool'!$J:$J,'In Network Hospital Survey Tool'!$K:$K,"In Network",'In Network Hospital Survey Tool'!$D:$D,V29,'In Network Hospital Survey Tool'!$E:$E,$G$11,'In Network Hospital Survey Tool'!$L:$L,"Yes")+SUMIFS('In Network Hospital Survey Tool'!$J:$J,'In Network Hospital Survey Tool'!$K:$K,"In Network",'In Network Hospital Survey Tool'!$D:$D,V29,'In Network Hospital Survey Tool'!$E:$E,$G$12,'In Network Hospital Survey Tool'!$L:$L,"Yes")+SUMIFS('In Network Hospital Survey Tool'!$J:$J,'In Network Hospital Survey Tool'!$K:$K,"In Network",'In Network Hospital Survey Tool'!$D:$D,V29,'In Network Hospital Survey Tool'!$E:$E,$G$13,'In Network Hospital Survey Tool'!$L:$L,"Yes")+SUMIFS('In Network Hospital Survey Tool'!$J:$J,'In Network Hospital Survey Tool'!$K:$K,"In Network",'In Network Hospital Survey Tool'!$D:$D,V29,'In Network Hospital Survey Tool'!$E:$E,$G$14,'In Network Hospital Survey Tool'!$L:$L,"Yes")+SUMIFS('In Network Hospital Survey Tool'!$J:$J,'In Network Hospital Survey Tool'!$K:$K,"In Network",'In Network Hospital Survey Tool'!$D:$D,V29,'In Network Hospital Survey Tool'!$E:$E,$G$15,'In Network Hospital Survey Tool'!$L:$L,"Yes")+SUMIFS('In Network Hospital Survey Tool'!$J:$J,'In Network Hospital Survey Tool'!$K:$K,"In Network",'In Network Hospital Survey Tool'!$D:$D,V29,'In Network Hospital Survey Tool'!$E:$E,$G$16,'In Network Hospital Survey Tool'!$L:$L,"Yes")</f>
        <v>0</v>
      </c>
      <c r="X45" s="348">
        <f>SUMIFS('In Network Hospital Survey Tool'!$J:$J,'In Network Hospital Survey Tool'!$K:$K,"In Network",'In Network Hospital Survey Tool'!$D:$D,X29,'In Network Hospital Survey Tool'!$E:$E,$G$4)+SUMIFS('In Network Hospital Survey Tool'!$J:$J,'In Network Hospital Survey Tool'!$K:$K,"In Network",'In Network Hospital Survey Tool'!$D:$D,X29,'In Network Hospital Survey Tool'!$E:$E,$G$5)+SUMIFS('In Network Hospital Survey Tool'!$J:$J,'In Network Hospital Survey Tool'!$K:$K,"In Network",'In Network Hospital Survey Tool'!$D:$D,X29,'In Network Hospital Survey Tool'!$E:$E,$G$6)+SUMIFS('In Network Hospital Survey Tool'!$J:$J,'In Network Hospital Survey Tool'!$K:$K,"In Network",'In Network Hospital Survey Tool'!$D:$D,X29,'In Network Hospital Survey Tool'!$E:$E,$G$7)+SUMIFS('In Network Hospital Survey Tool'!$J:$J,'In Network Hospital Survey Tool'!$K:$K,"In Network",'In Network Hospital Survey Tool'!$D:$D,X29,'In Network Hospital Survey Tool'!$E:$E,$G$8)+SUMIFS('In Network Hospital Survey Tool'!$J:$J,'In Network Hospital Survey Tool'!$K:$K,"In Network",'In Network Hospital Survey Tool'!$D:$D,X29,'In Network Hospital Survey Tool'!$E:$E,$G$9)+SUMIFS('In Network Hospital Survey Tool'!$J:$J,'In Network Hospital Survey Tool'!$K:$K,"In Network",'In Network Hospital Survey Tool'!$D:$D,X29,'In Network Hospital Survey Tool'!$E:$E,$G$10)+SUMIFS('In Network Hospital Survey Tool'!$J:$J,'In Network Hospital Survey Tool'!$K:$K,"In Network",'In Network Hospital Survey Tool'!$D:$D,X29,'In Network Hospital Survey Tool'!$E:$E,$G$11)+SUMIFS('In Network Hospital Survey Tool'!$J:$J,'In Network Hospital Survey Tool'!$K:$K,"In Network",'In Network Hospital Survey Tool'!$D:$D,X29,'In Network Hospital Survey Tool'!$E:$E,$G$12)+SUMIFS('In Network Hospital Survey Tool'!$J:$J,'In Network Hospital Survey Tool'!$K:$K,"In Network",'In Network Hospital Survey Tool'!$D:$D,X29,'In Network Hospital Survey Tool'!$E:$E,$G$13)+SUMIFS('In Network Hospital Survey Tool'!$J:$J,'In Network Hospital Survey Tool'!$K:$K,"In Network",'In Network Hospital Survey Tool'!$D:$D,X29,'In Network Hospital Survey Tool'!$E:$E,$G$14)+SUMIFS('In Network Hospital Survey Tool'!$J:$J,'In Network Hospital Survey Tool'!$K:$K,"In Network",'In Network Hospital Survey Tool'!$D:$D,X29,'In Network Hospital Survey Tool'!$E:$E,$G$15)+SUMIFS('In Network Hospital Survey Tool'!$J:$J,'In Network Hospital Survey Tool'!$K:$K,"In Network",'In Network Hospital Survey Tool'!$D:$D,X29,'In Network Hospital Survey Tool'!$E:$E,$G$16)</f>
        <v>0</v>
      </c>
      <c r="Y45" s="350">
        <f>SUMIFS('In Network Hospital Survey Tool'!$J:$J,'In Network Hospital Survey Tool'!$K:$K,"In Network",'In Network Hospital Survey Tool'!$D:$D,X29,'In Network Hospital Survey Tool'!$E:$E,$G$4,'In Network Hospital Survey Tool'!$L:$L,"Yes")+SUMIFS('In Network Hospital Survey Tool'!$J:$J,'In Network Hospital Survey Tool'!$K:$K,"In Network",'In Network Hospital Survey Tool'!$D:$D,X29,'In Network Hospital Survey Tool'!$E:$E,$G$5,'In Network Hospital Survey Tool'!$L:$L,"Yes")+SUMIFS('In Network Hospital Survey Tool'!$J:$J,'In Network Hospital Survey Tool'!$K:$K,"In Network",'In Network Hospital Survey Tool'!$D:$D,X29,'In Network Hospital Survey Tool'!$E:$E,$G$6,'In Network Hospital Survey Tool'!$L:$L,"Yes")+SUMIFS('In Network Hospital Survey Tool'!$J:$J,'In Network Hospital Survey Tool'!$K:$K,"In Network",'In Network Hospital Survey Tool'!$D:$D,X29,'In Network Hospital Survey Tool'!$E:$E,$G$7,'In Network Hospital Survey Tool'!$L:$L,"Yes")+SUMIFS('In Network Hospital Survey Tool'!$J:$J,'In Network Hospital Survey Tool'!$K:$K,"In Network",'In Network Hospital Survey Tool'!$D:$D,X29,'In Network Hospital Survey Tool'!$E:$E,$G$8,'In Network Hospital Survey Tool'!$L:$L,"Yes")+SUMIFS('In Network Hospital Survey Tool'!$J:$J,'In Network Hospital Survey Tool'!$K:$K,"In Network",'In Network Hospital Survey Tool'!$D:$D,X29,'In Network Hospital Survey Tool'!$E:$E,$G$9,'In Network Hospital Survey Tool'!$L:$L,"Yes")+SUMIFS('In Network Hospital Survey Tool'!$J:$J,'In Network Hospital Survey Tool'!$K:$K,"In Network",'In Network Hospital Survey Tool'!$D:$D,X29,'In Network Hospital Survey Tool'!$E:$E,$G$10,'In Network Hospital Survey Tool'!$L:$L,"Yes")+SUMIFS('In Network Hospital Survey Tool'!$J:$J,'In Network Hospital Survey Tool'!$K:$K,"In Network",'In Network Hospital Survey Tool'!$D:$D,X29,'In Network Hospital Survey Tool'!$E:$E,$G$11,'In Network Hospital Survey Tool'!$L:$L,"Yes")+SUMIFS('In Network Hospital Survey Tool'!$J:$J,'In Network Hospital Survey Tool'!$K:$K,"In Network",'In Network Hospital Survey Tool'!$D:$D,X29,'In Network Hospital Survey Tool'!$E:$E,$G$12,'In Network Hospital Survey Tool'!$L:$L,"Yes")+SUMIFS('In Network Hospital Survey Tool'!$J:$J,'In Network Hospital Survey Tool'!$K:$K,"In Network",'In Network Hospital Survey Tool'!$D:$D,X29,'In Network Hospital Survey Tool'!$E:$E,$G$13,'In Network Hospital Survey Tool'!$L:$L,"Yes")+SUMIFS('In Network Hospital Survey Tool'!$J:$J,'In Network Hospital Survey Tool'!$K:$K,"In Network",'In Network Hospital Survey Tool'!$D:$D,X29,'In Network Hospital Survey Tool'!$E:$E,$G$14,'In Network Hospital Survey Tool'!$L:$L,"Yes")+SUMIFS('In Network Hospital Survey Tool'!$J:$J,'In Network Hospital Survey Tool'!$K:$K,"In Network",'In Network Hospital Survey Tool'!$D:$D,X29,'In Network Hospital Survey Tool'!$E:$E,$G$15,'In Network Hospital Survey Tool'!$L:$L,"Yes")+SUMIFS('In Network Hospital Survey Tool'!$J:$J,'In Network Hospital Survey Tool'!$K:$K,"In Network",'In Network Hospital Survey Tool'!$D:$D,X29,'In Network Hospital Survey Tool'!$E:$E,$G$16,'In Network Hospital Survey Tool'!$L:$L,"Yes")</f>
        <v>0</v>
      </c>
    </row>
    <row r="46" spans="1:25" x14ac:dyDescent="0.2">
      <c r="J46" s="302"/>
      <c r="N46" s="302"/>
      <c r="S46" s="302"/>
      <c r="U46" s="302"/>
      <c r="W46" s="302"/>
    </row>
  </sheetData>
  <sheetProtection algorithmName="SHA-512" hashValue="OaJCHmJ75r6s/17DbPX7FJGQmMawXAlxPzZeucQmyJUkX5pdrr496OmczG+T7TEiBGCSYyogNdqoW8wBStISVw==" saltValue="+cr+i3cMHnGzd4pNuUoHXA==" spinCount="100000" sheet="1" objects="1" scenarios="1"/>
  <mergeCells count="1">
    <mergeCell ref="S18:V18"/>
  </mergeCells>
  <conditionalFormatting sqref="D20:F23">
    <cfRule type="containsText" dxfId="2" priority="3" operator="containsText" text="Fail">
      <formula>NOT(ISERROR(SEARCH("Fail",D20)))</formula>
    </cfRule>
  </conditionalFormatting>
  <conditionalFormatting sqref="L20:N23">
    <cfRule type="containsText" dxfId="1" priority="2" operator="containsText" text="Fail">
      <formula>NOT(ISERROR(SEARCH("Fail",L20)))</formula>
    </cfRule>
  </conditionalFormatting>
  <conditionalFormatting sqref="T20:V23">
    <cfRule type="containsText" dxfId="0" priority="1" operator="containsText" text="Fail">
      <formula>NOT(ISERROR(SEARCH("Fail",T20)))</formula>
    </cfRule>
  </conditionalFormatting>
  <pageMargins left="0.7" right="0.7" top="0.75" bottom="0.75" header="0.3" footer="0.3"/>
  <pageSetup scale="95" orientation="landscape" r:id="rId1"/>
  <rowBreaks count="2" manualBreakCount="2">
    <brk id="17" max="16383" man="1"/>
    <brk id="27" max="16383" man="1"/>
  </rowBreaks>
  <colBreaks count="1" manualBreakCount="1">
    <brk id="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FCB7C25F-4AEC-4B81-B2BA-16938A8BD930}">
          <x14:formula1>
            <xm:f>'Data Validation Lists'!$A$5:$A$6</xm:f>
          </x14:formula1>
          <xm:sqref>C2 E2 G2</xm:sqref>
        </x14:dataValidation>
        <x14:dataValidation type="list" allowBlank="1" showInputMessage="1" showErrorMessage="1" xr:uid="{20B541DD-0513-43C3-898E-6BEE45942380}">
          <x14:formula1>
            <xm:f>'Data Validation Lists'!$A$31:$A$43</xm:f>
          </x14:formula1>
          <xm:sqref>C4:C16 E4:E16 G4:G16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E850AA233B2843A720BA9C6BA048A8" ma:contentTypeVersion="23" ma:contentTypeDescription="Create a new document." ma:contentTypeScope="" ma:versionID="8bb2a42feb377412c2a81ed2bad99e9d">
  <xsd:schema xmlns:xsd="http://www.w3.org/2001/XMLSchema" xmlns:xs="http://www.w3.org/2001/XMLSchema" xmlns:p="http://schemas.microsoft.com/office/2006/metadata/properties" xmlns:ns2="92d3b7a5-8da5-4615-950f-0681d7046a28" xmlns:ns3="f366c82d-602b-473b-b347-900e046777c0" xmlns:ns4="d853a810-d2a2-4c28-9ad9-9100c9a22e04" targetNamespace="http://schemas.microsoft.com/office/2006/metadata/properties" ma:root="true" ma:fieldsID="6f0df571ac09d62a72155a2c3696f501" ns2:_="" ns3:_="" ns4:_="">
    <xsd:import namespace="92d3b7a5-8da5-4615-950f-0681d7046a28"/>
    <xsd:import namespace="f366c82d-602b-473b-b347-900e046777c0"/>
    <xsd:import namespace="d853a810-d2a2-4c28-9ad9-9100c9a22e04"/>
    <xsd:element name="properties">
      <xsd:complexType>
        <xsd:sequence>
          <xsd:element name="documentManagement">
            <xsd:complexType>
              <xsd:all>
                <xsd:element ref="ns2:_dlc_DocId" minOccurs="0"/>
                <xsd:element ref="ns2:_dlc_DocIdUrl" minOccurs="0"/>
                <xsd:element ref="ns2:_dlc_DocIdPersistId" minOccurs="0"/>
                <xsd:element ref="ns3:Project_x0020_ID"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LengthInSecond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3b7a5-8da5-4615-950f-0681d7046a28"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66c82d-602b-473b-b347-900e046777c0" elementFormDefault="qualified">
    <xsd:import namespace="http://schemas.microsoft.com/office/2006/documentManagement/types"/>
    <xsd:import namespace="http://schemas.microsoft.com/office/infopath/2007/PartnerControls"/>
    <xsd:element name="Project_x0020_ID" ma:index="7" nillable="true" ma:displayName="Project ID" ma:indexed="true" ma:internalName="Project_x0020_ID" ma:readOnly="false">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53a810-d2a2-4c28-9ad9-9100c9a22e0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9fa8aef-99b7-4a50-8e86-c4659143bb48}" ma:internalName="TaxCatchAll" ma:showField="CatchAllData" ma:web="92d3b7a5-8da5-4615-950f-0681d7046a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C1F66198776E43A1D56BC4060C9636" ma:contentTypeVersion="8" ma:contentTypeDescription="Create a new document." ma:contentTypeScope="" ma:versionID="b12512e9ab71db152efd4bcc3fd1230f">
  <xsd:schema xmlns:xsd="http://www.w3.org/2001/XMLSchema" xmlns:xs="http://www.w3.org/2001/XMLSchema" xmlns:p="http://schemas.microsoft.com/office/2006/metadata/properties" xmlns:ns2="1df9d044-5605-4daf-b7da-1d8587d83250" targetNamespace="http://schemas.microsoft.com/office/2006/metadata/properties" ma:root="true" ma:fieldsID="59543d4cfd86ff9fe61fd89f8d07ec20" ns2:_="">
    <xsd:import namespace="1df9d044-5605-4daf-b7da-1d8587d832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9d044-5605-4daf-b7da-1d8587d832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2CA848-D599-45CE-853D-76444864FF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3b7a5-8da5-4615-950f-0681d7046a28"/>
    <ds:schemaRef ds:uri="f366c82d-602b-473b-b347-900e046777c0"/>
    <ds:schemaRef ds:uri="d853a810-d2a2-4c28-9ad9-9100c9a2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26854C-5A91-4D2A-836A-C9269812121E}">
  <ds:schemaRefs>
    <ds:schemaRef ds:uri="http://purl.org/dc/terms/"/>
    <ds:schemaRef ds:uri="http://schemas.microsoft.com/office/2006/metadata/properties"/>
    <ds:schemaRef ds:uri="http://www.w3.org/XML/1998/namespace"/>
    <ds:schemaRef ds:uri="http://schemas.microsoft.com/office/2006/documentManagement/types"/>
    <ds:schemaRef ds:uri="92d3b7a5-8da5-4615-950f-0681d7046a28"/>
    <ds:schemaRef ds:uri="http://purl.org/dc/dcmitype/"/>
    <ds:schemaRef ds:uri="http://schemas.openxmlformats.org/package/2006/metadata/core-properties"/>
    <ds:schemaRef ds:uri="d853a810-d2a2-4c28-9ad9-9100c9a22e04"/>
    <ds:schemaRef ds:uri="http://schemas.microsoft.com/office/infopath/2007/PartnerControls"/>
    <ds:schemaRef ds:uri="f366c82d-602b-473b-b347-900e046777c0"/>
    <ds:schemaRef ds:uri="http://purl.org/dc/elements/1.1/"/>
  </ds:schemaRefs>
</ds:datastoreItem>
</file>

<file path=customXml/itemProps3.xml><?xml version="1.0" encoding="utf-8"?>
<ds:datastoreItem xmlns:ds="http://schemas.openxmlformats.org/officeDocument/2006/customXml" ds:itemID="{59D0C2CA-F5BB-41F4-B873-44484A7FEDEB}"/>
</file>

<file path=customXml/itemProps4.xml><?xml version="1.0" encoding="utf-8"?>
<ds:datastoreItem xmlns:ds="http://schemas.openxmlformats.org/officeDocument/2006/customXml" ds:itemID="{21EF82E0-3B17-4D5B-830B-087F25ECF0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Document History Log</vt:lpstr>
      <vt:lpstr>General Guidance</vt:lpstr>
      <vt:lpstr>ATLIS Program</vt:lpstr>
      <vt:lpstr>Definitions</vt:lpstr>
      <vt:lpstr>Instructions</vt:lpstr>
      <vt:lpstr>Milestones</vt:lpstr>
      <vt:lpstr>MCO Data</vt:lpstr>
      <vt:lpstr>In Network Hospital Survey Tool</vt:lpstr>
      <vt:lpstr>Sample Size Calculation</vt:lpstr>
      <vt:lpstr>MCO Attestation</vt:lpstr>
      <vt:lpstr>Data Validation Lists</vt:lpstr>
      <vt:lpstr>MCO Encounters</vt:lpstr>
      <vt:lpstr>'ATLIS Program'!_ftnref1</vt:lpstr>
      <vt:lpstr>'ATLIS Program'!_Hlk152575555</vt:lpstr>
      <vt:lpstr>'ATLIS Program'!_Hlk158379024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2024-08-09T19:58:34Z</cp:lastPrinted>
  <dcterms:created xsi:type="dcterms:W3CDTF">2024-04-05T15:06:38Z</dcterms:created>
  <dcterms:modified xsi:type="dcterms:W3CDTF">2024-09-30T18:02:23Z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0x010100EBC1F66198776E43A1D56BC4060C9636</vt:lpwstr>
  </property>
  <property fmtid="{D5CDD505-2E9C-101B-9397-08002B2CF9AE}" pid="3" name="Order">
    <vt:r8>2524100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y fmtid="{D5CDD505-2E9C-101B-9397-08002B2CF9AE}" pid="7" name="MediaServiceImageTags">
    <vt:lpwstr/>
  </property>
</Properties>
</file>