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txhhs-my.sharepoint.com/personal/james_dutcher_hhs_texas_gov/Documents/Attachments/Desktop/"/>
    </mc:Choice>
  </mc:AlternateContent>
  <xr:revisionPtr revIDLastSave="0" documentId="8_{C96C35CA-9698-4597-8712-E0159F2AB7DC}" xr6:coauthVersionLast="47" xr6:coauthVersionMax="47" xr10:uidLastSave="{00000000-0000-0000-0000-000000000000}"/>
  <bookViews>
    <workbookView xWindow="2340" yWindow="2340" windowWidth="21600" windowHeight="11295" tabRatio="714" firstSheet="2" activeTab="4" xr2:uid="{58F396B5-F830-4633-9EA4-B510883D4BC9}"/>
  </bookViews>
  <sheets>
    <sheet name="IGT Calculation_1stHalf" sheetId="6" state="hidden" r:id="rId1"/>
    <sheet name="IGT Calculation_2ndHalf" sheetId="4" state="hidden" r:id="rId2"/>
    <sheet name="ATLIS Percentages" sheetId="3" r:id="rId3"/>
    <sheet name="IGT Calculation_3rdPMT" sheetId="7" r:id="rId4"/>
    <sheet name="PivotTable" sheetId="5" r:id="rId5"/>
  </sheets>
  <externalReferences>
    <externalReference r:id="rId6"/>
  </externalReferences>
  <definedNames>
    <definedName name="_xlnm._FilterDatabase" localSheetId="2" hidden="1">'ATLIS Percentages'!$A$2:$F$56</definedName>
    <definedName name="_xlnm._FilterDatabase" localSheetId="0" hidden="1">'IGT Calculation_1stHalf'!$B$3:$K$443</definedName>
    <definedName name="_xlnm._FilterDatabase" localSheetId="1" hidden="1">'IGT Calculation_2ndHalf'!$B$3:$O$443</definedName>
    <definedName name="_xlnm._FilterDatabase" localSheetId="3" hidden="1">'IGT Calculation_3rdPMT'!$A$3:$N$443</definedName>
  </definedNames>
  <calcPr calcId="191029"/>
  <pivotCaches>
    <pivotCache cacheId="0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3" i="4" l="1"/>
  <c r="F443" i="4"/>
  <c r="M443" i="4" s="1"/>
  <c r="E443" i="4"/>
  <c r="C443" i="4"/>
  <c r="G442" i="4"/>
  <c r="F442" i="4"/>
  <c r="E442" i="4"/>
  <c r="C442" i="4"/>
  <c r="G441" i="4"/>
  <c r="F441" i="4"/>
  <c r="E441" i="4"/>
  <c r="C441" i="4"/>
  <c r="G440" i="4"/>
  <c r="F440" i="4"/>
  <c r="L440" i="4" s="1"/>
  <c r="E440" i="4"/>
  <c r="C440" i="4"/>
  <c r="G439" i="4"/>
  <c r="F439" i="4"/>
  <c r="E439" i="4"/>
  <c r="C439" i="4"/>
  <c r="G438" i="4"/>
  <c r="F438" i="4"/>
  <c r="A438" i="4" s="1"/>
  <c r="E438" i="4"/>
  <c r="C438" i="4"/>
  <c r="G437" i="4"/>
  <c r="F437" i="4"/>
  <c r="A437" i="4" s="1"/>
  <c r="E437" i="4"/>
  <c r="C437" i="4"/>
  <c r="G436" i="4"/>
  <c r="I436" i="4" s="1"/>
  <c r="J436" i="4" s="1"/>
  <c r="K436" i="4" s="1"/>
  <c r="F436" i="4"/>
  <c r="E436" i="4"/>
  <c r="C436" i="4"/>
  <c r="G435" i="4"/>
  <c r="I435" i="4" s="1"/>
  <c r="J435" i="4" s="1"/>
  <c r="F435" i="4"/>
  <c r="E435" i="4"/>
  <c r="C435" i="4"/>
  <c r="G434" i="4"/>
  <c r="F434" i="4"/>
  <c r="E434" i="4"/>
  <c r="C434" i="4"/>
  <c r="G433" i="4"/>
  <c r="F433" i="4"/>
  <c r="E433" i="4"/>
  <c r="C433" i="4"/>
  <c r="G432" i="4"/>
  <c r="F432" i="4"/>
  <c r="E432" i="4"/>
  <c r="C432" i="4"/>
  <c r="G431" i="4"/>
  <c r="F431" i="4"/>
  <c r="E431" i="4"/>
  <c r="C431" i="4"/>
  <c r="G430" i="4"/>
  <c r="F430" i="4"/>
  <c r="E430" i="4"/>
  <c r="C430" i="4"/>
  <c r="G429" i="4"/>
  <c r="F429" i="4"/>
  <c r="L429" i="4" s="1"/>
  <c r="E429" i="4"/>
  <c r="C429" i="4"/>
  <c r="G428" i="4"/>
  <c r="F428" i="4"/>
  <c r="E428" i="4"/>
  <c r="C428" i="4"/>
  <c r="G427" i="4"/>
  <c r="F427" i="4"/>
  <c r="A427" i="4" s="1"/>
  <c r="E427" i="4"/>
  <c r="C427" i="4"/>
  <c r="G426" i="4"/>
  <c r="A426" i="4" s="1"/>
  <c r="F426" i="4"/>
  <c r="E426" i="4"/>
  <c r="C426" i="4"/>
  <c r="G425" i="4"/>
  <c r="F425" i="4"/>
  <c r="E425" i="4"/>
  <c r="C425" i="4"/>
  <c r="M424" i="4"/>
  <c r="G424" i="4"/>
  <c r="F424" i="4"/>
  <c r="E424" i="4"/>
  <c r="C424" i="4"/>
  <c r="G423" i="4"/>
  <c r="F423" i="4"/>
  <c r="E423" i="4"/>
  <c r="C423" i="4"/>
  <c r="G422" i="4"/>
  <c r="F422" i="4"/>
  <c r="A422" i="4" s="1"/>
  <c r="E422" i="4"/>
  <c r="C422" i="4"/>
  <c r="G421" i="4"/>
  <c r="F421" i="4"/>
  <c r="E421" i="4"/>
  <c r="C421" i="4"/>
  <c r="G420" i="4"/>
  <c r="F420" i="4"/>
  <c r="E420" i="4"/>
  <c r="C420" i="4"/>
  <c r="G419" i="4"/>
  <c r="F419" i="4"/>
  <c r="E419" i="4"/>
  <c r="C419" i="4"/>
  <c r="G418" i="4"/>
  <c r="F418" i="4"/>
  <c r="E418" i="4"/>
  <c r="C418" i="4"/>
  <c r="G417" i="4"/>
  <c r="F417" i="4"/>
  <c r="E417" i="4"/>
  <c r="C417" i="4"/>
  <c r="L416" i="4"/>
  <c r="G416" i="4"/>
  <c r="F416" i="4"/>
  <c r="E416" i="4"/>
  <c r="C416" i="4"/>
  <c r="G415" i="4"/>
  <c r="F415" i="4"/>
  <c r="E415" i="4"/>
  <c r="C415" i="4"/>
  <c r="G414" i="4"/>
  <c r="F414" i="4"/>
  <c r="A414" i="4" s="1"/>
  <c r="E414" i="4"/>
  <c r="C414" i="4"/>
  <c r="G413" i="4"/>
  <c r="F413" i="4"/>
  <c r="L413" i="4" s="1"/>
  <c r="E413" i="4"/>
  <c r="C413" i="4"/>
  <c r="A413" i="4"/>
  <c r="G412" i="4"/>
  <c r="F412" i="4"/>
  <c r="E412" i="4"/>
  <c r="C412" i="4"/>
  <c r="G411" i="4"/>
  <c r="I411" i="4" s="1"/>
  <c r="J411" i="4" s="1"/>
  <c r="F411" i="4"/>
  <c r="E411" i="4"/>
  <c r="C411" i="4"/>
  <c r="G410" i="4"/>
  <c r="F410" i="4"/>
  <c r="E410" i="4"/>
  <c r="C410" i="4"/>
  <c r="G409" i="4"/>
  <c r="F409" i="4"/>
  <c r="E409" i="4"/>
  <c r="C409" i="4"/>
  <c r="A409" i="4"/>
  <c r="G408" i="4"/>
  <c r="F408" i="4"/>
  <c r="E408" i="4"/>
  <c r="C408" i="4"/>
  <c r="G407" i="4"/>
  <c r="F407" i="4"/>
  <c r="E407" i="4"/>
  <c r="C407" i="4"/>
  <c r="G406" i="4"/>
  <c r="F406" i="4"/>
  <c r="E406" i="4"/>
  <c r="C406" i="4"/>
  <c r="M405" i="4"/>
  <c r="G405" i="4"/>
  <c r="F405" i="4"/>
  <c r="E405" i="4"/>
  <c r="C405" i="4"/>
  <c r="G404" i="4"/>
  <c r="F404" i="4"/>
  <c r="A404" i="4" s="1"/>
  <c r="E404" i="4"/>
  <c r="C404" i="4"/>
  <c r="G403" i="4"/>
  <c r="F403" i="4"/>
  <c r="A403" i="4" s="1"/>
  <c r="E403" i="4"/>
  <c r="C403" i="4"/>
  <c r="G402" i="4"/>
  <c r="F402" i="4"/>
  <c r="E402" i="4"/>
  <c r="C402" i="4"/>
  <c r="G401" i="4"/>
  <c r="F401" i="4"/>
  <c r="E401" i="4"/>
  <c r="C401" i="4"/>
  <c r="G400" i="4"/>
  <c r="F400" i="4"/>
  <c r="E400" i="4"/>
  <c r="C400" i="4"/>
  <c r="G399" i="4"/>
  <c r="F399" i="4"/>
  <c r="E399" i="4"/>
  <c r="C399" i="4"/>
  <c r="G398" i="4"/>
  <c r="F398" i="4"/>
  <c r="E398" i="4"/>
  <c r="C398" i="4"/>
  <c r="G397" i="4"/>
  <c r="F397" i="4"/>
  <c r="I397" i="4" s="1"/>
  <c r="J397" i="4" s="1"/>
  <c r="E397" i="4"/>
  <c r="C397" i="4"/>
  <c r="L396" i="4"/>
  <c r="G396" i="4"/>
  <c r="I396" i="4" s="1"/>
  <c r="J396" i="4" s="1"/>
  <c r="F396" i="4"/>
  <c r="E396" i="4"/>
  <c r="C396" i="4"/>
  <c r="G395" i="4"/>
  <c r="I395" i="4" s="1"/>
  <c r="J395" i="4" s="1"/>
  <c r="K395" i="4" s="1"/>
  <c r="F395" i="4"/>
  <c r="E395" i="4"/>
  <c r="C395" i="4"/>
  <c r="A395" i="4"/>
  <c r="L394" i="4"/>
  <c r="G394" i="4"/>
  <c r="F394" i="4"/>
  <c r="E394" i="4"/>
  <c r="C394" i="4"/>
  <c r="G393" i="4"/>
  <c r="F393" i="4"/>
  <c r="E393" i="4"/>
  <c r="C393" i="4"/>
  <c r="G392" i="4"/>
  <c r="F392" i="4"/>
  <c r="E392" i="4"/>
  <c r="C392" i="4"/>
  <c r="G391" i="4"/>
  <c r="F391" i="4"/>
  <c r="E391" i="4"/>
  <c r="C391" i="4"/>
  <c r="G390" i="4"/>
  <c r="F390" i="4"/>
  <c r="E390" i="4"/>
  <c r="C390" i="4"/>
  <c r="G389" i="4"/>
  <c r="F389" i="4"/>
  <c r="A389" i="4" s="1"/>
  <c r="E389" i="4"/>
  <c r="C389" i="4"/>
  <c r="G388" i="4"/>
  <c r="F388" i="4"/>
  <c r="E388" i="4"/>
  <c r="C388" i="4"/>
  <c r="G387" i="4"/>
  <c r="F387" i="4"/>
  <c r="E387" i="4"/>
  <c r="C387" i="4"/>
  <c r="G386" i="4"/>
  <c r="F386" i="4"/>
  <c r="E386" i="4"/>
  <c r="C386" i="4"/>
  <c r="G385" i="4"/>
  <c r="F385" i="4"/>
  <c r="M385" i="4" s="1"/>
  <c r="E385" i="4"/>
  <c r="C385" i="4"/>
  <c r="G384" i="4"/>
  <c r="F384" i="4"/>
  <c r="A384" i="4" s="1"/>
  <c r="E384" i="4"/>
  <c r="C384" i="4"/>
  <c r="G383" i="4"/>
  <c r="F383" i="4"/>
  <c r="E383" i="4"/>
  <c r="C383" i="4"/>
  <c r="G382" i="4"/>
  <c r="F382" i="4"/>
  <c r="E382" i="4"/>
  <c r="C382" i="4"/>
  <c r="G381" i="4"/>
  <c r="F381" i="4"/>
  <c r="E381" i="4"/>
  <c r="C381" i="4"/>
  <c r="G380" i="4"/>
  <c r="F380" i="4"/>
  <c r="M380" i="4" s="1"/>
  <c r="E380" i="4"/>
  <c r="C380" i="4"/>
  <c r="G379" i="4"/>
  <c r="F379" i="4"/>
  <c r="M379" i="4" s="1"/>
  <c r="E379" i="4"/>
  <c r="C379" i="4"/>
  <c r="G378" i="4"/>
  <c r="F378" i="4"/>
  <c r="E378" i="4"/>
  <c r="C378" i="4"/>
  <c r="G377" i="4"/>
  <c r="F377" i="4"/>
  <c r="E377" i="4"/>
  <c r="C377" i="4"/>
  <c r="A377" i="4"/>
  <c r="G376" i="4"/>
  <c r="F376" i="4"/>
  <c r="E376" i="4"/>
  <c r="C376" i="4"/>
  <c r="G375" i="4"/>
  <c r="I375" i="4" s="1"/>
  <c r="J375" i="4" s="1"/>
  <c r="K375" i="4" s="1"/>
  <c r="F375" i="4"/>
  <c r="E375" i="4"/>
  <c r="C375" i="4"/>
  <c r="G374" i="4"/>
  <c r="F374" i="4"/>
  <c r="L374" i="4" s="1"/>
  <c r="E374" i="4"/>
  <c r="C374" i="4"/>
  <c r="G373" i="4"/>
  <c r="I373" i="4" s="1"/>
  <c r="J373" i="4" s="1"/>
  <c r="K373" i="4" s="1"/>
  <c r="F373" i="4"/>
  <c r="E373" i="4"/>
  <c r="C373" i="4"/>
  <c r="G372" i="4"/>
  <c r="F372" i="4"/>
  <c r="E372" i="4"/>
  <c r="C372" i="4"/>
  <c r="G371" i="4"/>
  <c r="F371" i="4"/>
  <c r="E371" i="4"/>
  <c r="C371" i="4"/>
  <c r="G370" i="4"/>
  <c r="F370" i="4"/>
  <c r="E370" i="4"/>
  <c r="C370" i="4"/>
  <c r="G369" i="4"/>
  <c r="F369" i="4"/>
  <c r="I369" i="4" s="1"/>
  <c r="J369" i="4" s="1"/>
  <c r="E369" i="4"/>
  <c r="C369" i="4"/>
  <c r="G368" i="4"/>
  <c r="F368" i="4"/>
  <c r="M368" i="4" s="1"/>
  <c r="E368" i="4"/>
  <c r="C368" i="4"/>
  <c r="G367" i="4"/>
  <c r="F367" i="4"/>
  <c r="E367" i="4"/>
  <c r="C367" i="4"/>
  <c r="G366" i="4"/>
  <c r="F366" i="4"/>
  <c r="E366" i="4"/>
  <c r="C366" i="4"/>
  <c r="G365" i="4"/>
  <c r="F365" i="4"/>
  <c r="E365" i="4"/>
  <c r="C365" i="4"/>
  <c r="G364" i="4"/>
  <c r="F364" i="4"/>
  <c r="E364" i="4"/>
  <c r="C364" i="4"/>
  <c r="G363" i="4"/>
  <c r="F363" i="4"/>
  <c r="M363" i="4" s="1"/>
  <c r="E363" i="4"/>
  <c r="C363" i="4"/>
  <c r="G362" i="4"/>
  <c r="F362" i="4"/>
  <c r="E362" i="4"/>
  <c r="C362" i="4"/>
  <c r="G361" i="4"/>
  <c r="I361" i="4" s="1"/>
  <c r="J361" i="4" s="1"/>
  <c r="F361" i="4"/>
  <c r="E361" i="4"/>
  <c r="C361" i="4"/>
  <c r="G360" i="4"/>
  <c r="F360" i="4"/>
  <c r="E360" i="4"/>
  <c r="C360" i="4"/>
  <c r="G359" i="4"/>
  <c r="F359" i="4"/>
  <c r="E359" i="4"/>
  <c r="C359" i="4"/>
  <c r="G358" i="4"/>
  <c r="F358" i="4"/>
  <c r="E358" i="4"/>
  <c r="C358" i="4"/>
  <c r="G357" i="4"/>
  <c r="F357" i="4"/>
  <c r="E357" i="4"/>
  <c r="C357" i="4"/>
  <c r="G356" i="4"/>
  <c r="F356" i="4"/>
  <c r="L356" i="4" s="1"/>
  <c r="E356" i="4"/>
  <c r="C356" i="4"/>
  <c r="G355" i="4"/>
  <c r="F355" i="4"/>
  <c r="E355" i="4"/>
  <c r="C355" i="4"/>
  <c r="A355" i="4"/>
  <c r="G354" i="4"/>
  <c r="F354" i="4"/>
  <c r="E354" i="4"/>
  <c r="C354" i="4"/>
  <c r="G353" i="4"/>
  <c r="F353" i="4"/>
  <c r="E353" i="4"/>
  <c r="C353" i="4"/>
  <c r="G352" i="4"/>
  <c r="F352" i="4"/>
  <c r="M352" i="4" s="1"/>
  <c r="E352" i="4"/>
  <c r="C352" i="4"/>
  <c r="G351" i="4"/>
  <c r="F351" i="4"/>
  <c r="A351" i="4" s="1"/>
  <c r="E351" i="4"/>
  <c r="C351" i="4"/>
  <c r="G350" i="4"/>
  <c r="F350" i="4"/>
  <c r="E350" i="4"/>
  <c r="C350" i="4"/>
  <c r="G349" i="4"/>
  <c r="F349" i="4"/>
  <c r="E349" i="4"/>
  <c r="C349" i="4"/>
  <c r="G348" i="4"/>
  <c r="F348" i="4"/>
  <c r="E348" i="4"/>
  <c r="C348" i="4"/>
  <c r="G347" i="4"/>
  <c r="F347" i="4"/>
  <c r="E347" i="4"/>
  <c r="C347" i="4"/>
  <c r="G346" i="4"/>
  <c r="F346" i="4"/>
  <c r="E346" i="4"/>
  <c r="C346" i="4"/>
  <c r="G345" i="4"/>
  <c r="F345" i="4"/>
  <c r="E345" i="4"/>
  <c r="C345" i="4"/>
  <c r="G344" i="4"/>
  <c r="F344" i="4"/>
  <c r="E344" i="4"/>
  <c r="C344" i="4"/>
  <c r="G343" i="4"/>
  <c r="F343" i="4"/>
  <c r="L343" i="4" s="1"/>
  <c r="E343" i="4"/>
  <c r="C343" i="4"/>
  <c r="G342" i="4"/>
  <c r="F342" i="4"/>
  <c r="A342" i="4" s="1"/>
  <c r="E342" i="4"/>
  <c r="C342" i="4"/>
  <c r="G341" i="4"/>
  <c r="F341" i="4"/>
  <c r="L341" i="4" s="1"/>
  <c r="E341" i="4"/>
  <c r="C341" i="4"/>
  <c r="A341" i="4"/>
  <c r="G340" i="4"/>
  <c r="F340" i="4"/>
  <c r="E340" i="4"/>
  <c r="C340" i="4"/>
  <c r="G339" i="4"/>
  <c r="F339" i="4"/>
  <c r="E339" i="4"/>
  <c r="C339" i="4"/>
  <c r="G338" i="4"/>
  <c r="F338" i="4"/>
  <c r="E338" i="4"/>
  <c r="C338" i="4"/>
  <c r="G337" i="4"/>
  <c r="F337" i="4"/>
  <c r="E337" i="4"/>
  <c r="C337" i="4"/>
  <c r="G336" i="4"/>
  <c r="M336" i="4" s="1"/>
  <c r="F336" i="4"/>
  <c r="E336" i="4"/>
  <c r="C336" i="4"/>
  <c r="G335" i="4"/>
  <c r="F335" i="4"/>
  <c r="L335" i="4" s="1"/>
  <c r="E335" i="4"/>
  <c r="C335" i="4"/>
  <c r="G334" i="4"/>
  <c r="F334" i="4"/>
  <c r="M334" i="4" s="1"/>
  <c r="E334" i="4"/>
  <c r="C334" i="4"/>
  <c r="G333" i="4"/>
  <c r="F333" i="4"/>
  <c r="E333" i="4"/>
  <c r="C333" i="4"/>
  <c r="G332" i="4"/>
  <c r="F332" i="4"/>
  <c r="A332" i="4" s="1"/>
  <c r="E332" i="4"/>
  <c r="C332" i="4"/>
  <c r="G331" i="4"/>
  <c r="F331" i="4"/>
  <c r="E331" i="4"/>
  <c r="C331" i="4"/>
  <c r="A331" i="4"/>
  <c r="G330" i="4"/>
  <c r="F330" i="4"/>
  <c r="E330" i="4"/>
  <c r="C330" i="4"/>
  <c r="G329" i="4"/>
  <c r="F329" i="4"/>
  <c r="E329" i="4"/>
  <c r="C329" i="4"/>
  <c r="G328" i="4"/>
  <c r="F328" i="4"/>
  <c r="E328" i="4"/>
  <c r="C328" i="4"/>
  <c r="G327" i="4"/>
  <c r="I327" i="4" s="1"/>
  <c r="J327" i="4" s="1"/>
  <c r="F327" i="4"/>
  <c r="E327" i="4"/>
  <c r="C327" i="4"/>
  <c r="A327" i="4"/>
  <c r="G326" i="4"/>
  <c r="F326" i="4"/>
  <c r="E326" i="4"/>
  <c r="C326" i="4"/>
  <c r="G325" i="4"/>
  <c r="F325" i="4"/>
  <c r="E325" i="4"/>
  <c r="C325" i="4"/>
  <c r="G324" i="4"/>
  <c r="F324" i="4"/>
  <c r="M324" i="4" s="1"/>
  <c r="E324" i="4"/>
  <c r="C324" i="4"/>
  <c r="G323" i="4"/>
  <c r="F323" i="4"/>
  <c r="E323" i="4"/>
  <c r="C323" i="4"/>
  <c r="G322" i="4"/>
  <c r="F322" i="4"/>
  <c r="E322" i="4"/>
  <c r="C322" i="4"/>
  <c r="G321" i="4"/>
  <c r="F321" i="4"/>
  <c r="E321" i="4"/>
  <c r="C321" i="4"/>
  <c r="G320" i="4"/>
  <c r="F320" i="4"/>
  <c r="E320" i="4"/>
  <c r="C320" i="4"/>
  <c r="G319" i="4"/>
  <c r="F319" i="4"/>
  <c r="E319" i="4"/>
  <c r="C319" i="4"/>
  <c r="G318" i="4"/>
  <c r="F318" i="4"/>
  <c r="E318" i="4"/>
  <c r="C318" i="4"/>
  <c r="G317" i="4"/>
  <c r="F317" i="4"/>
  <c r="E317" i="4"/>
  <c r="C317" i="4"/>
  <c r="A317" i="4"/>
  <c r="G316" i="4"/>
  <c r="F316" i="4"/>
  <c r="E316" i="4"/>
  <c r="C316" i="4"/>
  <c r="G315" i="4"/>
  <c r="I315" i="4" s="1"/>
  <c r="J315" i="4" s="1"/>
  <c r="F315" i="4"/>
  <c r="E315" i="4"/>
  <c r="C315" i="4"/>
  <c r="G314" i="4"/>
  <c r="F314" i="4"/>
  <c r="M314" i="4" s="1"/>
  <c r="E314" i="4"/>
  <c r="C314" i="4"/>
  <c r="G313" i="4"/>
  <c r="F313" i="4"/>
  <c r="E313" i="4"/>
  <c r="C313" i="4"/>
  <c r="G312" i="4"/>
  <c r="F312" i="4"/>
  <c r="M312" i="4" s="1"/>
  <c r="E312" i="4"/>
  <c r="C312" i="4"/>
  <c r="G311" i="4"/>
  <c r="F311" i="4"/>
  <c r="A311" i="4" s="1"/>
  <c r="E311" i="4"/>
  <c r="C311" i="4"/>
  <c r="G310" i="4"/>
  <c r="F310" i="4"/>
  <c r="E310" i="4"/>
  <c r="C310" i="4"/>
  <c r="G309" i="4"/>
  <c r="F309" i="4"/>
  <c r="E309" i="4"/>
  <c r="C309" i="4"/>
  <c r="G308" i="4"/>
  <c r="F308" i="4"/>
  <c r="L308" i="4" s="1"/>
  <c r="E308" i="4"/>
  <c r="C308" i="4"/>
  <c r="G307" i="4"/>
  <c r="F307" i="4"/>
  <c r="E307" i="4"/>
  <c r="C307" i="4"/>
  <c r="G306" i="4"/>
  <c r="F306" i="4"/>
  <c r="E306" i="4"/>
  <c r="C306" i="4"/>
  <c r="G305" i="4"/>
  <c r="F305" i="4"/>
  <c r="E305" i="4"/>
  <c r="C305" i="4"/>
  <c r="G304" i="4"/>
  <c r="F304" i="4"/>
  <c r="M304" i="4" s="1"/>
  <c r="E304" i="4"/>
  <c r="C304" i="4"/>
  <c r="G303" i="4"/>
  <c r="F303" i="4"/>
  <c r="L303" i="4" s="1"/>
  <c r="E303" i="4"/>
  <c r="C303" i="4"/>
  <c r="G302" i="4"/>
  <c r="F302" i="4"/>
  <c r="E302" i="4"/>
  <c r="C302" i="4"/>
  <c r="G301" i="4"/>
  <c r="F301" i="4"/>
  <c r="M301" i="4" s="1"/>
  <c r="E301" i="4"/>
  <c r="C301" i="4"/>
  <c r="G300" i="4"/>
  <c r="M300" i="4" s="1"/>
  <c r="F300" i="4"/>
  <c r="E300" i="4"/>
  <c r="C300" i="4"/>
  <c r="G299" i="4"/>
  <c r="F299" i="4"/>
  <c r="E299" i="4"/>
  <c r="C299" i="4"/>
  <c r="G298" i="4"/>
  <c r="F298" i="4"/>
  <c r="E298" i="4"/>
  <c r="C298" i="4"/>
  <c r="G297" i="4"/>
  <c r="F297" i="4"/>
  <c r="E297" i="4"/>
  <c r="C297" i="4"/>
  <c r="G296" i="4"/>
  <c r="F296" i="4"/>
  <c r="M296" i="4" s="1"/>
  <c r="E296" i="4"/>
  <c r="C296" i="4"/>
  <c r="G295" i="4"/>
  <c r="F295" i="4"/>
  <c r="E295" i="4"/>
  <c r="C295" i="4"/>
  <c r="G294" i="4"/>
  <c r="F294" i="4"/>
  <c r="E294" i="4"/>
  <c r="C294" i="4"/>
  <c r="G293" i="4"/>
  <c r="F293" i="4"/>
  <c r="E293" i="4"/>
  <c r="C293" i="4"/>
  <c r="G292" i="4"/>
  <c r="F292" i="4"/>
  <c r="A292" i="4" s="1"/>
  <c r="E292" i="4"/>
  <c r="C292" i="4"/>
  <c r="G291" i="4"/>
  <c r="F291" i="4"/>
  <c r="E291" i="4"/>
  <c r="C291" i="4"/>
  <c r="A291" i="4"/>
  <c r="G290" i="4"/>
  <c r="F290" i="4"/>
  <c r="E290" i="4"/>
  <c r="C290" i="4"/>
  <c r="G289" i="4"/>
  <c r="F289" i="4"/>
  <c r="A289" i="4" s="1"/>
  <c r="E289" i="4"/>
  <c r="C289" i="4"/>
  <c r="G288" i="4"/>
  <c r="F288" i="4"/>
  <c r="M288" i="4" s="1"/>
  <c r="E288" i="4"/>
  <c r="C288" i="4"/>
  <c r="G287" i="4"/>
  <c r="F287" i="4"/>
  <c r="E287" i="4"/>
  <c r="C287" i="4"/>
  <c r="G286" i="4"/>
  <c r="F286" i="4"/>
  <c r="M286" i="4" s="1"/>
  <c r="E286" i="4"/>
  <c r="C286" i="4"/>
  <c r="A286" i="4"/>
  <c r="G285" i="4"/>
  <c r="F285" i="4"/>
  <c r="E285" i="4"/>
  <c r="C285" i="4"/>
  <c r="G284" i="4"/>
  <c r="M284" i="4" s="1"/>
  <c r="F284" i="4"/>
  <c r="E284" i="4"/>
  <c r="C284" i="4"/>
  <c r="G283" i="4"/>
  <c r="F283" i="4"/>
  <c r="A283" i="4" s="1"/>
  <c r="E283" i="4"/>
  <c r="C283" i="4"/>
  <c r="G282" i="4"/>
  <c r="I282" i="4" s="1"/>
  <c r="J282" i="4" s="1"/>
  <c r="K282" i="4" s="1"/>
  <c r="F282" i="4"/>
  <c r="E282" i="4"/>
  <c r="C282" i="4"/>
  <c r="G281" i="4"/>
  <c r="F281" i="4"/>
  <c r="A281" i="4" s="1"/>
  <c r="E281" i="4"/>
  <c r="C281" i="4"/>
  <c r="G280" i="4"/>
  <c r="F280" i="4"/>
  <c r="L280" i="4" s="1"/>
  <c r="E280" i="4"/>
  <c r="C280" i="4"/>
  <c r="G279" i="4"/>
  <c r="F279" i="4"/>
  <c r="A279" i="4" s="1"/>
  <c r="E279" i="4"/>
  <c r="C279" i="4"/>
  <c r="G278" i="4"/>
  <c r="F278" i="4"/>
  <c r="A278" i="4" s="1"/>
  <c r="E278" i="4"/>
  <c r="C278" i="4"/>
  <c r="G277" i="4"/>
  <c r="F277" i="4"/>
  <c r="E277" i="4"/>
  <c r="C277" i="4"/>
  <c r="G276" i="4"/>
  <c r="I276" i="4" s="1"/>
  <c r="J276" i="4" s="1"/>
  <c r="K276" i="4" s="1"/>
  <c r="F276" i="4"/>
  <c r="E276" i="4"/>
  <c r="C276" i="4"/>
  <c r="G275" i="4"/>
  <c r="I275" i="4" s="1"/>
  <c r="J275" i="4" s="1"/>
  <c r="F275" i="4"/>
  <c r="E275" i="4"/>
  <c r="C275" i="4"/>
  <c r="G274" i="4"/>
  <c r="F274" i="4"/>
  <c r="M274" i="4" s="1"/>
  <c r="E274" i="4"/>
  <c r="C274" i="4"/>
  <c r="G273" i="4"/>
  <c r="F273" i="4"/>
  <c r="E273" i="4"/>
  <c r="C273" i="4"/>
  <c r="G272" i="4"/>
  <c r="F272" i="4"/>
  <c r="M272" i="4" s="1"/>
  <c r="E272" i="4"/>
  <c r="C272" i="4"/>
  <c r="G271" i="4"/>
  <c r="F271" i="4"/>
  <c r="E271" i="4"/>
  <c r="C271" i="4"/>
  <c r="G270" i="4"/>
  <c r="F270" i="4"/>
  <c r="A270" i="4" s="1"/>
  <c r="E270" i="4"/>
  <c r="C270" i="4"/>
  <c r="G269" i="4"/>
  <c r="F269" i="4"/>
  <c r="E269" i="4"/>
  <c r="C269" i="4"/>
  <c r="G268" i="4"/>
  <c r="F268" i="4"/>
  <c r="E268" i="4"/>
  <c r="C268" i="4"/>
  <c r="G267" i="4"/>
  <c r="F267" i="4"/>
  <c r="E267" i="4"/>
  <c r="C267" i="4"/>
  <c r="G266" i="4"/>
  <c r="F266" i="4"/>
  <c r="A266" i="4" s="1"/>
  <c r="E266" i="4"/>
  <c r="C266" i="4"/>
  <c r="G265" i="4"/>
  <c r="F265" i="4"/>
  <c r="E265" i="4"/>
  <c r="C265" i="4"/>
  <c r="G264" i="4"/>
  <c r="F264" i="4"/>
  <c r="E264" i="4"/>
  <c r="C264" i="4"/>
  <c r="G263" i="4"/>
  <c r="F263" i="4"/>
  <c r="E263" i="4"/>
  <c r="C263" i="4"/>
  <c r="G262" i="4"/>
  <c r="I262" i="4" s="1"/>
  <c r="J262" i="4" s="1"/>
  <c r="K262" i="4" s="1"/>
  <c r="F262" i="4"/>
  <c r="E262" i="4"/>
  <c r="C262" i="4"/>
  <c r="G261" i="4"/>
  <c r="F261" i="4"/>
  <c r="E261" i="4"/>
  <c r="C261" i="4"/>
  <c r="G260" i="4"/>
  <c r="I260" i="4" s="1"/>
  <c r="J260" i="4" s="1"/>
  <c r="F260" i="4"/>
  <c r="E260" i="4"/>
  <c r="C260" i="4"/>
  <c r="G259" i="4"/>
  <c r="F259" i="4"/>
  <c r="E259" i="4"/>
  <c r="C259" i="4"/>
  <c r="G258" i="4"/>
  <c r="F258" i="4"/>
  <c r="E258" i="4"/>
  <c r="C258" i="4"/>
  <c r="G257" i="4"/>
  <c r="F257" i="4"/>
  <c r="E257" i="4"/>
  <c r="C257" i="4"/>
  <c r="G256" i="4"/>
  <c r="F256" i="4"/>
  <c r="E256" i="4"/>
  <c r="C256" i="4"/>
  <c r="G255" i="4"/>
  <c r="F255" i="4"/>
  <c r="E255" i="4"/>
  <c r="C255" i="4"/>
  <c r="G254" i="4"/>
  <c r="F254" i="4"/>
  <c r="E254" i="4"/>
  <c r="C254" i="4"/>
  <c r="G253" i="4"/>
  <c r="F253" i="4"/>
  <c r="E253" i="4"/>
  <c r="C253" i="4"/>
  <c r="A253" i="4"/>
  <c r="G252" i="4"/>
  <c r="F252" i="4"/>
  <c r="E252" i="4"/>
  <c r="C252" i="4"/>
  <c r="G251" i="4"/>
  <c r="F251" i="4"/>
  <c r="E251" i="4"/>
  <c r="C251" i="4"/>
  <c r="G250" i="4"/>
  <c r="F250" i="4"/>
  <c r="E250" i="4"/>
  <c r="C250" i="4"/>
  <c r="G249" i="4"/>
  <c r="F249" i="4"/>
  <c r="L249" i="4" s="1"/>
  <c r="E249" i="4"/>
  <c r="C249" i="4"/>
  <c r="G248" i="4"/>
  <c r="L248" i="4" s="1"/>
  <c r="F248" i="4"/>
  <c r="E248" i="4"/>
  <c r="C248" i="4"/>
  <c r="G247" i="4"/>
  <c r="F247" i="4"/>
  <c r="E247" i="4"/>
  <c r="C247" i="4"/>
  <c r="G246" i="4"/>
  <c r="F246" i="4"/>
  <c r="E246" i="4"/>
  <c r="C246" i="4"/>
  <c r="G245" i="4"/>
  <c r="F245" i="4"/>
  <c r="L245" i="4" s="1"/>
  <c r="E245" i="4"/>
  <c r="C245" i="4"/>
  <c r="A245" i="4"/>
  <c r="G244" i="4"/>
  <c r="F244" i="4"/>
  <c r="M244" i="4" s="1"/>
  <c r="E244" i="4"/>
  <c r="C244" i="4"/>
  <c r="G243" i="4"/>
  <c r="F243" i="4"/>
  <c r="E243" i="4"/>
  <c r="C243" i="4"/>
  <c r="G242" i="4"/>
  <c r="F242" i="4"/>
  <c r="E242" i="4"/>
  <c r="C242" i="4"/>
  <c r="G241" i="4"/>
  <c r="F241" i="4"/>
  <c r="E241" i="4"/>
  <c r="C241" i="4"/>
  <c r="G240" i="4"/>
  <c r="I240" i="4" s="1"/>
  <c r="J240" i="4" s="1"/>
  <c r="K240" i="4" s="1"/>
  <c r="F240" i="4"/>
  <c r="E240" i="4"/>
  <c r="C240" i="4"/>
  <c r="G239" i="4"/>
  <c r="F239" i="4"/>
  <c r="A239" i="4" s="1"/>
  <c r="E239" i="4"/>
  <c r="C239" i="4"/>
  <c r="G238" i="4"/>
  <c r="F238" i="4"/>
  <c r="L238" i="4" s="1"/>
  <c r="E238" i="4"/>
  <c r="C238" i="4"/>
  <c r="G237" i="4"/>
  <c r="A237" i="4" s="1"/>
  <c r="F237" i="4"/>
  <c r="E237" i="4"/>
  <c r="C237" i="4"/>
  <c r="G236" i="4"/>
  <c r="F236" i="4"/>
  <c r="E236" i="4"/>
  <c r="C236" i="4"/>
  <c r="A236" i="4"/>
  <c r="G235" i="4"/>
  <c r="F235" i="4"/>
  <c r="E235" i="4"/>
  <c r="C235" i="4"/>
  <c r="G234" i="4"/>
  <c r="F234" i="4"/>
  <c r="E234" i="4"/>
  <c r="C234" i="4"/>
  <c r="G233" i="4"/>
  <c r="F233" i="4"/>
  <c r="E233" i="4"/>
  <c r="C233" i="4"/>
  <c r="G232" i="4"/>
  <c r="F232" i="4"/>
  <c r="E232" i="4"/>
  <c r="C232" i="4"/>
  <c r="G231" i="4"/>
  <c r="F231" i="4"/>
  <c r="A231" i="4" s="1"/>
  <c r="E231" i="4"/>
  <c r="C231" i="4"/>
  <c r="G230" i="4"/>
  <c r="F230" i="4"/>
  <c r="E230" i="4"/>
  <c r="C230" i="4"/>
  <c r="G229" i="4"/>
  <c r="F229" i="4"/>
  <c r="E229" i="4"/>
  <c r="C229" i="4"/>
  <c r="G228" i="4"/>
  <c r="F228" i="4"/>
  <c r="E228" i="4"/>
  <c r="C228" i="4"/>
  <c r="G227" i="4"/>
  <c r="F227" i="4"/>
  <c r="E227" i="4"/>
  <c r="C227" i="4"/>
  <c r="G226" i="4"/>
  <c r="F226" i="4"/>
  <c r="A226" i="4" s="1"/>
  <c r="E226" i="4"/>
  <c r="C226" i="4"/>
  <c r="G225" i="4"/>
  <c r="F225" i="4"/>
  <c r="M225" i="4" s="1"/>
  <c r="E225" i="4"/>
  <c r="C225" i="4"/>
  <c r="G224" i="4"/>
  <c r="F224" i="4"/>
  <c r="E224" i="4"/>
  <c r="C224" i="4"/>
  <c r="G223" i="4"/>
  <c r="F223" i="4"/>
  <c r="E223" i="4"/>
  <c r="C223" i="4"/>
  <c r="G222" i="4"/>
  <c r="F222" i="4"/>
  <c r="M222" i="4" s="1"/>
  <c r="E222" i="4"/>
  <c r="C222" i="4"/>
  <c r="G221" i="4"/>
  <c r="F221" i="4"/>
  <c r="E221" i="4"/>
  <c r="C221" i="4"/>
  <c r="G220" i="4"/>
  <c r="F220" i="4"/>
  <c r="E220" i="4"/>
  <c r="C220" i="4"/>
  <c r="G219" i="4"/>
  <c r="F219" i="4"/>
  <c r="L219" i="4" s="1"/>
  <c r="E219" i="4"/>
  <c r="C219" i="4"/>
  <c r="A219" i="4"/>
  <c r="G218" i="4"/>
  <c r="F218" i="4"/>
  <c r="A218" i="4" s="1"/>
  <c r="E218" i="4"/>
  <c r="C218" i="4"/>
  <c r="G217" i="4"/>
  <c r="F217" i="4"/>
  <c r="E217" i="4"/>
  <c r="C217" i="4"/>
  <c r="G216" i="4"/>
  <c r="F216" i="4"/>
  <c r="A216" i="4" s="1"/>
  <c r="E216" i="4"/>
  <c r="C216" i="4"/>
  <c r="G215" i="4"/>
  <c r="F215" i="4"/>
  <c r="E215" i="4"/>
  <c r="C215" i="4"/>
  <c r="G214" i="4"/>
  <c r="F214" i="4"/>
  <c r="E214" i="4"/>
  <c r="C214" i="4"/>
  <c r="G213" i="4"/>
  <c r="F213" i="4"/>
  <c r="E213" i="4"/>
  <c r="C213" i="4"/>
  <c r="G212" i="4"/>
  <c r="F212" i="4"/>
  <c r="E212" i="4"/>
  <c r="C212" i="4"/>
  <c r="G211" i="4"/>
  <c r="A211" i="4" s="1"/>
  <c r="F211" i="4"/>
  <c r="E211" i="4"/>
  <c r="C211" i="4"/>
  <c r="G210" i="4"/>
  <c r="F210" i="4"/>
  <c r="E210" i="4"/>
  <c r="C210" i="4"/>
  <c r="G209" i="4"/>
  <c r="F209" i="4"/>
  <c r="E209" i="4"/>
  <c r="C209" i="4"/>
  <c r="G208" i="4"/>
  <c r="F208" i="4"/>
  <c r="E208" i="4"/>
  <c r="C208" i="4"/>
  <c r="G207" i="4"/>
  <c r="F207" i="4"/>
  <c r="E207" i="4"/>
  <c r="C207" i="4"/>
  <c r="G206" i="4"/>
  <c r="F206" i="4"/>
  <c r="E206" i="4"/>
  <c r="C206" i="4"/>
  <c r="A206" i="4"/>
  <c r="G205" i="4"/>
  <c r="F205" i="4"/>
  <c r="E205" i="4"/>
  <c r="C205" i="4"/>
  <c r="G204" i="4"/>
  <c r="F204" i="4"/>
  <c r="A204" i="4" s="1"/>
  <c r="E204" i="4"/>
  <c r="C204" i="4"/>
  <c r="G203" i="4"/>
  <c r="F203" i="4"/>
  <c r="E203" i="4"/>
  <c r="C203" i="4"/>
  <c r="G202" i="4"/>
  <c r="I202" i="4" s="1"/>
  <c r="J202" i="4" s="1"/>
  <c r="F202" i="4"/>
  <c r="E202" i="4"/>
  <c r="C202" i="4"/>
  <c r="G201" i="4"/>
  <c r="F201" i="4"/>
  <c r="A201" i="4" s="1"/>
  <c r="E201" i="4"/>
  <c r="C201" i="4"/>
  <c r="G200" i="4"/>
  <c r="F200" i="4"/>
  <c r="E200" i="4"/>
  <c r="C200" i="4"/>
  <c r="G199" i="4"/>
  <c r="F199" i="4"/>
  <c r="A199" i="4" s="1"/>
  <c r="E199" i="4"/>
  <c r="C199" i="4"/>
  <c r="G198" i="4"/>
  <c r="F198" i="4"/>
  <c r="E198" i="4"/>
  <c r="C198" i="4"/>
  <c r="M197" i="4"/>
  <c r="G197" i="4"/>
  <c r="F197" i="4"/>
  <c r="E197" i="4"/>
  <c r="C197" i="4"/>
  <c r="G196" i="4"/>
  <c r="F196" i="4"/>
  <c r="A196" i="4" s="1"/>
  <c r="E196" i="4"/>
  <c r="C196" i="4"/>
  <c r="G195" i="4"/>
  <c r="F195" i="4"/>
  <c r="E195" i="4"/>
  <c r="C195" i="4"/>
  <c r="G194" i="4"/>
  <c r="F194" i="4"/>
  <c r="M194" i="4" s="1"/>
  <c r="E194" i="4"/>
  <c r="C194" i="4"/>
  <c r="A194" i="4"/>
  <c r="G193" i="4"/>
  <c r="F193" i="4"/>
  <c r="L193" i="4" s="1"/>
  <c r="E193" i="4"/>
  <c r="C193" i="4"/>
  <c r="G192" i="4"/>
  <c r="F192" i="4"/>
  <c r="E192" i="4"/>
  <c r="C192" i="4"/>
  <c r="G191" i="4"/>
  <c r="F191" i="4"/>
  <c r="E191" i="4"/>
  <c r="C191" i="4"/>
  <c r="G190" i="4"/>
  <c r="F190" i="4"/>
  <c r="E190" i="4"/>
  <c r="C190" i="4"/>
  <c r="G189" i="4"/>
  <c r="F189" i="4"/>
  <c r="E189" i="4"/>
  <c r="C189" i="4"/>
  <c r="G188" i="4"/>
  <c r="F188" i="4"/>
  <c r="E188" i="4"/>
  <c r="C188" i="4"/>
  <c r="G187" i="4"/>
  <c r="F187" i="4"/>
  <c r="E187" i="4"/>
  <c r="C187" i="4"/>
  <c r="G186" i="4"/>
  <c r="F186" i="4"/>
  <c r="A186" i="4" s="1"/>
  <c r="E186" i="4"/>
  <c r="C186" i="4"/>
  <c r="G185" i="4"/>
  <c r="F185" i="4"/>
  <c r="E185" i="4"/>
  <c r="C185" i="4"/>
  <c r="G184" i="4"/>
  <c r="F184" i="4"/>
  <c r="M184" i="4" s="1"/>
  <c r="E184" i="4"/>
  <c r="C184" i="4"/>
  <c r="G183" i="4"/>
  <c r="F183" i="4"/>
  <c r="E183" i="4"/>
  <c r="C183" i="4"/>
  <c r="G182" i="4"/>
  <c r="F182" i="4"/>
  <c r="E182" i="4"/>
  <c r="C182" i="4"/>
  <c r="G181" i="4"/>
  <c r="F181" i="4"/>
  <c r="E181" i="4"/>
  <c r="C181" i="4"/>
  <c r="G180" i="4"/>
  <c r="F180" i="4"/>
  <c r="E180" i="4"/>
  <c r="C180" i="4"/>
  <c r="G179" i="4"/>
  <c r="F179" i="4"/>
  <c r="A179" i="4" s="1"/>
  <c r="E179" i="4"/>
  <c r="C179" i="4"/>
  <c r="G178" i="4"/>
  <c r="F178" i="4"/>
  <c r="E178" i="4"/>
  <c r="C178" i="4"/>
  <c r="G177" i="4"/>
  <c r="F177" i="4"/>
  <c r="E177" i="4"/>
  <c r="C177" i="4"/>
  <c r="G176" i="4"/>
  <c r="F176" i="4"/>
  <c r="E176" i="4"/>
  <c r="C176" i="4"/>
  <c r="G175" i="4"/>
  <c r="F175" i="4"/>
  <c r="M175" i="4" s="1"/>
  <c r="E175" i="4"/>
  <c r="C175" i="4"/>
  <c r="G174" i="4"/>
  <c r="F174" i="4"/>
  <c r="E174" i="4"/>
  <c r="C174" i="4"/>
  <c r="G173" i="4"/>
  <c r="F173" i="4"/>
  <c r="M173" i="4" s="1"/>
  <c r="E173" i="4"/>
  <c r="C173" i="4"/>
  <c r="G172" i="4"/>
  <c r="F172" i="4"/>
  <c r="L172" i="4" s="1"/>
  <c r="E172" i="4"/>
  <c r="C172" i="4"/>
  <c r="A172" i="4"/>
  <c r="G171" i="4"/>
  <c r="F171" i="4"/>
  <c r="E171" i="4"/>
  <c r="C171" i="4"/>
  <c r="G170" i="4"/>
  <c r="F170" i="4"/>
  <c r="A170" i="4" s="1"/>
  <c r="E170" i="4"/>
  <c r="C170" i="4"/>
  <c r="G169" i="4"/>
  <c r="F169" i="4"/>
  <c r="E169" i="4"/>
  <c r="C169" i="4"/>
  <c r="G168" i="4"/>
  <c r="F168" i="4"/>
  <c r="E168" i="4"/>
  <c r="C168" i="4"/>
  <c r="G167" i="4"/>
  <c r="F167" i="4"/>
  <c r="L167" i="4" s="1"/>
  <c r="E167" i="4"/>
  <c r="C167" i="4"/>
  <c r="G166" i="4"/>
  <c r="F166" i="4"/>
  <c r="E166" i="4"/>
  <c r="C166" i="4"/>
  <c r="G165" i="4"/>
  <c r="M165" i="4" s="1"/>
  <c r="F165" i="4"/>
  <c r="E165" i="4"/>
  <c r="C165" i="4"/>
  <c r="G164" i="4"/>
  <c r="F164" i="4"/>
  <c r="E164" i="4"/>
  <c r="C164" i="4"/>
  <c r="A164" i="4"/>
  <c r="G163" i="4"/>
  <c r="F163" i="4"/>
  <c r="A163" i="4" s="1"/>
  <c r="E163" i="4"/>
  <c r="C163" i="4"/>
  <c r="G162" i="4"/>
  <c r="F162" i="4"/>
  <c r="E162" i="4"/>
  <c r="C162" i="4"/>
  <c r="G161" i="4"/>
  <c r="F161" i="4"/>
  <c r="E161" i="4"/>
  <c r="C161" i="4"/>
  <c r="G160" i="4"/>
  <c r="F160" i="4"/>
  <c r="E160" i="4"/>
  <c r="C160" i="4"/>
  <c r="G159" i="4"/>
  <c r="F159" i="4"/>
  <c r="E159" i="4"/>
  <c r="C159" i="4"/>
  <c r="A159" i="4"/>
  <c r="G158" i="4"/>
  <c r="F158" i="4"/>
  <c r="E158" i="4"/>
  <c r="C158" i="4"/>
  <c r="G157" i="4"/>
  <c r="F157" i="4"/>
  <c r="E157" i="4"/>
  <c r="C157" i="4"/>
  <c r="G156" i="4"/>
  <c r="F156" i="4"/>
  <c r="M156" i="4" s="1"/>
  <c r="E156" i="4"/>
  <c r="C156" i="4"/>
  <c r="G155" i="4"/>
  <c r="F155" i="4"/>
  <c r="E155" i="4"/>
  <c r="C155" i="4"/>
  <c r="G154" i="4"/>
  <c r="L154" i="4" s="1"/>
  <c r="F154" i="4"/>
  <c r="E154" i="4"/>
  <c r="C154" i="4"/>
  <c r="G153" i="4"/>
  <c r="F153" i="4"/>
  <c r="M153" i="4" s="1"/>
  <c r="E153" i="4"/>
  <c r="C153" i="4"/>
  <c r="G152" i="4"/>
  <c r="F152" i="4"/>
  <c r="E152" i="4"/>
  <c r="C152" i="4"/>
  <c r="A152" i="4"/>
  <c r="G151" i="4"/>
  <c r="F151" i="4"/>
  <c r="E151" i="4"/>
  <c r="C151" i="4"/>
  <c r="G150" i="4"/>
  <c r="F150" i="4"/>
  <c r="E150" i="4"/>
  <c r="C150" i="4"/>
  <c r="G149" i="4"/>
  <c r="F149" i="4"/>
  <c r="E149" i="4"/>
  <c r="C149" i="4"/>
  <c r="G148" i="4"/>
  <c r="F148" i="4"/>
  <c r="E148" i="4"/>
  <c r="C148" i="4"/>
  <c r="G147" i="4"/>
  <c r="F147" i="4"/>
  <c r="E147" i="4"/>
  <c r="C147" i="4"/>
  <c r="G146" i="4"/>
  <c r="F146" i="4"/>
  <c r="E146" i="4"/>
  <c r="C146" i="4"/>
  <c r="G145" i="4"/>
  <c r="I145" i="4" s="1"/>
  <c r="J145" i="4" s="1"/>
  <c r="F145" i="4"/>
  <c r="E145" i="4"/>
  <c r="C145" i="4"/>
  <c r="G144" i="4"/>
  <c r="F144" i="4"/>
  <c r="E144" i="4"/>
  <c r="C144" i="4"/>
  <c r="G143" i="4"/>
  <c r="F143" i="4"/>
  <c r="L143" i="4" s="1"/>
  <c r="E143" i="4"/>
  <c r="C143" i="4"/>
  <c r="G142" i="4"/>
  <c r="F142" i="4"/>
  <c r="L142" i="4" s="1"/>
  <c r="E142" i="4"/>
  <c r="C142" i="4"/>
  <c r="G141" i="4"/>
  <c r="F141" i="4"/>
  <c r="A141" i="4" s="1"/>
  <c r="E141" i="4"/>
  <c r="C141" i="4"/>
  <c r="G140" i="4"/>
  <c r="F140" i="4"/>
  <c r="E140" i="4"/>
  <c r="C140" i="4"/>
  <c r="G139" i="4"/>
  <c r="F139" i="4"/>
  <c r="E139" i="4"/>
  <c r="C139" i="4"/>
  <c r="G138" i="4"/>
  <c r="F138" i="4"/>
  <c r="E138" i="4"/>
  <c r="C138" i="4"/>
  <c r="G137" i="4"/>
  <c r="F137" i="4"/>
  <c r="E137" i="4"/>
  <c r="C137" i="4"/>
  <c r="G136" i="4"/>
  <c r="F136" i="4"/>
  <c r="A136" i="4" s="1"/>
  <c r="E136" i="4"/>
  <c r="C136" i="4"/>
  <c r="G135" i="4"/>
  <c r="F135" i="4"/>
  <c r="A135" i="4" s="1"/>
  <c r="E135" i="4"/>
  <c r="C135" i="4"/>
  <c r="G134" i="4"/>
  <c r="F134" i="4"/>
  <c r="A134" i="4" s="1"/>
  <c r="E134" i="4"/>
  <c r="C134" i="4"/>
  <c r="G133" i="4"/>
  <c r="F133" i="4"/>
  <c r="A133" i="4" s="1"/>
  <c r="E133" i="4"/>
  <c r="C133" i="4"/>
  <c r="G132" i="4"/>
  <c r="F132" i="4"/>
  <c r="M132" i="4" s="1"/>
  <c r="E132" i="4"/>
  <c r="C132" i="4"/>
  <c r="G131" i="4"/>
  <c r="F131" i="4"/>
  <c r="A131" i="4" s="1"/>
  <c r="E131" i="4"/>
  <c r="C131" i="4"/>
  <c r="G130" i="4"/>
  <c r="F130" i="4"/>
  <c r="E130" i="4"/>
  <c r="C130" i="4"/>
  <c r="G129" i="4"/>
  <c r="F129" i="4"/>
  <c r="E129" i="4"/>
  <c r="C129" i="4"/>
  <c r="G128" i="4"/>
  <c r="F128" i="4"/>
  <c r="M128" i="4" s="1"/>
  <c r="E128" i="4"/>
  <c r="C128" i="4"/>
  <c r="G127" i="4"/>
  <c r="F127" i="4"/>
  <c r="E127" i="4"/>
  <c r="C127" i="4"/>
  <c r="G126" i="4"/>
  <c r="F126" i="4"/>
  <c r="L126" i="4" s="1"/>
  <c r="E126" i="4"/>
  <c r="C126" i="4"/>
  <c r="G125" i="4"/>
  <c r="F125" i="4"/>
  <c r="E125" i="4"/>
  <c r="C125" i="4"/>
  <c r="G124" i="4"/>
  <c r="F124" i="4"/>
  <c r="A124" i="4" s="1"/>
  <c r="E124" i="4"/>
  <c r="C124" i="4"/>
  <c r="G123" i="4"/>
  <c r="F123" i="4"/>
  <c r="A123" i="4" s="1"/>
  <c r="E123" i="4"/>
  <c r="C123" i="4"/>
  <c r="G122" i="4"/>
  <c r="I122" i="4" s="1"/>
  <c r="J122" i="4" s="1"/>
  <c r="F122" i="4"/>
  <c r="E122" i="4"/>
  <c r="C122" i="4"/>
  <c r="G121" i="4"/>
  <c r="F121" i="4"/>
  <c r="E121" i="4"/>
  <c r="C121" i="4"/>
  <c r="G120" i="4"/>
  <c r="F120" i="4"/>
  <c r="M120" i="4" s="1"/>
  <c r="E120" i="4"/>
  <c r="C120" i="4"/>
  <c r="G119" i="4"/>
  <c r="A119" i="4" s="1"/>
  <c r="F119" i="4"/>
  <c r="E119" i="4"/>
  <c r="C119" i="4"/>
  <c r="G118" i="4"/>
  <c r="F118" i="4"/>
  <c r="E118" i="4"/>
  <c r="C118" i="4"/>
  <c r="G117" i="4"/>
  <c r="F117" i="4"/>
  <c r="E117" i="4"/>
  <c r="C117" i="4"/>
  <c r="G116" i="4"/>
  <c r="F116" i="4"/>
  <c r="E116" i="4"/>
  <c r="C116" i="4"/>
  <c r="G115" i="4"/>
  <c r="F115" i="4"/>
  <c r="A115" i="4" s="1"/>
  <c r="E115" i="4"/>
  <c r="C115" i="4"/>
  <c r="G114" i="4"/>
  <c r="F114" i="4"/>
  <c r="M114" i="4" s="1"/>
  <c r="E114" i="4"/>
  <c r="C114" i="4"/>
  <c r="G113" i="4"/>
  <c r="F113" i="4"/>
  <c r="E113" i="4"/>
  <c r="C113" i="4"/>
  <c r="G112" i="4"/>
  <c r="F112" i="4"/>
  <c r="L112" i="4" s="1"/>
  <c r="E112" i="4"/>
  <c r="C112" i="4"/>
  <c r="A112" i="4"/>
  <c r="G111" i="4"/>
  <c r="F111" i="4"/>
  <c r="A111" i="4" s="1"/>
  <c r="E111" i="4"/>
  <c r="C111" i="4"/>
  <c r="G110" i="4"/>
  <c r="F110" i="4"/>
  <c r="E110" i="4"/>
  <c r="C110" i="4"/>
  <c r="G109" i="4"/>
  <c r="F109" i="4"/>
  <c r="E109" i="4"/>
  <c r="C109" i="4"/>
  <c r="G108" i="4"/>
  <c r="F108" i="4"/>
  <c r="A108" i="4" s="1"/>
  <c r="E108" i="4"/>
  <c r="C108" i="4"/>
  <c r="G107" i="4"/>
  <c r="F107" i="4"/>
  <c r="E107" i="4"/>
  <c r="C107" i="4"/>
  <c r="G106" i="4"/>
  <c r="F106" i="4"/>
  <c r="L106" i="4" s="1"/>
  <c r="E106" i="4"/>
  <c r="C106" i="4"/>
  <c r="G105" i="4"/>
  <c r="F105" i="4"/>
  <c r="A105" i="4" s="1"/>
  <c r="E105" i="4"/>
  <c r="C105" i="4"/>
  <c r="G104" i="4"/>
  <c r="F104" i="4"/>
  <c r="E104" i="4"/>
  <c r="C104" i="4"/>
  <c r="G103" i="4"/>
  <c r="F103" i="4"/>
  <c r="A103" i="4" s="1"/>
  <c r="E103" i="4"/>
  <c r="C103" i="4"/>
  <c r="G102" i="4"/>
  <c r="F102" i="4"/>
  <c r="E102" i="4"/>
  <c r="C102" i="4"/>
  <c r="G101" i="4"/>
  <c r="F101" i="4"/>
  <c r="E101" i="4"/>
  <c r="C101" i="4"/>
  <c r="A101" i="4"/>
  <c r="G100" i="4"/>
  <c r="F100" i="4"/>
  <c r="A100" i="4" s="1"/>
  <c r="E100" i="4"/>
  <c r="C100" i="4"/>
  <c r="G99" i="4"/>
  <c r="F99" i="4"/>
  <c r="E99" i="4"/>
  <c r="C99" i="4"/>
  <c r="G98" i="4"/>
  <c r="F98" i="4"/>
  <c r="E98" i="4"/>
  <c r="C98" i="4"/>
  <c r="G97" i="4"/>
  <c r="F97" i="4"/>
  <c r="L97" i="4" s="1"/>
  <c r="E97" i="4"/>
  <c r="C97" i="4"/>
  <c r="G96" i="4"/>
  <c r="F96" i="4"/>
  <c r="E96" i="4"/>
  <c r="C96" i="4"/>
  <c r="G95" i="4"/>
  <c r="F95" i="4"/>
  <c r="A95" i="4" s="1"/>
  <c r="E95" i="4"/>
  <c r="C95" i="4"/>
  <c r="G94" i="4"/>
  <c r="F94" i="4"/>
  <c r="A94" i="4" s="1"/>
  <c r="E94" i="4"/>
  <c r="C94" i="4"/>
  <c r="G93" i="4"/>
  <c r="F93" i="4"/>
  <c r="E93" i="4"/>
  <c r="C93" i="4"/>
  <c r="G92" i="4"/>
  <c r="F92" i="4"/>
  <c r="E92" i="4"/>
  <c r="C92" i="4"/>
  <c r="A92" i="4"/>
  <c r="G91" i="4"/>
  <c r="F91" i="4"/>
  <c r="E91" i="4"/>
  <c r="C91" i="4"/>
  <c r="G90" i="4"/>
  <c r="F90" i="4"/>
  <c r="E90" i="4"/>
  <c r="C90" i="4"/>
  <c r="G89" i="4"/>
  <c r="F89" i="4"/>
  <c r="A89" i="4" s="1"/>
  <c r="E89" i="4"/>
  <c r="C89" i="4"/>
  <c r="G88" i="4"/>
  <c r="F88" i="4"/>
  <c r="E88" i="4"/>
  <c r="C88" i="4"/>
  <c r="G87" i="4"/>
  <c r="F87" i="4"/>
  <c r="A87" i="4" s="1"/>
  <c r="E87" i="4"/>
  <c r="C87" i="4"/>
  <c r="G86" i="4"/>
  <c r="F86" i="4"/>
  <c r="A86" i="4" s="1"/>
  <c r="E86" i="4"/>
  <c r="C86" i="4"/>
  <c r="G85" i="4"/>
  <c r="F85" i="4"/>
  <c r="E85" i="4"/>
  <c r="C85" i="4"/>
  <c r="G84" i="4"/>
  <c r="F84" i="4"/>
  <c r="E84" i="4"/>
  <c r="C84" i="4"/>
  <c r="G83" i="4"/>
  <c r="F83" i="4"/>
  <c r="E83" i="4"/>
  <c r="C83" i="4"/>
  <c r="G82" i="4"/>
  <c r="F82" i="4"/>
  <c r="E82" i="4"/>
  <c r="C82" i="4"/>
  <c r="A82" i="4"/>
  <c r="G81" i="4"/>
  <c r="I81" i="4" s="1"/>
  <c r="J81" i="4" s="1"/>
  <c r="F81" i="4"/>
  <c r="E81" i="4"/>
  <c r="C81" i="4"/>
  <c r="A81" i="4"/>
  <c r="G80" i="4"/>
  <c r="F80" i="4"/>
  <c r="E80" i="4"/>
  <c r="C80" i="4"/>
  <c r="G79" i="4"/>
  <c r="F79" i="4"/>
  <c r="M79" i="4" s="1"/>
  <c r="E79" i="4"/>
  <c r="C79" i="4"/>
  <c r="G78" i="4"/>
  <c r="F78" i="4"/>
  <c r="M78" i="4" s="1"/>
  <c r="E78" i="4"/>
  <c r="C78" i="4"/>
  <c r="G77" i="4"/>
  <c r="F77" i="4"/>
  <c r="E77" i="4"/>
  <c r="C77" i="4"/>
  <c r="G76" i="4"/>
  <c r="F76" i="4"/>
  <c r="E76" i="4"/>
  <c r="C76" i="4"/>
  <c r="G75" i="4"/>
  <c r="F75" i="4"/>
  <c r="A75" i="4" s="1"/>
  <c r="E75" i="4"/>
  <c r="C75" i="4"/>
  <c r="G74" i="4"/>
  <c r="F74" i="4"/>
  <c r="E74" i="4"/>
  <c r="C74" i="4"/>
  <c r="G73" i="4"/>
  <c r="A73" i="4" s="1"/>
  <c r="F73" i="4"/>
  <c r="E73" i="4"/>
  <c r="C73" i="4"/>
  <c r="G72" i="4"/>
  <c r="F72" i="4"/>
  <c r="E72" i="4"/>
  <c r="C72" i="4"/>
  <c r="G71" i="4"/>
  <c r="F71" i="4"/>
  <c r="A71" i="4" s="1"/>
  <c r="E71" i="4"/>
  <c r="C71" i="4"/>
  <c r="G70" i="4"/>
  <c r="I70" i="4" s="1"/>
  <c r="J70" i="4" s="1"/>
  <c r="F70" i="4"/>
  <c r="M70" i="4" s="1"/>
  <c r="E70" i="4"/>
  <c r="C70" i="4"/>
  <c r="G69" i="4"/>
  <c r="F69" i="4"/>
  <c r="E69" i="4"/>
  <c r="C69" i="4"/>
  <c r="G68" i="4"/>
  <c r="F68" i="4"/>
  <c r="E68" i="4"/>
  <c r="C68" i="4"/>
  <c r="G67" i="4"/>
  <c r="I67" i="4" s="1"/>
  <c r="J67" i="4" s="1"/>
  <c r="F67" i="4"/>
  <c r="E67" i="4"/>
  <c r="C67" i="4"/>
  <c r="G66" i="4"/>
  <c r="I66" i="4" s="1"/>
  <c r="J66" i="4" s="1"/>
  <c r="F66" i="4"/>
  <c r="E66" i="4"/>
  <c r="C66" i="4"/>
  <c r="G65" i="4"/>
  <c r="F65" i="4"/>
  <c r="E65" i="4"/>
  <c r="C65" i="4"/>
  <c r="G64" i="4"/>
  <c r="F64" i="4"/>
  <c r="E64" i="4"/>
  <c r="C64" i="4"/>
  <c r="G63" i="4"/>
  <c r="F63" i="4"/>
  <c r="E63" i="4"/>
  <c r="C63" i="4"/>
  <c r="G62" i="4"/>
  <c r="F62" i="4"/>
  <c r="E62" i="4"/>
  <c r="C62" i="4"/>
  <c r="G61" i="4"/>
  <c r="F61" i="4"/>
  <c r="E61" i="4"/>
  <c r="C61" i="4"/>
  <c r="G60" i="4"/>
  <c r="M60" i="4" s="1"/>
  <c r="F60" i="4"/>
  <c r="E60" i="4"/>
  <c r="C60" i="4"/>
  <c r="G59" i="4"/>
  <c r="F59" i="4"/>
  <c r="A59" i="4" s="1"/>
  <c r="E59" i="4"/>
  <c r="C59" i="4"/>
  <c r="G58" i="4"/>
  <c r="F58" i="4"/>
  <c r="E58" i="4"/>
  <c r="C58" i="4"/>
  <c r="G57" i="4"/>
  <c r="F57" i="4"/>
  <c r="E57" i="4"/>
  <c r="C57" i="4"/>
  <c r="G56" i="4"/>
  <c r="F56" i="4"/>
  <c r="E56" i="4"/>
  <c r="C56" i="4"/>
  <c r="G55" i="4"/>
  <c r="F55" i="4"/>
  <c r="E55" i="4"/>
  <c r="C55" i="4"/>
  <c r="G54" i="4"/>
  <c r="F54" i="4"/>
  <c r="E54" i="4"/>
  <c r="C54" i="4"/>
  <c r="G53" i="4"/>
  <c r="F53" i="4"/>
  <c r="E53" i="4"/>
  <c r="C53" i="4"/>
  <c r="G52" i="4"/>
  <c r="F52" i="4"/>
  <c r="E52" i="4"/>
  <c r="C52" i="4"/>
  <c r="G51" i="4"/>
  <c r="F51" i="4"/>
  <c r="E51" i="4"/>
  <c r="C51" i="4"/>
  <c r="G50" i="4"/>
  <c r="F50" i="4"/>
  <c r="E50" i="4"/>
  <c r="C50" i="4"/>
  <c r="G49" i="4"/>
  <c r="F49" i="4"/>
  <c r="E49" i="4"/>
  <c r="C49" i="4"/>
  <c r="G48" i="4"/>
  <c r="F48" i="4"/>
  <c r="E48" i="4"/>
  <c r="C48" i="4"/>
  <c r="G47" i="4"/>
  <c r="F47" i="4"/>
  <c r="M47" i="4" s="1"/>
  <c r="E47" i="4"/>
  <c r="C47" i="4"/>
  <c r="G46" i="4"/>
  <c r="I46" i="4" s="1"/>
  <c r="J46" i="4" s="1"/>
  <c r="F46" i="4"/>
  <c r="E46" i="4"/>
  <c r="C46" i="4"/>
  <c r="G45" i="4"/>
  <c r="F45" i="4"/>
  <c r="E45" i="4"/>
  <c r="C45" i="4"/>
  <c r="G44" i="4"/>
  <c r="I44" i="4" s="1"/>
  <c r="J44" i="4" s="1"/>
  <c r="K44" i="4" s="1"/>
  <c r="F44" i="4"/>
  <c r="E44" i="4"/>
  <c r="C44" i="4"/>
  <c r="G43" i="4"/>
  <c r="A43" i="4" s="1"/>
  <c r="F43" i="4"/>
  <c r="E43" i="4"/>
  <c r="C43" i="4"/>
  <c r="G42" i="4"/>
  <c r="F42" i="4"/>
  <c r="E42" i="4"/>
  <c r="C42" i="4"/>
  <c r="G41" i="4"/>
  <c r="F41" i="4"/>
  <c r="M41" i="4" s="1"/>
  <c r="E41" i="4"/>
  <c r="C41" i="4"/>
  <c r="G40" i="4"/>
  <c r="F40" i="4"/>
  <c r="E40" i="4"/>
  <c r="C40" i="4"/>
  <c r="A40" i="4"/>
  <c r="G39" i="4"/>
  <c r="F39" i="4"/>
  <c r="E39" i="4"/>
  <c r="C39" i="4"/>
  <c r="G38" i="4"/>
  <c r="F38" i="4"/>
  <c r="E38" i="4"/>
  <c r="C38" i="4"/>
  <c r="G37" i="4"/>
  <c r="F37" i="4"/>
  <c r="M37" i="4" s="1"/>
  <c r="E37" i="4"/>
  <c r="C37" i="4"/>
  <c r="G36" i="4"/>
  <c r="F36" i="4"/>
  <c r="E36" i="4"/>
  <c r="C36" i="4"/>
  <c r="G35" i="4"/>
  <c r="F35" i="4"/>
  <c r="E35" i="4"/>
  <c r="C35" i="4"/>
  <c r="G34" i="4"/>
  <c r="F34" i="4"/>
  <c r="E34" i="4"/>
  <c r="C34" i="4"/>
  <c r="G33" i="4"/>
  <c r="F33" i="4"/>
  <c r="M33" i="4" s="1"/>
  <c r="E33" i="4"/>
  <c r="C33" i="4"/>
  <c r="G32" i="4"/>
  <c r="F32" i="4"/>
  <c r="A32" i="4" s="1"/>
  <c r="E32" i="4"/>
  <c r="C32" i="4"/>
  <c r="G31" i="4"/>
  <c r="F31" i="4"/>
  <c r="M31" i="4" s="1"/>
  <c r="E31" i="4"/>
  <c r="C31" i="4"/>
  <c r="L30" i="4"/>
  <c r="I30" i="4"/>
  <c r="J30" i="4" s="1"/>
  <c r="G30" i="4"/>
  <c r="F30" i="4"/>
  <c r="E30" i="4"/>
  <c r="C30" i="4"/>
  <c r="G29" i="4"/>
  <c r="F29" i="4"/>
  <c r="E29" i="4"/>
  <c r="C29" i="4"/>
  <c r="G28" i="4"/>
  <c r="F28" i="4"/>
  <c r="M28" i="4" s="1"/>
  <c r="E28" i="4"/>
  <c r="C28" i="4"/>
  <c r="G27" i="4"/>
  <c r="F27" i="4"/>
  <c r="E27" i="4"/>
  <c r="C27" i="4"/>
  <c r="G26" i="4"/>
  <c r="F26" i="4"/>
  <c r="E26" i="4"/>
  <c r="C26" i="4"/>
  <c r="G25" i="4"/>
  <c r="F25" i="4"/>
  <c r="E25" i="4"/>
  <c r="C25" i="4"/>
  <c r="G24" i="4"/>
  <c r="F24" i="4"/>
  <c r="E24" i="4"/>
  <c r="C24" i="4"/>
  <c r="A24" i="4"/>
  <c r="G23" i="4"/>
  <c r="F23" i="4"/>
  <c r="A23" i="4" s="1"/>
  <c r="E23" i="4"/>
  <c r="C23" i="4"/>
  <c r="G22" i="4"/>
  <c r="F22" i="4"/>
  <c r="E22" i="4"/>
  <c r="C22" i="4"/>
  <c r="M21" i="4"/>
  <c r="G21" i="4"/>
  <c r="F21" i="4"/>
  <c r="A21" i="4" s="1"/>
  <c r="E21" i="4"/>
  <c r="C21" i="4"/>
  <c r="G20" i="4"/>
  <c r="F20" i="4"/>
  <c r="E20" i="4"/>
  <c r="C20" i="4"/>
  <c r="A20" i="4"/>
  <c r="G19" i="4"/>
  <c r="F19" i="4"/>
  <c r="E19" i="4"/>
  <c r="C19" i="4"/>
  <c r="G18" i="4"/>
  <c r="F18" i="4"/>
  <c r="E18" i="4"/>
  <c r="C18" i="4"/>
  <c r="G17" i="4"/>
  <c r="F17" i="4"/>
  <c r="A17" i="4" s="1"/>
  <c r="E17" i="4"/>
  <c r="C17" i="4"/>
  <c r="G16" i="4"/>
  <c r="F16" i="4"/>
  <c r="E16" i="4"/>
  <c r="C16" i="4"/>
  <c r="G15" i="4"/>
  <c r="F15" i="4"/>
  <c r="L15" i="4" s="1"/>
  <c r="E15" i="4"/>
  <c r="C15" i="4"/>
  <c r="G14" i="4"/>
  <c r="F14" i="4"/>
  <c r="E14" i="4"/>
  <c r="C14" i="4"/>
  <c r="I13" i="4"/>
  <c r="J13" i="4" s="1"/>
  <c r="G13" i="4"/>
  <c r="M13" i="4" s="1"/>
  <c r="F13" i="4"/>
  <c r="E13" i="4"/>
  <c r="C13" i="4"/>
  <c r="G12" i="4"/>
  <c r="F12" i="4"/>
  <c r="E12" i="4"/>
  <c r="C12" i="4"/>
  <c r="G11" i="4"/>
  <c r="F11" i="4"/>
  <c r="A11" i="4" s="1"/>
  <c r="E11" i="4"/>
  <c r="C11" i="4"/>
  <c r="G10" i="4"/>
  <c r="F10" i="4"/>
  <c r="E10" i="4"/>
  <c r="C10" i="4"/>
  <c r="G9" i="4"/>
  <c r="F9" i="4"/>
  <c r="E9" i="4"/>
  <c r="C9" i="4"/>
  <c r="M8" i="4"/>
  <c r="G8" i="4"/>
  <c r="F8" i="4"/>
  <c r="L8" i="4" s="1"/>
  <c r="E8" i="4"/>
  <c r="C8" i="4"/>
  <c r="G7" i="4"/>
  <c r="F7" i="4"/>
  <c r="E7" i="4"/>
  <c r="C7" i="4"/>
  <c r="G6" i="4"/>
  <c r="F6" i="4"/>
  <c r="L6" i="4" s="1"/>
  <c r="E6" i="4"/>
  <c r="C6" i="4"/>
  <c r="G5" i="4"/>
  <c r="F5" i="4"/>
  <c r="A5" i="4" s="1"/>
  <c r="E5" i="4"/>
  <c r="C5" i="4"/>
  <c r="G4" i="4"/>
  <c r="F4" i="4"/>
  <c r="A4" i="4" s="1"/>
  <c r="E4" i="4"/>
  <c r="C4" i="4"/>
  <c r="I189" i="4" l="1"/>
  <c r="J189" i="4" s="1"/>
  <c r="L160" i="4"/>
  <c r="A160" i="4"/>
  <c r="I310" i="4"/>
  <c r="J310" i="4" s="1"/>
  <c r="A310" i="4"/>
  <c r="A22" i="4"/>
  <c r="I163" i="4"/>
  <c r="J163" i="4" s="1"/>
  <c r="K163" i="4" s="1"/>
  <c r="L257" i="4"/>
  <c r="A257" i="4"/>
  <c r="M263" i="4"/>
  <c r="M183" i="4"/>
  <c r="A183" i="4"/>
  <c r="L36" i="4"/>
  <c r="A36" i="4"/>
  <c r="I393" i="4"/>
  <c r="J393" i="4" s="1"/>
  <c r="A393" i="4"/>
  <c r="I50" i="4"/>
  <c r="J50" i="4" s="1"/>
  <c r="M125" i="4"/>
  <c r="A125" i="4"/>
  <c r="I186" i="4"/>
  <c r="J186" i="4" s="1"/>
  <c r="K186" i="4" s="1"/>
  <c r="M76" i="4"/>
  <c r="A76" i="4"/>
  <c r="M344" i="4"/>
  <c r="A344" i="4"/>
  <c r="L277" i="4"/>
  <c r="L25" i="4"/>
  <c r="M25" i="4"/>
  <c r="M137" i="4"/>
  <c r="A137" i="4"/>
  <c r="L246" i="4"/>
  <c r="I246" i="4"/>
  <c r="J246" i="4" s="1"/>
  <c r="L392" i="4"/>
  <c r="A411" i="4"/>
  <c r="A425" i="4"/>
  <c r="M427" i="4"/>
  <c r="I433" i="4"/>
  <c r="J433" i="4" s="1"/>
  <c r="K433" i="4" s="1"/>
  <c r="I292" i="4"/>
  <c r="J292" i="4" s="1"/>
  <c r="A385" i="4"/>
  <c r="I404" i="4"/>
  <c r="J404" i="4" s="1"/>
  <c r="K404" i="4" s="1"/>
  <c r="I266" i="4"/>
  <c r="J266" i="4" s="1"/>
  <c r="I269" i="4"/>
  <c r="J269" i="4" s="1"/>
  <c r="I272" i="4"/>
  <c r="J272" i="4" s="1"/>
  <c r="I362" i="4"/>
  <c r="J362" i="4" s="1"/>
  <c r="I368" i="4"/>
  <c r="J368" i="4" s="1"/>
  <c r="I438" i="4"/>
  <c r="J438" i="4" s="1"/>
  <c r="N438" i="4" s="1"/>
  <c r="O438" i="4" s="1"/>
  <c r="L152" i="4"/>
  <c r="M261" i="4"/>
  <c r="M337" i="4"/>
  <c r="L135" i="4"/>
  <c r="M164" i="4"/>
  <c r="I247" i="4"/>
  <c r="J247" i="4" s="1"/>
  <c r="K247" i="4" s="1"/>
  <c r="L306" i="4"/>
  <c r="A306" i="4"/>
  <c r="L55" i="4"/>
  <c r="A55" i="4"/>
  <c r="I284" i="4"/>
  <c r="J284" i="4" s="1"/>
  <c r="K284" i="4" s="1"/>
  <c r="M38" i="4"/>
  <c r="I58" i="4"/>
  <c r="J58" i="4" s="1"/>
  <c r="K58" i="4" s="1"/>
  <c r="M64" i="4"/>
  <c r="L67" i="4"/>
  <c r="N67" i="4" s="1"/>
  <c r="O67" i="4" s="1"/>
  <c r="M81" i="4"/>
  <c r="I98" i="4"/>
  <c r="J98" i="4" s="1"/>
  <c r="L101" i="4"/>
  <c r="M101" i="4"/>
  <c r="I118" i="4"/>
  <c r="J118" i="4" s="1"/>
  <c r="K118" i="4" s="1"/>
  <c r="M124" i="4"/>
  <c r="I185" i="4"/>
  <c r="J185" i="4" s="1"/>
  <c r="K185" i="4" s="1"/>
  <c r="I188" i="4"/>
  <c r="J188" i="4" s="1"/>
  <c r="L199" i="4"/>
  <c r="L216" i="4"/>
  <c r="A265" i="4"/>
  <c r="I279" i="4"/>
  <c r="J279" i="4" s="1"/>
  <c r="K279" i="4" s="1"/>
  <c r="M282" i="4"/>
  <c r="L292" i="4"/>
  <c r="A298" i="4"/>
  <c r="L312" i="4"/>
  <c r="L315" i="4"/>
  <c r="I332" i="4"/>
  <c r="J332" i="4" s="1"/>
  <c r="M390" i="4"/>
  <c r="M403" i="4"/>
  <c r="M423" i="4"/>
  <c r="L423" i="4"/>
  <c r="L182" i="4"/>
  <c r="I280" i="4"/>
  <c r="J280" i="4" s="1"/>
  <c r="N280" i="4" s="1"/>
  <c r="O280" i="4" s="1"/>
  <c r="M382" i="4"/>
  <c r="I59" i="4"/>
  <c r="J59" i="4" s="1"/>
  <c r="K59" i="4" s="1"/>
  <c r="I68" i="4"/>
  <c r="J68" i="4" s="1"/>
  <c r="I102" i="4"/>
  <c r="J102" i="4" s="1"/>
  <c r="I111" i="4"/>
  <c r="J111" i="4" s="1"/>
  <c r="I223" i="4"/>
  <c r="J223" i="4" s="1"/>
  <c r="A223" i="4"/>
  <c r="I288" i="4"/>
  <c r="J288" i="4" s="1"/>
  <c r="I296" i="4"/>
  <c r="J296" i="4" s="1"/>
  <c r="K296" i="4" s="1"/>
  <c r="M325" i="4"/>
  <c r="A325" i="4"/>
  <c r="I342" i="4"/>
  <c r="J342" i="4" s="1"/>
  <c r="K342" i="4" s="1"/>
  <c r="I385" i="4"/>
  <c r="J385" i="4" s="1"/>
  <c r="K385" i="4" s="1"/>
  <c r="L388" i="4"/>
  <c r="L391" i="4"/>
  <c r="M391" i="4"/>
  <c r="I215" i="4"/>
  <c r="J215" i="4" s="1"/>
  <c r="A215" i="4"/>
  <c r="I391" i="4"/>
  <c r="J391" i="4" s="1"/>
  <c r="M435" i="4"/>
  <c r="M9" i="4"/>
  <c r="L20" i="4"/>
  <c r="L114" i="4"/>
  <c r="I172" i="4"/>
  <c r="J172" i="4" s="1"/>
  <c r="N172" i="4" s="1"/>
  <c r="O172" i="4" s="1"/>
  <c r="I238" i="4"/>
  <c r="J238" i="4" s="1"/>
  <c r="K238" i="4" s="1"/>
  <c r="M374" i="4"/>
  <c r="M383" i="4"/>
  <c r="L383" i="4"/>
  <c r="M12" i="4"/>
  <c r="M69" i="4"/>
  <c r="A69" i="4"/>
  <c r="I100" i="4"/>
  <c r="J100" i="4" s="1"/>
  <c r="K100" i="4" s="1"/>
  <c r="I120" i="4"/>
  <c r="J120" i="4" s="1"/>
  <c r="K120" i="4" s="1"/>
  <c r="A161" i="4"/>
  <c r="I314" i="4"/>
  <c r="J314" i="4" s="1"/>
  <c r="K314" i="4" s="1"/>
  <c r="L345" i="4"/>
  <c r="I348" i="4"/>
  <c r="J348" i="4" s="1"/>
  <c r="L427" i="4"/>
  <c r="I141" i="4"/>
  <c r="J141" i="4" s="1"/>
  <c r="L176" i="4"/>
  <c r="A176" i="4"/>
  <c r="A207" i="4"/>
  <c r="I221" i="4"/>
  <c r="J221" i="4" s="1"/>
  <c r="K221" i="4" s="1"/>
  <c r="I233" i="4"/>
  <c r="J233" i="4" s="1"/>
  <c r="I250" i="4"/>
  <c r="J250" i="4" s="1"/>
  <c r="K250" i="4" s="1"/>
  <c r="M343" i="4"/>
  <c r="I363" i="4"/>
  <c r="J363" i="4" s="1"/>
  <c r="K363" i="4" s="1"/>
  <c r="L43" i="4"/>
  <c r="I242" i="4"/>
  <c r="J242" i="4" s="1"/>
  <c r="K242" i="4" s="1"/>
  <c r="I168" i="4"/>
  <c r="J168" i="4" s="1"/>
  <c r="K168" i="4" s="1"/>
  <c r="A168" i="4"/>
  <c r="M199" i="4"/>
  <c r="M216" i="4"/>
  <c r="L234" i="4"/>
  <c r="M234" i="4"/>
  <c r="M292" i="4"/>
  <c r="I8" i="4"/>
  <c r="J8" i="4" s="1"/>
  <c r="K8" i="4" s="1"/>
  <c r="A16" i="4"/>
  <c r="I19" i="4"/>
  <c r="J19" i="4" s="1"/>
  <c r="K19" i="4" s="1"/>
  <c r="I27" i="4"/>
  <c r="J27" i="4" s="1"/>
  <c r="K27" i="4" s="1"/>
  <c r="M84" i="4"/>
  <c r="A143" i="4"/>
  <c r="I157" i="4"/>
  <c r="J157" i="4" s="1"/>
  <c r="L174" i="4"/>
  <c r="I234" i="4"/>
  <c r="J234" i="4" s="1"/>
  <c r="K234" i="4" s="1"/>
  <c r="L240" i="4"/>
  <c r="A240" i="4"/>
  <c r="A243" i="4"/>
  <c r="A272" i="4"/>
  <c r="I274" i="4"/>
  <c r="J274" i="4" s="1"/>
  <c r="I290" i="4"/>
  <c r="J290" i="4" s="1"/>
  <c r="K290" i="4" s="1"/>
  <c r="I307" i="4"/>
  <c r="J307" i="4" s="1"/>
  <c r="M310" i="4"/>
  <c r="A356" i="4"/>
  <c r="I364" i="4"/>
  <c r="J364" i="4" s="1"/>
  <c r="I367" i="4"/>
  <c r="J367" i="4" s="1"/>
  <c r="K367" i="4" s="1"/>
  <c r="A370" i="4"/>
  <c r="A373" i="4"/>
  <c r="A391" i="4"/>
  <c r="M401" i="4"/>
  <c r="I416" i="4"/>
  <c r="J416" i="4" s="1"/>
  <c r="K416" i="4" s="1"/>
  <c r="L435" i="4"/>
  <c r="I76" i="4"/>
  <c r="J76" i="4" s="1"/>
  <c r="K76" i="4" s="1"/>
  <c r="I104" i="4"/>
  <c r="J104" i="4" s="1"/>
  <c r="K104" i="4" s="1"/>
  <c r="M107" i="4"/>
  <c r="M110" i="4"/>
  <c r="A127" i="4"/>
  <c r="I130" i="4"/>
  <c r="J130" i="4" s="1"/>
  <c r="I225" i="4"/>
  <c r="J225" i="4" s="1"/>
  <c r="I228" i="4"/>
  <c r="J228" i="4" s="1"/>
  <c r="M305" i="4"/>
  <c r="I159" i="4"/>
  <c r="J159" i="4" s="1"/>
  <c r="K159" i="4" s="1"/>
  <c r="I178" i="4"/>
  <c r="J178" i="4" s="1"/>
  <c r="K178" i="4" s="1"/>
  <c r="I267" i="4"/>
  <c r="J267" i="4" s="1"/>
  <c r="I270" i="4"/>
  <c r="J270" i="4" s="1"/>
  <c r="K270" i="4" s="1"/>
  <c r="L291" i="4"/>
  <c r="N291" i="4" s="1"/>
  <c r="O291" i="4" s="1"/>
  <c r="I305" i="4"/>
  <c r="J305" i="4" s="1"/>
  <c r="K305" i="4" s="1"/>
  <c r="I313" i="4"/>
  <c r="J313" i="4" s="1"/>
  <c r="A415" i="4"/>
  <c r="I434" i="4"/>
  <c r="J434" i="4" s="1"/>
  <c r="L37" i="4"/>
  <c r="I57" i="4"/>
  <c r="J57" i="4" s="1"/>
  <c r="K57" i="4" s="1"/>
  <c r="L63" i="4"/>
  <c r="I88" i="4"/>
  <c r="J88" i="4" s="1"/>
  <c r="K88" i="4" s="1"/>
  <c r="M139" i="4"/>
  <c r="M148" i="4"/>
  <c r="A151" i="4"/>
  <c r="L162" i="4"/>
  <c r="I170" i="4"/>
  <c r="J170" i="4" s="1"/>
  <c r="K170" i="4" s="1"/>
  <c r="I245" i="4"/>
  <c r="J245" i="4" s="1"/>
  <c r="L253" i="4"/>
  <c r="M262" i="4"/>
  <c r="I273" i="4"/>
  <c r="J273" i="4" s="1"/>
  <c r="K273" i="4" s="1"/>
  <c r="M276" i="4"/>
  <c r="A308" i="4"/>
  <c r="A336" i="4"/>
  <c r="M339" i="4"/>
  <c r="I355" i="4"/>
  <c r="J355" i="4" s="1"/>
  <c r="K355" i="4" s="1"/>
  <c r="A358" i="4"/>
  <c r="L402" i="4"/>
  <c r="L407" i="4"/>
  <c r="I418" i="4"/>
  <c r="J418" i="4" s="1"/>
  <c r="M421" i="4"/>
  <c r="L426" i="4"/>
  <c r="A435" i="4"/>
  <c r="I437" i="4"/>
  <c r="J437" i="4" s="1"/>
  <c r="K67" i="4"/>
  <c r="N292" i="4"/>
  <c r="O292" i="4" s="1"/>
  <c r="K292" i="4"/>
  <c r="K396" i="4"/>
  <c r="N396" i="4"/>
  <c r="O396" i="4" s="1"/>
  <c r="L9" i="4"/>
  <c r="L84" i="4"/>
  <c r="L98" i="4"/>
  <c r="A107" i="4"/>
  <c r="I115" i="4"/>
  <c r="J115" i="4" s="1"/>
  <c r="K115" i="4" s="1"/>
  <c r="A120" i="4"/>
  <c r="A128" i="4"/>
  <c r="A154" i="4"/>
  <c r="I158" i="4"/>
  <c r="J158" i="4" s="1"/>
  <c r="K158" i="4" s="1"/>
  <c r="I162" i="4"/>
  <c r="J162" i="4" s="1"/>
  <c r="M190" i="4"/>
  <c r="I218" i="4"/>
  <c r="J218" i="4" s="1"/>
  <c r="I222" i="4"/>
  <c r="J222" i="4" s="1"/>
  <c r="A247" i="4"/>
  <c r="L269" i="4"/>
  <c r="L222" i="4"/>
  <c r="I62" i="4"/>
  <c r="J62" i="4" s="1"/>
  <c r="L107" i="4"/>
  <c r="M218" i="4"/>
  <c r="I285" i="4"/>
  <c r="J285" i="4" s="1"/>
  <c r="K285" i="4" s="1"/>
  <c r="I336" i="4"/>
  <c r="J336" i="4" s="1"/>
  <c r="K336" i="4" s="1"/>
  <c r="I415" i="4"/>
  <c r="J415" i="4" s="1"/>
  <c r="N415" i="4" s="1"/>
  <c r="O415" i="4" s="1"/>
  <c r="I420" i="4"/>
  <c r="J420" i="4" s="1"/>
  <c r="N420" i="4" s="1"/>
  <c r="O420" i="4" s="1"/>
  <c r="L301" i="4"/>
  <c r="I341" i="4"/>
  <c r="J341" i="4" s="1"/>
  <c r="I350" i="4"/>
  <c r="J350" i="4" s="1"/>
  <c r="L270" i="4"/>
  <c r="L278" i="4"/>
  <c r="L282" i="4"/>
  <c r="N282" i="4" s="1"/>
  <c r="O282" i="4" s="1"/>
  <c r="I286" i="4"/>
  <c r="J286" i="4" s="1"/>
  <c r="L298" i="4"/>
  <c r="I302" i="4"/>
  <c r="J302" i="4" s="1"/>
  <c r="K302" i="4" s="1"/>
  <c r="M306" i="4"/>
  <c r="M342" i="4"/>
  <c r="I407" i="4"/>
  <c r="J407" i="4" s="1"/>
  <c r="M323" i="4"/>
  <c r="L323" i="4"/>
  <c r="L137" i="4"/>
  <c r="A191" i="4"/>
  <c r="M36" i="4"/>
  <c r="M50" i="4"/>
  <c r="M59" i="4"/>
  <c r="I86" i="4"/>
  <c r="J86" i="4" s="1"/>
  <c r="K86" i="4" s="1"/>
  <c r="M91" i="4"/>
  <c r="M95" i="4"/>
  <c r="L108" i="4"/>
  <c r="M112" i="4"/>
  <c r="M163" i="4"/>
  <c r="L179" i="4"/>
  <c r="I201" i="4"/>
  <c r="J201" i="4" s="1"/>
  <c r="K201" i="4" s="1"/>
  <c r="L201" i="4"/>
  <c r="M219" i="4"/>
  <c r="L223" i="4"/>
  <c r="N223" i="4" s="1"/>
  <c r="O223" i="4" s="1"/>
  <c r="I244" i="4"/>
  <c r="J244" i="4" s="1"/>
  <c r="M270" i="4"/>
  <c r="M278" i="4"/>
  <c r="L286" i="4"/>
  <c r="M298" i="4"/>
  <c r="M346" i="4"/>
  <c r="L346" i="4"/>
  <c r="A360" i="4"/>
  <c r="M360" i="4"/>
  <c r="M412" i="4"/>
  <c r="L412" i="4"/>
  <c r="L115" i="4"/>
  <c r="L178" i="4"/>
  <c r="I166" i="4"/>
  <c r="J166" i="4" s="1"/>
  <c r="K166" i="4" s="1"/>
  <c r="M204" i="4"/>
  <c r="I85" i="4"/>
  <c r="J85" i="4" s="1"/>
  <c r="K85" i="4" s="1"/>
  <c r="A142" i="4"/>
  <c r="M186" i="4"/>
  <c r="M332" i="4"/>
  <c r="L120" i="4"/>
  <c r="I142" i="4"/>
  <c r="J142" i="4" s="1"/>
  <c r="L151" i="4"/>
  <c r="L23" i="4"/>
  <c r="M151" i="4"/>
  <c r="M100" i="4"/>
  <c r="M108" i="4"/>
  <c r="I125" i="4"/>
  <c r="J125" i="4" s="1"/>
  <c r="M179" i="4"/>
  <c r="I184" i="4"/>
  <c r="J184" i="4" s="1"/>
  <c r="I187" i="4"/>
  <c r="J187" i="4" s="1"/>
  <c r="K187" i="4" s="1"/>
  <c r="M223" i="4"/>
  <c r="A233" i="4"/>
  <c r="L342" i="4"/>
  <c r="I380" i="4"/>
  <c r="J380" i="4" s="1"/>
  <c r="I412" i="4"/>
  <c r="J412" i="4" s="1"/>
  <c r="K412" i="4" s="1"/>
  <c r="I22" i="4"/>
  <c r="J22" i="4" s="1"/>
  <c r="K22" i="4" s="1"/>
  <c r="I89" i="4"/>
  <c r="J89" i="4" s="1"/>
  <c r="K89" i="4" s="1"/>
  <c r="L218" i="4"/>
  <c r="N218" i="4" s="1"/>
  <c r="O218" i="4" s="1"/>
  <c r="I239" i="4"/>
  <c r="J239" i="4" s="1"/>
  <c r="I112" i="4"/>
  <c r="J112" i="4" s="1"/>
  <c r="N112" i="4" s="1"/>
  <c r="O112" i="4" s="1"/>
  <c r="I55" i="4"/>
  <c r="J55" i="4" s="1"/>
  <c r="N55" i="4" s="1"/>
  <c r="O55" i="4" s="1"/>
  <c r="I20" i="4"/>
  <c r="J20" i="4" s="1"/>
  <c r="I351" i="4"/>
  <c r="J351" i="4" s="1"/>
  <c r="L380" i="4"/>
  <c r="L436" i="4"/>
  <c r="N436" i="4" s="1"/>
  <c r="O436" i="4" s="1"/>
  <c r="M22" i="4"/>
  <c r="I124" i="4"/>
  <c r="J124" i="4" s="1"/>
  <c r="K124" i="4" s="1"/>
  <c r="I226" i="4"/>
  <c r="J226" i="4" s="1"/>
  <c r="K226" i="4" s="1"/>
  <c r="I49" i="4"/>
  <c r="J49" i="4" s="1"/>
  <c r="K49" i="4" s="1"/>
  <c r="L163" i="4"/>
  <c r="L59" i="4"/>
  <c r="N59" i="4" s="1"/>
  <c r="O59" i="4" s="1"/>
  <c r="L184" i="4"/>
  <c r="M201" i="4"/>
  <c r="I39" i="4"/>
  <c r="J39" i="4" s="1"/>
  <c r="N39" i="4" s="1"/>
  <c r="O39" i="4" s="1"/>
  <c r="I54" i="4"/>
  <c r="J54" i="4" s="1"/>
  <c r="I146" i="4"/>
  <c r="J146" i="4" s="1"/>
  <c r="I154" i="4"/>
  <c r="J154" i="4" s="1"/>
  <c r="I36" i="4"/>
  <c r="J36" i="4" s="1"/>
  <c r="N36" i="4" s="1"/>
  <c r="O36" i="4" s="1"/>
  <c r="I45" i="4"/>
  <c r="J45" i="4" s="1"/>
  <c r="K45" i="4" s="1"/>
  <c r="L76" i="4"/>
  <c r="I15" i="4"/>
  <c r="J15" i="4" s="1"/>
  <c r="K15" i="4" s="1"/>
  <c r="L100" i="4"/>
  <c r="N100" i="4" s="1"/>
  <c r="O100" i="4" s="1"/>
  <c r="L125" i="4"/>
  <c r="A148" i="4"/>
  <c r="M206" i="4"/>
  <c r="L206" i="4"/>
  <c r="M240" i="4"/>
  <c r="A12" i="4"/>
  <c r="L16" i="4"/>
  <c r="M46" i="4"/>
  <c r="A51" i="4"/>
  <c r="A60" i="4"/>
  <c r="M82" i="4"/>
  <c r="I96" i="4"/>
  <c r="J96" i="4" s="1"/>
  <c r="K96" i="4" s="1"/>
  <c r="A109" i="4"/>
  <c r="I113" i="4"/>
  <c r="J113" i="4" s="1"/>
  <c r="K113" i="4" s="1"/>
  <c r="M143" i="4"/>
  <c r="I148" i="4"/>
  <c r="J148" i="4" s="1"/>
  <c r="M160" i="4"/>
  <c r="I164" i="4"/>
  <c r="J164" i="4" s="1"/>
  <c r="K164" i="4" s="1"/>
  <c r="A202" i="4"/>
  <c r="I206" i="4"/>
  <c r="J206" i="4" s="1"/>
  <c r="N240" i="4"/>
  <c r="O240" i="4" s="1"/>
  <c r="M253" i="4"/>
  <c r="L279" i="4"/>
  <c r="M279" i="4"/>
  <c r="I299" i="4"/>
  <c r="J299" i="4" s="1"/>
  <c r="K299" i="4" s="1"/>
  <c r="I320" i="4"/>
  <c r="J320" i="4" s="1"/>
  <c r="K320" i="4" s="1"/>
  <c r="A361" i="4"/>
  <c r="M361" i="4"/>
  <c r="L361" i="4"/>
  <c r="I301" i="4"/>
  <c r="J301" i="4" s="1"/>
  <c r="K301" i="4" s="1"/>
  <c r="A104" i="4"/>
  <c r="M104" i="4"/>
  <c r="I325" i="4"/>
  <c r="J325" i="4" s="1"/>
  <c r="I80" i="4"/>
  <c r="J80" i="4" s="1"/>
  <c r="K80" i="4" s="1"/>
  <c r="M166" i="4"/>
  <c r="A166" i="4"/>
  <c r="M58" i="4"/>
  <c r="I137" i="4"/>
  <c r="J137" i="4" s="1"/>
  <c r="N137" i="4" s="1"/>
  <c r="O137" i="4" s="1"/>
  <c r="A256" i="4"/>
  <c r="L256" i="4"/>
  <c r="I31" i="4"/>
  <c r="J31" i="4" s="1"/>
  <c r="M67" i="4"/>
  <c r="I128" i="4"/>
  <c r="J128" i="4" s="1"/>
  <c r="I23" i="4"/>
  <c r="J23" i="4" s="1"/>
  <c r="K23" i="4" s="1"/>
  <c r="M63" i="4"/>
  <c r="M15" i="4"/>
  <c r="A15" i="4"/>
  <c r="L104" i="4"/>
  <c r="I12" i="4"/>
  <c r="J12" i="4" s="1"/>
  <c r="N12" i="4" s="1"/>
  <c r="O12" i="4" s="1"/>
  <c r="I176" i="4"/>
  <c r="J176" i="4" s="1"/>
  <c r="N176" i="4" s="1"/>
  <c r="O176" i="4" s="1"/>
  <c r="I291" i="4"/>
  <c r="J291" i="4" s="1"/>
  <c r="K291" i="4" s="1"/>
  <c r="L325" i="4"/>
  <c r="A352" i="4"/>
  <c r="L352" i="4"/>
  <c r="N352" i="4" s="1"/>
  <c r="O352" i="4" s="1"/>
  <c r="M381" i="4"/>
  <c r="L381" i="4"/>
  <c r="A174" i="4"/>
  <c r="L124" i="4"/>
  <c r="A209" i="4"/>
  <c r="L128" i="4"/>
  <c r="I183" i="4"/>
  <c r="J183" i="4" s="1"/>
  <c r="K183" i="4" s="1"/>
  <c r="M23" i="4"/>
  <c r="M55" i="4"/>
  <c r="I92" i="4"/>
  <c r="J92" i="4" s="1"/>
  <c r="L92" i="4"/>
  <c r="L148" i="4"/>
  <c r="A221" i="4"/>
  <c r="M16" i="4"/>
  <c r="A25" i="4"/>
  <c r="I33" i="4"/>
  <c r="J33" i="4" s="1"/>
  <c r="M135" i="4"/>
  <c r="I152" i="4"/>
  <c r="J152" i="4" s="1"/>
  <c r="K152" i="4" s="1"/>
  <c r="A189" i="4"/>
  <c r="L233" i="4"/>
  <c r="N233" i="4" s="1"/>
  <c r="O233" i="4" s="1"/>
  <c r="I249" i="4"/>
  <c r="J249" i="4" s="1"/>
  <c r="K249" i="4" s="1"/>
  <c r="L12" i="4"/>
  <c r="A38" i="4"/>
  <c r="I42" i="4"/>
  <c r="J42" i="4" s="1"/>
  <c r="M92" i="4"/>
  <c r="A97" i="4"/>
  <c r="M97" i="4"/>
  <c r="I114" i="4"/>
  <c r="J114" i="4" s="1"/>
  <c r="K114" i="4" s="1"/>
  <c r="A114" i="4"/>
  <c r="L118" i="4"/>
  <c r="N118" i="4" s="1"/>
  <c r="O118" i="4" s="1"/>
  <c r="I126" i="4"/>
  <c r="J126" i="4" s="1"/>
  <c r="K126" i="4" s="1"/>
  <c r="L164" i="4"/>
  <c r="N164" i="4" s="1"/>
  <c r="O164" i="4" s="1"/>
  <c r="M172" i="4"/>
  <c r="I212" i="4"/>
  <c r="J212" i="4" s="1"/>
  <c r="K212" i="4" s="1"/>
  <c r="A234" i="4"/>
  <c r="L300" i="4"/>
  <c r="A300" i="4"/>
  <c r="I312" i="4"/>
  <c r="J312" i="4" s="1"/>
  <c r="I339" i="4"/>
  <c r="J339" i="4" s="1"/>
  <c r="K339" i="4" s="1"/>
  <c r="L400" i="4"/>
  <c r="A400" i="4"/>
  <c r="I151" i="4"/>
  <c r="J151" i="4" s="1"/>
  <c r="M174" i="4"/>
  <c r="L239" i="4"/>
  <c r="M239" i="4"/>
  <c r="I306" i="4"/>
  <c r="J306" i="4" s="1"/>
  <c r="I40" i="4"/>
  <c r="J40" i="4" s="1"/>
  <c r="A88" i="4"/>
  <c r="A47" i="4"/>
  <c r="L21" i="4"/>
  <c r="A52" i="4"/>
  <c r="L52" i="4"/>
  <c r="I74" i="4"/>
  <c r="J74" i="4" s="1"/>
  <c r="A110" i="4"/>
  <c r="M118" i="4"/>
  <c r="A173" i="4"/>
  <c r="M176" i="4"/>
  <c r="L185" i="4"/>
  <c r="M245" i="4"/>
  <c r="A348" i="4"/>
  <c r="I352" i="4"/>
  <c r="J352" i="4" s="1"/>
  <c r="M256" i="4"/>
  <c r="A162" i="4"/>
  <c r="M326" i="4"/>
  <c r="L326" i="4"/>
  <c r="I400" i="4"/>
  <c r="J400" i="4" s="1"/>
  <c r="K400" i="4" s="1"/>
  <c r="M39" i="4"/>
  <c r="L39" i="4"/>
  <c r="M98" i="4"/>
  <c r="M162" i="4"/>
  <c r="L166" i="4"/>
  <c r="A145" i="4"/>
  <c r="I25" i="4"/>
  <c r="J25" i="4" s="1"/>
  <c r="N25" i="4" s="1"/>
  <c r="O25" i="4" s="1"/>
  <c r="I47" i="4"/>
  <c r="J47" i="4" s="1"/>
  <c r="I110" i="4"/>
  <c r="J110" i="4" s="1"/>
  <c r="K110" i="4" s="1"/>
  <c r="I140" i="4"/>
  <c r="J140" i="4" s="1"/>
  <c r="K140" i="4" s="1"/>
  <c r="M149" i="4"/>
  <c r="N185" i="4"/>
  <c r="O185" i="4" s="1"/>
  <c r="M221" i="4"/>
  <c r="I254" i="4"/>
  <c r="J254" i="4" s="1"/>
  <c r="K254" i="4" s="1"/>
  <c r="I268" i="4"/>
  <c r="J268" i="4" s="1"/>
  <c r="K268" i="4" s="1"/>
  <c r="L272" i="4"/>
  <c r="A301" i="4"/>
  <c r="L340" i="4"/>
  <c r="A340" i="4"/>
  <c r="I344" i="4"/>
  <c r="J344" i="4" s="1"/>
  <c r="K344" i="4" s="1"/>
  <c r="L344" i="4"/>
  <c r="M357" i="4"/>
  <c r="L357" i="4"/>
  <c r="A357" i="4"/>
  <c r="M400" i="4"/>
  <c r="L58" i="4"/>
  <c r="N58" i="4" s="1"/>
  <c r="O58" i="4" s="1"/>
  <c r="L186" i="4"/>
  <c r="I256" i="4"/>
  <c r="J256" i="4" s="1"/>
  <c r="I6" i="4"/>
  <c r="J6" i="4" s="1"/>
  <c r="A30" i="4"/>
  <c r="I34" i="4"/>
  <c r="J34" i="4" s="1"/>
  <c r="L47" i="4"/>
  <c r="A58" i="4"/>
  <c r="M66" i="4"/>
  <c r="A70" i="4"/>
  <c r="L70" i="4"/>
  <c r="I106" i="4"/>
  <c r="J106" i="4" s="1"/>
  <c r="K106" i="4" s="1"/>
  <c r="I136" i="4"/>
  <c r="J136" i="4" s="1"/>
  <c r="K136" i="4" s="1"/>
  <c r="I153" i="4"/>
  <c r="J153" i="4" s="1"/>
  <c r="I199" i="4"/>
  <c r="J199" i="4" s="1"/>
  <c r="K199" i="4" s="1"/>
  <c r="A203" i="4"/>
  <c r="A250" i="4"/>
  <c r="A269" i="4"/>
  <c r="M331" i="4"/>
  <c r="L331" i="4"/>
  <c r="L348" i="4"/>
  <c r="N348" i="4" s="1"/>
  <c r="O348" i="4" s="1"/>
  <c r="I357" i="4"/>
  <c r="J357" i="4" s="1"/>
  <c r="K357" i="4" s="1"/>
  <c r="M396" i="4"/>
  <c r="A396" i="4"/>
  <c r="L424" i="4"/>
  <c r="A424" i="4"/>
  <c r="M115" i="4"/>
  <c r="L332" i="4"/>
  <c r="N332" i="4" s="1"/>
  <c r="O332" i="4" s="1"/>
  <c r="A39" i="4"/>
  <c r="A67" i="4"/>
  <c r="A98" i="4"/>
  <c r="L102" i="4"/>
  <c r="N102" i="4" s="1"/>
  <c r="O102" i="4" s="1"/>
  <c r="L136" i="4"/>
  <c r="L153" i="4"/>
  <c r="A230" i="4"/>
  <c r="M238" i="4"/>
  <c r="I331" i="4"/>
  <c r="J331" i="4" s="1"/>
  <c r="N331" i="4" s="1"/>
  <c r="O331" i="4" s="1"/>
  <c r="M340" i="4"/>
  <c r="M348" i="4"/>
  <c r="I403" i="4"/>
  <c r="J403" i="4" s="1"/>
  <c r="I431" i="4"/>
  <c r="J431" i="4" s="1"/>
  <c r="L403" i="4"/>
  <c r="L415" i="4"/>
  <c r="I427" i="4"/>
  <c r="J427" i="4" s="1"/>
  <c r="A436" i="4"/>
  <c r="A337" i="4"/>
  <c r="A364" i="4"/>
  <c r="L368" i="4"/>
  <c r="I384" i="4"/>
  <c r="J384" i="4" s="1"/>
  <c r="K384" i="4" s="1"/>
  <c r="M415" i="4"/>
  <c r="I424" i="4"/>
  <c r="J424" i="4" s="1"/>
  <c r="K424" i="4" s="1"/>
  <c r="M432" i="4"/>
  <c r="M436" i="4"/>
  <c r="I381" i="4"/>
  <c r="J381" i="4" s="1"/>
  <c r="L404" i="4"/>
  <c r="A416" i="4"/>
  <c r="M437" i="4"/>
  <c r="A374" i="4"/>
  <c r="I401" i="4"/>
  <c r="J401" i="4" s="1"/>
  <c r="K401" i="4" s="1"/>
  <c r="M416" i="4"/>
  <c r="I425" i="4"/>
  <c r="J425" i="4" s="1"/>
  <c r="K425" i="4" s="1"/>
  <c r="L385" i="4"/>
  <c r="M404" i="4"/>
  <c r="L425" i="4"/>
  <c r="I294" i="4"/>
  <c r="J294" i="4" s="1"/>
  <c r="M43" i="4"/>
  <c r="M215" i="4"/>
  <c r="A276" i="4"/>
  <c r="M291" i="4"/>
  <c r="A303" i="4"/>
  <c r="I317" i="4"/>
  <c r="J317" i="4" s="1"/>
  <c r="K317" i="4" s="1"/>
  <c r="A362" i="4"/>
  <c r="I390" i="4"/>
  <c r="J390" i="4" s="1"/>
  <c r="K390" i="4" s="1"/>
  <c r="L401" i="4"/>
  <c r="I413" i="4"/>
  <c r="J413" i="4" s="1"/>
  <c r="K413" i="4" s="1"/>
  <c r="M425" i="4"/>
  <c r="M434" i="4"/>
  <c r="I442" i="4"/>
  <c r="J442" i="4" s="1"/>
  <c r="I370" i="4"/>
  <c r="J370" i="4" s="1"/>
  <c r="K370" i="4" s="1"/>
  <c r="A402" i="4"/>
  <c r="M413" i="4"/>
  <c r="I429" i="4"/>
  <c r="J429" i="4" s="1"/>
  <c r="N429" i="4" s="1"/>
  <c r="O429" i="4" s="1"/>
  <c r="I382" i="4"/>
  <c r="J382" i="4" s="1"/>
  <c r="K382" i="4" s="1"/>
  <c r="L390" i="4"/>
  <c r="L434" i="4"/>
  <c r="N434" i="4" s="1"/>
  <c r="O434" i="4" s="1"/>
  <c r="M370" i="4"/>
  <c r="I379" i="4"/>
  <c r="J379" i="4" s="1"/>
  <c r="L438" i="4"/>
  <c r="L276" i="4"/>
  <c r="I295" i="4"/>
  <c r="J295" i="4" s="1"/>
  <c r="L310" i="4"/>
  <c r="N310" i="4" s="1"/>
  <c r="O310" i="4" s="1"/>
  <c r="L7" i="4"/>
  <c r="I129" i="4"/>
  <c r="J129" i="4" s="1"/>
  <c r="K129" i="4" s="1"/>
  <c r="I303" i="4"/>
  <c r="J303" i="4" s="1"/>
  <c r="K303" i="4" s="1"/>
  <c r="I343" i="4"/>
  <c r="J343" i="4" s="1"/>
  <c r="N343" i="4" s="1"/>
  <c r="O343" i="4" s="1"/>
  <c r="L358" i="4"/>
  <c r="M20" i="4"/>
  <c r="A27" i="4"/>
  <c r="L79" i="4"/>
  <c r="A118" i="4"/>
  <c r="A138" i="4"/>
  <c r="A147" i="4"/>
  <c r="M154" i="4"/>
  <c r="L220" i="4"/>
  <c r="I265" i="4"/>
  <c r="J265" i="4" s="1"/>
  <c r="K265" i="4" s="1"/>
  <c r="L327" i="4"/>
  <c r="N327" i="4" s="1"/>
  <c r="O327" i="4" s="1"/>
  <c r="M358" i="4"/>
  <c r="L379" i="4"/>
  <c r="N379" i="4" s="1"/>
  <c r="O379" i="4" s="1"/>
  <c r="I398" i="4"/>
  <c r="J398" i="4" s="1"/>
  <c r="K398" i="4" s="1"/>
  <c r="I402" i="4"/>
  <c r="J402" i="4" s="1"/>
  <c r="I414" i="4"/>
  <c r="J414" i="4" s="1"/>
  <c r="K414" i="4" s="1"/>
  <c r="M438" i="4"/>
  <c r="M402" i="4"/>
  <c r="L414" i="4"/>
  <c r="I426" i="4"/>
  <c r="J426" i="4" s="1"/>
  <c r="N426" i="4" s="1"/>
  <c r="O426" i="4" s="1"/>
  <c r="I371" i="4"/>
  <c r="J371" i="4" s="1"/>
  <c r="K371" i="4" s="1"/>
  <c r="M414" i="4"/>
  <c r="I423" i="4"/>
  <c r="J423" i="4" s="1"/>
  <c r="M426" i="4"/>
  <c r="K62" i="4"/>
  <c r="N8" i="4"/>
  <c r="O8" i="4" s="1"/>
  <c r="N98" i="4"/>
  <c r="O98" i="4" s="1"/>
  <c r="K98" i="4"/>
  <c r="N245" i="4"/>
  <c r="O245" i="4" s="1"/>
  <c r="K245" i="4"/>
  <c r="K33" i="4"/>
  <c r="K81" i="4"/>
  <c r="K267" i="4"/>
  <c r="N267" i="4"/>
  <c r="O267" i="4" s="1"/>
  <c r="N124" i="4"/>
  <c r="O124" i="4" s="1"/>
  <c r="K228" i="4"/>
  <c r="K40" i="4"/>
  <c r="K157" i="4"/>
  <c r="K145" i="4"/>
  <c r="N6" i="4"/>
  <c r="O6" i="4" s="1"/>
  <c r="K6" i="4"/>
  <c r="K188" i="4"/>
  <c r="K260" i="4"/>
  <c r="N70" i="4"/>
  <c r="O70" i="4" s="1"/>
  <c r="K70" i="4"/>
  <c r="I121" i="4"/>
  <c r="J121" i="4" s="1"/>
  <c r="A121" i="4"/>
  <c r="L232" i="4"/>
  <c r="M232" i="4"/>
  <c r="K13" i="4"/>
  <c r="K36" i="4"/>
  <c r="I51" i="4"/>
  <c r="J51" i="4" s="1"/>
  <c r="I84" i="4"/>
  <c r="J84" i="4" s="1"/>
  <c r="K102" i="4"/>
  <c r="K128" i="4"/>
  <c r="N154" i="4"/>
  <c r="O154" i="4" s="1"/>
  <c r="K154" i="4"/>
  <c r="I195" i="4"/>
  <c r="J195" i="4" s="1"/>
  <c r="M195" i="4"/>
  <c r="A195" i="4"/>
  <c r="L195" i="4"/>
  <c r="I232" i="4"/>
  <c r="J232" i="4" s="1"/>
  <c r="K266" i="4"/>
  <c r="M40" i="4"/>
  <c r="A96" i="4"/>
  <c r="M96" i="4"/>
  <c r="L96" i="4"/>
  <c r="M169" i="4"/>
  <c r="A169" i="4"/>
  <c r="L169" i="4"/>
  <c r="L191" i="4"/>
  <c r="I191" i="4"/>
  <c r="J191" i="4" s="1"/>
  <c r="A271" i="4"/>
  <c r="M271" i="4"/>
  <c r="L271" i="4"/>
  <c r="I271" i="4"/>
  <c r="J271" i="4" s="1"/>
  <c r="I133" i="4"/>
  <c r="J133" i="4" s="1"/>
  <c r="M14" i="4"/>
  <c r="A14" i="4"/>
  <c r="I73" i="4"/>
  <c r="J73" i="4" s="1"/>
  <c r="M73" i="4"/>
  <c r="L73" i="4"/>
  <c r="I4" i="4"/>
  <c r="J4" i="4" s="1"/>
  <c r="M4" i="4"/>
  <c r="L4" i="4"/>
  <c r="L11" i="4"/>
  <c r="M11" i="4"/>
  <c r="L14" i="4"/>
  <c r="M48" i="4"/>
  <c r="I48" i="4"/>
  <c r="J48" i="4" s="1"/>
  <c r="A48" i="4"/>
  <c r="M188" i="4"/>
  <c r="L188" i="4"/>
  <c r="N188" i="4" s="1"/>
  <c r="O188" i="4" s="1"/>
  <c r="A188" i="4"/>
  <c r="A208" i="4"/>
  <c r="I208" i="4"/>
  <c r="J208" i="4" s="1"/>
  <c r="L208" i="4"/>
  <c r="M208" i="4"/>
  <c r="I24" i="4"/>
  <c r="J24" i="4" s="1"/>
  <c r="M24" i="4"/>
  <c r="L24" i="4"/>
  <c r="M93" i="4"/>
  <c r="L93" i="4"/>
  <c r="A93" i="4"/>
  <c r="I93" i="4"/>
  <c r="J93" i="4" s="1"/>
  <c r="L145" i="4"/>
  <c r="N145" i="4" s="1"/>
  <c r="O145" i="4" s="1"/>
  <c r="M29" i="4"/>
  <c r="A29" i="4"/>
  <c r="L29" i="4"/>
  <c r="A26" i="4"/>
  <c r="L26" i="4"/>
  <c r="A224" i="4"/>
  <c r="L224" i="4"/>
  <c r="M224" i="4"/>
  <c r="I224" i="4"/>
  <c r="J224" i="4" s="1"/>
  <c r="I26" i="4"/>
  <c r="J26" i="4" s="1"/>
  <c r="L228" i="4"/>
  <c r="N228" i="4" s="1"/>
  <c r="O228" i="4" s="1"/>
  <c r="A228" i="4"/>
  <c r="I17" i="4"/>
  <c r="J17" i="4" s="1"/>
  <c r="M26" i="4"/>
  <c r="L62" i="4"/>
  <c r="L133" i="4"/>
  <c r="N30" i="4"/>
  <c r="O30" i="4" s="1"/>
  <c r="K30" i="4"/>
  <c r="M133" i="4"/>
  <c r="I11" i="4"/>
  <c r="J11" i="4" s="1"/>
  <c r="K74" i="4"/>
  <c r="K141" i="4"/>
  <c r="N152" i="4"/>
  <c r="O152" i="4" s="1"/>
  <c r="K225" i="4"/>
  <c r="M34" i="4"/>
  <c r="L34" i="4"/>
  <c r="A34" i="4"/>
  <c r="L48" i="4"/>
  <c r="L78" i="4"/>
  <c r="I78" i="4"/>
  <c r="J78" i="4" s="1"/>
  <c r="A78" i="4"/>
  <c r="A19" i="4"/>
  <c r="A57" i="4"/>
  <c r="A130" i="4"/>
  <c r="L130" i="4"/>
  <c r="N130" i="4" s="1"/>
  <c r="O130" i="4" s="1"/>
  <c r="M130" i="4"/>
  <c r="A182" i="4"/>
  <c r="M182" i="4"/>
  <c r="A205" i="4"/>
  <c r="M205" i="4"/>
  <c r="I205" i="4"/>
  <c r="J205" i="4" s="1"/>
  <c r="L205" i="4"/>
  <c r="A260" i="4"/>
  <c r="M260" i="4"/>
  <c r="L260" i="4"/>
  <c r="N260" i="4" s="1"/>
  <c r="O260" i="4" s="1"/>
  <c r="M264" i="4"/>
  <c r="A264" i="4"/>
  <c r="L264" i="4"/>
  <c r="K294" i="4"/>
  <c r="I29" i="4"/>
  <c r="J29" i="4" s="1"/>
  <c r="I7" i="4"/>
  <c r="J7" i="4" s="1"/>
  <c r="M7" i="4"/>
  <c r="A7" i="4"/>
  <c r="M51" i="4"/>
  <c r="M136" i="4"/>
  <c r="I14" i="4"/>
  <c r="J14" i="4" s="1"/>
  <c r="M62" i="4"/>
  <c r="A53" i="4"/>
  <c r="M53" i="4"/>
  <c r="L53" i="4"/>
  <c r="K218" i="4"/>
  <c r="L252" i="4"/>
  <c r="A252" i="4"/>
  <c r="M252" i="4"/>
  <c r="I252" i="4"/>
  <c r="J252" i="4" s="1"/>
  <c r="A49" i="4"/>
  <c r="M49" i="4"/>
  <c r="L49" i="4"/>
  <c r="I53" i="4"/>
  <c r="J53" i="4" s="1"/>
  <c r="L57" i="4"/>
  <c r="M90" i="4"/>
  <c r="A46" i="4"/>
  <c r="I90" i="4"/>
  <c r="J90" i="4" s="1"/>
  <c r="A90" i="4"/>
  <c r="A116" i="4"/>
  <c r="L116" i="4"/>
  <c r="M116" i="4"/>
  <c r="I198" i="4"/>
  <c r="J198" i="4" s="1"/>
  <c r="L198" i="4"/>
  <c r="A198" i="4"/>
  <c r="K148" i="4"/>
  <c r="L51" i="4"/>
  <c r="K66" i="4"/>
  <c r="A212" i="4"/>
  <c r="L212" i="4"/>
  <c r="M212" i="4"/>
  <c r="K274" i="4"/>
  <c r="K122" i="4"/>
  <c r="I77" i="4"/>
  <c r="J77" i="4" s="1"/>
  <c r="A77" i="4"/>
  <c r="K130" i="4"/>
  <c r="A157" i="4"/>
  <c r="L157" i="4"/>
  <c r="N157" i="4" s="1"/>
  <c r="O157" i="4" s="1"/>
  <c r="M157" i="4"/>
  <c r="L19" i="4"/>
  <c r="M57" i="4"/>
  <c r="K146" i="4"/>
  <c r="M161" i="4"/>
  <c r="L161" i="4"/>
  <c r="I161" i="4"/>
  <c r="J161" i="4" s="1"/>
  <c r="M19" i="4"/>
  <c r="K31" i="4"/>
  <c r="A35" i="4"/>
  <c r="L35" i="4"/>
  <c r="M35" i="4"/>
  <c r="N57" i="4"/>
  <c r="O57" i="4" s="1"/>
  <c r="A68" i="4"/>
  <c r="L68" i="4"/>
  <c r="N68" i="4" s="1"/>
  <c r="O68" i="4" s="1"/>
  <c r="M68" i="4"/>
  <c r="I116" i="4"/>
  <c r="J116" i="4" s="1"/>
  <c r="L127" i="4"/>
  <c r="M127" i="4"/>
  <c r="K310" i="4"/>
  <c r="A6" i="4"/>
  <c r="M6" i="4"/>
  <c r="I35" i="4"/>
  <c r="J35" i="4" s="1"/>
  <c r="K42" i="4"/>
  <c r="A54" i="4"/>
  <c r="M54" i="4"/>
  <c r="L54" i="4"/>
  <c r="N54" i="4" s="1"/>
  <c r="O54" i="4" s="1"/>
  <c r="L83" i="4"/>
  <c r="A83" i="4"/>
  <c r="M83" i="4"/>
  <c r="A242" i="4"/>
  <c r="M242" i="4"/>
  <c r="L242" i="4"/>
  <c r="N242" i="4" s="1"/>
  <c r="O242" i="4" s="1"/>
  <c r="K68" i="4"/>
  <c r="L87" i="4"/>
  <c r="M87" i="4"/>
  <c r="I87" i="4"/>
  <c r="J87" i="4" s="1"/>
  <c r="M235" i="4"/>
  <c r="L235" i="4"/>
  <c r="A235" i="4"/>
  <c r="K25" i="4"/>
  <c r="A61" i="4"/>
  <c r="M61" i="4"/>
  <c r="L61" i="4"/>
  <c r="M65" i="4"/>
  <c r="A65" i="4"/>
  <c r="L65" i="4"/>
  <c r="M113" i="4"/>
  <c r="A113" i="4"/>
  <c r="L113" i="4"/>
  <c r="L175" i="4"/>
  <c r="I175" i="4"/>
  <c r="J175" i="4" s="1"/>
  <c r="A175" i="4"/>
  <c r="A232" i="4"/>
  <c r="M10" i="4"/>
  <c r="L10" i="4"/>
  <c r="A10" i="4"/>
  <c r="I10" i="4"/>
  <c r="J10" i="4" s="1"/>
  <c r="M17" i="4"/>
  <c r="L17" i="4"/>
  <c r="K54" i="4"/>
  <c r="K46" i="4"/>
  <c r="A72" i="4"/>
  <c r="M72" i="4"/>
  <c r="L72" i="4"/>
  <c r="K39" i="4"/>
  <c r="I65" i="4"/>
  <c r="J65" i="4" s="1"/>
  <c r="A84" i="4"/>
  <c r="K202" i="4"/>
  <c r="K215" i="4"/>
  <c r="K288" i="4"/>
  <c r="K307" i="4"/>
  <c r="K352" i="4"/>
  <c r="I99" i="4"/>
  <c r="J99" i="4" s="1"/>
  <c r="A99" i="4"/>
  <c r="I60" i="4"/>
  <c r="J60" i="4" s="1"/>
  <c r="I79" i="4"/>
  <c r="J79" i="4" s="1"/>
  <c r="M243" i="4"/>
  <c r="L243" i="4"/>
  <c r="I243" i="4"/>
  <c r="J243" i="4" s="1"/>
  <c r="I82" i="4"/>
  <c r="J82" i="4" s="1"/>
  <c r="M196" i="4"/>
  <c r="L196" i="4"/>
  <c r="L44" i="4"/>
  <c r="N44" i="4" s="1"/>
  <c r="O44" i="4" s="1"/>
  <c r="A44" i="4"/>
  <c r="N315" i="4"/>
  <c r="O315" i="4" s="1"/>
  <c r="K315" i="4"/>
  <c r="I71" i="4"/>
  <c r="J71" i="4" s="1"/>
  <c r="L82" i="4"/>
  <c r="I91" i="4"/>
  <c r="J91" i="4" s="1"/>
  <c r="L91" i="4"/>
  <c r="A91" i="4"/>
  <c r="L140" i="4"/>
  <c r="I196" i="4"/>
  <c r="J196" i="4" s="1"/>
  <c r="L209" i="4"/>
  <c r="N301" i="4"/>
  <c r="O301" i="4" s="1"/>
  <c r="A64" i="4"/>
  <c r="M94" i="4"/>
  <c r="I94" i="4"/>
  <c r="J94" i="4" s="1"/>
  <c r="L105" i="4"/>
  <c r="L111" i="4"/>
  <c r="N111" i="4" s="1"/>
  <c r="O111" i="4" s="1"/>
  <c r="M131" i="4"/>
  <c r="L131" i="4"/>
  <c r="M140" i="4"/>
  <c r="M180" i="4"/>
  <c r="A180" i="4"/>
  <c r="I180" i="4"/>
  <c r="J180" i="4" s="1"/>
  <c r="L180" i="4"/>
  <c r="M209" i="4"/>
  <c r="L293" i="4"/>
  <c r="I293" i="4"/>
  <c r="J293" i="4" s="1"/>
  <c r="M293" i="4"/>
  <c r="M102" i="4"/>
  <c r="A102" i="4"/>
  <c r="A122" i="4"/>
  <c r="L122" i="4"/>
  <c r="N122" i="4" s="1"/>
  <c r="O122" i="4" s="1"/>
  <c r="M158" i="4"/>
  <c r="L158" i="4"/>
  <c r="A158" i="4"/>
  <c r="M229" i="4"/>
  <c r="I229" i="4"/>
  <c r="J229" i="4" s="1"/>
  <c r="L229" i="4"/>
  <c r="I264" i="4"/>
  <c r="J264" i="4" s="1"/>
  <c r="M319" i="4"/>
  <c r="A319" i="4"/>
  <c r="L319" i="4"/>
  <c r="M32" i="4"/>
  <c r="I32" i="4"/>
  <c r="J32" i="4" s="1"/>
  <c r="L32" i="4"/>
  <c r="M99" i="4"/>
  <c r="I149" i="4"/>
  <c r="J149" i="4" s="1"/>
  <c r="A149" i="4"/>
  <c r="L149" i="4"/>
  <c r="I319" i="4"/>
  <c r="J319" i="4" s="1"/>
  <c r="I38" i="4"/>
  <c r="J38" i="4" s="1"/>
  <c r="M119" i="4"/>
  <c r="L119" i="4"/>
  <c r="K222" i="4"/>
  <c r="N222" i="4"/>
  <c r="O222" i="4" s="1"/>
  <c r="A41" i="4"/>
  <c r="L41" i="4"/>
  <c r="I41" i="4"/>
  <c r="J41" i="4" s="1"/>
  <c r="I63" i="4"/>
  <c r="J63" i="4" s="1"/>
  <c r="L66" i="4"/>
  <c r="N66" i="4" s="1"/>
  <c r="O66" i="4" s="1"/>
  <c r="A66" i="4"/>
  <c r="I119" i="4"/>
  <c r="J119" i="4" s="1"/>
  <c r="M122" i="4"/>
  <c r="M134" i="4"/>
  <c r="L134" i="4"/>
  <c r="I134" i="4"/>
  <c r="J134" i="4" s="1"/>
  <c r="A146" i="4"/>
  <c r="M146" i="4"/>
  <c r="L146" i="4"/>
  <c r="N146" i="4" s="1"/>
  <c r="O146" i="4" s="1"/>
  <c r="I209" i="4"/>
  <c r="J209" i="4" s="1"/>
  <c r="N246" i="4"/>
  <c r="O246" i="4" s="1"/>
  <c r="K246" i="4"/>
  <c r="L297" i="4"/>
  <c r="M297" i="4"/>
  <c r="A297" i="4"/>
  <c r="L353" i="4"/>
  <c r="A353" i="4"/>
  <c r="M353" i="4"/>
  <c r="L60" i="4"/>
  <c r="M71" i="4"/>
  <c r="L71" i="4"/>
  <c r="A74" i="4"/>
  <c r="L74" i="4"/>
  <c r="M74" i="4"/>
  <c r="I105" i="4"/>
  <c r="J105" i="4" s="1"/>
  <c r="A155" i="4"/>
  <c r="L155" i="4"/>
  <c r="M155" i="4"/>
  <c r="A190" i="4"/>
  <c r="I297" i="4"/>
  <c r="J297" i="4" s="1"/>
  <c r="L38" i="4"/>
  <c r="M85" i="4"/>
  <c r="K111" i="4"/>
  <c r="A193" i="4"/>
  <c r="M237" i="4"/>
  <c r="L237" i="4"/>
  <c r="K269" i="4"/>
  <c r="N269" i="4"/>
  <c r="O269" i="4" s="1"/>
  <c r="L27" i="4"/>
  <c r="K20" i="4"/>
  <c r="M27" i="4"/>
  <c r="M44" i="4"/>
  <c r="M77" i="4"/>
  <c r="M80" i="4"/>
  <c r="L80" i="4"/>
  <c r="A80" i="4"/>
  <c r="M88" i="4"/>
  <c r="L94" i="4"/>
  <c r="M105" i="4"/>
  <c r="M111" i="4"/>
  <c r="I131" i="4"/>
  <c r="J131" i="4" s="1"/>
  <c r="I143" i="4"/>
  <c r="J143" i="4" s="1"/>
  <c r="M150" i="4"/>
  <c r="A150" i="4"/>
  <c r="L150" i="4"/>
  <c r="I150" i="4"/>
  <c r="J150" i="4" s="1"/>
  <c r="A156" i="4"/>
  <c r="K206" i="4"/>
  <c r="I237" i="4"/>
  <c r="J237" i="4" s="1"/>
  <c r="M123" i="4"/>
  <c r="L123" i="4"/>
  <c r="I123" i="4"/>
  <c r="J123" i="4" s="1"/>
  <c r="M273" i="4"/>
  <c r="A273" i="4"/>
  <c r="L273" i="4"/>
  <c r="N273" i="4" s="1"/>
  <c r="O273" i="4" s="1"/>
  <c r="A294" i="4"/>
  <c r="M294" i="4"/>
  <c r="L294" i="4"/>
  <c r="N294" i="4" s="1"/>
  <c r="O294" i="4" s="1"/>
  <c r="I316" i="4"/>
  <c r="J316" i="4" s="1"/>
  <c r="M316" i="4"/>
  <c r="A316" i="4"/>
  <c r="L316" i="4"/>
  <c r="I61" i="4"/>
  <c r="J61" i="4" s="1"/>
  <c r="L147" i="4"/>
  <c r="I147" i="4"/>
  <c r="J147" i="4" s="1"/>
  <c r="M147" i="4"/>
  <c r="I72" i="4"/>
  <c r="J72" i="4" s="1"/>
  <c r="M117" i="4"/>
  <c r="A117" i="4"/>
  <c r="L117" i="4"/>
  <c r="K50" i="4"/>
  <c r="I83" i="4"/>
  <c r="J83" i="4" s="1"/>
  <c r="I190" i="4"/>
  <c r="J190" i="4" s="1"/>
  <c r="I193" i="4"/>
  <c r="J193" i="4" s="1"/>
  <c r="M200" i="4"/>
  <c r="A200" i="4"/>
  <c r="L203" i="4"/>
  <c r="M203" i="4"/>
  <c r="I203" i="4"/>
  <c r="J203" i="4" s="1"/>
  <c r="I258" i="4"/>
  <c r="J258" i="4" s="1"/>
  <c r="M258" i="4"/>
  <c r="L258" i="4"/>
  <c r="A258" i="4"/>
  <c r="L42" i="4"/>
  <c r="N42" i="4" s="1"/>
  <c r="O42" i="4" s="1"/>
  <c r="A42" i="4"/>
  <c r="L50" i="4"/>
  <c r="N50" i="4" s="1"/>
  <c r="O50" i="4" s="1"/>
  <c r="I64" i="4"/>
  <c r="J64" i="4" s="1"/>
  <c r="A165" i="4"/>
  <c r="I165" i="4"/>
  <c r="J165" i="4" s="1"/>
  <c r="L171" i="4"/>
  <c r="A171" i="4"/>
  <c r="I200" i="4"/>
  <c r="J200" i="4" s="1"/>
  <c r="A210" i="4"/>
  <c r="M210" i="4"/>
  <c r="L210" i="4"/>
  <c r="I220" i="4"/>
  <c r="J220" i="4" s="1"/>
  <c r="K223" i="4"/>
  <c r="A28" i="4"/>
  <c r="L28" i="4"/>
  <c r="A56" i="4"/>
  <c r="I56" i="4"/>
  <c r="J56" i="4" s="1"/>
  <c r="M56" i="4"/>
  <c r="L56" i="4"/>
  <c r="I103" i="4"/>
  <c r="J103" i="4" s="1"/>
  <c r="M103" i="4"/>
  <c r="L103" i="4"/>
  <c r="I138" i="4"/>
  <c r="J138" i="4" s="1"/>
  <c r="I156" i="4"/>
  <c r="J156" i="4" s="1"/>
  <c r="I171" i="4"/>
  <c r="J171" i="4" s="1"/>
  <c r="L177" i="4"/>
  <c r="A177" i="4"/>
  <c r="M177" i="4"/>
  <c r="M193" i="4"/>
  <c r="L200" i="4"/>
  <c r="I210" i="4"/>
  <c r="J210" i="4" s="1"/>
  <c r="M214" i="4"/>
  <c r="A214" i="4"/>
  <c r="I214" i="4"/>
  <c r="J214" i="4" s="1"/>
  <c r="L217" i="4"/>
  <c r="A217" i="4"/>
  <c r="M217" i="4"/>
  <c r="L251" i="4"/>
  <c r="A251" i="4"/>
  <c r="M251" i="4"/>
  <c r="I251" i="4"/>
  <c r="J251" i="4" s="1"/>
  <c r="M255" i="4"/>
  <c r="I255" i="4"/>
  <c r="J255" i="4" s="1"/>
  <c r="A255" i="4"/>
  <c r="M5" i="4"/>
  <c r="L5" i="4"/>
  <c r="I5" i="4"/>
  <c r="J5" i="4" s="1"/>
  <c r="I21" i="4"/>
  <c r="J21" i="4" s="1"/>
  <c r="A45" i="4"/>
  <c r="M45" i="4"/>
  <c r="L45" i="4"/>
  <c r="M75" i="4"/>
  <c r="L75" i="4"/>
  <c r="I109" i="4"/>
  <c r="J109" i="4" s="1"/>
  <c r="A126" i="4"/>
  <c r="M126" i="4"/>
  <c r="L138" i="4"/>
  <c r="A144" i="4"/>
  <c r="M144" i="4"/>
  <c r="L144" i="4"/>
  <c r="M171" i="4"/>
  <c r="A181" i="4"/>
  <c r="I181" i="4"/>
  <c r="J181" i="4" s="1"/>
  <c r="M181" i="4"/>
  <c r="L181" i="4"/>
  <c r="N234" i="4"/>
  <c r="O234" i="4" s="1"/>
  <c r="K325" i="4"/>
  <c r="N325" i="4"/>
  <c r="O325" i="4" s="1"/>
  <c r="L329" i="4"/>
  <c r="A329" i="4"/>
  <c r="M329" i="4"/>
  <c r="K332" i="4"/>
  <c r="L13" i="4"/>
  <c r="N13" i="4" s="1"/>
  <c r="O13" i="4" s="1"/>
  <c r="A13" i="4"/>
  <c r="I28" i="4"/>
  <c r="J28" i="4" s="1"/>
  <c r="L31" i="4"/>
  <c r="N31" i="4" s="1"/>
  <c r="O31" i="4" s="1"/>
  <c r="A31" i="4"/>
  <c r="L64" i="4"/>
  <c r="L86" i="4"/>
  <c r="M89" i="4"/>
  <c r="L89" i="4"/>
  <c r="I95" i="4"/>
  <c r="J95" i="4" s="1"/>
  <c r="M106" i="4"/>
  <c r="L109" i="4"/>
  <c r="M138" i="4"/>
  <c r="L156" i="4"/>
  <c r="L168" i="4"/>
  <c r="N168" i="4" s="1"/>
  <c r="O168" i="4" s="1"/>
  <c r="M168" i="4"/>
  <c r="I177" i="4"/>
  <c r="J177" i="4" s="1"/>
  <c r="L214" i="4"/>
  <c r="L255" i="4"/>
  <c r="I16" i="4"/>
  <c r="J16" i="4" s="1"/>
  <c r="M42" i="4"/>
  <c r="A62" i="4"/>
  <c r="I75" i="4"/>
  <c r="J75" i="4" s="1"/>
  <c r="M86" i="4"/>
  <c r="L95" i="4"/>
  <c r="M109" i="4"/>
  <c r="L165" i="4"/>
  <c r="M185" i="4"/>
  <c r="A185" i="4"/>
  <c r="M207" i="4"/>
  <c r="I207" i="4"/>
  <c r="J207" i="4" s="1"/>
  <c r="L207" i="4"/>
  <c r="M248" i="4"/>
  <c r="A248" i="4"/>
  <c r="M267" i="4"/>
  <c r="L267" i="4"/>
  <c r="A267" i="4"/>
  <c r="K313" i="4"/>
  <c r="I329" i="4"/>
  <c r="J329" i="4" s="1"/>
  <c r="A18" i="4"/>
  <c r="M18" i="4"/>
  <c r="L18" i="4"/>
  <c r="A132" i="4"/>
  <c r="I132" i="4"/>
  <c r="J132" i="4" s="1"/>
  <c r="A192" i="4"/>
  <c r="M192" i="4"/>
  <c r="L192" i="4"/>
  <c r="A8" i="4"/>
  <c r="I43" i="4"/>
  <c r="J43" i="4" s="1"/>
  <c r="L69" i="4"/>
  <c r="I69" i="4"/>
  <c r="J69" i="4" s="1"/>
  <c r="I107" i="4"/>
  <c r="J107" i="4" s="1"/>
  <c r="I179" i="4"/>
  <c r="J179" i="4" s="1"/>
  <c r="L285" i="4"/>
  <c r="N285" i="4" s="1"/>
  <c r="O285" i="4" s="1"/>
  <c r="M285" i="4"/>
  <c r="A285" i="4"/>
  <c r="I378" i="4"/>
  <c r="J378" i="4" s="1"/>
  <c r="L378" i="4"/>
  <c r="L307" i="4"/>
  <c r="M307" i="4"/>
  <c r="A307" i="4"/>
  <c r="K351" i="4"/>
  <c r="K306" i="4"/>
  <c r="N306" i="4"/>
  <c r="O306" i="4" s="1"/>
  <c r="L328" i="4"/>
  <c r="M328" i="4"/>
  <c r="I328" i="4"/>
  <c r="J328" i="4" s="1"/>
  <c r="M335" i="4"/>
  <c r="A335" i="4"/>
  <c r="M30" i="4"/>
  <c r="L90" i="4"/>
  <c r="I127" i="4"/>
  <c r="J127" i="4" s="1"/>
  <c r="M211" i="4"/>
  <c r="L211" i="4"/>
  <c r="I211" i="4"/>
  <c r="J211" i="4" s="1"/>
  <c r="L263" i="4"/>
  <c r="A263" i="4"/>
  <c r="A338" i="4"/>
  <c r="L338" i="4"/>
  <c r="M338" i="4"/>
  <c r="L33" i="4"/>
  <c r="A33" i="4"/>
  <c r="L46" i="4"/>
  <c r="N46" i="4" s="1"/>
  <c r="O46" i="4" s="1"/>
  <c r="L88" i="4"/>
  <c r="I97" i="4"/>
  <c r="J97" i="4" s="1"/>
  <c r="I135" i="4"/>
  <c r="J135" i="4" s="1"/>
  <c r="A140" i="4"/>
  <c r="M142" i="4"/>
  <c r="M145" i="4"/>
  <c r="M187" i="4"/>
  <c r="L187" i="4"/>
  <c r="N187" i="4" s="1"/>
  <c r="O187" i="4" s="1"/>
  <c r="A187" i="4"/>
  <c r="L190" i="4"/>
  <c r="M198" i="4"/>
  <c r="L254" i="4"/>
  <c r="A254" i="4"/>
  <c r="M254" i="4"/>
  <c r="I263" i="4"/>
  <c r="J263" i="4" s="1"/>
  <c r="A288" i="4"/>
  <c r="L288" i="4"/>
  <c r="N288" i="4" s="1"/>
  <c r="O288" i="4" s="1"/>
  <c r="N303" i="4"/>
  <c r="O303" i="4" s="1"/>
  <c r="I335" i="4"/>
  <c r="J335" i="4" s="1"/>
  <c r="K381" i="4"/>
  <c r="N381" i="4"/>
  <c r="O381" i="4" s="1"/>
  <c r="M345" i="4"/>
  <c r="A345" i="4"/>
  <c r="K348" i="4"/>
  <c r="L268" i="4"/>
  <c r="N268" i="4" s="1"/>
  <c r="O268" i="4" s="1"/>
  <c r="A268" i="4"/>
  <c r="M268" i="4"/>
  <c r="M277" i="4"/>
  <c r="A277" i="4"/>
  <c r="A280" i="4"/>
  <c r="M280" i="4"/>
  <c r="A314" i="4"/>
  <c r="L314" i="4"/>
  <c r="A343" i="4"/>
  <c r="M349" i="4"/>
  <c r="L349" i="4"/>
  <c r="A349" i="4"/>
  <c r="I349" i="4"/>
  <c r="J349" i="4" s="1"/>
  <c r="L261" i="4"/>
  <c r="A261" i="4"/>
  <c r="M289" i="4"/>
  <c r="L289" i="4"/>
  <c r="I289" i="4"/>
  <c r="J289" i="4" s="1"/>
  <c r="L321" i="4"/>
  <c r="A321" i="4"/>
  <c r="I321" i="4"/>
  <c r="J321" i="4" s="1"/>
  <c r="I324" i="4"/>
  <c r="J324" i="4" s="1"/>
  <c r="A324" i="4"/>
  <c r="A330" i="4"/>
  <c r="M330" i="4"/>
  <c r="I330" i="4"/>
  <c r="J330" i="4" s="1"/>
  <c r="M408" i="4"/>
  <c r="L408" i="4"/>
  <c r="A408" i="4"/>
  <c r="I408" i="4"/>
  <c r="J408" i="4" s="1"/>
  <c r="M283" i="4"/>
  <c r="L283" i="4"/>
  <c r="K295" i="4"/>
  <c r="L305" i="4"/>
  <c r="A305" i="4"/>
  <c r="L330" i="4"/>
  <c r="L141" i="4"/>
  <c r="N141" i="4" s="1"/>
  <c r="O141" i="4" s="1"/>
  <c r="M141" i="4"/>
  <c r="M159" i="4"/>
  <c r="L159" i="4"/>
  <c r="I235" i="4"/>
  <c r="J235" i="4" s="1"/>
  <c r="I261" i="4"/>
  <c r="J261" i="4" s="1"/>
  <c r="M295" i="4"/>
  <c r="L302" i="4"/>
  <c r="A302" i="4"/>
  <c r="M321" i="4"/>
  <c r="L324" i="4"/>
  <c r="M364" i="4"/>
  <c r="L364" i="4"/>
  <c r="N364" i="4" s="1"/>
  <c r="O364" i="4" s="1"/>
  <c r="K368" i="4"/>
  <c r="N368" i="4"/>
  <c r="O368" i="4" s="1"/>
  <c r="A299" i="4"/>
  <c r="M299" i="4"/>
  <c r="N305" i="4"/>
  <c r="O305" i="4" s="1"/>
  <c r="L318" i="4"/>
  <c r="A318" i="4"/>
  <c r="M318" i="4"/>
  <c r="K397" i="4"/>
  <c r="A213" i="4"/>
  <c r="I213" i="4"/>
  <c r="J213" i="4" s="1"/>
  <c r="A227" i="4"/>
  <c r="L227" i="4"/>
  <c r="K364" i="4"/>
  <c r="A398" i="4"/>
  <c r="M417" i="4"/>
  <c r="L417" i="4"/>
  <c r="A417" i="4"/>
  <c r="I417" i="4"/>
  <c r="J417" i="4" s="1"/>
  <c r="A9" i="4"/>
  <c r="I117" i="4"/>
  <c r="J117" i="4" s="1"/>
  <c r="I144" i="4"/>
  <c r="J144" i="4" s="1"/>
  <c r="I197" i="4"/>
  <c r="J197" i="4" s="1"/>
  <c r="A197" i="4"/>
  <c r="M202" i="4"/>
  <c r="N238" i="4"/>
  <c r="O238" i="4" s="1"/>
  <c r="M290" i="4"/>
  <c r="A290" i="4"/>
  <c r="M302" i="4"/>
  <c r="I318" i="4"/>
  <c r="J318" i="4" s="1"/>
  <c r="I337" i="4"/>
  <c r="J337" i="4" s="1"/>
  <c r="L296" i="4"/>
  <c r="N296" i="4" s="1"/>
  <c r="O296" i="4" s="1"/>
  <c r="A296" i="4"/>
  <c r="L299" i="4"/>
  <c r="A315" i="4"/>
  <c r="M315" i="4"/>
  <c r="K327" i="4"/>
  <c r="K361" i="4"/>
  <c r="N361" i="4"/>
  <c r="O361" i="4" s="1"/>
  <c r="A139" i="4"/>
  <c r="I139" i="4"/>
  <c r="J139" i="4" s="1"/>
  <c r="L183" i="4"/>
  <c r="N183" i="4" s="1"/>
  <c r="O183" i="4" s="1"/>
  <c r="M213" i="4"/>
  <c r="I227" i="4"/>
  <c r="J227" i="4" s="1"/>
  <c r="L247" i="4"/>
  <c r="N247" i="4" s="1"/>
  <c r="O247" i="4" s="1"/>
  <c r="M247" i="4"/>
  <c r="L275" i="4"/>
  <c r="N275" i="4" s="1"/>
  <c r="O275" i="4" s="1"/>
  <c r="A275" i="4"/>
  <c r="I9" i="4"/>
  <c r="J9" i="4" s="1"/>
  <c r="I37" i="4"/>
  <c r="J37" i="4" s="1"/>
  <c r="A37" i="4"/>
  <c r="I52" i="4"/>
  <c r="J52" i="4" s="1"/>
  <c r="A85" i="4"/>
  <c r="L85" i="4"/>
  <c r="I101" i="4"/>
  <c r="J101" i="4" s="1"/>
  <c r="I108" i="4"/>
  <c r="J108" i="4" s="1"/>
  <c r="A129" i="4"/>
  <c r="M129" i="4"/>
  <c r="L129" i="4"/>
  <c r="L197" i="4"/>
  <c r="A222" i="4"/>
  <c r="K233" i="4"/>
  <c r="K244" i="4"/>
  <c r="A322" i="4"/>
  <c r="M322" i="4"/>
  <c r="I322" i="4"/>
  <c r="J322" i="4" s="1"/>
  <c r="A328" i="4"/>
  <c r="L337" i="4"/>
  <c r="M369" i="4"/>
  <c r="A369" i="4"/>
  <c r="N391" i="4"/>
  <c r="O391" i="4" s="1"/>
  <c r="K391" i="4"/>
  <c r="L230" i="4"/>
  <c r="M230" i="4"/>
  <c r="M250" i="4"/>
  <c r="L250" i="4"/>
  <c r="N250" i="4" s="1"/>
  <c r="O250" i="4" s="1"/>
  <c r="M309" i="4"/>
  <c r="I309" i="4"/>
  <c r="J309" i="4" s="1"/>
  <c r="A309" i="4"/>
  <c r="L309" i="4"/>
  <c r="L266" i="4"/>
  <c r="N266" i="4" s="1"/>
  <c r="O266" i="4" s="1"/>
  <c r="M266" i="4"/>
  <c r="K275" i="4"/>
  <c r="I287" i="4"/>
  <c r="J287" i="4" s="1"/>
  <c r="A287" i="4"/>
  <c r="K369" i="4"/>
  <c r="I18" i="4"/>
  <c r="J18" i="4" s="1"/>
  <c r="A50" i="4"/>
  <c r="M52" i="4"/>
  <c r="A63" i="4"/>
  <c r="L99" i="4"/>
  <c r="A106" i="4"/>
  <c r="L139" i="4"/>
  <c r="I167" i="4"/>
  <c r="J167" i="4" s="1"/>
  <c r="A167" i="4"/>
  <c r="L170" i="4"/>
  <c r="N170" i="4" s="1"/>
  <c r="O170" i="4" s="1"/>
  <c r="M170" i="4"/>
  <c r="M178" i="4"/>
  <c r="A178" i="4"/>
  <c r="I192" i="4"/>
  <c r="J192" i="4" s="1"/>
  <c r="L202" i="4"/>
  <c r="N202" i="4" s="1"/>
  <c r="O202" i="4" s="1"/>
  <c r="A225" i="4"/>
  <c r="L225" i="4"/>
  <c r="N225" i="4" s="1"/>
  <c r="O225" i="4" s="1"/>
  <c r="M227" i="4"/>
  <c r="I230" i="4"/>
  <c r="J230" i="4" s="1"/>
  <c r="M233" i="4"/>
  <c r="M236" i="4"/>
  <c r="L236" i="4"/>
  <c r="I236" i="4"/>
  <c r="J236" i="4" s="1"/>
  <c r="K256" i="4"/>
  <c r="N272" i="4"/>
  <c r="O272" i="4" s="1"/>
  <c r="K272" i="4"/>
  <c r="M275" i="4"/>
  <c r="M287" i="4"/>
  <c r="L290" i="4"/>
  <c r="L322" i="4"/>
  <c r="N341" i="4"/>
  <c r="O341" i="4" s="1"/>
  <c r="L347" i="4"/>
  <c r="A347" i="4"/>
  <c r="M347" i="4"/>
  <c r="I347" i="4"/>
  <c r="J347" i="4" s="1"/>
  <c r="M388" i="4"/>
  <c r="I388" i="4"/>
  <c r="J388" i="4" s="1"/>
  <c r="A388" i="4"/>
  <c r="I169" i="4"/>
  <c r="J169" i="4" s="1"/>
  <c r="I241" i="4"/>
  <c r="J241" i="4" s="1"/>
  <c r="M241" i="4"/>
  <c r="A259" i="4"/>
  <c r="L259" i="4"/>
  <c r="L262" i="4"/>
  <c r="N262" i="4" s="1"/>
  <c r="O262" i="4" s="1"/>
  <c r="A262" i="4"/>
  <c r="I353" i="4"/>
  <c r="J353" i="4" s="1"/>
  <c r="I359" i="4"/>
  <c r="J359" i="4" s="1"/>
  <c r="M359" i="4"/>
  <c r="L359" i="4"/>
  <c r="M366" i="4"/>
  <c r="I366" i="4"/>
  <c r="J366" i="4" s="1"/>
  <c r="L366" i="4"/>
  <c r="L376" i="4"/>
  <c r="A376" i="4"/>
  <c r="K418" i="4"/>
  <c r="L40" i="4"/>
  <c r="N40" i="4" s="1"/>
  <c r="O40" i="4" s="1"/>
  <c r="L81" i="4"/>
  <c r="N81" i="4" s="1"/>
  <c r="O81" i="4" s="1"/>
  <c r="I174" i="4"/>
  <c r="J174" i="4" s="1"/>
  <c r="L194" i="4"/>
  <c r="I194" i="4"/>
  <c r="J194" i="4" s="1"/>
  <c r="I204" i="4"/>
  <c r="J204" i="4" s="1"/>
  <c r="I216" i="4"/>
  <c r="J216" i="4" s="1"/>
  <c r="M226" i="4"/>
  <c r="L226" i="4"/>
  <c r="I231" i="4"/>
  <c r="J231" i="4" s="1"/>
  <c r="M231" i="4"/>
  <c r="L231" i="4"/>
  <c r="A244" i="4"/>
  <c r="L244" i="4"/>
  <c r="N244" i="4" s="1"/>
  <c r="O244" i="4" s="1"/>
  <c r="L281" i="4"/>
  <c r="M281" i="4"/>
  <c r="I281" i="4"/>
  <c r="J281" i="4" s="1"/>
  <c r="A284" i="4"/>
  <c r="L284" i="4"/>
  <c r="A323" i="4"/>
  <c r="I323" i="4"/>
  <c r="J323" i="4" s="1"/>
  <c r="K350" i="4"/>
  <c r="I376" i="4"/>
  <c r="J376" i="4" s="1"/>
  <c r="I160" i="4"/>
  <c r="J160" i="4" s="1"/>
  <c r="M189" i="4"/>
  <c r="L189" i="4"/>
  <c r="N189" i="4" s="1"/>
  <c r="O189" i="4" s="1"/>
  <c r="L221" i="4"/>
  <c r="N221" i="4" s="1"/>
  <c r="O221" i="4" s="1"/>
  <c r="I259" i="4"/>
  <c r="J259" i="4" s="1"/>
  <c r="L265" i="4"/>
  <c r="I298" i="4"/>
  <c r="J298" i="4" s="1"/>
  <c r="I304" i="4"/>
  <c r="J304" i="4" s="1"/>
  <c r="L304" i="4"/>
  <c r="L320" i="4"/>
  <c r="I334" i="4"/>
  <c r="J334" i="4" s="1"/>
  <c r="A334" i="4"/>
  <c r="L339" i="4"/>
  <c r="N339" i="4" s="1"/>
  <c r="O339" i="4" s="1"/>
  <c r="L350" i="4"/>
  <c r="N350" i="4" s="1"/>
  <c r="O350" i="4" s="1"/>
  <c r="K362" i="4"/>
  <c r="M386" i="4"/>
  <c r="L386" i="4"/>
  <c r="I386" i="4"/>
  <c r="J386" i="4" s="1"/>
  <c r="A386" i="4"/>
  <c r="K189" i="4"/>
  <c r="L204" i="4"/>
  <c r="M259" i="4"/>
  <c r="N276" i="4"/>
  <c r="O276" i="4" s="1"/>
  <c r="M320" i="4"/>
  <c r="A326" i="4"/>
  <c r="I326" i="4"/>
  <c r="J326" i="4" s="1"/>
  <c r="M350" i="4"/>
  <c r="M376" i="4"/>
  <c r="K431" i="4"/>
  <c r="I345" i="4"/>
  <c r="J345" i="4" s="1"/>
  <c r="I354" i="4"/>
  <c r="J354" i="4" s="1"/>
  <c r="A354" i="4"/>
  <c r="M354" i="4"/>
  <c r="L354" i="4"/>
  <c r="N380" i="4"/>
  <c r="O380" i="4" s="1"/>
  <c r="K380" i="4"/>
  <c r="M428" i="4"/>
  <c r="L428" i="4"/>
  <c r="A428" i="4"/>
  <c r="I428" i="4"/>
  <c r="J428" i="4" s="1"/>
  <c r="L355" i="4"/>
  <c r="M355" i="4"/>
  <c r="M378" i="4"/>
  <c r="A378" i="4"/>
  <c r="M311" i="4"/>
  <c r="L311" i="4"/>
  <c r="I311" i="4"/>
  <c r="J311" i="4" s="1"/>
  <c r="A333" i="4"/>
  <c r="M333" i="4"/>
  <c r="L333" i="4"/>
  <c r="K341" i="4"/>
  <c r="M389" i="4"/>
  <c r="L389" i="4"/>
  <c r="K434" i="4"/>
  <c r="L77" i="4"/>
  <c r="A79" i="4"/>
  <c r="L121" i="4"/>
  <c r="M121" i="4"/>
  <c r="L132" i="4"/>
  <c r="M191" i="4"/>
  <c r="A241" i="4"/>
  <c r="I248" i="4"/>
  <c r="J248" i="4" s="1"/>
  <c r="I278" i="4"/>
  <c r="J278" i="4" s="1"/>
  <c r="I283" i="4"/>
  <c r="J283" i="4" s="1"/>
  <c r="A320" i="4"/>
  <c r="I333" i="4"/>
  <c r="J333" i="4" s="1"/>
  <c r="M341" i="4"/>
  <c r="I365" i="4"/>
  <c r="J365" i="4" s="1"/>
  <c r="A365" i="4"/>
  <c r="L365" i="4"/>
  <c r="I372" i="4"/>
  <c r="J372" i="4" s="1"/>
  <c r="A372" i="4"/>
  <c r="M372" i="4"/>
  <c r="L372" i="4"/>
  <c r="A339" i="4"/>
  <c r="N344" i="4"/>
  <c r="O344" i="4" s="1"/>
  <c r="I356" i="4"/>
  <c r="J356" i="4" s="1"/>
  <c r="M356" i="4"/>
  <c r="A366" i="4"/>
  <c r="N382" i="4"/>
  <c r="O382" i="4" s="1"/>
  <c r="I389" i="4"/>
  <c r="J389" i="4" s="1"/>
  <c r="N385" i="4"/>
  <c r="O385" i="4" s="1"/>
  <c r="N414" i="4"/>
  <c r="O414" i="4" s="1"/>
  <c r="I155" i="4"/>
  <c r="J155" i="4" s="1"/>
  <c r="I173" i="4"/>
  <c r="J173" i="4" s="1"/>
  <c r="L173" i="4"/>
  <c r="L274" i="4"/>
  <c r="A274" i="4"/>
  <c r="L313" i="4"/>
  <c r="N313" i="4" s="1"/>
  <c r="O313" i="4" s="1"/>
  <c r="M313" i="4"/>
  <c r="A313" i="4"/>
  <c r="A346" i="4"/>
  <c r="I346" i="4"/>
  <c r="J346" i="4" s="1"/>
  <c r="M371" i="4"/>
  <c r="L22" i="4"/>
  <c r="A153" i="4"/>
  <c r="M220" i="4"/>
  <c r="A220" i="4"/>
  <c r="A246" i="4"/>
  <c r="M246" i="4"/>
  <c r="A282" i="4"/>
  <c r="L287" i="4"/>
  <c r="M362" i="4"/>
  <c r="L362" i="4"/>
  <c r="M375" i="4"/>
  <c r="L375" i="4"/>
  <c r="N375" i="4" s="1"/>
  <c r="O375" i="4" s="1"/>
  <c r="A375" i="4"/>
  <c r="M387" i="4"/>
  <c r="I387" i="4"/>
  <c r="J387" i="4" s="1"/>
  <c r="L387" i="4"/>
  <c r="A387" i="4"/>
  <c r="L317" i="4"/>
  <c r="M317" i="4"/>
  <c r="L367" i="4"/>
  <c r="N367" i="4" s="1"/>
  <c r="O367" i="4" s="1"/>
  <c r="M367" i="4"/>
  <c r="A367" i="4"/>
  <c r="A371" i="4"/>
  <c r="I383" i="4"/>
  <c r="J383" i="4" s="1"/>
  <c r="A383" i="4"/>
  <c r="L422" i="4"/>
  <c r="M422" i="4"/>
  <c r="L411" i="4"/>
  <c r="N411" i="4"/>
  <c r="O411" i="4" s="1"/>
  <c r="K411" i="4"/>
  <c r="M411" i="4"/>
  <c r="K426" i="4"/>
  <c r="L110" i="4"/>
  <c r="N110" i="4" s="1"/>
  <c r="O110" i="4" s="1"/>
  <c r="M152" i="4"/>
  <c r="M167" i="4"/>
  <c r="M228" i="4"/>
  <c r="I277" i="4"/>
  <c r="J277" i="4" s="1"/>
  <c r="M303" i="4"/>
  <c r="I308" i="4"/>
  <c r="J308" i="4" s="1"/>
  <c r="M308" i="4"/>
  <c r="M397" i="4"/>
  <c r="L397" i="4"/>
  <c r="N397" i="4" s="1"/>
  <c r="O397" i="4" s="1"/>
  <c r="A397" i="4"/>
  <c r="A312" i="4"/>
  <c r="M327" i="4"/>
  <c r="L369" i="4"/>
  <c r="N369" i="4" s="1"/>
  <c r="O369" i="4" s="1"/>
  <c r="I394" i="4"/>
  <c r="J394" i="4" s="1"/>
  <c r="A394" i="4"/>
  <c r="M394" i="4"/>
  <c r="M406" i="4"/>
  <c r="L406" i="4"/>
  <c r="A406" i="4"/>
  <c r="I406" i="4"/>
  <c r="J406" i="4" s="1"/>
  <c r="A440" i="4"/>
  <c r="M440" i="4"/>
  <c r="I440" i="4"/>
  <c r="J440" i="4" s="1"/>
  <c r="L433" i="4"/>
  <c r="M433" i="4"/>
  <c r="A433" i="4"/>
  <c r="M257" i="4"/>
  <c r="I257" i="4"/>
  <c r="J257" i="4" s="1"/>
  <c r="M269" i="4"/>
  <c r="A304" i="4"/>
  <c r="M373" i="4"/>
  <c r="L373" i="4"/>
  <c r="N373" i="4" s="1"/>
  <c r="O373" i="4" s="1"/>
  <c r="A381" i="4"/>
  <c r="I392" i="4"/>
  <c r="J392" i="4" s="1"/>
  <c r="M392" i="4"/>
  <c r="M398" i="4"/>
  <c r="L398" i="4"/>
  <c r="N404" i="4"/>
  <c r="O404" i="4" s="1"/>
  <c r="I422" i="4"/>
  <c r="J422" i="4" s="1"/>
  <c r="K437" i="4"/>
  <c r="A418" i="4"/>
  <c r="M418" i="4"/>
  <c r="L418" i="4"/>
  <c r="N418" i="4" s="1"/>
  <c r="O418" i="4" s="1"/>
  <c r="L351" i="4"/>
  <c r="N351" i="4" s="1"/>
  <c r="O351" i="4" s="1"/>
  <c r="M351" i="4"/>
  <c r="K442" i="4"/>
  <c r="M399" i="4"/>
  <c r="I399" i="4"/>
  <c r="J399" i="4" s="1"/>
  <c r="A399" i="4"/>
  <c r="I405" i="4"/>
  <c r="J405" i="4" s="1"/>
  <c r="A405" i="4"/>
  <c r="I253" i="4"/>
  <c r="J253" i="4" s="1"/>
  <c r="M265" i="4"/>
  <c r="A295" i="4"/>
  <c r="L295" i="4"/>
  <c r="N295" i="4" s="1"/>
  <c r="O295" i="4" s="1"/>
  <c r="I360" i="4"/>
  <c r="J360" i="4" s="1"/>
  <c r="L371" i="4"/>
  <c r="N371" i="4" s="1"/>
  <c r="O371" i="4" s="1"/>
  <c r="K379" i="4"/>
  <c r="L393" i="4"/>
  <c r="N393" i="4" s="1"/>
  <c r="O393" i="4" s="1"/>
  <c r="M393" i="4"/>
  <c r="K402" i="4"/>
  <c r="L382" i="4"/>
  <c r="A382" i="4"/>
  <c r="L399" i="4"/>
  <c r="N435" i="4"/>
  <c r="O435" i="4" s="1"/>
  <c r="K435" i="4"/>
  <c r="I300" i="4"/>
  <c r="J300" i="4" s="1"/>
  <c r="I358" i="4"/>
  <c r="J358" i="4" s="1"/>
  <c r="L360" i="4"/>
  <c r="L363" i="4"/>
  <c r="A363" i="4"/>
  <c r="I374" i="4"/>
  <c r="J374" i="4" s="1"/>
  <c r="K393" i="4"/>
  <c r="L405" i="4"/>
  <c r="M409" i="4"/>
  <c r="L409" i="4"/>
  <c r="I409" i="4"/>
  <c r="J409" i="4" s="1"/>
  <c r="A229" i="4"/>
  <c r="L241" i="4"/>
  <c r="A249" i="4"/>
  <c r="M249" i="4"/>
  <c r="M430" i="4"/>
  <c r="L430" i="4"/>
  <c r="I430" i="4"/>
  <c r="J430" i="4" s="1"/>
  <c r="A430" i="4"/>
  <c r="A184" i="4"/>
  <c r="L213" i="4"/>
  <c r="L215" i="4"/>
  <c r="N215" i="4" s="1"/>
  <c r="O215" i="4" s="1"/>
  <c r="I217" i="4"/>
  <c r="J217" i="4" s="1"/>
  <c r="I219" i="4"/>
  <c r="J219" i="4" s="1"/>
  <c r="A392" i="4"/>
  <c r="A350" i="4"/>
  <c r="M365" i="4"/>
  <c r="A420" i="4"/>
  <c r="M420" i="4"/>
  <c r="L420" i="4"/>
  <c r="A431" i="4"/>
  <c r="M431" i="4"/>
  <c r="L431" i="4"/>
  <c r="N431" i="4" s="1"/>
  <c r="O431" i="4" s="1"/>
  <c r="I182" i="4"/>
  <c r="J182" i="4" s="1"/>
  <c r="L334" i="4"/>
  <c r="L336" i="4"/>
  <c r="I338" i="4"/>
  <c r="J338" i="4" s="1"/>
  <c r="I340" i="4"/>
  <c r="J340" i="4" s="1"/>
  <c r="A380" i="4"/>
  <c r="M395" i="4"/>
  <c r="L395" i="4"/>
  <c r="N395" i="4" s="1"/>
  <c r="O395" i="4" s="1"/>
  <c r="M441" i="4"/>
  <c r="L441" i="4"/>
  <c r="I441" i="4"/>
  <c r="J441" i="4" s="1"/>
  <c r="A441" i="4"/>
  <c r="A238" i="4"/>
  <c r="A359" i="4"/>
  <c r="M377" i="4"/>
  <c r="I377" i="4"/>
  <c r="J377" i="4" s="1"/>
  <c r="M384" i="4"/>
  <c r="L384" i="4"/>
  <c r="A442" i="4"/>
  <c r="M442" i="4"/>
  <c r="L442" i="4"/>
  <c r="N442" i="4" s="1"/>
  <c r="O442" i="4" s="1"/>
  <c r="A293" i="4"/>
  <c r="L370" i="4"/>
  <c r="N370" i="4" s="1"/>
  <c r="O370" i="4" s="1"/>
  <c r="L377" i="4"/>
  <c r="M410" i="4"/>
  <c r="L410" i="4"/>
  <c r="I410" i="4"/>
  <c r="J410" i="4" s="1"/>
  <c r="A410" i="4"/>
  <c r="M419" i="4"/>
  <c r="L419" i="4"/>
  <c r="I419" i="4"/>
  <c r="J419" i="4" s="1"/>
  <c r="A419" i="4"/>
  <c r="A407" i="4"/>
  <c r="M407" i="4"/>
  <c r="A429" i="4"/>
  <c r="M429" i="4"/>
  <c r="M439" i="4"/>
  <c r="L439" i="4"/>
  <c r="A439" i="4"/>
  <c r="I439" i="4"/>
  <c r="J439" i="4" s="1"/>
  <c r="A421" i="4"/>
  <c r="A432" i="4"/>
  <c r="A443" i="4"/>
  <c r="A368" i="4"/>
  <c r="A379" i="4"/>
  <c r="A390" i="4"/>
  <c r="A401" i="4"/>
  <c r="A412" i="4"/>
  <c r="A423" i="4"/>
  <c r="A434" i="4"/>
  <c r="L437" i="4"/>
  <c r="N437" i="4" s="1"/>
  <c r="O437" i="4" s="1"/>
  <c r="I421" i="4"/>
  <c r="J421" i="4" s="1"/>
  <c r="I432" i="4"/>
  <c r="J432" i="4" s="1"/>
  <c r="I443" i="4"/>
  <c r="J443" i="4" s="1"/>
  <c r="L421" i="4"/>
  <c r="L432" i="4"/>
  <c r="L443" i="4"/>
  <c r="N85" i="4" l="1"/>
  <c r="O85" i="4" s="1"/>
  <c r="N104" i="4"/>
  <c r="O104" i="4" s="1"/>
  <c r="N320" i="4"/>
  <c r="O320" i="4" s="1"/>
  <c r="N279" i="4"/>
  <c r="O279" i="4" s="1"/>
  <c r="N416" i="4"/>
  <c r="O416" i="4" s="1"/>
  <c r="K280" i="4"/>
  <c r="N355" i="4"/>
  <c r="O355" i="4" s="1"/>
  <c r="K331" i="4"/>
  <c r="N86" i="4"/>
  <c r="O86" i="4" s="1"/>
  <c r="N80" i="4"/>
  <c r="O80" i="4" s="1"/>
  <c r="K137" i="4"/>
  <c r="N74" i="4"/>
  <c r="O74" i="4" s="1"/>
  <c r="N199" i="4"/>
  <c r="O199" i="4" s="1"/>
  <c r="N186" i="4"/>
  <c r="O186" i="4" s="1"/>
  <c r="N357" i="4"/>
  <c r="O357" i="4" s="1"/>
  <c r="N19" i="4"/>
  <c r="O19" i="4" s="1"/>
  <c r="N47" i="4"/>
  <c r="O47" i="4" s="1"/>
  <c r="N206" i="4"/>
  <c r="O206" i="4" s="1"/>
  <c r="N62" i="4"/>
  <c r="O62" i="4" s="1"/>
  <c r="N239" i="4"/>
  <c r="O239" i="4" s="1"/>
  <c r="N363" i="4"/>
  <c r="O363" i="4" s="1"/>
  <c r="N398" i="4"/>
  <c r="O398" i="4" s="1"/>
  <c r="K172" i="4"/>
  <c r="N302" i="4"/>
  <c r="O302" i="4" s="1"/>
  <c r="N163" i="4"/>
  <c r="O163" i="4" s="1"/>
  <c r="N34" i="4"/>
  <c r="O34" i="4" s="1"/>
  <c r="N128" i="4"/>
  <c r="O128" i="4" s="1"/>
  <c r="N342" i="4"/>
  <c r="O342" i="4" s="1"/>
  <c r="N433" i="4"/>
  <c r="O433" i="4" s="1"/>
  <c r="N226" i="4"/>
  <c r="O226" i="4" s="1"/>
  <c r="N425" i="4"/>
  <c r="O425" i="4" s="1"/>
  <c r="N88" i="4"/>
  <c r="O88" i="4" s="1"/>
  <c r="N96" i="4"/>
  <c r="O96" i="4" s="1"/>
  <c r="N106" i="4"/>
  <c r="O106" i="4" s="1"/>
  <c r="N120" i="4"/>
  <c r="O120" i="4" s="1"/>
  <c r="N270" i="4"/>
  <c r="O270" i="4" s="1"/>
  <c r="N412" i="4"/>
  <c r="O412" i="4" s="1"/>
  <c r="N166" i="4"/>
  <c r="O166" i="4" s="1"/>
  <c r="N114" i="4"/>
  <c r="O114" i="4" s="1"/>
  <c r="K438" i="4"/>
  <c r="K429" i="4"/>
  <c r="N400" i="4"/>
  <c r="O400" i="4" s="1"/>
  <c r="N254" i="4"/>
  <c r="O254" i="4" s="1"/>
  <c r="N284" i="4"/>
  <c r="O284" i="4" s="1"/>
  <c r="N178" i="4"/>
  <c r="O178" i="4" s="1"/>
  <c r="N212" i="4"/>
  <c r="O212" i="4" s="1"/>
  <c r="N256" i="4"/>
  <c r="O256" i="4" s="1"/>
  <c r="N20" i="4"/>
  <c r="O20" i="4" s="1"/>
  <c r="K420" i="4"/>
  <c r="N126" i="4"/>
  <c r="O126" i="4" s="1"/>
  <c r="N274" i="4"/>
  <c r="O274" i="4" s="1"/>
  <c r="N76" i="4"/>
  <c r="O76" i="4" s="1"/>
  <c r="N22" i="4"/>
  <c r="O22" i="4" s="1"/>
  <c r="N290" i="4"/>
  <c r="O290" i="4" s="1"/>
  <c r="N307" i="4"/>
  <c r="O307" i="4" s="1"/>
  <c r="K415" i="4"/>
  <c r="N401" i="4"/>
  <c r="O401" i="4" s="1"/>
  <c r="K176" i="4"/>
  <c r="K12" i="4"/>
  <c r="N136" i="4"/>
  <c r="O136" i="4" s="1"/>
  <c r="N336" i="4"/>
  <c r="O336" i="4" s="1"/>
  <c r="N362" i="4"/>
  <c r="O362" i="4" s="1"/>
  <c r="N265" i="4"/>
  <c r="O265" i="4" s="1"/>
  <c r="N299" i="4"/>
  <c r="O299" i="4" s="1"/>
  <c r="N159" i="4"/>
  <c r="O159" i="4" s="1"/>
  <c r="N314" i="4"/>
  <c r="O314" i="4" s="1"/>
  <c r="N33" i="4"/>
  <c r="O33" i="4" s="1"/>
  <c r="N27" i="4"/>
  <c r="O27" i="4" s="1"/>
  <c r="N140" i="4"/>
  <c r="O140" i="4" s="1"/>
  <c r="N49" i="4"/>
  <c r="O49" i="4" s="1"/>
  <c r="N402" i="4"/>
  <c r="O402" i="4" s="1"/>
  <c r="N115" i="4"/>
  <c r="O115" i="4" s="1"/>
  <c r="K423" i="4"/>
  <c r="N423" i="4"/>
  <c r="O423" i="4" s="1"/>
  <c r="K286" i="4"/>
  <c r="N286" i="4"/>
  <c r="O286" i="4" s="1"/>
  <c r="K92" i="4"/>
  <c r="N92" i="4"/>
  <c r="O92" i="4" s="1"/>
  <c r="N413" i="4"/>
  <c r="O413" i="4" s="1"/>
  <c r="N45" i="4"/>
  <c r="O45" i="4" s="1"/>
  <c r="N89" i="4"/>
  <c r="O89" i="4" s="1"/>
  <c r="N15" i="4"/>
  <c r="O15" i="4" s="1"/>
  <c r="N23" i="4"/>
  <c r="O23" i="4" s="1"/>
  <c r="K55" i="4"/>
  <c r="N148" i="4"/>
  <c r="O148" i="4" s="1"/>
  <c r="K427" i="4"/>
  <c r="N427" i="4"/>
  <c r="O427" i="4" s="1"/>
  <c r="K47" i="4"/>
  <c r="K184" i="4"/>
  <c r="N184" i="4"/>
  <c r="O184" i="4" s="1"/>
  <c r="K239" i="4"/>
  <c r="K403" i="4"/>
  <c r="N403" i="4"/>
  <c r="O403" i="4" s="1"/>
  <c r="K151" i="4"/>
  <c r="N151" i="4"/>
  <c r="O151" i="4" s="1"/>
  <c r="K125" i="4"/>
  <c r="N125" i="4"/>
  <c r="O125" i="4" s="1"/>
  <c r="N129" i="4"/>
  <c r="O129" i="4" s="1"/>
  <c r="N384" i="4"/>
  <c r="O384" i="4" s="1"/>
  <c r="N424" i="4"/>
  <c r="O424" i="4" s="1"/>
  <c r="N317" i="4"/>
  <c r="O317" i="4" s="1"/>
  <c r="K153" i="4"/>
  <c r="N153" i="4"/>
  <c r="O153" i="4" s="1"/>
  <c r="K343" i="4"/>
  <c r="N158" i="4"/>
  <c r="O158" i="4" s="1"/>
  <c r="K112" i="4"/>
  <c r="N312" i="4"/>
  <c r="O312" i="4" s="1"/>
  <c r="K312" i="4"/>
  <c r="N407" i="4"/>
  <c r="O407" i="4" s="1"/>
  <c r="K407" i="4"/>
  <c r="N249" i="4"/>
  <c r="O249" i="4" s="1"/>
  <c r="N390" i="4"/>
  <c r="O390" i="4" s="1"/>
  <c r="N113" i="4"/>
  <c r="O113" i="4" s="1"/>
  <c r="K34" i="4"/>
  <c r="N142" i="4"/>
  <c r="O142" i="4" s="1"/>
  <c r="K142" i="4"/>
  <c r="N201" i="4"/>
  <c r="O201" i="4" s="1"/>
  <c r="K162" i="4"/>
  <c r="N162" i="4"/>
  <c r="O162" i="4" s="1"/>
  <c r="K197" i="4"/>
  <c r="N197" i="4"/>
  <c r="O197" i="4" s="1"/>
  <c r="N405" i="4"/>
  <c r="O405" i="4" s="1"/>
  <c r="K405" i="4"/>
  <c r="N287" i="4"/>
  <c r="O287" i="4" s="1"/>
  <c r="K287" i="4"/>
  <c r="K257" i="4"/>
  <c r="N257" i="4"/>
  <c r="O257" i="4" s="1"/>
  <c r="N241" i="4"/>
  <c r="O241" i="4" s="1"/>
  <c r="K241" i="4"/>
  <c r="N211" i="4"/>
  <c r="O211" i="4" s="1"/>
  <c r="K211" i="4"/>
  <c r="N160" i="4"/>
  <c r="O160" i="4" s="1"/>
  <c r="K160" i="4"/>
  <c r="N5" i="4"/>
  <c r="O5" i="4" s="1"/>
  <c r="K5" i="4"/>
  <c r="N264" i="4"/>
  <c r="O264" i="4" s="1"/>
  <c r="K264" i="4"/>
  <c r="K410" i="4"/>
  <c r="N410" i="4"/>
  <c r="O410" i="4" s="1"/>
  <c r="N346" i="4"/>
  <c r="O346" i="4" s="1"/>
  <c r="K346" i="4"/>
  <c r="N376" i="4"/>
  <c r="O376" i="4" s="1"/>
  <c r="K376" i="4"/>
  <c r="K235" i="4"/>
  <c r="N235" i="4"/>
  <c r="O235" i="4" s="1"/>
  <c r="K165" i="4"/>
  <c r="N165" i="4"/>
  <c r="O165" i="4" s="1"/>
  <c r="K340" i="4"/>
  <c r="N340" i="4"/>
  <c r="O340" i="4" s="1"/>
  <c r="K386" i="4"/>
  <c r="N386" i="4"/>
  <c r="O386" i="4" s="1"/>
  <c r="K388" i="4"/>
  <c r="N388" i="4"/>
  <c r="O388" i="4" s="1"/>
  <c r="K127" i="4"/>
  <c r="N127" i="4"/>
  <c r="O127" i="4" s="1"/>
  <c r="N177" i="4"/>
  <c r="O177" i="4" s="1"/>
  <c r="K177" i="4"/>
  <c r="K171" i="4"/>
  <c r="N171" i="4"/>
  <c r="O171" i="4" s="1"/>
  <c r="N41" i="4"/>
  <c r="O41" i="4" s="1"/>
  <c r="K41" i="4"/>
  <c r="N229" i="4"/>
  <c r="O229" i="4" s="1"/>
  <c r="K229" i="4"/>
  <c r="N161" i="4"/>
  <c r="O161" i="4" s="1"/>
  <c r="K161" i="4"/>
  <c r="N138" i="4"/>
  <c r="O138" i="4" s="1"/>
  <c r="K138" i="4"/>
  <c r="N432" i="4"/>
  <c r="O432" i="4" s="1"/>
  <c r="K432" i="4"/>
  <c r="K194" i="4"/>
  <c r="N194" i="4"/>
  <c r="O194" i="4" s="1"/>
  <c r="K230" i="4"/>
  <c r="N230" i="4"/>
  <c r="O230" i="4" s="1"/>
  <c r="K322" i="4"/>
  <c r="N322" i="4"/>
  <c r="O322" i="4" s="1"/>
  <c r="N330" i="4"/>
  <c r="O330" i="4" s="1"/>
  <c r="K330" i="4"/>
  <c r="K21" i="4"/>
  <c r="N21" i="4"/>
  <c r="O21" i="4" s="1"/>
  <c r="N430" i="4"/>
  <c r="O430" i="4" s="1"/>
  <c r="K430" i="4"/>
  <c r="K174" i="4"/>
  <c r="N174" i="4"/>
  <c r="O174" i="4" s="1"/>
  <c r="K169" i="4"/>
  <c r="N169" i="4"/>
  <c r="O169" i="4" s="1"/>
  <c r="N261" i="4"/>
  <c r="O261" i="4" s="1"/>
  <c r="K261" i="4"/>
  <c r="K308" i="4"/>
  <c r="N308" i="4"/>
  <c r="O308" i="4" s="1"/>
  <c r="N237" i="4"/>
  <c r="O237" i="4" s="1"/>
  <c r="K237" i="4"/>
  <c r="N63" i="4"/>
  <c r="O63" i="4" s="1"/>
  <c r="K63" i="4"/>
  <c r="N53" i="4"/>
  <c r="O53" i="4" s="1"/>
  <c r="K53" i="4"/>
  <c r="N338" i="4"/>
  <c r="O338" i="4" s="1"/>
  <c r="K338" i="4"/>
  <c r="K277" i="4"/>
  <c r="N277" i="4"/>
  <c r="O277" i="4" s="1"/>
  <c r="K323" i="4"/>
  <c r="N323" i="4"/>
  <c r="O323" i="4" s="1"/>
  <c r="N192" i="4"/>
  <c r="O192" i="4" s="1"/>
  <c r="K192" i="4"/>
  <c r="N227" i="4"/>
  <c r="O227" i="4" s="1"/>
  <c r="K227" i="4"/>
  <c r="N324" i="4"/>
  <c r="O324" i="4" s="1"/>
  <c r="K324" i="4"/>
  <c r="N179" i="4"/>
  <c r="O179" i="4" s="1"/>
  <c r="K179" i="4"/>
  <c r="N156" i="4"/>
  <c r="O156" i="4" s="1"/>
  <c r="K156" i="4"/>
  <c r="N64" i="4"/>
  <c r="O64" i="4" s="1"/>
  <c r="K64" i="4"/>
  <c r="K72" i="4"/>
  <c r="N72" i="4"/>
  <c r="O72" i="4" s="1"/>
  <c r="K195" i="4"/>
  <c r="N195" i="4"/>
  <c r="O195" i="4" s="1"/>
  <c r="K69" i="4"/>
  <c r="N69" i="4"/>
  <c r="O69" i="4" s="1"/>
  <c r="K147" i="4"/>
  <c r="N147" i="4"/>
  <c r="O147" i="4" s="1"/>
  <c r="K150" i="4"/>
  <c r="N150" i="4"/>
  <c r="O150" i="4" s="1"/>
  <c r="K94" i="4"/>
  <c r="N94" i="4"/>
  <c r="O94" i="4" s="1"/>
  <c r="K35" i="4"/>
  <c r="N35" i="4"/>
  <c r="O35" i="4" s="1"/>
  <c r="K7" i="4"/>
  <c r="N7" i="4"/>
  <c r="O7" i="4" s="1"/>
  <c r="K271" i="4"/>
  <c r="N271" i="4"/>
  <c r="O271" i="4" s="1"/>
  <c r="K255" i="4"/>
  <c r="N255" i="4"/>
  <c r="O255" i="4" s="1"/>
  <c r="N29" i="4"/>
  <c r="O29" i="4" s="1"/>
  <c r="K29" i="4"/>
  <c r="K61" i="4"/>
  <c r="N61" i="4"/>
  <c r="O61" i="4" s="1"/>
  <c r="N78" i="4"/>
  <c r="O78" i="4" s="1"/>
  <c r="K78" i="4"/>
  <c r="N281" i="4"/>
  <c r="O281" i="4" s="1"/>
  <c r="K281" i="4"/>
  <c r="N251" i="4"/>
  <c r="O251" i="4" s="1"/>
  <c r="K251" i="4"/>
  <c r="N82" i="4"/>
  <c r="O82" i="4" s="1"/>
  <c r="K82" i="4"/>
  <c r="K65" i="4"/>
  <c r="N65" i="4"/>
  <c r="O65" i="4" s="1"/>
  <c r="K107" i="4"/>
  <c r="N107" i="4"/>
  <c r="O107" i="4" s="1"/>
  <c r="K10" i="4"/>
  <c r="N10" i="4"/>
  <c r="O10" i="4" s="1"/>
  <c r="K182" i="4"/>
  <c r="N182" i="4"/>
  <c r="O182" i="4" s="1"/>
  <c r="N417" i="4"/>
  <c r="O417" i="4" s="1"/>
  <c r="K417" i="4"/>
  <c r="N360" i="4"/>
  <c r="O360" i="4" s="1"/>
  <c r="K360" i="4"/>
  <c r="N167" i="4"/>
  <c r="O167" i="4" s="1"/>
  <c r="K167" i="4"/>
  <c r="N135" i="4"/>
  <c r="O135" i="4" s="1"/>
  <c r="K135" i="4"/>
  <c r="K143" i="4"/>
  <c r="N143" i="4"/>
  <c r="O143" i="4" s="1"/>
  <c r="N422" i="4"/>
  <c r="O422" i="4" s="1"/>
  <c r="K422" i="4"/>
  <c r="N173" i="4"/>
  <c r="O173" i="4" s="1"/>
  <c r="K173" i="4"/>
  <c r="N334" i="4"/>
  <c r="O334" i="4" s="1"/>
  <c r="K334" i="4"/>
  <c r="N289" i="4"/>
  <c r="O289" i="4" s="1"/>
  <c r="K289" i="4"/>
  <c r="N97" i="4"/>
  <c r="O97" i="4" s="1"/>
  <c r="K97" i="4"/>
  <c r="N56" i="4"/>
  <c r="O56" i="4" s="1"/>
  <c r="K56" i="4"/>
  <c r="N258" i="4"/>
  <c r="O258" i="4" s="1"/>
  <c r="K258" i="4"/>
  <c r="N131" i="4"/>
  <c r="O131" i="4" s="1"/>
  <c r="K131" i="4"/>
  <c r="K209" i="4"/>
  <c r="N209" i="4"/>
  <c r="O209" i="4" s="1"/>
  <c r="N38" i="4"/>
  <c r="O38" i="4" s="1"/>
  <c r="K38" i="4"/>
  <c r="K87" i="4"/>
  <c r="N87" i="4"/>
  <c r="O87" i="4" s="1"/>
  <c r="K93" i="4"/>
  <c r="N93" i="4"/>
  <c r="O93" i="4" s="1"/>
  <c r="K321" i="4"/>
  <c r="N321" i="4"/>
  <c r="O321" i="4" s="1"/>
  <c r="K354" i="4"/>
  <c r="N354" i="4"/>
  <c r="O354" i="4" s="1"/>
  <c r="K117" i="4"/>
  <c r="N117" i="4"/>
  <c r="O117" i="4" s="1"/>
  <c r="N181" i="4"/>
  <c r="O181" i="4" s="1"/>
  <c r="K181" i="4"/>
  <c r="N406" i="4"/>
  <c r="O406" i="4" s="1"/>
  <c r="K406" i="4"/>
  <c r="K43" i="4"/>
  <c r="N43" i="4"/>
  <c r="O43" i="4" s="1"/>
  <c r="K366" i="4"/>
  <c r="N366" i="4"/>
  <c r="O366" i="4" s="1"/>
  <c r="N207" i="4"/>
  <c r="O207" i="4" s="1"/>
  <c r="K207" i="4"/>
  <c r="N333" i="4"/>
  <c r="O333" i="4" s="1"/>
  <c r="K333" i="4"/>
  <c r="K95" i="4"/>
  <c r="N95" i="4"/>
  <c r="O95" i="4" s="1"/>
  <c r="N243" i="4"/>
  <c r="O243" i="4" s="1"/>
  <c r="K243" i="4"/>
  <c r="K252" i="4"/>
  <c r="N252" i="4"/>
  <c r="O252" i="4" s="1"/>
  <c r="K191" i="4"/>
  <c r="N191" i="4"/>
  <c r="O191" i="4" s="1"/>
  <c r="N439" i="4"/>
  <c r="O439" i="4" s="1"/>
  <c r="K439" i="4"/>
  <c r="K155" i="4"/>
  <c r="N155" i="4"/>
  <c r="O155" i="4" s="1"/>
  <c r="N283" i="4"/>
  <c r="O283" i="4" s="1"/>
  <c r="K283" i="4"/>
  <c r="N203" i="4"/>
  <c r="O203" i="4" s="1"/>
  <c r="K203" i="4"/>
  <c r="N316" i="4"/>
  <c r="O316" i="4" s="1"/>
  <c r="K316" i="4"/>
  <c r="K319" i="4"/>
  <c r="N319" i="4"/>
  <c r="O319" i="4" s="1"/>
  <c r="N198" i="4"/>
  <c r="O198" i="4" s="1"/>
  <c r="K198" i="4"/>
  <c r="N4" i="4"/>
  <c r="O4" i="4" s="1"/>
  <c r="K4" i="4"/>
  <c r="K84" i="4"/>
  <c r="N84" i="4"/>
  <c r="O84" i="4" s="1"/>
  <c r="N347" i="4"/>
  <c r="O347" i="4" s="1"/>
  <c r="K347" i="4"/>
  <c r="K48" i="4"/>
  <c r="N48" i="4"/>
  <c r="O48" i="4" s="1"/>
  <c r="K144" i="4"/>
  <c r="N144" i="4"/>
  <c r="O144" i="4" s="1"/>
  <c r="N409" i="4"/>
  <c r="O409" i="4" s="1"/>
  <c r="K409" i="4"/>
  <c r="N365" i="4"/>
  <c r="O365" i="4" s="1"/>
  <c r="K365" i="4"/>
  <c r="N328" i="4"/>
  <c r="O328" i="4" s="1"/>
  <c r="K328" i="4"/>
  <c r="K311" i="4"/>
  <c r="N311" i="4"/>
  <c r="O311" i="4" s="1"/>
  <c r="K377" i="4"/>
  <c r="N377" i="4"/>
  <c r="O377" i="4" s="1"/>
  <c r="N108" i="4"/>
  <c r="O108" i="4" s="1"/>
  <c r="K108" i="4"/>
  <c r="N297" i="4"/>
  <c r="O297" i="4" s="1"/>
  <c r="K297" i="4"/>
  <c r="N17" i="4"/>
  <c r="O17" i="4" s="1"/>
  <c r="K17" i="4"/>
  <c r="K51" i="4"/>
  <c r="N51" i="4"/>
  <c r="O51" i="4" s="1"/>
  <c r="N372" i="4"/>
  <c r="O372" i="4" s="1"/>
  <c r="K372" i="4"/>
  <c r="N345" i="4"/>
  <c r="O345" i="4" s="1"/>
  <c r="K345" i="4"/>
  <c r="K309" i="4"/>
  <c r="N309" i="4"/>
  <c r="O309" i="4" s="1"/>
  <c r="N132" i="4"/>
  <c r="O132" i="4" s="1"/>
  <c r="K132" i="4"/>
  <c r="N293" i="4"/>
  <c r="O293" i="4" s="1"/>
  <c r="K293" i="4"/>
  <c r="N394" i="4"/>
  <c r="O394" i="4" s="1"/>
  <c r="K394" i="4"/>
  <c r="N353" i="4"/>
  <c r="O353" i="4" s="1"/>
  <c r="K353" i="4"/>
  <c r="K101" i="4"/>
  <c r="N101" i="4"/>
  <c r="O101" i="4" s="1"/>
  <c r="N440" i="4"/>
  <c r="O440" i="4" s="1"/>
  <c r="K440" i="4"/>
  <c r="N139" i="4"/>
  <c r="O139" i="4" s="1"/>
  <c r="K139" i="4"/>
  <c r="K387" i="4"/>
  <c r="N387" i="4"/>
  <c r="O387" i="4" s="1"/>
  <c r="K103" i="4"/>
  <c r="N103" i="4"/>
  <c r="O103" i="4" s="1"/>
  <c r="K374" i="4"/>
  <c r="N374" i="4"/>
  <c r="O374" i="4" s="1"/>
  <c r="K278" i="4"/>
  <c r="N278" i="4"/>
  <c r="O278" i="4" s="1"/>
  <c r="K359" i="4"/>
  <c r="N359" i="4"/>
  <c r="O359" i="4" s="1"/>
  <c r="N79" i="4"/>
  <c r="O79" i="4" s="1"/>
  <c r="K79" i="4"/>
  <c r="N116" i="4"/>
  <c r="O116" i="4" s="1"/>
  <c r="K116" i="4"/>
  <c r="K253" i="4"/>
  <c r="N253" i="4"/>
  <c r="O253" i="4" s="1"/>
  <c r="N248" i="4"/>
  <c r="O248" i="4" s="1"/>
  <c r="K248" i="4"/>
  <c r="K389" i="4"/>
  <c r="N389" i="4"/>
  <c r="O389" i="4" s="1"/>
  <c r="K326" i="4"/>
  <c r="N326" i="4"/>
  <c r="O326" i="4" s="1"/>
  <c r="N149" i="4"/>
  <c r="O149" i="4" s="1"/>
  <c r="K149" i="4"/>
  <c r="N196" i="4"/>
  <c r="O196" i="4" s="1"/>
  <c r="K196" i="4"/>
  <c r="N73" i="4"/>
  <c r="O73" i="4" s="1"/>
  <c r="K73" i="4"/>
  <c r="K392" i="4"/>
  <c r="N392" i="4"/>
  <c r="O392" i="4" s="1"/>
  <c r="K304" i="4"/>
  <c r="N304" i="4"/>
  <c r="O304" i="4" s="1"/>
  <c r="N231" i="4"/>
  <c r="O231" i="4" s="1"/>
  <c r="K231" i="4"/>
  <c r="N335" i="4"/>
  <c r="O335" i="4" s="1"/>
  <c r="K335" i="4"/>
  <c r="K109" i="4"/>
  <c r="N109" i="4"/>
  <c r="O109" i="4" s="1"/>
  <c r="N214" i="4"/>
  <c r="O214" i="4" s="1"/>
  <c r="K214" i="4"/>
  <c r="N60" i="4"/>
  <c r="O60" i="4" s="1"/>
  <c r="K60" i="4"/>
  <c r="K175" i="4"/>
  <c r="N175" i="4"/>
  <c r="O175" i="4" s="1"/>
  <c r="N219" i="4"/>
  <c r="O219" i="4" s="1"/>
  <c r="K219" i="4"/>
  <c r="N236" i="4"/>
  <c r="O236" i="4" s="1"/>
  <c r="K236" i="4"/>
  <c r="N220" i="4"/>
  <c r="O220" i="4" s="1"/>
  <c r="K220" i="4"/>
  <c r="N90" i="4"/>
  <c r="O90" i="4" s="1"/>
  <c r="K90" i="4"/>
  <c r="N205" i="4"/>
  <c r="O205" i="4" s="1"/>
  <c r="K205" i="4"/>
  <c r="N217" i="4"/>
  <c r="O217" i="4" s="1"/>
  <c r="K217" i="4"/>
  <c r="N349" i="4"/>
  <c r="O349" i="4" s="1"/>
  <c r="K349" i="4"/>
  <c r="K99" i="4"/>
  <c r="N99" i="4"/>
  <c r="O99" i="4" s="1"/>
  <c r="N428" i="4"/>
  <c r="O428" i="4" s="1"/>
  <c r="K428" i="4"/>
  <c r="N358" i="4"/>
  <c r="O358" i="4" s="1"/>
  <c r="K358" i="4"/>
  <c r="N298" i="4"/>
  <c r="O298" i="4" s="1"/>
  <c r="K298" i="4"/>
  <c r="N18" i="4"/>
  <c r="O18" i="4" s="1"/>
  <c r="K18" i="4"/>
  <c r="K52" i="4"/>
  <c r="N52" i="4"/>
  <c r="O52" i="4" s="1"/>
  <c r="N408" i="4"/>
  <c r="O408" i="4" s="1"/>
  <c r="K408" i="4"/>
  <c r="N75" i="4"/>
  <c r="O75" i="4" s="1"/>
  <c r="K75" i="4"/>
  <c r="K28" i="4"/>
  <c r="N28" i="4"/>
  <c r="O28" i="4" s="1"/>
  <c r="K193" i="4"/>
  <c r="N193" i="4"/>
  <c r="O193" i="4" s="1"/>
  <c r="K134" i="4"/>
  <c r="N134" i="4"/>
  <c r="O134" i="4" s="1"/>
  <c r="N441" i="4"/>
  <c r="O441" i="4" s="1"/>
  <c r="K441" i="4"/>
  <c r="N300" i="4"/>
  <c r="O300" i="4" s="1"/>
  <c r="K300" i="4"/>
  <c r="K399" i="4"/>
  <c r="N399" i="4"/>
  <c r="O399" i="4" s="1"/>
  <c r="K383" i="4"/>
  <c r="N383" i="4"/>
  <c r="O383" i="4" s="1"/>
  <c r="K329" i="4"/>
  <c r="N329" i="4"/>
  <c r="O329" i="4" s="1"/>
  <c r="N190" i="4"/>
  <c r="O190" i="4" s="1"/>
  <c r="K190" i="4"/>
  <c r="N105" i="4"/>
  <c r="O105" i="4" s="1"/>
  <c r="K105" i="4"/>
  <c r="K32" i="4"/>
  <c r="N32" i="4"/>
  <c r="O32" i="4" s="1"/>
  <c r="K180" i="4"/>
  <c r="N180" i="4"/>
  <c r="O180" i="4" s="1"/>
  <c r="N77" i="4"/>
  <c r="O77" i="4" s="1"/>
  <c r="K77" i="4"/>
  <c r="K26" i="4"/>
  <c r="N26" i="4"/>
  <c r="O26" i="4" s="1"/>
  <c r="N24" i="4"/>
  <c r="O24" i="4" s="1"/>
  <c r="K24" i="4"/>
  <c r="N443" i="4"/>
  <c r="O443" i="4" s="1"/>
  <c r="K443" i="4"/>
  <c r="N259" i="4"/>
  <c r="O259" i="4" s="1"/>
  <c r="K259" i="4"/>
  <c r="K216" i="4"/>
  <c r="N216" i="4"/>
  <c r="O216" i="4" s="1"/>
  <c r="N37" i="4"/>
  <c r="O37" i="4" s="1"/>
  <c r="K37" i="4"/>
  <c r="N337" i="4"/>
  <c r="O337" i="4" s="1"/>
  <c r="K337" i="4"/>
  <c r="K210" i="4"/>
  <c r="N210" i="4"/>
  <c r="O210" i="4" s="1"/>
  <c r="K83" i="4"/>
  <c r="N83" i="4"/>
  <c r="O83" i="4" s="1"/>
  <c r="N91" i="4"/>
  <c r="O91" i="4" s="1"/>
  <c r="K91" i="4"/>
  <c r="N224" i="4"/>
  <c r="O224" i="4" s="1"/>
  <c r="K224" i="4"/>
  <c r="N419" i="4"/>
  <c r="O419" i="4" s="1"/>
  <c r="K419" i="4"/>
  <c r="K356" i="4"/>
  <c r="N356" i="4"/>
  <c r="O356" i="4" s="1"/>
  <c r="K204" i="4"/>
  <c r="N204" i="4"/>
  <c r="O204" i="4" s="1"/>
  <c r="N9" i="4"/>
  <c r="O9" i="4" s="1"/>
  <c r="K9" i="4"/>
  <c r="K318" i="4"/>
  <c r="N318" i="4"/>
  <c r="O318" i="4" s="1"/>
  <c r="N213" i="4"/>
  <c r="O213" i="4" s="1"/>
  <c r="K213" i="4"/>
  <c r="N263" i="4"/>
  <c r="O263" i="4" s="1"/>
  <c r="K263" i="4"/>
  <c r="N378" i="4"/>
  <c r="O378" i="4" s="1"/>
  <c r="K378" i="4"/>
  <c r="K16" i="4"/>
  <c r="N16" i="4"/>
  <c r="O16" i="4" s="1"/>
  <c r="N121" i="4"/>
  <c r="O121" i="4" s="1"/>
  <c r="K121" i="4"/>
  <c r="K200" i="4"/>
  <c r="N200" i="4"/>
  <c r="O200" i="4" s="1"/>
  <c r="N123" i="4"/>
  <c r="O123" i="4" s="1"/>
  <c r="K123" i="4"/>
  <c r="N119" i="4"/>
  <c r="O119" i="4" s="1"/>
  <c r="K119" i="4"/>
  <c r="K71" i="4"/>
  <c r="N71" i="4"/>
  <c r="O71" i="4" s="1"/>
  <c r="K208" i="4"/>
  <c r="N208" i="4"/>
  <c r="O208" i="4" s="1"/>
  <c r="N133" i="4"/>
  <c r="O133" i="4" s="1"/>
  <c r="K133" i="4"/>
  <c r="N421" i="4"/>
  <c r="O421" i="4" s="1"/>
  <c r="K421" i="4"/>
  <c r="N14" i="4"/>
  <c r="O14" i="4" s="1"/>
  <c r="K14" i="4"/>
  <c r="K11" i="4"/>
  <c r="N11" i="4"/>
  <c r="O11" i="4" s="1"/>
  <c r="N232" i="4"/>
  <c r="O232" i="4" s="1"/>
  <c r="K232" i="4"/>
  <c r="K415" i="7" l="1"/>
  <c r="K371" i="7"/>
  <c r="K283" i="7"/>
  <c r="K217" i="7"/>
  <c r="L155" i="7"/>
  <c r="L151" i="7"/>
  <c r="L82" i="7"/>
  <c r="L81" i="7"/>
  <c r="K71" i="7"/>
  <c r="K59" i="7"/>
  <c r="L43" i="7"/>
  <c r="L37" i="7"/>
  <c r="K27" i="7"/>
  <c r="L16" i="7"/>
  <c r="K15" i="7"/>
  <c r="K8" i="7"/>
  <c r="K272" i="7" l="1"/>
  <c r="L294" i="7"/>
  <c r="L360" i="7"/>
  <c r="L159" i="7"/>
  <c r="L247" i="7"/>
  <c r="K375" i="7"/>
  <c r="L72" i="7"/>
  <c r="K138" i="7"/>
  <c r="L7" i="7"/>
  <c r="L12" i="7"/>
  <c r="L56" i="7"/>
  <c r="K166" i="7"/>
  <c r="L46" i="7"/>
  <c r="L68" i="7"/>
  <c r="K90" i="7"/>
  <c r="K112" i="7"/>
  <c r="L376" i="7"/>
  <c r="L4" i="7"/>
  <c r="L26" i="7"/>
  <c r="L48" i="7"/>
  <c r="L70" i="7"/>
  <c r="L136" i="7"/>
  <c r="K202" i="7"/>
  <c r="L312" i="7"/>
  <c r="H279" i="7"/>
  <c r="L301" i="7"/>
  <c r="L323" i="7"/>
  <c r="L134" i="7"/>
  <c r="K126" i="7"/>
  <c r="K170" i="7"/>
  <c r="L324" i="7"/>
  <c r="L386" i="7"/>
  <c r="K9" i="7"/>
  <c r="K119" i="7"/>
  <c r="L251" i="7"/>
  <c r="L339" i="7"/>
  <c r="L361" i="7"/>
  <c r="H146" i="7" l="1"/>
  <c r="L278" i="7"/>
  <c r="H300" i="7"/>
  <c r="I300" i="7" s="1"/>
  <c r="K10" i="7"/>
  <c r="L32" i="7"/>
  <c r="K54" i="7"/>
  <c r="H186" i="7"/>
  <c r="I186" i="7" s="1"/>
  <c r="J186" i="7" s="1"/>
  <c r="K252" i="7"/>
  <c r="L239" i="7"/>
  <c r="H349" i="7"/>
  <c r="I349" i="7" s="1"/>
  <c r="J349" i="7" s="1"/>
  <c r="L336" i="7"/>
  <c r="K402" i="7"/>
  <c r="K310" i="7"/>
  <c r="L20" i="7"/>
  <c r="L42" i="7"/>
  <c r="K86" i="7"/>
  <c r="L108" i="7"/>
  <c r="L174" i="7"/>
  <c r="L284" i="7"/>
  <c r="H328" i="7"/>
  <c r="I328" i="7" s="1"/>
  <c r="J328" i="7" s="1"/>
  <c r="K394" i="7"/>
  <c r="L113" i="7"/>
  <c r="K267" i="7"/>
  <c r="L377" i="7"/>
  <c r="L443" i="7"/>
  <c r="L373" i="7"/>
  <c r="K395" i="7"/>
  <c r="L281" i="7"/>
  <c r="K123" i="7"/>
  <c r="K189" i="7"/>
  <c r="K330" i="7"/>
  <c r="H440" i="7"/>
  <c r="I440" i="7" s="1"/>
  <c r="J440" i="7" s="1"/>
  <c r="L172" i="7"/>
  <c r="K194" i="7"/>
  <c r="L304" i="7"/>
  <c r="L326" i="7"/>
  <c r="K414" i="7"/>
  <c r="K436" i="7"/>
  <c r="H401" i="7"/>
  <c r="I401" i="7" s="1"/>
  <c r="L436" i="7"/>
  <c r="H442" i="7"/>
  <c r="I442" i="7" s="1"/>
  <c r="J442" i="7" s="1"/>
  <c r="H260" i="7"/>
  <c r="I260" i="7" s="1"/>
  <c r="K244" i="7"/>
  <c r="H92" i="7"/>
  <c r="I92" i="7" s="1"/>
  <c r="H11" i="7"/>
  <c r="I11" i="7" s="1"/>
  <c r="J11" i="7" s="1"/>
  <c r="H417" i="7"/>
  <c r="I417" i="7" s="1"/>
  <c r="H48" i="7"/>
  <c r="I48" i="7" s="1"/>
  <c r="J48" i="7" s="1"/>
  <c r="H380" i="7"/>
  <c r="I380" i="7" s="1"/>
  <c r="J380" i="7" s="1"/>
  <c r="H396" i="7"/>
  <c r="I396" i="7" s="1"/>
  <c r="J396" i="7" s="1"/>
  <c r="H33" i="7"/>
  <c r="I33" i="7" s="1"/>
  <c r="L101" i="7"/>
  <c r="H432" i="7"/>
  <c r="L397" i="7"/>
  <c r="H419" i="7"/>
  <c r="I419" i="7" s="1"/>
  <c r="J419" i="7" s="1"/>
  <c r="H66" i="7"/>
  <c r="I66" i="7" s="1"/>
  <c r="J66" i="7" s="1"/>
  <c r="H49" i="7"/>
  <c r="I49" i="7" s="1"/>
  <c r="J49" i="7" s="1"/>
  <c r="H102" i="7"/>
  <c r="I102" i="7" s="1"/>
  <c r="J102" i="7" s="1"/>
  <c r="H341" i="7"/>
  <c r="I341" i="7" s="1"/>
  <c r="J341" i="7" s="1"/>
  <c r="H219" i="7"/>
  <c r="I219" i="7" s="1"/>
  <c r="J219" i="7" s="1"/>
  <c r="H425" i="7"/>
  <c r="I425" i="7" s="1"/>
  <c r="J425" i="7" s="1"/>
  <c r="H324" i="7"/>
  <c r="I324" i="7" s="1"/>
  <c r="H43" i="7"/>
  <c r="I43" i="7" s="1"/>
  <c r="J43" i="7" s="1"/>
  <c r="L210" i="7"/>
  <c r="H39" i="7"/>
  <c r="I39" i="7" s="1"/>
  <c r="L140" i="7"/>
  <c r="H184" i="7"/>
  <c r="I184" i="7" s="1"/>
  <c r="J184" i="7" s="1"/>
  <c r="H355" i="7"/>
  <c r="I355" i="7" s="1"/>
  <c r="J355" i="7" s="1"/>
  <c r="H211" i="7"/>
  <c r="I211" i="7" s="1"/>
  <c r="J211" i="7" s="1"/>
  <c r="L382" i="7"/>
  <c r="L439" i="7"/>
  <c r="L356" i="7"/>
  <c r="H391" i="7"/>
  <c r="I391" i="7" s="1"/>
  <c r="J391" i="7" s="1"/>
  <c r="H291" i="7"/>
  <c r="I291" i="7" s="1"/>
  <c r="J291" i="7" s="1"/>
  <c r="H374" i="7"/>
  <c r="I374" i="7" s="1"/>
  <c r="J374" i="7" s="1"/>
  <c r="H85" i="7"/>
  <c r="I85" i="7" s="1"/>
  <c r="J85" i="7" s="1"/>
  <c r="H158" i="7"/>
  <c r="I158" i="7" s="1"/>
  <c r="J158" i="7" s="1"/>
  <c r="H215" i="7"/>
  <c r="I215" i="7" s="1"/>
  <c r="J215" i="7" s="1"/>
  <c r="H237" i="7"/>
  <c r="I237" i="7" s="1"/>
  <c r="J237" i="7" s="1"/>
  <c r="H359" i="7"/>
  <c r="I359" i="7" s="1"/>
  <c r="L415" i="7"/>
  <c r="H58" i="7"/>
  <c r="I58" i="7" s="1"/>
  <c r="J58" i="7" s="1"/>
  <c r="H84" i="7"/>
  <c r="I84" i="7" s="1"/>
  <c r="J84" i="7" s="1"/>
  <c r="H88" i="7"/>
  <c r="I88" i="7" s="1"/>
  <c r="J88" i="7" s="1"/>
  <c r="H127" i="7"/>
  <c r="I127" i="7" s="1"/>
  <c r="J127" i="7" s="1"/>
  <c r="H228" i="7"/>
  <c r="I228" i="7" s="1"/>
  <c r="J228" i="7" s="1"/>
  <c r="L25" i="7"/>
  <c r="H38" i="7"/>
  <c r="I38" i="7" s="1"/>
  <c r="J38" i="7" s="1"/>
  <c r="K76" i="7"/>
  <c r="H119" i="7"/>
  <c r="I119" i="7" s="1"/>
  <c r="J119" i="7" s="1"/>
  <c r="L123" i="7"/>
  <c r="L132" i="7"/>
  <c r="K167" i="7"/>
  <c r="H189" i="7"/>
  <c r="I189" i="7" s="1"/>
  <c r="J189" i="7" s="1"/>
  <c r="H255" i="7"/>
  <c r="I255" i="7" s="1"/>
  <c r="L411" i="7"/>
  <c r="H441" i="7"/>
  <c r="I441" i="7" s="1"/>
  <c r="J441" i="7" s="1"/>
  <c r="H342" i="7"/>
  <c r="I342" i="7" s="1"/>
  <c r="J342" i="7" s="1"/>
  <c r="H364" i="7"/>
  <c r="I364" i="7" s="1"/>
  <c r="J364" i="7" s="1"/>
  <c r="H150" i="7"/>
  <c r="I150" i="7" s="1"/>
  <c r="L238" i="7"/>
  <c r="H251" i="7"/>
  <c r="I251" i="7" s="1"/>
  <c r="J251" i="7" s="1"/>
  <c r="L260" i="7"/>
  <c r="H273" i="7"/>
  <c r="I273" i="7" s="1"/>
  <c r="K282" i="7"/>
  <c r="L369" i="7"/>
  <c r="H181" i="7"/>
  <c r="I181" i="7" s="1"/>
  <c r="J181" i="7" s="1"/>
  <c r="H252" i="7"/>
  <c r="I252" i="7" s="1"/>
  <c r="J252" i="7" s="1"/>
  <c r="L322" i="7"/>
  <c r="H339" i="7"/>
  <c r="I339" i="7" s="1"/>
  <c r="J339" i="7" s="1"/>
  <c r="L374" i="7"/>
  <c r="K417" i="7"/>
  <c r="H421" i="7"/>
  <c r="I421" i="7" s="1"/>
  <c r="H21" i="7"/>
  <c r="I21" i="7" s="1"/>
  <c r="H225" i="7"/>
  <c r="I225" i="7" s="1"/>
  <c r="J225" i="7" s="1"/>
  <c r="K43" i="7"/>
  <c r="H160" i="7"/>
  <c r="I160" i="7" s="1"/>
  <c r="J160" i="7" s="1"/>
  <c r="H69" i="7"/>
  <c r="I69" i="7" s="1"/>
  <c r="J69" i="7" s="1"/>
  <c r="L86" i="7"/>
  <c r="H292" i="7"/>
  <c r="I292" i="7" s="1"/>
  <c r="J292" i="7" s="1"/>
  <c r="H5" i="7"/>
  <c r="I5" i="7" s="1"/>
  <c r="J5" i="7" s="1"/>
  <c r="L366" i="7"/>
  <c r="L383" i="7"/>
  <c r="H426" i="7"/>
  <c r="I426" i="7" s="1"/>
  <c r="J426" i="7" s="1"/>
  <c r="L212" i="7"/>
  <c r="K13" i="7"/>
  <c r="L116" i="7"/>
  <c r="H408" i="7"/>
  <c r="I408" i="7" s="1"/>
  <c r="J408" i="7" s="1"/>
  <c r="H375" i="7"/>
  <c r="I375" i="7" s="1"/>
  <c r="J375" i="7" s="1"/>
  <c r="H392" i="7"/>
  <c r="I392" i="7" s="1"/>
  <c r="H431" i="7"/>
  <c r="I431" i="7" s="1"/>
  <c r="J431" i="7" s="1"/>
  <c r="H34" i="7"/>
  <c r="I34" i="7" s="1"/>
  <c r="J34" i="7" s="1"/>
  <c r="H30" i="7"/>
  <c r="I30" i="7" s="1"/>
  <c r="J30" i="7" s="1"/>
  <c r="H147" i="7"/>
  <c r="I147" i="7" s="1"/>
  <c r="J147" i="7" s="1"/>
  <c r="H100" i="7"/>
  <c r="I100" i="7" s="1"/>
  <c r="J100" i="7" s="1"/>
  <c r="L28" i="7"/>
  <c r="K41" i="7"/>
  <c r="K45" i="7"/>
  <c r="H70" i="7"/>
  <c r="I70" i="7" s="1"/>
  <c r="J70" i="7" s="1"/>
  <c r="H83" i="7"/>
  <c r="I83" i="7" s="1"/>
  <c r="J83" i="7" s="1"/>
  <c r="L109" i="7"/>
  <c r="L135" i="7"/>
  <c r="K157" i="7"/>
  <c r="L214" i="7"/>
  <c r="H249" i="7"/>
  <c r="I249" i="7" s="1"/>
  <c r="J249" i="7" s="1"/>
  <c r="L293" i="7"/>
  <c r="H306" i="7"/>
  <c r="I306" i="7" s="1"/>
  <c r="J306" i="7" s="1"/>
  <c r="H319" i="7"/>
  <c r="I319" i="7" s="1"/>
  <c r="J319" i="7" s="1"/>
  <c r="L375" i="7"/>
  <c r="I146" i="7"/>
  <c r="J146" i="7" s="1"/>
  <c r="K382" i="7"/>
  <c r="H248" i="7"/>
  <c r="I248" i="7" s="1"/>
  <c r="J248" i="7" s="1"/>
  <c r="H235" i="7"/>
  <c r="I235" i="7" s="1"/>
  <c r="J235" i="7" s="1"/>
  <c r="H36" i="7"/>
  <c r="I36" i="7" s="1"/>
  <c r="J36" i="7" s="1"/>
  <c r="L222" i="7"/>
  <c r="L218" i="7"/>
  <c r="K48" i="7"/>
  <c r="H15" i="7"/>
  <c r="I15" i="7" s="1"/>
  <c r="J15" i="7" s="1"/>
  <c r="L24" i="7"/>
  <c r="L45" i="7"/>
  <c r="K62" i="7"/>
  <c r="H75" i="7"/>
  <c r="I75" i="7" s="1"/>
  <c r="J75" i="7" s="1"/>
  <c r="L105" i="7"/>
  <c r="L232" i="7"/>
  <c r="L245" i="7"/>
  <c r="H267" i="7"/>
  <c r="I267" i="7" s="1"/>
  <c r="J267" i="7" s="1"/>
  <c r="L302" i="7"/>
  <c r="K324" i="7"/>
  <c r="K367" i="7"/>
  <c r="K380" i="7"/>
  <c r="H410" i="7"/>
  <c r="I410" i="7" s="1"/>
  <c r="H230" i="7"/>
  <c r="I230" i="7" s="1"/>
  <c r="H274" i="7"/>
  <c r="I274" i="7" s="1"/>
  <c r="K300" i="7"/>
  <c r="L11" i="7"/>
  <c r="L162" i="7"/>
  <c r="K241" i="7"/>
  <c r="K298" i="7"/>
  <c r="L311" i="7"/>
  <c r="L393" i="7"/>
  <c r="L406" i="7"/>
  <c r="L35" i="7"/>
  <c r="H64" i="7"/>
  <c r="I64" i="7" s="1"/>
  <c r="J64" i="7" s="1"/>
  <c r="L76" i="7"/>
  <c r="L93" i="7"/>
  <c r="L156" i="7"/>
  <c r="H173" i="7"/>
  <c r="I173" i="7" s="1"/>
  <c r="J173" i="7" s="1"/>
  <c r="L199" i="7"/>
  <c r="K220" i="7"/>
  <c r="I279" i="7"/>
  <c r="J279" i="7" s="1"/>
  <c r="H287" i="7"/>
  <c r="I287" i="7" s="1"/>
  <c r="J287" i="7" s="1"/>
  <c r="L403" i="7"/>
  <c r="H68" i="7"/>
  <c r="I68" i="7" s="1"/>
  <c r="J68" i="7" s="1"/>
  <c r="L391" i="7"/>
  <c r="H395" i="7"/>
  <c r="I395" i="7" s="1"/>
  <c r="J395" i="7" s="1"/>
  <c r="H399" i="7"/>
  <c r="I399" i="7" s="1"/>
  <c r="H428" i="7"/>
  <c r="I428" i="7" s="1"/>
  <c r="H139" i="7"/>
  <c r="I139" i="7" s="1"/>
  <c r="K211" i="7"/>
  <c r="H14" i="7"/>
  <c r="I14" i="7" s="1"/>
  <c r="J14" i="7" s="1"/>
  <c r="L40" i="7"/>
  <c r="K56" i="7"/>
  <c r="H60" i="7"/>
  <c r="I60" i="7" s="1"/>
  <c r="J60" i="7" s="1"/>
  <c r="K81" i="7"/>
  <c r="L85" i="7"/>
  <c r="H110" i="7"/>
  <c r="I110" i="7" s="1"/>
  <c r="J110" i="7" s="1"/>
  <c r="L119" i="7"/>
  <c r="K169" i="7"/>
  <c r="K195" i="7"/>
  <c r="L208" i="7"/>
  <c r="L246" i="7"/>
  <c r="H262" i="7"/>
  <c r="I262" i="7" s="1"/>
  <c r="J262" i="7" s="1"/>
  <c r="L279" i="7"/>
  <c r="H304" i="7"/>
  <c r="I304" i="7" s="1"/>
  <c r="H321" i="7"/>
  <c r="I321" i="7" s="1"/>
  <c r="H363" i="7"/>
  <c r="I363" i="7" s="1"/>
  <c r="L395" i="7"/>
  <c r="K23" i="7"/>
  <c r="H27" i="7"/>
  <c r="I27" i="7" s="1"/>
  <c r="K36" i="7"/>
  <c r="L44" i="7"/>
  <c r="L127" i="7"/>
  <c r="K212" i="7"/>
  <c r="L225" i="7"/>
  <c r="K292" i="7"/>
  <c r="L355" i="7"/>
  <c r="L387" i="7"/>
  <c r="K416" i="7"/>
  <c r="H424" i="7"/>
  <c r="I424" i="7" s="1"/>
  <c r="J424" i="7" s="1"/>
  <c r="H149" i="7"/>
  <c r="I149" i="7" s="1"/>
  <c r="K153" i="7"/>
  <c r="H200" i="7"/>
  <c r="I200" i="7" s="1"/>
  <c r="J200" i="7" s="1"/>
  <c r="K280" i="7"/>
  <c r="L305" i="7"/>
  <c r="L347" i="7"/>
  <c r="L442" i="7"/>
  <c r="K284" i="7"/>
  <c r="H368" i="7"/>
  <c r="I368" i="7" s="1"/>
  <c r="J368" i="7" s="1"/>
  <c r="H157" i="7"/>
  <c r="I157" i="7" s="1"/>
  <c r="H77" i="7"/>
  <c r="I77" i="7" s="1"/>
  <c r="J77" i="7" s="1"/>
  <c r="K11" i="7"/>
  <c r="H107" i="7"/>
  <c r="I107" i="7" s="1"/>
  <c r="J107" i="7" s="1"/>
  <c r="H90" i="7"/>
  <c r="I90" i="7" s="1"/>
  <c r="H162" i="7"/>
  <c r="I162" i="7" s="1"/>
  <c r="J162" i="7" s="1"/>
  <c r="H209" i="7"/>
  <c r="I209" i="7" s="1"/>
  <c r="H247" i="7"/>
  <c r="I247" i="7" s="1"/>
  <c r="J247" i="7" s="1"/>
  <c r="K251" i="7"/>
  <c r="H276" i="7"/>
  <c r="I276" i="7" s="1"/>
  <c r="J276" i="7" s="1"/>
  <c r="H45" i="7"/>
  <c r="I45" i="7" s="1"/>
  <c r="J45" i="7" s="1"/>
  <c r="H57" i="7"/>
  <c r="I57" i="7" s="1"/>
  <c r="J57" i="7" s="1"/>
  <c r="K74" i="7"/>
  <c r="L120" i="7"/>
  <c r="H128" i="7"/>
  <c r="I128" i="7" s="1"/>
  <c r="J128" i="7" s="1"/>
  <c r="L137" i="7"/>
  <c r="H188" i="7"/>
  <c r="I188" i="7" s="1"/>
  <c r="H192" i="7"/>
  <c r="I192" i="7" s="1"/>
  <c r="J192" i="7" s="1"/>
  <c r="L213" i="7"/>
  <c r="L243" i="7"/>
  <c r="K339" i="7"/>
  <c r="K373" i="7"/>
  <c r="H388" i="7"/>
  <c r="I388" i="7" s="1"/>
  <c r="K372" i="7"/>
  <c r="L95" i="7"/>
  <c r="L150" i="7"/>
  <c r="K154" i="7"/>
  <c r="K335" i="7"/>
  <c r="L380" i="7"/>
  <c r="K409" i="7"/>
  <c r="L417" i="7"/>
  <c r="L292" i="7"/>
  <c r="H108" i="7"/>
  <c r="I108" i="7" s="1"/>
  <c r="K133" i="7"/>
  <c r="L146" i="7"/>
  <c r="L154" i="7"/>
  <c r="L167" i="7"/>
  <c r="H171" i="7"/>
  <c r="I171" i="7" s="1"/>
  <c r="J171" i="7" s="1"/>
  <c r="L197" i="7"/>
  <c r="K210" i="7"/>
  <c r="K218" i="7"/>
  <c r="H323" i="7"/>
  <c r="I323" i="7" s="1"/>
  <c r="L335" i="7"/>
  <c r="L365" i="7"/>
  <c r="K83" i="7"/>
  <c r="H91" i="7"/>
  <c r="I91" i="7" s="1"/>
  <c r="J91" i="7" s="1"/>
  <c r="K108" i="7"/>
  <c r="L121" i="7"/>
  <c r="H125" i="7"/>
  <c r="I125" i="7" s="1"/>
  <c r="J125" i="7" s="1"/>
  <c r="K323" i="7"/>
  <c r="L435" i="7"/>
  <c r="L267" i="7"/>
  <c r="K42" i="7"/>
  <c r="H193" i="7"/>
  <c r="I193" i="7" s="1"/>
  <c r="J193" i="7" s="1"/>
  <c r="H210" i="7"/>
  <c r="I210" i="7" s="1"/>
  <c r="H344" i="7"/>
  <c r="I344" i="7" s="1"/>
  <c r="J344" i="7" s="1"/>
  <c r="H377" i="7"/>
  <c r="I377" i="7" s="1"/>
  <c r="J377" i="7" s="1"/>
  <c r="L381" i="7"/>
  <c r="K385" i="7"/>
  <c r="L414" i="7"/>
  <c r="H29" i="7"/>
  <c r="I29" i="7" s="1"/>
  <c r="K34" i="7"/>
  <c r="L50" i="7"/>
  <c r="L75" i="7"/>
  <c r="K125" i="7"/>
  <c r="L138" i="7"/>
  <c r="H159" i="7"/>
  <c r="I159" i="7" s="1"/>
  <c r="J159" i="7" s="1"/>
  <c r="H206" i="7"/>
  <c r="I206" i="7" s="1"/>
  <c r="J206" i="7" s="1"/>
  <c r="H256" i="7"/>
  <c r="I256" i="7" s="1"/>
  <c r="L290" i="7"/>
  <c r="H294" i="7"/>
  <c r="I294" i="7" s="1"/>
  <c r="J294" i="7" s="1"/>
  <c r="H406" i="7"/>
  <c r="I406" i="7" s="1"/>
  <c r="J406" i="7" s="1"/>
  <c r="L422" i="7"/>
  <c r="L252" i="7"/>
  <c r="K406" i="7"/>
  <c r="L125" i="7"/>
  <c r="L185" i="7"/>
  <c r="L189" i="7"/>
  <c r="L223" i="7"/>
  <c r="K5" i="7"/>
  <c r="H9" i="7"/>
  <c r="I9" i="7" s="1"/>
  <c r="J9" i="7" s="1"/>
  <c r="L13" i="7"/>
  <c r="K17" i="7"/>
  <c r="K30" i="7"/>
  <c r="K50" i="7"/>
  <c r="H113" i="7"/>
  <c r="I113" i="7" s="1"/>
  <c r="J113" i="7" s="1"/>
  <c r="K151" i="7"/>
  <c r="L202" i="7"/>
  <c r="L219" i="7"/>
  <c r="L236" i="7"/>
  <c r="H240" i="7"/>
  <c r="I240" i="7" s="1"/>
  <c r="J240" i="7" s="1"/>
  <c r="L286" i="7"/>
  <c r="H311" i="7"/>
  <c r="I311" i="7" s="1"/>
  <c r="J311" i="7" s="1"/>
  <c r="K349" i="7"/>
  <c r="H278" i="7"/>
  <c r="I278" i="7" s="1"/>
  <c r="K362" i="7"/>
  <c r="K366" i="7"/>
  <c r="K374" i="7"/>
  <c r="H427" i="7"/>
  <c r="I427" i="7" s="1"/>
  <c r="J427" i="7" s="1"/>
  <c r="H338" i="7"/>
  <c r="H420" i="7"/>
  <c r="I420" i="7" s="1"/>
  <c r="J420" i="7" s="1"/>
  <c r="H7" i="7"/>
  <c r="I7" i="7" s="1"/>
  <c r="J7" i="7" s="1"/>
  <c r="H19" i="7"/>
  <c r="I19" i="7" s="1"/>
  <c r="J19" i="7" s="1"/>
  <c r="H94" i="7"/>
  <c r="I94" i="7" s="1"/>
  <c r="J94" i="7" s="1"/>
  <c r="L47" i="7"/>
  <c r="K118" i="7"/>
  <c r="H168" i="7"/>
  <c r="I168" i="7" s="1"/>
  <c r="J168" i="7" s="1"/>
  <c r="H261" i="7"/>
  <c r="I261" i="7" s="1"/>
  <c r="J261" i="7" s="1"/>
  <c r="K378" i="7"/>
  <c r="K386" i="7"/>
  <c r="H436" i="7"/>
  <c r="I436" i="7" s="1"/>
  <c r="J436" i="7" s="1"/>
  <c r="L354" i="7"/>
  <c r="H72" i="7"/>
  <c r="I72" i="7" s="1"/>
  <c r="J72" i="7" s="1"/>
  <c r="L91" i="7"/>
  <c r="K91" i="7"/>
  <c r="H118" i="7"/>
  <c r="I118" i="7" s="1"/>
  <c r="H133" i="7"/>
  <c r="I133" i="7" s="1"/>
  <c r="J133" i="7" s="1"/>
  <c r="H153" i="7"/>
  <c r="I153" i="7" s="1"/>
  <c r="J153" i="7" s="1"/>
  <c r="H195" i="7"/>
  <c r="I195" i="7" s="1"/>
  <c r="J195" i="7" s="1"/>
  <c r="K199" i="7"/>
  <c r="L99" i="7"/>
  <c r="H99" i="7"/>
  <c r="I99" i="7" s="1"/>
  <c r="J99" i="7" s="1"/>
  <c r="L153" i="7"/>
  <c r="H218" i="7"/>
  <c r="I218" i="7" s="1"/>
  <c r="J218" i="7" s="1"/>
  <c r="K314" i="7"/>
  <c r="H314" i="7"/>
  <c r="I314" i="7" s="1"/>
  <c r="J314" i="7" s="1"/>
  <c r="L22" i="7"/>
  <c r="K72" i="7"/>
  <c r="H80" i="7"/>
  <c r="I80" i="7" s="1"/>
  <c r="J80" i="7" s="1"/>
  <c r="L103" i="7"/>
  <c r="L114" i="7"/>
  <c r="H164" i="7"/>
  <c r="I164" i="7" s="1"/>
  <c r="K164" i="7"/>
  <c r="H180" i="7"/>
  <c r="I180" i="7" s="1"/>
  <c r="H253" i="7"/>
  <c r="I253" i="7" s="1"/>
  <c r="J253" i="7" s="1"/>
  <c r="L282" i="7"/>
  <c r="H282" i="7"/>
  <c r="I282" i="7" s="1"/>
  <c r="J282" i="7" s="1"/>
  <c r="H298" i="7"/>
  <c r="I298" i="7" s="1"/>
  <c r="J298" i="7" s="1"/>
  <c r="L195" i="7"/>
  <c r="H199" i="7"/>
  <c r="I199" i="7" s="1"/>
  <c r="J199" i="7" s="1"/>
  <c r="H214" i="7"/>
  <c r="I214" i="7" s="1"/>
  <c r="J214" i="7" s="1"/>
  <c r="H351" i="7"/>
  <c r="I351" i="7" s="1"/>
  <c r="J351" i="7" s="1"/>
  <c r="H367" i="7"/>
  <c r="I367" i="7" s="1"/>
  <c r="J367" i="7" s="1"/>
  <c r="L367" i="7"/>
  <c r="H76" i="7"/>
  <c r="I76" i="7" s="1"/>
  <c r="H103" i="7"/>
  <c r="I103" i="7" s="1"/>
  <c r="J103" i="7" s="1"/>
  <c r="L164" i="7"/>
  <c r="L168" i="7"/>
  <c r="K168" i="7"/>
  <c r="L230" i="7"/>
  <c r="H246" i="7"/>
  <c r="I246" i="7" s="1"/>
  <c r="J246" i="7" s="1"/>
  <c r="K364" i="7"/>
  <c r="L364" i="7"/>
  <c r="L34" i="7"/>
  <c r="L38" i="7"/>
  <c r="L57" i="7"/>
  <c r="L84" i="7"/>
  <c r="L142" i="7"/>
  <c r="L157" i="7"/>
  <c r="K226" i="7"/>
  <c r="L298" i="7"/>
  <c r="L372" i="7"/>
  <c r="L428" i="7"/>
  <c r="K100" i="7"/>
  <c r="L100" i="7"/>
  <c r="K111" i="7"/>
  <c r="L111" i="7"/>
  <c r="H196" i="7"/>
  <c r="I196" i="7" s="1"/>
  <c r="J196" i="7" s="1"/>
  <c r="K196" i="7"/>
  <c r="L262" i="7"/>
  <c r="L327" i="7"/>
  <c r="K327" i="7"/>
  <c r="H416" i="7"/>
  <c r="I416" i="7" s="1"/>
  <c r="J416" i="7" s="1"/>
  <c r="K38" i="7"/>
  <c r="H42" i="7"/>
  <c r="I42" i="7" s="1"/>
  <c r="J42" i="7" s="1"/>
  <c r="L49" i="7"/>
  <c r="K84" i="7"/>
  <c r="L92" i="7"/>
  <c r="H111" i="7"/>
  <c r="I111" i="7" s="1"/>
  <c r="J111" i="7" s="1"/>
  <c r="H138" i="7"/>
  <c r="I138" i="7" s="1"/>
  <c r="J138" i="7" s="1"/>
  <c r="H161" i="7"/>
  <c r="I161" i="7" s="1"/>
  <c r="K161" i="7"/>
  <c r="H222" i="7"/>
  <c r="I222" i="7" s="1"/>
  <c r="J222" i="7" s="1"/>
  <c r="K356" i="7"/>
  <c r="K424" i="7"/>
  <c r="L424" i="7"/>
  <c r="H154" i="7"/>
  <c r="I154" i="7" s="1"/>
  <c r="J154" i="7" s="1"/>
  <c r="L196" i="7"/>
  <c r="H208" i="7"/>
  <c r="I208" i="7" s="1"/>
  <c r="J208" i="7" s="1"/>
  <c r="K222" i="7"/>
  <c r="L287" i="7"/>
  <c r="H315" i="7"/>
  <c r="I315" i="7" s="1"/>
  <c r="H327" i="7"/>
  <c r="I327" i="7" s="1"/>
  <c r="J327" i="7" s="1"/>
  <c r="L441" i="7"/>
  <c r="L66" i="7"/>
  <c r="K66" i="7"/>
  <c r="L27" i="7"/>
  <c r="H31" i="7"/>
  <c r="I31" i="7" s="1"/>
  <c r="K35" i="7"/>
  <c r="H81" i="7"/>
  <c r="I81" i="7" s="1"/>
  <c r="J81" i="7" s="1"/>
  <c r="K158" i="7"/>
  <c r="L204" i="7"/>
  <c r="H243" i="7"/>
  <c r="I243" i="7" s="1"/>
  <c r="K262" i="7"/>
  <c r="K275" i="7"/>
  <c r="L275" i="7"/>
  <c r="K279" i="7"/>
  <c r="K307" i="7"/>
  <c r="L307" i="7"/>
  <c r="H307" i="7"/>
  <c r="I307" i="7" s="1"/>
  <c r="J307" i="7" s="1"/>
  <c r="L396" i="7"/>
  <c r="K396" i="7"/>
  <c r="L303" i="7"/>
  <c r="K303" i="7"/>
  <c r="H303" i="7"/>
  <c r="I303" i="7" s="1"/>
  <c r="L39" i="7"/>
  <c r="K39" i="7"/>
  <c r="H46" i="7"/>
  <c r="I46" i="7" s="1"/>
  <c r="J46" i="7" s="1"/>
  <c r="H62" i="7"/>
  <c r="I62" i="7" s="1"/>
  <c r="J62" i="7" s="1"/>
  <c r="K219" i="7"/>
  <c r="H227" i="7"/>
  <c r="I227" i="7" s="1"/>
  <c r="K287" i="7"/>
  <c r="H336" i="7"/>
  <c r="I336" i="7" s="1"/>
  <c r="J336" i="7" s="1"/>
  <c r="L340" i="7"/>
  <c r="K340" i="7"/>
  <c r="K365" i="7"/>
  <c r="L384" i="7"/>
  <c r="K384" i="7"/>
  <c r="K413" i="7"/>
  <c r="L413" i="7"/>
  <c r="L15" i="7"/>
  <c r="K46" i="7"/>
  <c r="L54" i="7"/>
  <c r="K70" i="7"/>
  <c r="H89" i="7"/>
  <c r="I89" i="7" s="1"/>
  <c r="J89" i="7" s="1"/>
  <c r="L89" i="7"/>
  <c r="K89" i="7"/>
  <c r="L193" i="7"/>
  <c r="K201" i="7"/>
  <c r="H201" i="7"/>
  <c r="I201" i="7" s="1"/>
  <c r="J201" i="7" s="1"/>
  <c r="K223" i="7"/>
  <c r="L255" i="7"/>
  <c r="K255" i="7"/>
  <c r="H384" i="7"/>
  <c r="I384" i="7" s="1"/>
  <c r="J384" i="7" s="1"/>
  <c r="H413" i="7"/>
  <c r="I413" i="7" s="1"/>
  <c r="J413" i="7" s="1"/>
  <c r="L425" i="7"/>
  <c r="K425" i="7"/>
  <c r="L58" i="7"/>
  <c r="K58" i="7"/>
  <c r="K12" i="7"/>
  <c r="K28" i="7"/>
  <c r="H28" i="7"/>
  <c r="I28" i="7" s="1"/>
  <c r="J28" i="7" s="1"/>
  <c r="H74" i="7"/>
  <c r="I74" i="7" s="1"/>
  <c r="K78" i="7"/>
  <c r="L78" i="7"/>
  <c r="K93" i="7"/>
  <c r="L97" i="7"/>
  <c r="H101" i="7"/>
  <c r="I101" i="7" s="1"/>
  <c r="J101" i="7" s="1"/>
  <c r="K240" i="7"/>
  <c r="L240" i="7"/>
  <c r="K248" i="7"/>
  <c r="L248" i="7"/>
  <c r="K397" i="7"/>
  <c r="L438" i="7"/>
  <c r="K438" i="7"/>
  <c r="H284" i="7"/>
  <c r="I284" i="7" s="1"/>
  <c r="J284" i="7" s="1"/>
  <c r="H312" i="7"/>
  <c r="I312" i="7" s="1"/>
  <c r="J312" i="7" s="1"/>
  <c r="L337" i="7"/>
  <c r="K337" i="7"/>
  <c r="H24" i="7"/>
  <c r="I24" i="7" s="1"/>
  <c r="J24" i="7" s="1"/>
  <c r="H32" i="7"/>
  <c r="I32" i="7" s="1"/>
  <c r="H272" i="7"/>
  <c r="I272" i="7" s="1"/>
  <c r="K358" i="7"/>
  <c r="L358" i="7"/>
  <c r="L362" i="7"/>
  <c r="H170" i="7"/>
  <c r="I170" i="7" s="1"/>
  <c r="J170" i="7" s="1"/>
  <c r="H47" i="7"/>
  <c r="I47" i="7" s="1"/>
  <c r="J47" i="7" s="1"/>
  <c r="K105" i="7"/>
  <c r="K268" i="7"/>
  <c r="L268" i="7"/>
  <c r="L370" i="7"/>
  <c r="K370" i="7"/>
  <c r="H381" i="7"/>
  <c r="I381" i="7" s="1"/>
  <c r="H105" i="7"/>
  <c r="I105" i="7" s="1"/>
  <c r="J105" i="7" s="1"/>
  <c r="L36" i="7"/>
  <c r="H40" i="7"/>
  <c r="I40" i="7" s="1"/>
  <c r="J40" i="7" s="1"/>
  <c r="H86" i="7"/>
  <c r="I86" i="7" s="1"/>
  <c r="K121" i="7"/>
  <c r="K136" i="7"/>
  <c r="H202" i="7"/>
  <c r="I202" i="7" s="1"/>
  <c r="J202" i="7" s="1"/>
  <c r="L217" i="7"/>
  <c r="K245" i="7"/>
  <c r="H325" i="7"/>
  <c r="I325" i="7" s="1"/>
  <c r="H414" i="7"/>
  <c r="I414" i="7" s="1"/>
  <c r="J414" i="7" s="1"/>
  <c r="H16" i="7"/>
  <c r="I16" i="7" s="1"/>
  <c r="J16" i="7" s="1"/>
  <c r="H136" i="7"/>
  <c r="I136" i="7" s="1"/>
  <c r="J136" i="7" s="1"/>
  <c r="L170" i="7"/>
  <c r="K213" i="7"/>
  <c r="H217" i="7"/>
  <c r="I217" i="7" s="1"/>
  <c r="J217" i="7" s="1"/>
  <c r="H220" i="7"/>
  <c r="I220" i="7" s="1"/>
  <c r="L6" i="7"/>
  <c r="H13" i="7"/>
  <c r="I13" i="7" s="1"/>
  <c r="J13" i="7" s="1"/>
  <c r="L21" i="7"/>
  <c r="H25" i="7"/>
  <c r="I25" i="7" s="1"/>
  <c r="J25" i="7" s="1"/>
  <c r="K29" i="7"/>
  <c r="K40" i="7"/>
  <c r="L94" i="7"/>
  <c r="K102" i="7"/>
  <c r="H109" i="7"/>
  <c r="I109" i="7" s="1"/>
  <c r="L149" i="7"/>
  <c r="K149" i="7"/>
  <c r="K179" i="7"/>
  <c r="L179" i="7"/>
  <c r="K297" i="7"/>
  <c r="L297" i="7"/>
  <c r="H297" i="7"/>
  <c r="I297" i="7" s="1"/>
  <c r="J297" i="7" s="1"/>
  <c r="K309" i="7"/>
  <c r="L309" i="7"/>
  <c r="K439" i="7"/>
  <c r="K113" i="7"/>
  <c r="H245" i="7"/>
  <c r="I245" i="7" s="1"/>
  <c r="J245" i="7" s="1"/>
  <c r="K256" i="7"/>
  <c r="L285" i="7"/>
  <c r="H285" i="7"/>
  <c r="I285" i="7" s="1"/>
  <c r="H152" i="7"/>
  <c r="I152" i="7" s="1"/>
  <c r="J152" i="7" s="1"/>
  <c r="L152" i="7"/>
  <c r="K152" i="7"/>
  <c r="H174" i="7"/>
  <c r="I174" i="7" s="1"/>
  <c r="J174" i="7" s="1"/>
  <c r="K174" i="7"/>
  <c r="L9" i="7"/>
  <c r="K21" i="7"/>
  <c r="K68" i="7"/>
  <c r="K75" i="7"/>
  <c r="L83" i="7"/>
  <c r="L133" i="7"/>
  <c r="H167" i="7"/>
  <c r="I167" i="7" s="1"/>
  <c r="J167" i="7" s="1"/>
  <c r="L175" i="7"/>
  <c r="H175" i="7"/>
  <c r="I175" i="7" s="1"/>
  <c r="J175" i="7" s="1"/>
  <c r="K175" i="7"/>
  <c r="L187" i="7"/>
  <c r="H293" i="7"/>
  <c r="I293" i="7" s="1"/>
  <c r="H439" i="7"/>
  <c r="I439" i="7" s="1"/>
  <c r="L318" i="7"/>
  <c r="K318" i="7"/>
  <c r="H318" i="7"/>
  <c r="I318" i="7" s="1"/>
  <c r="L338" i="7"/>
  <c r="L363" i="7"/>
  <c r="H386" i="7"/>
  <c r="I386" i="7" s="1"/>
  <c r="J386" i="7" s="1"/>
  <c r="L427" i="7"/>
  <c r="K427" i="7"/>
  <c r="H379" i="7"/>
  <c r="I379" i="7" s="1"/>
  <c r="J379" i="7" s="1"/>
  <c r="H438" i="7"/>
  <c r="I438" i="7" s="1"/>
  <c r="J438" i="7" s="1"/>
  <c r="K266" i="7"/>
  <c r="L270" i="7"/>
  <c r="L274" i="7"/>
  <c r="H281" i="7"/>
  <c r="I281" i="7" s="1"/>
  <c r="J281" i="7" s="1"/>
  <c r="H295" i="7"/>
  <c r="I295" i="7" s="1"/>
  <c r="J295" i="7" s="1"/>
  <c r="H302" i="7"/>
  <c r="I302" i="7" s="1"/>
  <c r="J302" i="7" s="1"/>
  <c r="K312" i="7"/>
  <c r="H335" i="7"/>
  <c r="I335" i="7" s="1"/>
  <c r="K342" i="7"/>
  <c r="H369" i="7"/>
  <c r="I369" i="7" s="1"/>
  <c r="J369" i="7" s="1"/>
  <c r="K369" i="7"/>
  <c r="H435" i="7"/>
  <c r="I435" i="7" s="1"/>
  <c r="J435" i="7" s="1"/>
  <c r="K295" i="7"/>
  <c r="H316" i="7"/>
  <c r="I316" i="7" s="1"/>
  <c r="J316" i="7" s="1"/>
  <c r="H346" i="7"/>
  <c r="I346" i="7" s="1"/>
  <c r="J346" i="7" s="1"/>
  <c r="H376" i="7"/>
  <c r="I376" i="7" s="1"/>
  <c r="J376" i="7" s="1"/>
  <c r="K435" i="7"/>
  <c r="L342" i="7"/>
  <c r="H366" i="7"/>
  <c r="I366" i="7" s="1"/>
  <c r="J366" i="7" s="1"/>
  <c r="H373" i="7"/>
  <c r="I373" i="7" s="1"/>
  <c r="H398" i="7"/>
  <c r="I398" i="7" s="1"/>
  <c r="J398" i="7" s="1"/>
  <c r="K132" i="7"/>
  <c r="H151" i="7"/>
  <c r="I151" i="7" s="1"/>
  <c r="J151" i="7" s="1"/>
  <c r="L160" i="7"/>
  <c r="H185" i="7"/>
  <c r="I185" i="7" s="1"/>
  <c r="J185" i="7" s="1"/>
  <c r="K249" i="7"/>
  <c r="K306" i="7"/>
  <c r="L359" i="7"/>
  <c r="K363" i="7"/>
  <c r="K410" i="7"/>
  <c r="H95" i="7"/>
  <c r="I95" i="7" s="1"/>
  <c r="J95" i="7" s="1"/>
  <c r="H106" i="7"/>
  <c r="I106" i="7" s="1"/>
  <c r="J106" i="7" s="1"/>
  <c r="K160" i="7"/>
  <c r="K185" i="7"/>
  <c r="K193" i="7"/>
  <c r="L203" i="7"/>
  <c r="L211" i="7"/>
  <c r="K243" i="7"/>
  <c r="L249" i="7"/>
  <c r="L256" i="7"/>
  <c r="K260" i="7"/>
  <c r="H263" i="7"/>
  <c r="I263" i="7" s="1"/>
  <c r="J263" i="7" s="1"/>
  <c r="H275" i="7"/>
  <c r="I275" i="7" s="1"/>
  <c r="K285" i="7"/>
  <c r="L306" i="7"/>
  <c r="H313" i="7"/>
  <c r="I313" i="7" s="1"/>
  <c r="J313" i="7" s="1"/>
  <c r="L328" i="7"/>
  <c r="K343" i="7"/>
  <c r="K347" i="7"/>
  <c r="H370" i="7"/>
  <c r="I370" i="7" s="1"/>
  <c r="L388" i="7"/>
  <c r="L392" i="7"/>
  <c r="K399" i="7"/>
  <c r="K403" i="7"/>
  <c r="K428" i="7"/>
  <c r="L300" i="7"/>
  <c r="H182" i="7"/>
  <c r="I182" i="7" s="1"/>
  <c r="J182" i="7" s="1"/>
  <c r="K293" i="7"/>
  <c r="H340" i="7"/>
  <c r="I340" i="7" s="1"/>
  <c r="J340" i="7" s="1"/>
  <c r="K360" i="7"/>
  <c r="K377" i="7"/>
  <c r="L399" i="7"/>
  <c r="H443" i="7"/>
  <c r="I443" i="7" s="1"/>
  <c r="J443" i="7" s="1"/>
  <c r="K237" i="7"/>
  <c r="K286" i="7"/>
  <c r="L314" i="7"/>
  <c r="L433" i="7"/>
  <c r="L201" i="7"/>
  <c r="L244" i="7"/>
  <c r="H371" i="7"/>
  <c r="I371" i="7" s="1"/>
  <c r="L385" i="7"/>
  <c r="L389" i="7"/>
  <c r="K404" i="7"/>
  <c r="H415" i="7"/>
  <c r="I415" i="7" s="1"/>
  <c r="J415" i="7" s="1"/>
  <c r="K426" i="7"/>
  <c r="L371" i="7"/>
  <c r="H44" i="7"/>
  <c r="I44" i="7" s="1"/>
  <c r="J44" i="7" s="1"/>
  <c r="L71" i="7"/>
  <c r="H82" i="7"/>
  <c r="I82" i="7" s="1"/>
  <c r="J82" i="7" s="1"/>
  <c r="L158" i="7"/>
  <c r="H172" i="7"/>
  <c r="I172" i="7" s="1"/>
  <c r="J172" i="7" s="1"/>
  <c r="H190" i="7"/>
  <c r="I190" i="7" s="1"/>
  <c r="H244" i="7"/>
  <c r="I244" i="7" s="1"/>
  <c r="J244" i="7" s="1"/>
  <c r="H283" i="7"/>
  <c r="I283" i="7" s="1"/>
  <c r="H290" i="7"/>
  <c r="I290" i="7" s="1"/>
  <c r="J290" i="7" s="1"/>
  <c r="L378" i="7"/>
  <c r="L426" i="7"/>
  <c r="L437" i="7"/>
  <c r="H17" i="7"/>
  <c r="I17" i="7" s="1"/>
  <c r="J17" i="7" s="1"/>
  <c r="K60" i="7"/>
  <c r="K64" i="7"/>
  <c r="H71" i="7"/>
  <c r="I71" i="7" s="1"/>
  <c r="J71" i="7" s="1"/>
  <c r="H123" i="7"/>
  <c r="I123" i="7" s="1"/>
  <c r="J123" i="7" s="1"/>
  <c r="K172" i="7"/>
  <c r="H212" i="7"/>
  <c r="I212" i="7" s="1"/>
  <c r="J212" i="7" s="1"/>
  <c r="L265" i="7"/>
  <c r="L273" i="7"/>
  <c r="H280" i="7"/>
  <c r="I280" i="7" s="1"/>
  <c r="J280" i="7" s="1"/>
  <c r="H301" i="7"/>
  <c r="I301" i="7" s="1"/>
  <c r="J301" i="7" s="1"/>
  <c r="K304" i="7"/>
  <c r="H326" i="7"/>
  <c r="I326" i="7" s="1"/>
  <c r="H357" i="7"/>
  <c r="I357" i="7" s="1"/>
  <c r="J357" i="7" s="1"/>
  <c r="K162" i="7"/>
  <c r="L237" i="7"/>
  <c r="L280" i="7"/>
  <c r="K338" i="7"/>
  <c r="H191" i="7"/>
  <c r="I191" i="7" s="1"/>
  <c r="K191" i="7"/>
  <c r="K96" i="7"/>
  <c r="L96" i="7"/>
  <c r="L144" i="7"/>
  <c r="K144" i="7"/>
  <c r="H144" i="7"/>
  <c r="I144" i="7" s="1"/>
  <c r="L216" i="7"/>
  <c r="K216" i="7"/>
  <c r="H216" i="7"/>
  <c r="I216" i="7" s="1"/>
  <c r="H129" i="7"/>
  <c r="I129" i="7" s="1"/>
  <c r="L55" i="7"/>
  <c r="K55" i="7"/>
  <c r="L8" i="7"/>
  <c r="K77" i="7"/>
  <c r="K106" i="7"/>
  <c r="H277" i="7"/>
  <c r="I277" i="7" s="1"/>
  <c r="L277" i="7"/>
  <c r="K277" i="7"/>
  <c r="L308" i="7"/>
  <c r="K308" i="7"/>
  <c r="K19" i="7"/>
  <c r="L19" i="7"/>
  <c r="H55" i="7"/>
  <c r="I55" i="7" s="1"/>
  <c r="L77" i="7"/>
  <c r="H87" i="7"/>
  <c r="I87" i="7" s="1"/>
  <c r="L87" i="7"/>
  <c r="H6" i="7"/>
  <c r="I6" i="7" s="1"/>
  <c r="L14" i="7"/>
  <c r="K14" i="7"/>
  <c r="K25" i="7"/>
  <c r="L65" i="7"/>
  <c r="K65" i="7"/>
  <c r="H65" i="7"/>
  <c r="I65" i="7" s="1"/>
  <c r="K87" i="7"/>
  <c r="K107" i="7"/>
  <c r="L107" i="7"/>
  <c r="K110" i="7"/>
  <c r="L141" i="7"/>
  <c r="K141" i="7"/>
  <c r="H141" i="7"/>
  <c r="I141" i="7" s="1"/>
  <c r="K207" i="7"/>
  <c r="H207" i="7"/>
  <c r="I207" i="7" s="1"/>
  <c r="L207" i="7"/>
  <c r="K6" i="7"/>
  <c r="L104" i="7"/>
  <c r="K104" i="7"/>
  <c r="H117" i="7"/>
  <c r="I117" i="7" s="1"/>
  <c r="L117" i="7"/>
  <c r="K16" i="7"/>
  <c r="L53" i="7"/>
  <c r="K53" i="7"/>
  <c r="L62" i="7"/>
  <c r="K124" i="7"/>
  <c r="H124" i="7"/>
  <c r="I124" i="7" s="1"/>
  <c r="K165" i="7"/>
  <c r="L165" i="7"/>
  <c r="H165" i="7"/>
  <c r="I165" i="7" s="1"/>
  <c r="H104" i="7"/>
  <c r="I104" i="7" s="1"/>
  <c r="L124" i="7"/>
  <c r="H73" i="7"/>
  <c r="I73" i="7" s="1"/>
  <c r="L73" i="7"/>
  <c r="L129" i="7"/>
  <c r="K129" i="7"/>
  <c r="L59" i="7"/>
  <c r="H59" i="7"/>
  <c r="I59" i="7" s="1"/>
  <c r="K117" i="7"/>
  <c r="K131" i="7"/>
  <c r="H131" i="7"/>
  <c r="I131" i="7" s="1"/>
  <c r="H23" i="7"/>
  <c r="I23" i="7" s="1"/>
  <c r="H53" i="7"/>
  <c r="I53" i="7" s="1"/>
  <c r="K4" i="7"/>
  <c r="H4" i="7"/>
  <c r="I4" i="7" s="1"/>
  <c r="L98" i="7"/>
  <c r="K98" i="7"/>
  <c r="H12" i="7"/>
  <c r="I12" i="7" s="1"/>
  <c r="H35" i="7"/>
  <c r="I35" i="7" s="1"/>
  <c r="L41" i="7"/>
  <c r="L69" i="7"/>
  <c r="K69" i="7"/>
  <c r="H98" i="7"/>
  <c r="I98" i="7" s="1"/>
  <c r="L17" i="7"/>
  <c r="L23" i="7"/>
  <c r="L79" i="7"/>
  <c r="K79" i="7"/>
  <c r="L29" i="7"/>
  <c r="K63" i="7"/>
  <c r="L63" i="7"/>
  <c r="H63" i="7"/>
  <c r="I63" i="7" s="1"/>
  <c r="H79" i="7"/>
  <c r="I79" i="7" s="1"/>
  <c r="K61" i="7"/>
  <c r="L61" i="7"/>
  <c r="H61" i="7"/>
  <c r="I61" i="7" s="1"/>
  <c r="H96" i="7"/>
  <c r="I96" i="7" s="1"/>
  <c r="L147" i="7"/>
  <c r="K147" i="7"/>
  <c r="K221" i="7"/>
  <c r="H221" i="7"/>
  <c r="I221" i="7" s="1"/>
  <c r="H8" i="7"/>
  <c r="I8" i="7" s="1"/>
  <c r="L64" i="7"/>
  <c r="L51" i="7"/>
  <c r="K51" i="7"/>
  <c r="L60" i="7"/>
  <c r="L106" i="7"/>
  <c r="L31" i="7"/>
  <c r="K31" i="7"/>
  <c r="K37" i="7"/>
  <c r="H37" i="7"/>
  <c r="I37" i="7" s="1"/>
  <c r="H10" i="7"/>
  <c r="I10" i="7" s="1"/>
  <c r="L18" i="7"/>
  <c r="K18" i="7"/>
  <c r="H18" i="7"/>
  <c r="I18" i="7" s="1"/>
  <c r="L115" i="7"/>
  <c r="K115" i="7"/>
  <c r="K122" i="7"/>
  <c r="L122" i="7"/>
  <c r="H122" i="7"/>
  <c r="I122" i="7" s="1"/>
  <c r="L173" i="7"/>
  <c r="K173" i="7"/>
  <c r="L10" i="7"/>
  <c r="K33" i="7"/>
  <c r="L33" i="7"/>
  <c r="H51" i="7"/>
  <c r="I51" i="7" s="1"/>
  <c r="H115" i="7"/>
  <c r="I115" i="7" s="1"/>
  <c r="L126" i="7"/>
  <c r="K198" i="7"/>
  <c r="L198" i="7"/>
  <c r="K204" i="7"/>
  <c r="H204" i="7"/>
  <c r="I204" i="7" s="1"/>
  <c r="L242" i="7"/>
  <c r="K242" i="7"/>
  <c r="H308" i="7"/>
  <c r="I308" i="7" s="1"/>
  <c r="H41" i="7"/>
  <c r="I41" i="7" s="1"/>
  <c r="K73" i="7"/>
  <c r="L171" i="7"/>
  <c r="K171" i="7"/>
  <c r="H198" i="7"/>
  <c r="I198" i="7" s="1"/>
  <c r="L259" i="7"/>
  <c r="H259" i="7"/>
  <c r="I259" i="7" s="1"/>
  <c r="K259" i="7"/>
  <c r="L67" i="7"/>
  <c r="H67" i="7"/>
  <c r="I67" i="7" s="1"/>
  <c r="L88" i="7"/>
  <c r="H120" i="7"/>
  <c r="I120" i="7" s="1"/>
  <c r="K150" i="7"/>
  <c r="K155" i="7"/>
  <c r="H155" i="7"/>
  <c r="I155" i="7" s="1"/>
  <c r="L183" i="7"/>
  <c r="H183" i="7"/>
  <c r="I183" i="7" s="1"/>
  <c r="K94" i="7"/>
  <c r="K139" i="7"/>
  <c r="K183" i="7"/>
  <c r="K229" i="7"/>
  <c r="L229" i="7"/>
  <c r="H229" i="7"/>
  <c r="I229" i="7" s="1"/>
  <c r="L350" i="7"/>
  <c r="K350" i="7"/>
  <c r="H350" i="7"/>
  <c r="I350" i="7" s="1"/>
  <c r="K47" i="7"/>
  <c r="K49" i="7"/>
  <c r="K57" i="7"/>
  <c r="K92" i="7"/>
  <c r="K134" i="7"/>
  <c r="L139" i="7"/>
  <c r="K148" i="7"/>
  <c r="L148" i="7"/>
  <c r="L205" i="7"/>
  <c r="K205" i="7"/>
  <c r="H205" i="7"/>
  <c r="I205" i="7" s="1"/>
  <c r="K288" i="7"/>
  <c r="H288" i="7"/>
  <c r="I288" i="7" s="1"/>
  <c r="L288" i="7"/>
  <c r="K67" i="7"/>
  <c r="L90" i="7"/>
  <c r="K109" i="7"/>
  <c r="K127" i="7"/>
  <c r="H132" i="7"/>
  <c r="I132" i="7" s="1"/>
  <c r="K137" i="7"/>
  <c r="H137" i="7"/>
  <c r="I137" i="7" s="1"/>
  <c r="H142" i="7"/>
  <c r="I142" i="7" s="1"/>
  <c r="K145" i="7"/>
  <c r="L145" i="7"/>
  <c r="H148" i="7"/>
  <c r="I148" i="7" s="1"/>
  <c r="L177" i="7"/>
  <c r="K177" i="7"/>
  <c r="L320" i="7"/>
  <c r="K320" i="7"/>
  <c r="L80" i="7"/>
  <c r="K88" i="7"/>
  <c r="K116" i="7"/>
  <c r="K142" i="7"/>
  <c r="H145" i="7"/>
  <c r="I145" i="7" s="1"/>
  <c r="H177" i="7"/>
  <c r="I177" i="7" s="1"/>
  <c r="H20" i="7"/>
  <c r="I20" i="7" s="1"/>
  <c r="L130" i="7"/>
  <c r="K130" i="7"/>
  <c r="L169" i="7"/>
  <c r="H169" i="7"/>
  <c r="I169" i="7" s="1"/>
  <c r="L226" i="7"/>
  <c r="H22" i="7"/>
  <c r="I22" i="7" s="1"/>
  <c r="H26" i="7"/>
  <c r="I26" i="7" s="1"/>
  <c r="H97" i="7"/>
  <c r="I97" i="7" s="1"/>
  <c r="H116" i="7"/>
  <c r="I116" i="7" s="1"/>
  <c r="L250" i="7"/>
  <c r="K250" i="7"/>
  <c r="H130" i="7"/>
  <c r="I130" i="7" s="1"/>
  <c r="L317" i="7"/>
  <c r="H317" i="7"/>
  <c r="I317" i="7" s="1"/>
  <c r="K317" i="7"/>
  <c r="L332" i="7"/>
  <c r="K332" i="7"/>
  <c r="H156" i="7"/>
  <c r="I156" i="7" s="1"/>
  <c r="K209" i="7"/>
  <c r="K20" i="7"/>
  <c r="K22" i="7"/>
  <c r="K24" i="7"/>
  <c r="K52" i="7"/>
  <c r="L52" i="7"/>
  <c r="K82" i="7"/>
  <c r="K99" i="7"/>
  <c r="K101" i="7"/>
  <c r="K103" i="7"/>
  <c r="H114" i="7"/>
  <c r="I114" i="7" s="1"/>
  <c r="H121" i="7"/>
  <c r="I121" i="7" s="1"/>
  <c r="L5" i="7"/>
  <c r="K7" i="7"/>
  <c r="K26" i="7"/>
  <c r="K32" i="7"/>
  <c r="K80" i="7"/>
  <c r="K97" i="7"/>
  <c r="L128" i="7"/>
  <c r="H140" i="7"/>
  <c r="I140" i="7" s="1"/>
  <c r="H178" i="7"/>
  <c r="I178" i="7" s="1"/>
  <c r="L178" i="7"/>
  <c r="K178" i="7"/>
  <c r="L200" i="7"/>
  <c r="K200" i="7"/>
  <c r="L209" i="7"/>
  <c r="L234" i="7"/>
  <c r="H234" i="7"/>
  <c r="I234" i="7" s="1"/>
  <c r="K234" i="7"/>
  <c r="H78" i="7"/>
  <c r="I78" i="7" s="1"/>
  <c r="L30" i="7"/>
  <c r="H50" i="7"/>
  <c r="I50" i="7" s="1"/>
  <c r="H52" i="7"/>
  <c r="I52" i="7" s="1"/>
  <c r="H54" i="7"/>
  <c r="I54" i="7" s="1"/>
  <c r="H56" i="7"/>
  <c r="I56" i="7" s="1"/>
  <c r="H93" i="7"/>
  <c r="I93" i="7" s="1"/>
  <c r="K95" i="7"/>
  <c r="L110" i="7"/>
  <c r="H112" i="7"/>
  <c r="I112" i="7" s="1"/>
  <c r="K114" i="7"/>
  <c r="K135" i="7"/>
  <c r="L143" i="7"/>
  <c r="K143" i="7"/>
  <c r="K156" i="7"/>
  <c r="H143" i="7"/>
  <c r="I143" i="7" s="1"/>
  <c r="L215" i="7"/>
  <c r="K215" i="7"/>
  <c r="L254" i="7"/>
  <c r="K254" i="7"/>
  <c r="H254" i="7"/>
  <c r="I254" i="7" s="1"/>
  <c r="K44" i="7"/>
  <c r="L74" i="7"/>
  <c r="K128" i="7"/>
  <c r="L194" i="7"/>
  <c r="H194" i="7"/>
  <c r="I194" i="7" s="1"/>
  <c r="K231" i="7"/>
  <c r="L231" i="7"/>
  <c r="L112" i="7"/>
  <c r="H126" i="7"/>
  <c r="I126" i="7" s="1"/>
  <c r="K188" i="7"/>
  <c r="L188" i="7"/>
  <c r="L224" i="7"/>
  <c r="K224" i="7"/>
  <c r="H224" i="7"/>
  <c r="I224" i="7" s="1"/>
  <c r="H231" i="7"/>
  <c r="I231" i="7" s="1"/>
  <c r="K269" i="7"/>
  <c r="L269" i="7"/>
  <c r="H269" i="7"/>
  <c r="I269" i="7" s="1"/>
  <c r="L161" i="7"/>
  <c r="L166" i="7"/>
  <c r="H166" i="7"/>
  <c r="I166" i="7" s="1"/>
  <c r="K187" i="7"/>
  <c r="K197" i="7"/>
  <c r="K206" i="7"/>
  <c r="H135" i="7"/>
  <c r="I135" i="7" s="1"/>
  <c r="L206" i="7"/>
  <c r="H213" i="7"/>
  <c r="I213" i="7" s="1"/>
  <c r="H268" i="7"/>
  <c r="I268" i="7" s="1"/>
  <c r="L131" i="7"/>
  <c r="L180" i="7"/>
  <c r="K180" i="7"/>
  <c r="K190" i="7"/>
  <c r="L190" i="7"/>
  <c r="L227" i="7"/>
  <c r="K227" i="7"/>
  <c r="K232" i="7"/>
  <c r="L289" i="7"/>
  <c r="K289" i="7"/>
  <c r="H289" i="7"/>
  <c r="I289" i="7" s="1"/>
  <c r="L102" i="7"/>
  <c r="K140" i="7"/>
  <c r="L186" i="7"/>
  <c r="K186" i="7"/>
  <c r="K235" i="7"/>
  <c r="L257" i="7"/>
  <c r="K257" i="7"/>
  <c r="H322" i="7"/>
  <c r="I322" i="7" s="1"/>
  <c r="K322" i="7"/>
  <c r="L176" i="7"/>
  <c r="H176" i="7"/>
  <c r="I176" i="7" s="1"/>
  <c r="K181" i="7"/>
  <c r="L181" i="7"/>
  <c r="L191" i="7"/>
  <c r="L228" i="7"/>
  <c r="K228" i="7"/>
  <c r="K230" i="7"/>
  <c r="H296" i="7"/>
  <c r="I296" i="7" s="1"/>
  <c r="L296" i="7"/>
  <c r="K296" i="7"/>
  <c r="H238" i="7"/>
  <c r="I238" i="7" s="1"/>
  <c r="K263" i="7"/>
  <c r="H266" i="7"/>
  <c r="I266" i="7" s="1"/>
  <c r="K315" i="7"/>
  <c r="L315" i="7"/>
  <c r="L263" i="7"/>
  <c r="L233" i="7"/>
  <c r="K233" i="7"/>
  <c r="K85" i="7"/>
  <c r="L118" i="7"/>
  <c r="K120" i="7"/>
  <c r="H134" i="7"/>
  <c r="I134" i="7" s="1"/>
  <c r="K176" i="7"/>
  <c r="L184" i="7"/>
  <c r="K184" i="7"/>
  <c r="H203" i="7"/>
  <c r="I203" i="7" s="1"/>
  <c r="H223" i="7"/>
  <c r="I223" i="7" s="1"/>
  <c r="K238" i="7"/>
  <c r="L343" i="7"/>
  <c r="H343" i="7"/>
  <c r="I343" i="7" s="1"/>
  <c r="H233" i="7"/>
  <c r="I233" i="7" s="1"/>
  <c r="L329" i="7"/>
  <c r="H329" i="7"/>
  <c r="I329" i="7" s="1"/>
  <c r="K163" i="7"/>
  <c r="H163" i="7"/>
  <c r="I163" i="7" s="1"/>
  <c r="K208" i="7"/>
  <c r="H236" i="7"/>
  <c r="I236" i="7" s="1"/>
  <c r="K329" i="7"/>
  <c r="H270" i="7"/>
  <c r="I270" i="7" s="1"/>
  <c r="L276" i="7"/>
  <c r="K291" i="7"/>
  <c r="L291" i="7"/>
  <c r="L316" i="7"/>
  <c r="K316" i="7"/>
  <c r="H179" i="7"/>
  <c r="I179" i="7" s="1"/>
  <c r="H226" i="7"/>
  <c r="I226" i="7" s="1"/>
  <c r="L241" i="7"/>
  <c r="K264" i="7"/>
  <c r="H264" i="7"/>
  <c r="I264" i="7" s="1"/>
  <c r="K270" i="7"/>
  <c r="K146" i="7"/>
  <c r="L163" i="7"/>
  <c r="L182" i="7"/>
  <c r="K182" i="7"/>
  <c r="K192" i="7"/>
  <c r="L192" i="7"/>
  <c r="K239" i="7"/>
  <c r="H239" i="7"/>
  <c r="I239" i="7" s="1"/>
  <c r="L264" i="7"/>
  <c r="L310" i="7"/>
  <c r="H310" i="7"/>
  <c r="I310" i="7" s="1"/>
  <c r="H197" i="7"/>
  <c r="I197" i="7" s="1"/>
  <c r="K203" i="7"/>
  <c r="K236" i="7"/>
  <c r="L261" i="7"/>
  <c r="K261" i="7"/>
  <c r="K265" i="7"/>
  <c r="L272" i="7"/>
  <c r="K281" i="7"/>
  <c r="L295" i="7"/>
  <c r="K305" i="7"/>
  <c r="H305" i="7"/>
  <c r="I305" i="7" s="1"/>
  <c r="K346" i="7"/>
  <c r="L346" i="7"/>
  <c r="H187" i="7"/>
  <c r="I187" i="7" s="1"/>
  <c r="H232" i="7"/>
  <c r="I232" i="7" s="1"/>
  <c r="H286" i="7"/>
  <c r="I286" i="7" s="1"/>
  <c r="H332" i="7"/>
  <c r="I332" i="7" s="1"/>
  <c r="L266" i="7"/>
  <c r="H320" i="7"/>
  <c r="I320" i="7" s="1"/>
  <c r="L220" i="7"/>
  <c r="H241" i="7"/>
  <c r="I241" i="7" s="1"/>
  <c r="H250" i="7"/>
  <c r="I250" i="7" s="1"/>
  <c r="H257" i="7"/>
  <c r="I257" i="7" s="1"/>
  <c r="K273" i="7"/>
  <c r="L344" i="7"/>
  <c r="K344" i="7"/>
  <c r="H347" i="7"/>
  <c r="I347" i="7" s="1"/>
  <c r="L351" i="7"/>
  <c r="K351" i="7"/>
  <c r="K301" i="7"/>
  <c r="K341" i="7"/>
  <c r="L271" i="7"/>
  <c r="K271" i="7"/>
  <c r="K325" i="7"/>
  <c r="K333" i="7"/>
  <c r="H333" i="7"/>
  <c r="I333" i="7" s="1"/>
  <c r="L341" i="7"/>
  <c r="K246" i="7"/>
  <c r="H271" i="7"/>
  <c r="I271" i="7" s="1"/>
  <c r="K294" i="7"/>
  <c r="L325" i="7"/>
  <c r="L333" i="7"/>
  <c r="L235" i="7"/>
  <c r="K276" i="7"/>
  <c r="H330" i="7"/>
  <c r="I330" i="7" s="1"/>
  <c r="L348" i="7"/>
  <c r="K348" i="7"/>
  <c r="L299" i="7"/>
  <c r="K299" i="7"/>
  <c r="K253" i="7"/>
  <c r="K278" i="7"/>
  <c r="L330" i="7"/>
  <c r="H348" i="7"/>
  <c r="I348" i="7" s="1"/>
  <c r="L352" i="7"/>
  <c r="K352" i="7"/>
  <c r="H352" i="7"/>
  <c r="I352" i="7" s="1"/>
  <c r="L283" i="7"/>
  <c r="H299" i="7"/>
  <c r="I299" i="7" s="1"/>
  <c r="K321" i="7"/>
  <c r="L334" i="7"/>
  <c r="K334" i="7"/>
  <c r="H334" i="7"/>
  <c r="I334" i="7" s="1"/>
  <c r="L345" i="7"/>
  <c r="K345" i="7"/>
  <c r="K225" i="7"/>
  <c r="H242" i="7"/>
  <c r="I242" i="7" s="1"/>
  <c r="L258" i="7"/>
  <c r="H258" i="7"/>
  <c r="I258" i="7" s="1"/>
  <c r="K302" i="7"/>
  <c r="H309" i="7"/>
  <c r="I309" i="7" s="1"/>
  <c r="K311" i="7"/>
  <c r="H345" i="7"/>
  <c r="I345" i="7" s="1"/>
  <c r="K290" i="7"/>
  <c r="L321" i="7"/>
  <c r="L331" i="7"/>
  <c r="K331" i="7"/>
  <c r="L349" i="7"/>
  <c r="L353" i="7"/>
  <c r="K353" i="7"/>
  <c r="H353" i="7"/>
  <c r="I353" i="7" s="1"/>
  <c r="L221" i="7"/>
  <c r="L253" i="7"/>
  <c r="H265" i="7"/>
  <c r="I265" i="7" s="1"/>
  <c r="K274" i="7"/>
  <c r="L319" i="7"/>
  <c r="K319" i="7"/>
  <c r="K326" i="7"/>
  <c r="K328" i="7"/>
  <c r="H331" i="7"/>
  <c r="I331" i="7" s="1"/>
  <c r="I338" i="7"/>
  <c r="H354" i="7"/>
  <c r="I354" i="7" s="1"/>
  <c r="K388" i="7"/>
  <c r="H405" i="7"/>
  <c r="I405" i="7" s="1"/>
  <c r="L405" i="7"/>
  <c r="K247" i="7"/>
  <c r="H356" i="7"/>
  <c r="I356" i="7" s="1"/>
  <c r="H393" i="7"/>
  <c r="I393" i="7" s="1"/>
  <c r="H337" i="7"/>
  <c r="I337" i="7" s="1"/>
  <c r="H358" i="7"/>
  <c r="I358" i="7" s="1"/>
  <c r="H360" i="7"/>
  <c r="I360" i="7" s="1"/>
  <c r="L400" i="7"/>
  <c r="K400" i="7"/>
  <c r="L419" i="7"/>
  <c r="K419" i="7"/>
  <c r="K159" i="7"/>
  <c r="K354" i="7"/>
  <c r="H362" i="7"/>
  <c r="I362" i="7" s="1"/>
  <c r="L368" i="7"/>
  <c r="K368" i="7"/>
  <c r="H372" i="7"/>
  <c r="I372" i="7" s="1"/>
  <c r="H378" i="7"/>
  <c r="I378" i="7" s="1"/>
  <c r="K391" i="7"/>
  <c r="K393" i="7"/>
  <c r="H400" i="7"/>
  <c r="I400" i="7" s="1"/>
  <c r="L408" i="7"/>
  <c r="K408" i="7"/>
  <c r="L440" i="7"/>
  <c r="K440" i="7"/>
  <c r="K405" i="7"/>
  <c r="L431" i="7"/>
  <c r="K431" i="7"/>
  <c r="K313" i="7"/>
  <c r="L423" i="7"/>
  <c r="K423" i="7"/>
  <c r="H423" i="7"/>
  <c r="I423" i="7" s="1"/>
  <c r="H403" i="7"/>
  <c r="I403" i="7" s="1"/>
  <c r="K376" i="7"/>
  <c r="H389" i="7"/>
  <c r="I389" i="7" s="1"/>
  <c r="K398" i="7"/>
  <c r="I432" i="7"/>
  <c r="H387" i="7"/>
  <c r="I387" i="7" s="1"/>
  <c r="L401" i="7"/>
  <c r="K401" i="7"/>
  <c r="L432" i="7"/>
  <c r="K432" i="7"/>
  <c r="K214" i="7"/>
  <c r="L313" i="7"/>
  <c r="H383" i="7"/>
  <c r="I383" i="7" s="1"/>
  <c r="H385" i="7"/>
  <c r="I385" i="7" s="1"/>
  <c r="K389" i="7"/>
  <c r="H394" i="7"/>
  <c r="I394" i="7" s="1"/>
  <c r="L394" i="7"/>
  <c r="L412" i="7"/>
  <c r="K412" i="7"/>
  <c r="H412" i="7"/>
  <c r="I412" i="7" s="1"/>
  <c r="L420" i="7"/>
  <c r="K420" i="7"/>
  <c r="K357" i="7"/>
  <c r="L398" i="7"/>
  <c r="L379" i="7"/>
  <c r="K379" i="7"/>
  <c r="K387" i="7"/>
  <c r="L429" i="7"/>
  <c r="K429" i="7"/>
  <c r="K383" i="7"/>
  <c r="H409" i="7"/>
  <c r="I409" i="7" s="1"/>
  <c r="H429" i="7"/>
  <c r="I429" i="7" s="1"/>
  <c r="H361" i="7"/>
  <c r="I361" i="7" s="1"/>
  <c r="K381" i="7"/>
  <c r="H404" i="7"/>
  <c r="I404" i="7" s="1"/>
  <c r="L409" i="7"/>
  <c r="K336" i="7"/>
  <c r="K355" i="7"/>
  <c r="H365" i="7"/>
  <c r="I365" i="7" s="1"/>
  <c r="L390" i="7"/>
  <c r="K390" i="7"/>
  <c r="L421" i="7"/>
  <c r="K421" i="7"/>
  <c r="L357" i="7"/>
  <c r="K359" i="7"/>
  <c r="K392" i="7"/>
  <c r="L404" i="7"/>
  <c r="K361" i="7"/>
  <c r="H390" i="7"/>
  <c r="I390" i="7" s="1"/>
  <c r="L407" i="7"/>
  <c r="K407" i="7"/>
  <c r="L418" i="7"/>
  <c r="K418" i="7"/>
  <c r="L430" i="7"/>
  <c r="K430" i="7"/>
  <c r="H407" i="7"/>
  <c r="I407" i="7" s="1"/>
  <c r="H418" i="7"/>
  <c r="I418" i="7" s="1"/>
  <c r="K258" i="7"/>
  <c r="H402" i="7"/>
  <c r="I402" i="7" s="1"/>
  <c r="H430" i="7"/>
  <c r="I430" i="7" s="1"/>
  <c r="H382" i="7"/>
  <c r="I382" i="7" s="1"/>
  <c r="H397" i="7"/>
  <c r="I397" i="7" s="1"/>
  <c r="L402" i="7"/>
  <c r="L410" i="7"/>
  <c r="L434" i="7"/>
  <c r="K434" i="7"/>
  <c r="H434" i="7"/>
  <c r="I434" i="7" s="1"/>
  <c r="L416" i="7"/>
  <c r="H411" i="7"/>
  <c r="I411" i="7" s="1"/>
  <c r="H422" i="7"/>
  <c r="I422" i="7" s="1"/>
  <c r="H433" i="7"/>
  <c r="I433" i="7" s="1"/>
  <c r="K442" i="7"/>
  <c r="K411" i="7"/>
  <c r="K422" i="7"/>
  <c r="K433" i="7"/>
  <c r="H437" i="7"/>
  <c r="I437" i="7" s="1"/>
  <c r="K437" i="7"/>
  <c r="K441" i="7"/>
  <c r="K443" i="7"/>
  <c r="L2" i="7" l="1"/>
  <c r="J169" i="7"/>
  <c r="J96" i="7"/>
  <c r="J348" i="7"/>
  <c r="J350" i="7"/>
  <c r="J18" i="7"/>
  <c r="J356" i="7"/>
  <c r="J194" i="7"/>
  <c r="J67" i="7"/>
  <c r="J308" i="7"/>
  <c r="J51" i="7"/>
  <c r="J394" i="7"/>
  <c r="J400" i="7"/>
  <c r="J165" i="7"/>
  <c r="J35" i="7"/>
  <c r="J12" i="7"/>
  <c r="J433" i="7"/>
  <c r="J54" i="7"/>
  <c r="J183" i="7"/>
  <c r="J144" i="7"/>
  <c r="J178" i="7"/>
  <c r="J333" i="7"/>
  <c r="J56" i="7"/>
  <c r="J254" i="7"/>
  <c r="J61" i="7"/>
  <c r="J277" i="7"/>
  <c r="J238" i="7"/>
  <c r="J135" i="7"/>
  <c r="J126" i="7"/>
  <c r="J87" i="7"/>
  <c r="J403" i="7"/>
  <c r="J385" i="7"/>
  <c r="J231" i="7"/>
  <c r="J288" i="7"/>
  <c r="J310" i="7"/>
  <c r="J354" i="7"/>
  <c r="J216" i="7"/>
  <c r="J407" i="7"/>
  <c r="J309" i="7"/>
  <c r="J305" i="7"/>
  <c r="J337" i="7"/>
  <c r="J265" i="7"/>
  <c r="J258" i="7"/>
  <c r="J352" i="7"/>
  <c r="J177" i="7"/>
  <c r="J132" i="7"/>
  <c r="J115" i="7"/>
  <c r="J117" i="7"/>
  <c r="J393" i="7"/>
  <c r="J242" i="7"/>
  <c r="J120" i="7"/>
  <c r="J73" i="7"/>
  <c r="J55" i="7"/>
  <c r="J164" i="7"/>
  <c r="J437" i="7"/>
  <c r="J421" i="7"/>
  <c r="J259" i="7"/>
  <c r="J388" i="7"/>
  <c r="J141" i="7"/>
  <c r="J434" i="7"/>
  <c r="J134" i="7"/>
  <c r="J104" i="7"/>
  <c r="J401" i="7"/>
  <c r="J411" i="7"/>
  <c r="J266" i="7"/>
  <c r="J399" i="7"/>
  <c r="J324" i="7"/>
  <c r="J190" i="7"/>
  <c r="J157" i="7"/>
  <c r="J330" i="7"/>
  <c r="J423" i="7"/>
  <c r="J142" i="7"/>
  <c r="J233" i="7"/>
  <c r="J109" i="7"/>
  <c r="J52" i="7"/>
  <c r="J409" i="7"/>
  <c r="J155" i="7"/>
  <c r="J256" i="7"/>
  <c r="J140" i="7"/>
  <c r="I2" i="7"/>
  <c r="J4" i="7"/>
  <c r="J271" i="7"/>
  <c r="J163" i="7"/>
  <c r="J90" i="7"/>
  <c r="J257" i="7"/>
  <c r="J41" i="7"/>
  <c r="J359" i="7"/>
  <c r="J428" i="7"/>
  <c r="J329" i="7"/>
  <c r="J150" i="7"/>
  <c r="J156" i="7"/>
  <c r="J236" i="7"/>
  <c r="J131" i="7"/>
  <c r="J418" i="7"/>
  <c r="J143" i="7"/>
  <c r="J118" i="7"/>
  <c r="J20" i="7"/>
  <c r="J241" i="7"/>
  <c r="J53" i="7"/>
  <c r="J286" i="7"/>
  <c r="J188" i="7"/>
  <c r="J76" i="7"/>
  <c r="J361" i="7"/>
  <c r="J363" i="7"/>
  <c r="J220" i="7"/>
  <c r="J79" i="7"/>
  <c r="J338" i="7"/>
  <c r="J191" i="7"/>
  <c r="J439" i="7"/>
  <c r="J335" i="7"/>
  <c r="J323" i="7"/>
  <c r="J272" i="7"/>
  <c r="J204" i="7"/>
  <c r="J129" i="7"/>
  <c r="J203" i="7"/>
  <c r="J63" i="7"/>
  <c r="J145" i="7"/>
  <c r="J65" i="7"/>
  <c r="J97" i="7"/>
  <c r="J422" i="7"/>
  <c r="J50" i="7"/>
  <c r="J6" i="7"/>
  <c r="J74" i="7"/>
  <c r="J260" i="7"/>
  <c r="J285" i="7"/>
  <c r="J210" i="7"/>
  <c r="J26" i="7"/>
  <c r="J98" i="7"/>
  <c r="J372" i="7"/>
  <c r="J264" i="7"/>
  <c r="J22" i="7"/>
  <c r="J122" i="7"/>
  <c r="J353" i="7"/>
  <c r="J33" i="7"/>
  <c r="K2" i="7"/>
  <c r="J321" i="7"/>
  <c r="J318" i="7"/>
  <c r="J121" i="7"/>
  <c r="J8" i="7"/>
  <c r="J92" i="7"/>
  <c r="J300" i="7"/>
  <c r="J389" i="7"/>
  <c r="J229" i="7"/>
  <c r="J304" i="7"/>
  <c r="J161" i="7"/>
  <c r="J114" i="7"/>
  <c r="J187" i="7"/>
  <c r="J226" i="7"/>
  <c r="J250" i="7"/>
  <c r="J130" i="7"/>
  <c r="J417" i="7"/>
  <c r="J326" i="7"/>
  <c r="J289" i="7"/>
  <c r="J383" i="7"/>
  <c r="J59" i="7"/>
  <c r="J373" i="7"/>
  <c r="J149" i="7"/>
  <c r="J278" i="7"/>
  <c r="J275" i="7"/>
  <c r="J207" i="7"/>
  <c r="J296" i="7"/>
  <c r="J197" i="7"/>
  <c r="J32" i="7"/>
  <c r="J180" i="7"/>
  <c r="J293" i="7"/>
  <c r="J365" i="7"/>
  <c r="J362" i="7"/>
  <c r="J397" i="7"/>
  <c r="J390" i="7"/>
  <c r="J392" i="7"/>
  <c r="J381" i="7"/>
  <c r="J243" i="7"/>
  <c r="J283" i="7"/>
  <c r="J148" i="7"/>
  <c r="J39" i="7"/>
  <c r="J221" i="7"/>
  <c r="J179" i="7"/>
  <c r="J347" i="7"/>
  <c r="J370" i="7"/>
  <c r="J322" i="7"/>
  <c r="J315" i="7"/>
  <c r="J10" i="7"/>
  <c r="J205" i="7"/>
  <c r="J108" i="7"/>
  <c r="J404" i="7"/>
  <c r="J371" i="7"/>
  <c r="J234" i="7"/>
  <c r="J331" i="7"/>
  <c r="J255" i="7"/>
  <c r="J124" i="7"/>
  <c r="J239" i="7"/>
  <c r="J269" i="7"/>
  <c r="J317" i="7"/>
  <c r="J334" i="7"/>
  <c r="J430" i="7"/>
  <c r="J268" i="7"/>
  <c r="J27" i="7"/>
  <c r="J325" i="7"/>
  <c r="J270" i="7"/>
  <c r="J21" i="7"/>
  <c r="J402" i="7"/>
  <c r="J410" i="7"/>
  <c r="J412" i="7"/>
  <c r="J360" i="7"/>
  <c r="J345" i="7"/>
  <c r="J303" i="7"/>
  <c r="J213" i="7"/>
  <c r="J112" i="7"/>
  <c r="J230" i="7"/>
  <c r="J23" i="7"/>
  <c r="J166" i="7"/>
  <c r="J93" i="7"/>
  <c r="J116" i="7"/>
  <c r="J224" i="7"/>
  <c r="J332" i="7"/>
  <c r="J378" i="7"/>
  <c r="J209" i="7"/>
  <c r="J274" i="7"/>
  <c r="J78" i="7"/>
  <c r="J176" i="7"/>
  <c r="J31" i="7"/>
  <c r="J86" i="7"/>
  <c r="J405" i="7"/>
  <c r="J232" i="7"/>
  <c r="J320" i="7"/>
  <c r="J382" i="7"/>
  <c r="J343" i="7"/>
  <c r="J273" i="7"/>
  <c r="J387" i="7"/>
  <c r="J139" i="7"/>
  <c r="J227" i="7"/>
  <c r="J198" i="7"/>
  <c r="J37" i="7"/>
  <c r="J429" i="7"/>
  <c r="J432" i="7"/>
  <c r="J358" i="7"/>
  <c r="J299" i="7"/>
  <c r="J223" i="7"/>
  <c r="J137" i="7"/>
  <c r="J29" i="7"/>
  <c r="A439" i="6"/>
  <c r="A403" i="6"/>
  <c r="A402" i="6"/>
  <c r="A379" i="6"/>
  <c r="A378" i="6"/>
  <c r="A354" i="6"/>
  <c r="A258" i="6"/>
  <c r="A234" i="6"/>
  <c r="A210" i="6"/>
  <c r="J2" i="7" l="1"/>
  <c r="A25" i="6"/>
  <c r="A49" i="6"/>
  <c r="A73" i="6"/>
  <c r="A427" i="6"/>
  <c r="A88" i="6"/>
  <c r="A112" i="6"/>
  <c r="A136" i="6"/>
  <c r="A160" i="6"/>
  <c r="A184" i="6"/>
  <c r="A208" i="6"/>
  <c r="A232" i="6"/>
  <c r="A256" i="6"/>
  <c r="A280" i="6"/>
  <c r="A304" i="6"/>
  <c r="A328" i="6"/>
  <c r="A352" i="6"/>
  <c r="A376" i="6"/>
  <c r="A400" i="6"/>
  <c r="A13" i="6"/>
  <c r="A37" i="6"/>
  <c r="A61" i="6"/>
  <c r="A85" i="6"/>
  <c r="A367" i="6"/>
  <c r="A391" i="6"/>
  <c r="A415" i="6"/>
  <c r="A100" i="6"/>
  <c r="A124" i="6"/>
  <c r="A148" i="6"/>
  <c r="A172" i="6"/>
  <c r="A196" i="6"/>
  <c r="A220" i="6"/>
  <c r="A244" i="6"/>
  <c r="A268" i="6"/>
  <c r="A292" i="6"/>
  <c r="A316" i="6"/>
  <c r="A340" i="6"/>
  <c r="A364" i="6"/>
  <c r="A388" i="6"/>
  <c r="A318" i="6"/>
  <c r="A342" i="6"/>
  <c r="A10" i="6"/>
  <c r="A22" i="6"/>
  <c r="A34" i="6"/>
  <c r="A46" i="6"/>
  <c r="A58" i="6"/>
  <c r="A70" i="6"/>
  <c r="A82" i="6"/>
  <c r="A94" i="6"/>
  <c r="A106" i="6"/>
  <c r="A118" i="6"/>
  <c r="A142" i="6"/>
  <c r="A154" i="6"/>
  <c r="A166" i="6"/>
  <c r="A178" i="6"/>
  <c r="A202" i="6"/>
  <c r="A226" i="6"/>
  <c r="A238" i="6"/>
  <c r="A250" i="6"/>
  <c r="A262" i="6"/>
  <c r="A274" i="6"/>
  <c r="A286" i="6"/>
  <c r="A298" i="6"/>
  <c r="A310" i="6"/>
  <c r="A322" i="6"/>
  <c r="A334" i="6"/>
  <c r="A346" i="6"/>
  <c r="A358" i="6"/>
  <c r="A370" i="6"/>
  <c r="A382" i="6"/>
  <c r="A394" i="6"/>
  <c r="A406" i="6"/>
  <c r="A418" i="6"/>
  <c r="A430" i="6"/>
  <c r="A8" i="6"/>
  <c r="A20" i="6"/>
  <c r="A32" i="6"/>
  <c r="A44" i="6"/>
  <c r="A56" i="6"/>
  <c r="A68" i="6"/>
  <c r="A80" i="6"/>
  <c r="A92" i="6"/>
  <c r="A104" i="6"/>
  <c r="A116" i="6"/>
  <c r="J128" i="6"/>
  <c r="K128" i="6" s="1"/>
  <c r="A140" i="6"/>
  <c r="A152" i="6"/>
  <c r="A164" i="6"/>
  <c r="A176" i="6"/>
  <c r="A188" i="6"/>
  <c r="A200" i="6"/>
  <c r="A212" i="6"/>
  <c r="A224" i="6"/>
  <c r="A236" i="6"/>
  <c r="A248" i="6"/>
  <c r="A260" i="6"/>
  <c r="A272" i="6"/>
  <c r="A284" i="6"/>
  <c r="A308" i="6"/>
  <c r="A320" i="6"/>
  <c r="A332" i="6"/>
  <c r="A344" i="6"/>
  <c r="A356" i="6"/>
  <c r="A368" i="6"/>
  <c r="A380" i="6"/>
  <c r="A392" i="6"/>
  <c r="A404" i="6"/>
  <c r="A97" i="6"/>
  <c r="A109" i="6"/>
  <c r="A121" i="6"/>
  <c r="A133" i="6"/>
  <c r="A145" i="6"/>
  <c r="A157" i="6"/>
  <c r="A169" i="6"/>
  <c r="A181" i="6"/>
  <c r="A193" i="6"/>
  <c r="A205" i="6"/>
  <c r="A217" i="6"/>
  <c r="A229" i="6"/>
  <c r="A438" i="6"/>
  <c r="A14" i="6"/>
  <c r="A26" i="6"/>
  <c r="A38" i="6"/>
  <c r="A50" i="6"/>
  <c r="A62" i="6"/>
  <c r="A74" i="6"/>
  <c r="A86" i="6"/>
  <c r="A98" i="6"/>
  <c r="A110" i="6"/>
  <c r="A122" i="6"/>
  <c r="A134" i="6"/>
  <c r="A146" i="6"/>
  <c r="A158" i="6"/>
  <c r="A170" i="6"/>
  <c r="A182" i="6"/>
  <c r="A194" i="6"/>
  <c r="A206" i="6"/>
  <c r="A218" i="6"/>
  <c r="A230" i="6"/>
  <c r="A242" i="6"/>
  <c r="A254" i="6"/>
  <c r="A266" i="6"/>
  <c r="A278" i="6"/>
  <c r="A290" i="6"/>
  <c r="A214" i="6"/>
  <c r="A411" i="6"/>
  <c r="A9" i="6"/>
  <c r="A21" i="6"/>
  <c r="A33" i="6"/>
  <c r="A45" i="6"/>
  <c r="A57" i="6"/>
  <c r="A69" i="6"/>
  <c r="A81" i="6"/>
  <c r="A93" i="6"/>
  <c r="A105" i="6"/>
  <c r="A117" i="6"/>
  <c r="A129" i="6"/>
  <c r="A141" i="6"/>
  <c r="A153" i="6"/>
  <c r="A165" i="6"/>
  <c r="A177" i="6"/>
  <c r="A189" i="6"/>
  <c r="A201" i="6"/>
  <c r="A213" i="6"/>
  <c r="A225" i="6"/>
  <c r="A237" i="6"/>
  <c r="A249" i="6"/>
  <c r="A261" i="6"/>
  <c r="A273" i="6"/>
  <c r="A285" i="6"/>
  <c r="A297" i="6"/>
  <c r="A309" i="6"/>
  <c r="A321" i="6"/>
  <c r="A333" i="6"/>
  <c r="A345" i="6"/>
  <c r="A357" i="6"/>
  <c r="A369" i="6"/>
  <c r="A381" i="6"/>
  <c r="A393" i="6"/>
  <c r="A314" i="6"/>
  <c r="A436" i="6"/>
  <c r="A405" i="6"/>
  <c r="A417" i="6"/>
  <c r="A429" i="6"/>
  <c r="A5" i="6"/>
  <c r="A17" i="6"/>
  <c r="A29" i="6"/>
  <c r="A41" i="6"/>
  <c r="A53" i="6"/>
  <c r="A65" i="6"/>
  <c r="A77" i="6"/>
  <c r="A89" i="6"/>
  <c r="A101" i="6"/>
  <c r="A113" i="6"/>
  <c r="A125" i="6"/>
  <c r="A137" i="6"/>
  <c r="A149" i="6"/>
  <c r="A161" i="6"/>
  <c r="A173" i="6"/>
  <c r="A185" i="6"/>
  <c r="A197" i="6"/>
  <c r="J209" i="6"/>
  <c r="K209" i="6" s="1"/>
  <c r="A221" i="6"/>
  <c r="A233" i="6"/>
  <c r="A245" i="6"/>
  <c r="A257" i="6"/>
  <c r="A269" i="6"/>
  <c r="A281" i="6"/>
  <c r="A293" i="6"/>
  <c r="A305" i="6"/>
  <c r="J317" i="6"/>
  <c r="K317" i="6" s="1"/>
  <c r="J329" i="6"/>
  <c r="K329" i="6" s="1"/>
  <c r="A341" i="6"/>
  <c r="A353" i="6"/>
  <c r="A365" i="6"/>
  <c r="A377" i="6"/>
  <c r="J389" i="6"/>
  <c r="K389" i="6" s="1"/>
  <c r="A401" i="6"/>
  <c r="A413" i="6"/>
  <c r="A425" i="6"/>
  <c r="A437" i="6"/>
  <c r="A15" i="6"/>
  <c r="A27" i="6"/>
  <c r="A39" i="6"/>
  <c r="A51" i="6"/>
  <c r="A63" i="6"/>
  <c r="A75" i="6"/>
  <c r="A87" i="6"/>
  <c r="A99" i="6"/>
  <c r="A111" i="6"/>
  <c r="A123" i="6"/>
  <c r="A135" i="6"/>
  <c r="A147" i="6"/>
  <c r="A159" i="6"/>
  <c r="A171" i="6"/>
  <c r="A183" i="6"/>
  <c r="A195" i="6"/>
  <c r="A207" i="6"/>
  <c r="A219" i="6"/>
  <c r="A231" i="6"/>
  <c r="A243" i="6"/>
  <c r="A255" i="6"/>
  <c r="A267" i="6"/>
  <c r="A279" i="6"/>
  <c r="A291" i="6"/>
  <c r="A303" i="6"/>
  <c r="A315" i="6"/>
  <c r="A327" i="6"/>
  <c r="J339" i="6"/>
  <c r="K339" i="6" s="1"/>
  <c r="A351" i="6"/>
  <c r="A363" i="6"/>
  <c r="A375" i="6"/>
  <c r="A387" i="6"/>
  <c r="A399" i="6"/>
  <c r="A423" i="6"/>
  <c r="A435" i="6"/>
  <c r="A428" i="6"/>
  <c r="A440" i="6"/>
  <c r="A11" i="6"/>
  <c r="A23" i="6"/>
  <c r="A35" i="6"/>
  <c r="A47" i="6"/>
  <c r="A59" i="6"/>
  <c r="A71" i="6"/>
  <c r="A83" i="6"/>
  <c r="A90" i="6"/>
  <c r="A95" i="6"/>
  <c r="A107" i="6"/>
  <c r="A119" i="6"/>
  <c r="A131" i="6"/>
  <c r="A143" i="6"/>
  <c r="A155" i="6"/>
  <c r="A167" i="6"/>
  <c r="A174" i="6"/>
  <c r="A179" i="6"/>
  <c r="A191" i="6"/>
  <c r="A203" i="6"/>
  <c r="A215" i="6"/>
  <c r="A443" i="6"/>
  <c r="A442" i="6"/>
  <c r="J220" i="6"/>
  <c r="K220" i="6" s="1"/>
  <c r="J280" i="6"/>
  <c r="K280" i="6" s="1"/>
  <c r="A326" i="6"/>
  <c r="A338" i="6"/>
  <c r="A350" i="6"/>
  <c r="A362" i="6"/>
  <c r="A374" i="6"/>
  <c r="A386" i="6"/>
  <c r="A398" i="6"/>
  <c r="A410" i="6"/>
  <c r="A422" i="6"/>
  <c r="A434" i="6"/>
  <c r="A441" i="6"/>
  <c r="J292" i="6"/>
  <c r="K292" i="6" s="1"/>
  <c r="J304" i="6"/>
  <c r="K304" i="6" s="1"/>
  <c r="J328" i="6"/>
  <c r="K328" i="6" s="1"/>
  <c r="A7" i="6"/>
  <c r="A12" i="6"/>
  <c r="A19" i="6"/>
  <c r="A24" i="6"/>
  <c r="A31" i="6"/>
  <c r="A36" i="6"/>
  <c r="A43" i="6"/>
  <c r="A48" i="6"/>
  <c r="A55" i="6"/>
  <c r="A60" i="6"/>
  <c r="A67" i="6"/>
  <c r="A72" i="6"/>
  <c r="A79" i="6"/>
  <c r="A84" i="6"/>
  <c r="A91" i="6"/>
  <c r="A96" i="6"/>
  <c r="A103" i="6"/>
  <c r="A108" i="6"/>
  <c r="A115" i="6"/>
  <c r="A120" i="6"/>
  <c r="A127" i="6"/>
  <c r="A139" i="6"/>
  <c r="A144" i="6"/>
  <c r="A151" i="6"/>
  <c r="A156" i="6"/>
  <c r="A163" i="6"/>
  <c r="A175" i="6"/>
  <c r="A180" i="6"/>
  <c r="A187" i="6"/>
  <c r="A192" i="6"/>
  <c r="A199" i="6"/>
  <c r="A204" i="6"/>
  <c r="A211" i="6"/>
  <c r="A216" i="6"/>
  <c r="A223" i="6"/>
  <c r="A228" i="6"/>
  <c r="A235" i="6"/>
  <c r="A240" i="6"/>
  <c r="A247" i="6"/>
  <c r="A252" i="6"/>
  <c r="A259" i="6"/>
  <c r="A264" i="6"/>
  <c r="A271" i="6"/>
  <c r="A283" i="6"/>
  <c r="A288" i="6"/>
  <c r="A295" i="6"/>
  <c r="A300" i="6"/>
  <c r="A307" i="6"/>
  <c r="A312" i="6"/>
  <c r="A319" i="6"/>
  <c r="A324" i="6"/>
  <c r="A331" i="6"/>
  <c r="A336" i="6"/>
  <c r="A343" i="6"/>
  <c r="A348" i="6"/>
  <c r="A355" i="6"/>
  <c r="A360" i="6"/>
  <c r="A372" i="6"/>
  <c r="A384" i="6"/>
  <c r="A396" i="6"/>
  <c r="A408" i="6"/>
  <c r="A420" i="6"/>
  <c r="A432" i="6"/>
  <c r="A6" i="6"/>
  <c r="A18" i="6"/>
  <c r="A30" i="6"/>
  <c r="A42" i="6"/>
  <c r="A54" i="6"/>
  <c r="A66" i="6"/>
  <c r="A78" i="6"/>
  <c r="A102" i="6"/>
  <c r="A114" i="6"/>
  <c r="A126" i="6"/>
  <c r="A138" i="6"/>
  <c r="A150" i="6"/>
  <c r="A162" i="6"/>
  <c r="A186" i="6"/>
  <c r="A198" i="6"/>
  <c r="A222" i="6"/>
  <c r="A246" i="6"/>
  <c r="A270" i="6"/>
  <c r="A282" i="6"/>
  <c r="A294" i="6"/>
  <c r="A306" i="6"/>
  <c r="A330" i="6"/>
  <c r="A366" i="6"/>
  <c r="A390" i="6"/>
  <c r="A414" i="6"/>
  <c r="A426" i="6"/>
  <c r="A227" i="6"/>
  <c r="A239" i="6"/>
  <c r="A251" i="6"/>
  <c r="A263" i="6"/>
  <c r="A275" i="6"/>
  <c r="A287" i="6"/>
  <c r="A299" i="6"/>
  <c r="A311" i="6"/>
  <c r="A323" i="6"/>
  <c r="A335" i="6"/>
  <c r="A347" i="6"/>
  <c r="A359" i="6"/>
  <c r="A371" i="6"/>
  <c r="A383" i="6"/>
  <c r="A395" i="6"/>
  <c r="A407" i="6"/>
  <c r="A419" i="6"/>
  <c r="A431" i="6"/>
  <c r="A412" i="6"/>
  <c r="A424" i="6"/>
  <c r="A209" i="6"/>
  <c r="A317" i="6"/>
  <c r="J130" i="6"/>
  <c r="K130" i="6" s="1"/>
  <c r="A130" i="6"/>
  <c r="J190" i="6"/>
  <c r="K190" i="6" s="1"/>
  <c r="A190" i="6"/>
  <c r="A241" i="6"/>
  <c r="A253" i="6"/>
  <c r="A265" i="6"/>
  <c r="A277" i="6"/>
  <c r="A289" i="6"/>
  <c r="A301" i="6"/>
  <c r="A313" i="6"/>
  <c r="A325" i="6"/>
  <c r="A337" i="6"/>
  <c r="A349" i="6"/>
  <c r="A361" i="6"/>
  <c r="A373" i="6"/>
  <c r="A385" i="6"/>
  <c r="A397" i="6"/>
  <c r="A409" i="6"/>
  <c r="A421" i="6"/>
  <c r="A433" i="6"/>
  <c r="J276" i="6"/>
  <c r="K276" i="6" s="1"/>
  <c r="A276" i="6"/>
  <c r="A339" i="6"/>
  <c r="A4" i="6"/>
  <c r="A16" i="6"/>
  <c r="A28" i="6"/>
  <c r="A40" i="6"/>
  <c r="A52" i="6"/>
  <c r="A64" i="6"/>
  <c r="A76" i="6"/>
  <c r="A416" i="6"/>
  <c r="A128" i="6"/>
  <c r="J132" i="6"/>
  <c r="K132" i="6" s="1"/>
  <c r="A132" i="6"/>
  <c r="A389" i="6"/>
  <c r="J168" i="6"/>
  <c r="K168" i="6" s="1"/>
  <c r="A168" i="6"/>
  <c r="A329" i="6"/>
  <c r="A296" i="6"/>
  <c r="A302" i="6"/>
  <c r="J441" i="6"/>
  <c r="K441" i="6" s="1"/>
  <c r="J139" i="6"/>
  <c r="K139" i="6" s="1"/>
  <c r="J199" i="6"/>
  <c r="K199" i="6" s="1"/>
  <c r="J415" i="6"/>
  <c r="K415" i="6" s="1"/>
  <c r="J384" i="6"/>
  <c r="K384" i="6" s="1"/>
  <c r="J15" i="6"/>
  <c r="K15" i="6" s="1"/>
  <c r="J195" i="6"/>
  <c r="K195" i="6" s="1"/>
  <c r="J62" i="6"/>
  <c r="K62" i="6" s="1"/>
  <c r="J440" i="6"/>
  <c r="K440" i="6" s="1"/>
  <c r="J50" i="6"/>
  <c r="K50" i="6" s="1"/>
  <c r="J109" i="6"/>
  <c r="K109" i="6" s="1"/>
  <c r="J313" i="6"/>
  <c r="K313" i="6" s="1"/>
  <c r="J119" i="6"/>
  <c r="K119" i="6" s="1"/>
  <c r="J215" i="6"/>
  <c r="K215" i="6" s="1"/>
  <c r="J287" i="6"/>
  <c r="K287" i="6" s="1"/>
  <c r="J374" i="6"/>
  <c r="K374" i="6" s="1"/>
  <c r="J405" i="6"/>
  <c r="K405" i="6" s="1"/>
  <c r="J108" i="6"/>
  <c r="K108" i="6" s="1"/>
  <c r="J271" i="6"/>
  <c r="K271" i="6" s="1"/>
  <c r="J410" i="6"/>
  <c r="K410" i="6" s="1"/>
  <c r="J89" i="6"/>
  <c r="K89" i="6" s="1"/>
  <c r="J403" i="6"/>
  <c r="K403" i="6" s="1"/>
  <c r="J257" i="6"/>
  <c r="K257" i="6" s="1"/>
  <c r="J396" i="6"/>
  <c r="K396" i="6" s="1"/>
  <c r="J238" i="6"/>
  <c r="K238" i="6" s="1"/>
  <c r="J437" i="6"/>
  <c r="K437" i="6" s="1"/>
  <c r="J145" i="6"/>
  <c r="K145" i="6" s="1"/>
  <c r="J265" i="6"/>
  <c r="K265" i="6" s="1"/>
  <c r="J337" i="6"/>
  <c r="K337" i="6" s="1"/>
  <c r="J186" i="6"/>
  <c r="K186" i="6" s="1"/>
  <c r="J210" i="6"/>
  <c r="K210" i="6" s="1"/>
  <c r="J282" i="6"/>
  <c r="K282" i="6" s="1"/>
  <c r="J385" i="6"/>
  <c r="K385" i="6" s="1"/>
  <c r="J390" i="6"/>
  <c r="K390" i="6" s="1"/>
  <c r="J115" i="6"/>
  <c r="K115" i="6" s="1"/>
  <c r="J266" i="6"/>
  <c r="K266" i="6" s="1"/>
  <c r="J278" i="6"/>
  <c r="K278" i="6" s="1"/>
  <c r="J386" i="6"/>
  <c r="K386" i="6" s="1"/>
  <c r="J228" i="6"/>
  <c r="K228" i="6" s="1"/>
  <c r="J324" i="6"/>
  <c r="K324" i="6" s="1"/>
  <c r="J51" i="6"/>
  <c r="K51" i="6" s="1"/>
  <c r="J75" i="6"/>
  <c r="K75" i="6" s="1"/>
  <c r="J226" i="6"/>
  <c r="K226" i="6" s="1"/>
  <c r="J250" i="6"/>
  <c r="K250" i="6" s="1"/>
  <c r="J382" i="6"/>
  <c r="K382" i="6" s="1"/>
  <c r="J291" i="6"/>
  <c r="K291" i="6" s="1"/>
  <c r="J25" i="6"/>
  <c r="K25" i="6" s="1"/>
  <c r="J85" i="6"/>
  <c r="K85" i="6" s="1"/>
  <c r="J260" i="6"/>
  <c r="K260" i="6" s="1"/>
  <c r="J356" i="6"/>
  <c r="K356" i="6" s="1"/>
  <c r="J138" i="6"/>
  <c r="K138" i="6" s="1"/>
  <c r="J193" i="6"/>
  <c r="K193" i="6" s="1"/>
  <c r="J21" i="6"/>
  <c r="K21" i="6" s="1"/>
  <c r="J299" i="6"/>
  <c r="K299" i="6" s="1"/>
  <c r="J311" i="6"/>
  <c r="K311" i="6" s="1"/>
  <c r="J395" i="6"/>
  <c r="K395" i="6" s="1"/>
  <c r="J243" i="6"/>
  <c r="K243" i="6" s="1"/>
  <c r="J255" i="6"/>
  <c r="K255" i="6" s="1"/>
  <c r="J13" i="6"/>
  <c r="K13" i="6" s="1"/>
  <c r="J189" i="6"/>
  <c r="K189" i="6" s="1"/>
  <c r="J225" i="6"/>
  <c r="K225" i="6" s="1"/>
  <c r="J357" i="6"/>
  <c r="K357" i="6" s="1"/>
  <c r="J369" i="6"/>
  <c r="K369" i="6" s="1"/>
  <c r="J163" i="6"/>
  <c r="K163" i="6" s="1"/>
  <c r="J113" i="6"/>
  <c r="K113" i="6" s="1"/>
  <c r="J106" i="6"/>
  <c r="K106" i="6" s="1"/>
  <c r="J23" i="6"/>
  <c r="K23" i="6" s="1"/>
  <c r="J354" i="6"/>
  <c r="K354" i="6" s="1"/>
  <c r="J262" i="6"/>
  <c r="K262" i="6" s="1"/>
  <c r="J61" i="6"/>
  <c r="K61" i="6" s="1"/>
  <c r="J236" i="6"/>
  <c r="K236" i="6" s="1"/>
  <c r="J321" i="6"/>
  <c r="K321" i="6" s="1"/>
  <c r="J361" i="6"/>
  <c r="K361" i="6" s="1"/>
  <c r="J434" i="6"/>
  <c r="K434" i="6" s="1"/>
  <c r="J92" i="6"/>
  <c r="K92" i="6" s="1"/>
  <c r="J213" i="6"/>
  <c r="K213" i="6" s="1"/>
  <c r="J281" i="6"/>
  <c r="K281" i="6" s="1"/>
  <c r="J288" i="6"/>
  <c r="K288" i="6" s="1"/>
  <c r="J307" i="6"/>
  <c r="K307" i="6" s="1"/>
  <c r="J420" i="6"/>
  <c r="K420" i="6" s="1"/>
  <c r="J439" i="6"/>
  <c r="K439" i="6" s="1"/>
  <c r="J161" i="6"/>
  <c r="K161" i="6" s="1"/>
  <c r="J175" i="6"/>
  <c r="K175" i="6" s="1"/>
  <c r="J218" i="6"/>
  <c r="K218" i="6" s="1"/>
  <c r="J239" i="6"/>
  <c r="K239" i="6" s="1"/>
  <c r="J300" i="6"/>
  <c r="K300" i="6" s="1"/>
  <c r="J26" i="6"/>
  <c r="K26" i="6" s="1"/>
  <c r="J83" i="6"/>
  <c r="K83" i="6" s="1"/>
  <c r="J211" i="6"/>
  <c r="K211" i="6" s="1"/>
  <c r="J418" i="6"/>
  <c r="K418" i="6" s="1"/>
  <c r="J430" i="6"/>
  <c r="K430" i="6" s="1"/>
  <c r="J12" i="6"/>
  <c r="K12" i="6" s="1"/>
  <c r="J404" i="6"/>
  <c r="K404" i="6" s="1"/>
  <c r="J416" i="6"/>
  <c r="K416" i="6" s="1"/>
  <c r="J74" i="6"/>
  <c r="K74" i="6" s="1"/>
  <c r="J348" i="6"/>
  <c r="K348" i="6" s="1"/>
  <c r="J409" i="6"/>
  <c r="K409" i="6" s="1"/>
  <c r="J10" i="6"/>
  <c r="K10" i="6" s="1"/>
  <c r="J60" i="6"/>
  <c r="K60" i="6" s="1"/>
  <c r="J235" i="6"/>
  <c r="K235" i="6" s="1"/>
  <c r="J353" i="6"/>
  <c r="K353" i="6" s="1"/>
  <c r="J360" i="6"/>
  <c r="K360" i="6" s="1"/>
  <c r="J372" i="6"/>
  <c r="K372" i="6" s="1"/>
  <c r="J421" i="6"/>
  <c r="K421" i="6" s="1"/>
  <c r="J98" i="6"/>
  <c r="K98" i="6" s="1"/>
  <c r="J136" i="6"/>
  <c r="K136" i="6" s="1"/>
  <c r="J162" i="6"/>
  <c r="K162" i="6" s="1"/>
  <c r="J207" i="6"/>
  <c r="K207" i="6" s="1"/>
  <c r="J219" i="6"/>
  <c r="K219" i="6" s="1"/>
  <c r="J252" i="6"/>
  <c r="K252" i="6" s="1"/>
  <c r="J268" i="6"/>
  <c r="K268" i="6" s="1"/>
  <c r="J346" i="6"/>
  <c r="K346" i="6" s="1"/>
  <c r="J393" i="6"/>
  <c r="K393" i="6" s="1"/>
  <c r="J414" i="6"/>
  <c r="K414" i="6" s="1"/>
  <c r="J426" i="6"/>
  <c r="K426" i="6" s="1"/>
  <c r="J172" i="6"/>
  <c r="K172" i="6" s="1"/>
  <c r="J191" i="6"/>
  <c r="K191" i="6" s="1"/>
  <c r="J309" i="6"/>
  <c r="K309" i="6" s="1"/>
  <c r="J422" i="6"/>
  <c r="K422" i="6" s="1"/>
  <c r="J35" i="6"/>
  <c r="K35" i="6" s="1"/>
  <c r="J99" i="6"/>
  <c r="K99" i="6" s="1"/>
  <c r="J144" i="6"/>
  <c r="K144" i="6" s="1"/>
  <c r="J177" i="6"/>
  <c r="K177" i="6" s="1"/>
  <c r="J9" i="6"/>
  <c r="K9" i="6" s="1"/>
  <c r="J246" i="6"/>
  <c r="K246" i="6" s="1"/>
  <c r="J352" i="6"/>
  <c r="K352" i="6" s="1"/>
  <c r="J97" i="6"/>
  <c r="K97" i="6" s="1"/>
  <c r="J251" i="6"/>
  <c r="K251" i="6" s="1"/>
  <c r="J338" i="6"/>
  <c r="K338" i="6" s="1"/>
  <c r="J406" i="6"/>
  <c r="K406" i="6" s="1"/>
  <c r="J38" i="6"/>
  <c r="K38" i="6" s="1"/>
  <c r="J57" i="6"/>
  <c r="K57" i="6" s="1"/>
  <c r="J64" i="6"/>
  <c r="K64" i="6" s="1"/>
  <c r="J187" i="6"/>
  <c r="K187" i="6" s="1"/>
  <c r="J244" i="6"/>
  <c r="K244" i="6" s="1"/>
  <c r="J147" i="6"/>
  <c r="K147" i="6" s="1"/>
  <c r="J223" i="6"/>
  <c r="K223" i="6" s="1"/>
  <c r="J343" i="6"/>
  <c r="K343" i="6" s="1"/>
  <c r="J411" i="6"/>
  <c r="K411" i="6" s="1"/>
  <c r="J423" i="6"/>
  <c r="K423" i="6" s="1"/>
  <c r="J48" i="6"/>
  <c r="K48" i="6" s="1"/>
  <c r="J152" i="6"/>
  <c r="K152" i="6" s="1"/>
  <c r="J166" i="6"/>
  <c r="K166" i="6" s="1"/>
  <c r="J296" i="6"/>
  <c r="K296" i="6" s="1"/>
  <c r="J303" i="6"/>
  <c r="K303" i="6" s="1"/>
  <c r="J315" i="6"/>
  <c r="K315" i="6" s="1"/>
  <c r="J367" i="6"/>
  <c r="K367" i="6" s="1"/>
  <c r="J41" i="6"/>
  <c r="K41" i="6" s="1"/>
  <c r="J164" i="6"/>
  <c r="K164" i="6" s="1"/>
  <c r="J214" i="6"/>
  <c r="K214" i="6" s="1"/>
  <c r="J221" i="6"/>
  <c r="K221" i="6" s="1"/>
  <c r="J261" i="6"/>
  <c r="K261" i="6" s="1"/>
  <c r="J320" i="6"/>
  <c r="K320" i="6" s="1"/>
  <c r="J327" i="6"/>
  <c r="K327" i="6" s="1"/>
  <c r="J46" i="6"/>
  <c r="K46" i="6" s="1"/>
  <c r="J27" i="6"/>
  <c r="K27" i="6" s="1"/>
  <c r="J39" i="6"/>
  <c r="K39" i="6" s="1"/>
  <c r="J155" i="6"/>
  <c r="K155" i="6" s="1"/>
  <c r="J165" i="6"/>
  <c r="K165" i="6" s="1"/>
  <c r="J188" i="6"/>
  <c r="K188" i="6" s="1"/>
  <c r="J233" i="6"/>
  <c r="K233" i="6" s="1"/>
  <c r="J245" i="6"/>
  <c r="K245" i="6" s="1"/>
  <c r="J325" i="6"/>
  <c r="K325" i="6" s="1"/>
  <c r="J358" i="6"/>
  <c r="K358" i="6" s="1"/>
  <c r="J398" i="6"/>
  <c r="K398" i="6" s="1"/>
  <c r="J424" i="6"/>
  <c r="K424" i="6" s="1"/>
  <c r="J438" i="6"/>
  <c r="K438" i="6" s="1"/>
  <c r="J80" i="6"/>
  <c r="K80" i="6" s="1"/>
  <c r="J87" i="6"/>
  <c r="K87" i="6" s="1"/>
  <c r="J118" i="6"/>
  <c r="K118" i="6" s="1"/>
  <c r="J151" i="6"/>
  <c r="K151" i="6" s="1"/>
  <c r="J340" i="6"/>
  <c r="K340" i="6" s="1"/>
  <c r="J394" i="6"/>
  <c r="K394" i="6" s="1"/>
  <c r="J401" i="6"/>
  <c r="K401" i="6" s="1"/>
  <c r="J427" i="6"/>
  <c r="K427" i="6" s="1"/>
  <c r="J387" i="6"/>
  <c r="K387" i="6" s="1"/>
  <c r="J7" i="6"/>
  <c r="K7" i="6" s="1"/>
  <c r="J331" i="6"/>
  <c r="K331" i="6" s="1"/>
  <c r="J107" i="6"/>
  <c r="K107" i="6" s="1"/>
  <c r="J126" i="6"/>
  <c r="K126" i="6" s="1"/>
  <c r="J37" i="6"/>
  <c r="K37" i="6" s="1"/>
  <c r="J153" i="6"/>
  <c r="K153" i="6" s="1"/>
  <c r="J198" i="6"/>
  <c r="K198" i="6" s="1"/>
  <c r="J127" i="6"/>
  <c r="K127" i="6" s="1"/>
  <c r="J150" i="6"/>
  <c r="K150" i="6" s="1"/>
  <c r="J345" i="6"/>
  <c r="K345" i="6" s="1"/>
  <c r="J349" i="6"/>
  <c r="K349" i="6" s="1"/>
  <c r="J58" i="6"/>
  <c r="K58" i="6" s="1"/>
  <c r="J316" i="6"/>
  <c r="K316" i="6" s="1"/>
  <c r="J336" i="6"/>
  <c r="K336" i="6" s="1"/>
  <c r="J381" i="6"/>
  <c r="K381" i="6" s="1"/>
  <c r="J392" i="6"/>
  <c r="K392" i="6" s="1"/>
  <c r="J95" i="6"/>
  <c r="K95" i="6" s="1"/>
  <c r="J104" i="6"/>
  <c r="K104" i="6" s="1"/>
  <c r="J40" i="6"/>
  <c r="K40" i="6" s="1"/>
  <c r="J148" i="6"/>
  <c r="K148" i="6" s="1"/>
  <c r="J173" i="6"/>
  <c r="K173" i="6" s="1"/>
  <c r="J368" i="6"/>
  <c r="K368" i="6" s="1"/>
  <c r="J184" i="6"/>
  <c r="K184" i="6" s="1"/>
  <c r="J125" i="6"/>
  <c r="K125" i="6" s="1"/>
  <c r="J203" i="6"/>
  <c r="K203" i="6" s="1"/>
  <c r="J263" i="6"/>
  <c r="K263" i="6" s="1"/>
  <c r="J332" i="6"/>
  <c r="K332" i="6" s="1"/>
  <c r="J375" i="6"/>
  <c r="K375" i="6" s="1"/>
  <c r="J428" i="6"/>
  <c r="K428" i="6" s="1"/>
  <c r="J17" i="6"/>
  <c r="K17" i="6" s="1"/>
  <c r="J24" i="6"/>
  <c r="K24" i="6" s="1"/>
  <c r="J44" i="6"/>
  <c r="K44" i="6" s="1"/>
  <c r="J53" i="6"/>
  <c r="K53" i="6" s="1"/>
  <c r="J76" i="6"/>
  <c r="K76" i="6" s="1"/>
  <c r="J141" i="6"/>
  <c r="K141" i="6" s="1"/>
  <c r="J47" i="6"/>
  <c r="K47" i="6" s="1"/>
  <c r="J56" i="6"/>
  <c r="K56" i="6" s="1"/>
  <c r="J65" i="6"/>
  <c r="K65" i="6" s="1"/>
  <c r="J79" i="6"/>
  <c r="K79" i="6" s="1"/>
  <c r="J86" i="6"/>
  <c r="K86" i="6" s="1"/>
  <c r="J93" i="6"/>
  <c r="K93" i="6" s="1"/>
  <c r="J29" i="6"/>
  <c r="K29" i="6" s="1"/>
  <c r="J84" i="6"/>
  <c r="K84" i="6" s="1"/>
  <c r="J137" i="6"/>
  <c r="K137" i="6" s="1"/>
  <c r="J160" i="6"/>
  <c r="K160" i="6" s="1"/>
  <c r="J301" i="6"/>
  <c r="K301" i="6" s="1"/>
  <c r="J11" i="6"/>
  <c r="K11" i="6" s="1"/>
  <c r="J18" i="6"/>
  <c r="K18" i="6" s="1"/>
  <c r="J248" i="6"/>
  <c r="K248" i="6" s="1"/>
  <c r="J417" i="6"/>
  <c r="K417" i="6" s="1"/>
  <c r="J433" i="6"/>
  <c r="K433" i="6" s="1"/>
  <c r="J442" i="6"/>
  <c r="K442" i="6" s="1"/>
  <c r="J247" i="6"/>
  <c r="K247" i="6" s="1"/>
  <c r="J20" i="6"/>
  <c r="K20" i="6" s="1"/>
  <c r="J31" i="6"/>
  <c r="K31" i="6" s="1"/>
  <c r="J36" i="6"/>
  <c r="K36" i="6" s="1"/>
  <c r="J70" i="6"/>
  <c r="K70" i="6" s="1"/>
  <c r="J194" i="6"/>
  <c r="K194" i="6" s="1"/>
  <c r="J259" i="6"/>
  <c r="K259" i="6" s="1"/>
  <c r="J272" i="6"/>
  <c r="K272" i="6" s="1"/>
  <c r="J283" i="6"/>
  <c r="K283" i="6" s="1"/>
  <c r="J63" i="6"/>
  <c r="K63" i="6" s="1"/>
  <c r="J279" i="6"/>
  <c r="K279" i="6" s="1"/>
  <c r="J290" i="6"/>
  <c r="K290" i="6" s="1"/>
  <c r="J310" i="6"/>
  <c r="K310" i="6" s="1"/>
  <c r="J319" i="6"/>
  <c r="K319" i="6" s="1"/>
  <c r="J350" i="6"/>
  <c r="K350" i="6" s="1"/>
  <c r="J359" i="6"/>
  <c r="K359" i="6" s="1"/>
  <c r="J373" i="6"/>
  <c r="K373" i="6" s="1"/>
  <c r="J34" i="6"/>
  <c r="K34" i="6" s="1"/>
  <c r="J96" i="6"/>
  <c r="K96" i="6" s="1"/>
  <c r="J114" i="6"/>
  <c r="K114" i="6" s="1"/>
  <c r="J135" i="6"/>
  <c r="K135" i="6" s="1"/>
  <c r="J176" i="6"/>
  <c r="K176" i="6" s="1"/>
  <c r="J192" i="6"/>
  <c r="K192" i="6" s="1"/>
  <c r="J231" i="6"/>
  <c r="K231" i="6" s="1"/>
  <c r="J242" i="6"/>
  <c r="K242" i="6" s="1"/>
  <c r="J270" i="6"/>
  <c r="K270" i="6" s="1"/>
  <c r="J277" i="6"/>
  <c r="K277" i="6" s="1"/>
  <c r="J297" i="6"/>
  <c r="K297" i="6" s="1"/>
  <c r="J308" i="6"/>
  <c r="K308" i="6" s="1"/>
  <c r="J364" i="6"/>
  <c r="K364" i="6" s="1"/>
  <c r="J371" i="6"/>
  <c r="K371" i="6" s="1"/>
  <c r="J400" i="6"/>
  <c r="K400" i="6" s="1"/>
  <c r="J298" i="6"/>
  <c r="K298" i="6" s="1"/>
  <c r="J208" i="6"/>
  <c r="K208" i="6" s="1"/>
  <c r="J314" i="6"/>
  <c r="K314" i="6" s="1"/>
  <c r="J334" i="6"/>
  <c r="K334" i="6" s="1"/>
  <c r="J196" i="6"/>
  <c r="K196" i="6" s="1"/>
  <c r="J112" i="6"/>
  <c r="K112" i="6" s="1"/>
  <c r="J129" i="6"/>
  <c r="K129" i="6" s="1"/>
  <c r="J32" i="6"/>
  <c r="K32" i="6" s="1"/>
  <c r="J140" i="6"/>
  <c r="K140" i="6" s="1"/>
  <c r="J391" i="6"/>
  <c r="K391" i="6" s="1"/>
  <c r="J205" i="6"/>
  <c r="K205" i="6" s="1"/>
  <c r="J232" i="6"/>
  <c r="K232" i="6" s="1"/>
  <c r="J256" i="6"/>
  <c r="K256" i="6" s="1"/>
  <c r="J72" i="6"/>
  <c r="K72" i="6" s="1"/>
  <c r="J274" i="6"/>
  <c r="K274" i="6" s="1"/>
  <c r="J285" i="6"/>
  <c r="K285" i="6" s="1"/>
  <c r="J94" i="6"/>
  <c r="K94" i="6" s="1"/>
  <c r="J253" i="6"/>
  <c r="K253" i="6" s="1"/>
  <c r="J264" i="6"/>
  <c r="K264" i="6" s="1"/>
  <c r="J275" i="6"/>
  <c r="K275" i="6" s="1"/>
  <c r="J335" i="6"/>
  <c r="K335" i="6" s="1"/>
  <c r="J355" i="6"/>
  <c r="K355" i="6" s="1"/>
  <c r="J362" i="6"/>
  <c r="K362" i="6" s="1"/>
  <c r="J380" i="6"/>
  <c r="K380" i="6" s="1"/>
  <c r="J5" i="6"/>
  <c r="K5" i="6" s="1"/>
  <c r="J14" i="6"/>
  <c r="K14" i="6" s="1"/>
  <c r="J71" i="6"/>
  <c r="K71" i="6" s="1"/>
  <c r="J117" i="6"/>
  <c r="K117" i="6" s="1"/>
  <c r="J181" i="6"/>
  <c r="K181" i="6" s="1"/>
  <c r="J202" i="6"/>
  <c r="K202" i="6" s="1"/>
  <c r="J216" i="6"/>
  <c r="K216" i="6" s="1"/>
  <c r="J229" i="6"/>
  <c r="K229" i="6" s="1"/>
  <c r="J322" i="6"/>
  <c r="K322" i="6" s="1"/>
  <c r="J326" i="6"/>
  <c r="K326" i="6" s="1"/>
  <c r="J376" i="6"/>
  <c r="K376" i="6" s="1"/>
  <c r="J378" i="6"/>
  <c r="K378" i="6" s="1"/>
  <c r="J22" i="6"/>
  <c r="K22" i="6" s="1"/>
  <c r="J8" i="6"/>
  <c r="K8" i="6" s="1"/>
  <c r="J49" i="6"/>
  <c r="K49" i="6" s="1"/>
  <c r="J101" i="6"/>
  <c r="K101" i="6" s="1"/>
  <c r="J143" i="6"/>
  <c r="K143" i="6" s="1"/>
  <c r="J318" i="6"/>
  <c r="K318" i="6" s="1"/>
  <c r="J379" i="6"/>
  <c r="K379" i="6" s="1"/>
  <c r="J436" i="6"/>
  <c r="K436" i="6" s="1"/>
  <c r="J59" i="6"/>
  <c r="K59" i="6" s="1"/>
  <c r="J77" i="6"/>
  <c r="K77" i="6" s="1"/>
  <c r="J174" i="6"/>
  <c r="K174" i="6" s="1"/>
  <c r="J201" i="6"/>
  <c r="K201" i="6" s="1"/>
  <c r="J217" i="6"/>
  <c r="K217" i="6" s="1"/>
  <c r="J241" i="6"/>
  <c r="K241" i="6" s="1"/>
  <c r="J286" i="6"/>
  <c r="K286" i="6" s="1"/>
  <c r="J295" i="6"/>
  <c r="K295" i="6" s="1"/>
  <c r="J43" i="6"/>
  <c r="K43" i="6" s="1"/>
  <c r="J68" i="6"/>
  <c r="K68" i="6" s="1"/>
  <c r="J73" i="6"/>
  <c r="K73" i="6" s="1"/>
  <c r="J82" i="6"/>
  <c r="K82" i="6" s="1"/>
  <c r="J124" i="6"/>
  <c r="K124" i="6" s="1"/>
  <c r="J154" i="6"/>
  <c r="K154" i="6" s="1"/>
  <c r="J183" i="6"/>
  <c r="K183" i="6" s="1"/>
  <c r="J206" i="6"/>
  <c r="K206" i="6" s="1"/>
  <c r="J230" i="6"/>
  <c r="K230" i="6" s="1"/>
  <c r="J269" i="6"/>
  <c r="K269" i="6" s="1"/>
  <c r="J273" i="6"/>
  <c r="K273" i="6" s="1"/>
  <c r="J289" i="6"/>
  <c r="K289" i="6" s="1"/>
  <c r="J293" i="6"/>
  <c r="K293" i="6" s="1"/>
  <c r="J388" i="6"/>
  <c r="K388" i="6" s="1"/>
  <c r="J397" i="6"/>
  <c r="K397" i="6" s="1"/>
  <c r="J408" i="6"/>
  <c r="K408" i="6" s="1"/>
  <c r="J412" i="6"/>
  <c r="K412" i="6" s="1"/>
  <c r="J425" i="6"/>
  <c r="K425" i="6" s="1"/>
  <c r="J179" i="6"/>
  <c r="K179" i="6" s="1"/>
  <c r="J197" i="6"/>
  <c r="K197" i="6" s="1"/>
  <c r="J204" i="6"/>
  <c r="K204" i="6" s="1"/>
  <c r="J267" i="6"/>
  <c r="K267" i="6" s="1"/>
  <c r="J432" i="6"/>
  <c r="K432" i="6" s="1"/>
  <c r="J142" i="6"/>
  <c r="K142" i="6" s="1"/>
  <c r="J171" i="6"/>
  <c r="K171" i="6" s="1"/>
  <c r="J19" i="6"/>
  <c r="K19" i="6" s="1"/>
  <c r="J30" i="6"/>
  <c r="K30" i="6" s="1"/>
  <c r="J52" i="6"/>
  <c r="K52" i="6" s="1"/>
  <c r="J111" i="6"/>
  <c r="K111" i="6" s="1"/>
  <c r="J149" i="6"/>
  <c r="K149" i="6" s="1"/>
  <c r="J312" i="6"/>
  <c r="K312" i="6" s="1"/>
  <c r="J88" i="6"/>
  <c r="K88" i="6" s="1"/>
  <c r="J159" i="6"/>
  <c r="K159" i="6" s="1"/>
  <c r="J90" i="6"/>
  <c r="K90" i="6" s="1"/>
  <c r="J103" i="6"/>
  <c r="K103" i="6" s="1"/>
  <c r="J134" i="6"/>
  <c r="K134" i="6" s="1"/>
  <c r="J6" i="6"/>
  <c r="K6" i="6" s="1"/>
  <c r="J105" i="6"/>
  <c r="K105" i="6" s="1"/>
  <c r="J42" i="6"/>
  <c r="K42" i="6" s="1"/>
  <c r="J116" i="6"/>
  <c r="K116" i="6" s="1"/>
  <c r="J55" i="6"/>
  <c r="K55" i="6" s="1"/>
  <c r="J66" i="6"/>
  <c r="K66" i="6" s="1"/>
  <c r="J4" i="6"/>
  <c r="J28" i="6"/>
  <c r="K28" i="6" s="1"/>
  <c r="J227" i="6"/>
  <c r="K227" i="6" s="1"/>
  <c r="J45" i="6"/>
  <c r="K45" i="6" s="1"/>
  <c r="J67" i="6"/>
  <c r="K67" i="6" s="1"/>
  <c r="J100" i="6"/>
  <c r="K100" i="6" s="1"/>
  <c r="J170" i="6"/>
  <c r="K170" i="6" s="1"/>
  <c r="J370" i="6"/>
  <c r="K370" i="6" s="1"/>
  <c r="J69" i="6"/>
  <c r="K69" i="6" s="1"/>
  <c r="J78" i="6"/>
  <c r="K78" i="6" s="1"/>
  <c r="J121" i="6"/>
  <c r="K121" i="6" s="1"/>
  <c r="J123" i="6"/>
  <c r="K123" i="6" s="1"/>
  <c r="J16" i="6"/>
  <c r="K16" i="6" s="1"/>
  <c r="J91" i="6"/>
  <c r="K91" i="6" s="1"/>
  <c r="J102" i="6"/>
  <c r="K102" i="6" s="1"/>
  <c r="J131" i="6"/>
  <c r="K131" i="6" s="1"/>
  <c r="J133" i="6"/>
  <c r="K133" i="6" s="1"/>
  <c r="J249" i="6"/>
  <c r="K249" i="6" s="1"/>
  <c r="J33" i="6"/>
  <c r="K33" i="6" s="1"/>
  <c r="J258" i="6"/>
  <c r="K258" i="6" s="1"/>
  <c r="J157" i="6"/>
  <c r="K157" i="6" s="1"/>
  <c r="J81" i="6"/>
  <c r="K81" i="6" s="1"/>
  <c r="J54" i="6"/>
  <c r="K54" i="6" s="1"/>
  <c r="J182" i="6"/>
  <c r="K182" i="6" s="1"/>
  <c r="J237" i="6"/>
  <c r="K237" i="6" s="1"/>
  <c r="J146" i="6"/>
  <c r="K146" i="6" s="1"/>
  <c r="J224" i="6"/>
  <c r="K224" i="6" s="1"/>
  <c r="J341" i="6"/>
  <c r="K341" i="6" s="1"/>
  <c r="J347" i="6"/>
  <c r="K347" i="6" s="1"/>
  <c r="J402" i="6"/>
  <c r="K402" i="6" s="1"/>
  <c r="J234" i="6"/>
  <c r="K234" i="6" s="1"/>
  <c r="J240" i="6"/>
  <c r="K240" i="6" s="1"/>
  <c r="J302" i="6"/>
  <c r="K302" i="6" s="1"/>
  <c r="J110" i="6"/>
  <c r="K110" i="6" s="1"/>
  <c r="J167" i="6"/>
  <c r="K167" i="6" s="1"/>
  <c r="J178" i="6"/>
  <c r="K178" i="6" s="1"/>
  <c r="J342" i="6"/>
  <c r="K342" i="6" s="1"/>
  <c r="J185" i="6"/>
  <c r="K185" i="6" s="1"/>
  <c r="J383" i="6"/>
  <c r="K383" i="6" s="1"/>
  <c r="J120" i="6"/>
  <c r="K120" i="6" s="1"/>
  <c r="J122" i="6"/>
  <c r="K122" i="6" s="1"/>
  <c r="J156" i="6"/>
  <c r="K156" i="6" s="1"/>
  <c r="J158" i="6"/>
  <c r="K158" i="6" s="1"/>
  <c r="J169" i="6"/>
  <c r="K169" i="6" s="1"/>
  <c r="J200" i="6"/>
  <c r="K200" i="6" s="1"/>
  <c r="J254" i="6"/>
  <c r="K254" i="6" s="1"/>
  <c r="J323" i="6"/>
  <c r="K323" i="6" s="1"/>
  <c r="J413" i="6"/>
  <c r="K413" i="6" s="1"/>
  <c r="J419" i="6"/>
  <c r="K419" i="6" s="1"/>
  <c r="J180" i="6"/>
  <c r="K180" i="6" s="1"/>
  <c r="J305" i="6"/>
  <c r="K305" i="6" s="1"/>
  <c r="J333" i="6"/>
  <c r="K333" i="6" s="1"/>
  <c r="J366" i="6"/>
  <c r="K366" i="6" s="1"/>
  <c r="J407" i="6"/>
  <c r="K407" i="6" s="1"/>
  <c r="J429" i="6"/>
  <c r="K429" i="6" s="1"/>
  <c r="J431" i="6"/>
  <c r="K431" i="6" s="1"/>
  <c r="J212" i="6"/>
  <c r="K212" i="6" s="1"/>
  <c r="J222" i="6"/>
  <c r="K222" i="6" s="1"/>
  <c r="J363" i="6"/>
  <c r="K363" i="6" s="1"/>
  <c r="J377" i="6"/>
  <c r="K377" i="6" s="1"/>
  <c r="J435" i="6"/>
  <c r="K435" i="6" s="1"/>
  <c r="J306" i="6"/>
  <c r="K306" i="6" s="1"/>
  <c r="J351" i="6"/>
  <c r="K351" i="6" s="1"/>
  <c r="J365" i="6"/>
  <c r="K365" i="6" s="1"/>
  <c r="J284" i="6"/>
  <c r="K284" i="6" s="1"/>
  <c r="J294" i="6"/>
  <c r="K294" i="6" s="1"/>
  <c r="J330" i="6"/>
  <c r="K330" i="6" s="1"/>
  <c r="J344" i="6"/>
  <c r="K344" i="6" s="1"/>
  <c r="J399" i="6"/>
  <c r="K399" i="6" s="1"/>
  <c r="J443" i="6"/>
  <c r="K443" i="6" s="1"/>
  <c r="K4" i="6" l="1"/>
  <c r="K2" i="6" s="1"/>
  <c r="J2" i="6"/>
  <c r="A54" i="3" l="1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M2" i="4" l="1"/>
  <c r="L2" i="4"/>
  <c r="M5" i="7" l="1"/>
  <c r="O5" i="7" s="1"/>
  <c r="P5" i="7" s="1"/>
  <c r="M335" i="7"/>
  <c r="O335" i="7" s="1"/>
  <c r="P335" i="7" s="1"/>
  <c r="M225" i="7"/>
  <c r="O225" i="7" s="1"/>
  <c r="P225" i="7" s="1"/>
  <c r="M115" i="7"/>
  <c r="O115" i="7" s="1"/>
  <c r="P115" i="7" s="1"/>
  <c r="M155" i="7"/>
  <c r="O155" i="7" s="1"/>
  <c r="P155" i="7" s="1"/>
  <c r="M45" i="7"/>
  <c r="O45" i="7" s="1"/>
  <c r="P45" i="7" s="1"/>
  <c r="M265" i="7"/>
  <c r="O265" i="7" s="1"/>
  <c r="P265" i="7" s="1"/>
  <c r="M375" i="7"/>
  <c r="O375" i="7" s="1"/>
  <c r="P375" i="7" s="1"/>
  <c r="M112" i="7"/>
  <c r="O112" i="7" s="1"/>
  <c r="P112" i="7" s="1"/>
  <c r="M442" i="7"/>
  <c r="O442" i="7" s="1"/>
  <c r="P442" i="7" s="1"/>
  <c r="M222" i="7"/>
  <c r="O222" i="7" s="1"/>
  <c r="P222" i="7" s="1"/>
  <c r="M332" i="7"/>
  <c r="O332" i="7" s="1"/>
  <c r="P332" i="7" s="1"/>
  <c r="M401" i="7"/>
  <c r="O401" i="7" s="1"/>
  <c r="P401" i="7" s="1"/>
  <c r="M181" i="7"/>
  <c r="O181" i="7" s="1"/>
  <c r="P181" i="7" s="1"/>
  <c r="M291" i="7"/>
  <c r="O291" i="7" s="1"/>
  <c r="P291" i="7" s="1"/>
  <c r="M71" i="7"/>
  <c r="O71" i="7" s="1"/>
  <c r="P71" i="7" s="1"/>
  <c r="M295" i="7"/>
  <c r="O295" i="7" s="1"/>
  <c r="P295" i="7" s="1"/>
  <c r="M185" i="7"/>
  <c r="O185" i="7" s="1"/>
  <c r="P185" i="7" s="1"/>
  <c r="M75" i="7"/>
  <c r="O75" i="7" s="1"/>
  <c r="P75" i="7" s="1"/>
  <c r="M405" i="7"/>
  <c r="O405" i="7" s="1"/>
  <c r="P405" i="7" s="1"/>
  <c r="M52" i="7"/>
  <c r="O52" i="7" s="1"/>
  <c r="P52" i="7" s="1"/>
  <c r="M272" i="7"/>
  <c r="O272" i="7" s="1"/>
  <c r="P272" i="7" s="1"/>
  <c r="M162" i="7"/>
  <c r="O162" i="7" s="1"/>
  <c r="P162" i="7" s="1"/>
  <c r="M382" i="7"/>
  <c r="O382" i="7" s="1"/>
  <c r="P382" i="7" s="1"/>
  <c r="M427" i="7"/>
  <c r="O427" i="7" s="1"/>
  <c r="P427" i="7" s="1"/>
  <c r="M97" i="7"/>
  <c r="O97" i="7" s="1"/>
  <c r="P97" i="7" s="1"/>
  <c r="M207" i="7"/>
  <c r="O207" i="7" s="1"/>
  <c r="P207" i="7" s="1"/>
  <c r="M317" i="7"/>
  <c r="O317" i="7" s="1"/>
  <c r="P317" i="7" s="1"/>
  <c r="M177" i="7"/>
  <c r="O177" i="7" s="1"/>
  <c r="P177" i="7" s="1"/>
  <c r="M397" i="7"/>
  <c r="O397" i="7" s="1"/>
  <c r="P397" i="7" s="1"/>
  <c r="M67" i="7"/>
  <c r="O67" i="7" s="1"/>
  <c r="P67" i="7" s="1"/>
  <c r="M287" i="7"/>
  <c r="O287" i="7" s="1"/>
  <c r="P287" i="7" s="1"/>
  <c r="M190" i="7"/>
  <c r="O190" i="7" s="1"/>
  <c r="P190" i="7" s="1"/>
  <c r="M80" i="7"/>
  <c r="O80" i="7" s="1"/>
  <c r="P80" i="7" s="1"/>
  <c r="M300" i="7"/>
  <c r="O300" i="7" s="1"/>
  <c r="P300" i="7" s="1"/>
  <c r="M410" i="7"/>
  <c r="O410" i="7" s="1"/>
  <c r="P410" i="7" s="1"/>
  <c r="M229" i="7"/>
  <c r="O229" i="7" s="1"/>
  <c r="P229" i="7" s="1"/>
  <c r="M9" i="7"/>
  <c r="O9" i="7" s="1"/>
  <c r="P9" i="7" s="1"/>
  <c r="M339" i="7"/>
  <c r="O339" i="7" s="1"/>
  <c r="P339" i="7" s="1"/>
  <c r="M119" i="7"/>
  <c r="O119" i="7" s="1"/>
  <c r="P119" i="7" s="1"/>
  <c r="M271" i="7"/>
  <c r="O271" i="7" s="1"/>
  <c r="P271" i="7" s="1"/>
  <c r="M51" i="7"/>
  <c r="O51" i="7" s="1"/>
  <c r="P51" i="7" s="1"/>
  <c r="M161" i="7"/>
  <c r="O161" i="7" s="1"/>
  <c r="P161" i="7" s="1"/>
  <c r="M381" i="7"/>
  <c r="O381" i="7" s="1"/>
  <c r="P381" i="7" s="1"/>
  <c r="M100" i="7"/>
  <c r="O100" i="7" s="1"/>
  <c r="P100" i="7" s="1"/>
  <c r="M320" i="7"/>
  <c r="O320" i="7" s="1"/>
  <c r="P320" i="7" s="1"/>
  <c r="M210" i="7"/>
  <c r="O210" i="7" s="1"/>
  <c r="P210" i="7" s="1"/>
  <c r="M430" i="7"/>
  <c r="O430" i="7" s="1"/>
  <c r="P430" i="7" s="1"/>
  <c r="M85" i="7"/>
  <c r="O85" i="7" s="1"/>
  <c r="P85" i="7" s="1"/>
  <c r="M195" i="7"/>
  <c r="O195" i="7" s="1"/>
  <c r="P195" i="7" s="1"/>
  <c r="M305" i="7"/>
  <c r="O305" i="7" s="1"/>
  <c r="P305" i="7" s="1"/>
  <c r="M415" i="7"/>
  <c r="O415" i="7" s="1"/>
  <c r="P415" i="7" s="1"/>
  <c r="M16" i="7"/>
  <c r="O16" i="7" s="1"/>
  <c r="P16" i="7" s="1"/>
  <c r="M346" i="7"/>
  <c r="O346" i="7" s="1"/>
  <c r="P346" i="7" s="1"/>
  <c r="M126" i="7"/>
  <c r="O126" i="7" s="1"/>
  <c r="P126" i="7" s="1"/>
  <c r="M236" i="7"/>
  <c r="O236" i="7" s="1"/>
  <c r="P236" i="7" s="1"/>
  <c r="M101" i="7"/>
  <c r="O101" i="7" s="1"/>
  <c r="P101" i="7" s="1"/>
  <c r="M321" i="7"/>
  <c r="O321" i="7" s="1"/>
  <c r="P321" i="7" s="1"/>
  <c r="M211" i="7"/>
  <c r="O211" i="7" s="1"/>
  <c r="P211" i="7" s="1"/>
  <c r="M431" i="7"/>
  <c r="O431" i="7" s="1"/>
  <c r="P431" i="7" s="1"/>
  <c r="M76" i="7"/>
  <c r="O76" i="7" s="1"/>
  <c r="P76" i="7" s="1"/>
  <c r="M296" i="7"/>
  <c r="O296" i="7" s="1"/>
  <c r="P296" i="7" s="1"/>
  <c r="M186" i="7"/>
  <c r="O186" i="7" s="1"/>
  <c r="P186" i="7" s="1"/>
  <c r="M406" i="7"/>
  <c r="O406" i="7" s="1"/>
  <c r="P406" i="7" s="1"/>
  <c r="M307" i="7"/>
  <c r="O307" i="7" s="1"/>
  <c r="P307" i="7" s="1"/>
  <c r="M87" i="7"/>
  <c r="O87" i="7" s="1"/>
  <c r="P87" i="7" s="1"/>
  <c r="M197" i="7"/>
  <c r="O197" i="7" s="1"/>
  <c r="P197" i="7" s="1"/>
  <c r="M417" i="7"/>
  <c r="O417" i="7" s="1"/>
  <c r="P417" i="7" s="1"/>
  <c r="M6" i="7"/>
  <c r="O6" i="7" s="1"/>
  <c r="P6" i="7" s="1"/>
  <c r="M116" i="7"/>
  <c r="O116" i="7" s="1"/>
  <c r="P116" i="7" s="1"/>
  <c r="M336" i="7"/>
  <c r="O336" i="7" s="1"/>
  <c r="P336" i="7" s="1"/>
  <c r="M226" i="7"/>
  <c r="O226" i="7" s="1"/>
  <c r="P226" i="7" s="1"/>
  <c r="M361" i="7"/>
  <c r="O361" i="7" s="1"/>
  <c r="P361" i="7" s="1"/>
  <c r="M141" i="7"/>
  <c r="O141" i="7" s="1"/>
  <c r="P141" i="7" s="1"/>
  <c r="M251" i="7"/>
  <c r="O251" i="7" s="1"/>
  <c r="P251" i="7" s="1"/>
  <c r="M31" i="7"/>
  <c r="O31" i="7" s="1"/>
  <c r="P31" i="7" s="1"/>
  <c r="M208" i="7"/>
  <c r="O208" i="7" s="1"/>
  <c r="P208" i="7" s="1"/>
  <c r="M318" i="7"/>
  <c r="O318" i="7" s="1"/>
  <c r="P318" i="7" s="1"/>
  <c r="M98" i="7"/>
  <c r="O98" i="7" s="1"/>
  <c r="P98" i="7" s="1"/>
  <c r="M428" i="7"/>
  <c r="O428" i="7" s="1"/>
  <c r="P428" i="7" s="1"/>
  <c r="M113" i="7"/>
  <c r="O113" i="7" s="1"/>
  <c r="P113" i="7" s="1"/>
  <c r="M333" i="7"/>
  <c r="O333" i="7" s="1"/>
  <c r="P333" i="7" s="1"/>
  <c r="M223" i="7"/>
  <c r="O223" i="7" s="1"/>
  <c r="P223" i="7" s="1"/>
  <c r="M443" i="7"/>
  <c r="O443" i="7" s="1"/>
  <c r="P443" i="7" s="1"/>
  <c r="M403" i="7"/>
  <c r="O403" i="7" s="1"/>
  <c r="P403" i="7" s="1"/>
  <c r="M183" i="7"/>
  <c r="O183" i="7" s="1"/>
  <c r="P183" i="7" s="1"/>
  <c r="M293" i="7"/>
  <c r="O293" i="7" s="1"/>
  <c r="P293" i="7" s="1"/>
  <c r="M73" i="7"/>
  <c r="O73" i="7" s="1"/>
  <c r="P73" i="7" s="1"/>
  <c r="M412" i="7"/>
  <c r="O412" i="7" s="1"/>
  <c r="P412" i="7" s="1"/>
  <c r="M82" i="7"/>
  <c r="O82" i="7" s="1"/>
  <c r="P82" i="7" s="1"/>
  <c r="M192" i="7"/>
  <c r="O192" i="7" s="1"/>
  <c r="P192" i="7" s="1"/>
  <c r="M302" i="7"/>
  <c r="O302" i="7" s="1"/>
  <c r="P302" i="7" s="1"/>
  <c r="M398" i="7"/>
  <c r="O398" i="7" s="1"/>
  <c r="P398" i="7" s="1"/>
  <c r="M178" i="7"/>
  <c r="O178" i="7" s="1"/>
  <c r="P178" i="7" s="1"/>
  <c r="M68" i="7"/>
  <c r="O68" i="7" s="1"/>
  <c r="P68" i="7" s="1"/>
  <c r="M288" i="7"/>
  <c r="O288" i="7" s="1"/>
  <c r="P288" i="7" s="1"/>
  <c r="M228" i="7"/>
  <c r="O228" i="7" s="1"/>
  <c r="P228" i="7" s="1"/>
  <c r="M8" i="7"/>
  <c r="O8" i="7" s="1"/>
  <c r="P8" i="7" s="1"/>
  <c r="M338" i="7"/>
  <c r="O338" i="7" s="1"/>
  <c r="P338" i="7" s="1"/>
  <c r="M118" i="7"/>
  <c r="O118" i="7" s="1"/>
  <c r="P118" i="7" s="1"/>
  <c r="M362" i="7"/>
  <c r="O362" i="7" s="1"/>
  <c r="P362" i="7" s="1"/>
  <c r="M142" i="7"/>
  <c r="O142" i="7" s="1"/>
  <c r="P142" i="7" s="1"/>
  <c r="M252" i="7"/>
  <c r="O252" i="7" s="1"/>
  <c r="P252" i="7" s="1"/>
  <c r="M32" i="7"/>
  <c r="O32" i="7" s="1"/>
  <c r="P32" i="7" s="1"/>
  <c r="M429" i="7"/>
  <c r="O429" i="7" s="1"/>
  <c r="P429" i="7" s="1"/>
  <c r="M209" i="7"/>
  <c r="O209" i="7" s="1"/>
  <c r="P209" i="7" s="1"/>
  <c r="M319" i="7"/>
  <c r="O319" i="7" s="1"/>
  <c r="P319" i="7" s="1"/>
  <c r="M99" i="7"/>
  <c r="O99" i="7" s="1"/>
  <c r="P99" i="7" s="1"/>
  <c r="M184" i="7"/>
  <c r="O184" i="7" s="1"/>
  <c r="P184" i="7" s="1"/>
  <c r="M294" i="7"/>
  <c r="O294" i="7" s="1"/>
  <c r="P294" i="7" s="1"/>
  <c r="M404" i="7"/>
  <c r="O404" i="7" s="1"/>
  <c r="P404" i="7" s="1"/>
  <c r="M74" i="7"/>
  <c r="O74" i="7" s="1"/>
  <c r="P74" i="7" s="1"/>
  <c r="M196" i="7"/>
  <c r="O196" i="7" s="1"/>
  <c r="P196" i="7" s="1"/>
  <c r="M416" i="7"/>
  <c r="O416" i="7" s="1"/>
  <c r="P416" i="7" s="1"/>
  <c r="M86" i="7"/>
  <c r="O86" i="7" s="1"/>
  <c r="P86" i="7" s="1"/>
  <c r="M306" i="7"/>
  <c r="O306" i="7" s="1"/>
  <c r="P306" i="7" s="1"/>
  <c r="M292" i="7"/>
  <c r="O292" i="7" s="1"/>
  <c r="P292" i="7" s="1"/>
  <c r="M182" i="7"/>
  <c r="O182" i="7" s="1"/>
  <c r="P182" i="7" s="1"/>
  <c r="M402" i="7"/>
  <c r="O402" i="7" s="1"/>
  <c r="P402" i="7" s="1"/>
  <c r="M72" i="7"/>
  <c r="O72" i="7" s="1"/>
  <c r="P72" i="7" s="1"/>
  <c r="M149" i="7"/>
  <c r="O149" i="7" s="1"/>
  <c r="P149" i="7" s="1"/>
  <c r="M259" i="7"/>
  <c r="O259" i="7" s="1"/>
  <c r="P259" i="7" s="1"/>
  <c r="M39" i="7"/>
  <c r="O39" i="7" s="1"/>
  <c r="P39" i="7" s="1"/>
  <c r="M369" i="7"/>
  <c r="O369" i="7" s="1"/>
  <c r="P369" i="7" s="1"/>
  <c r="M385" i="7"/>
  <c r="O385" i="7" s="1"/>
  <c r="P385" i="7" s="1"/>
  <c r="M165" i="7"/>
  <c r="O165" i="7" s="1"/>
  <c r="P165" i="7" s="1"/>
  <c r="M55" i="7"/>
  <c r="O55" i="7" s="1"/>
  <c r="P55" i="7" s="1"/>
  <c r="M275" i="7"/>
  <c r="O275" i="7" s="1"/>
  <c r="P275" i="7" s="1"/>
  <c r="M324" i="7"/>
  <c r="O324" i="7" s="1"/>
  <c r="P324" i="7" s="1"/>
  <c r="M434" i="7"/>
  <c r="O434" i="7" s="1"/>
  <c r="P434" i="7" s="1"/>
  <c r="M214" i="7"/>
  <c r="O214" i="7" s="1"/>
  <c r="P214" i="7" s="1"/>
  <c r="M104" i="7"/>
  <c r="O104" i="7" s="1"/>
  <c r="P104" i="7" s="1"/>
  <c r="M304" i="7"/>
  <c r="O304" i="7" s="1"/>
  <c r="P304" i="7" s="1"/>
  <c r="M414" i="7"/>
  <c r="O414" i="7" s="1"/>
  <c r="P414" i="7" s="1"/>
  <c r="M194" i="7"/>
  <c r="O194" i="7" s="1"/>
  <c r="P194" i="7" s="1"/>
  <c r="M84" i="7"/>
  <c r="O84" i="7" s="1"/>
  <c r="P84" i="7" s="1"/>
  <c r="M311" i="7"/>
  <c r="O311" i="7" s="1"/>
  <c r="P311" i="7" s="1"/>
  <c r="M201" i="7"/>
  <c r="O201" i="7" s="1"/>
  <c r="P201" i="7" s="1"/>
  <c r="M421" i="7"/>
  <c r="O421" i="7" s="1"/>
  <c r="P421" i="7" s="1"/>
  <c r="M91" i="7"/>
  <c r="O91" i="7" s="1"/>
  <c r="P91" i="7" s="1"/>
  <c r="M40" i="7"/>
  <c r="O40" i="7" s="1"/>
  <c r="P40" i="7" s="1"/>
  <c r="M150" i="7"/>
  <c r="O150" i="7" s="1"/>
  <c r="P150" i="7" s="1"/>
  <c r="M260" i="7"/>
  <c r="O260" i="7" s="1"/>
  <c r="P260" i="7" s="1"/>
  <c r="M370" i="7"/>
  <c r="O370" i="7" s="1"/>
  <c r="P370" i="7" s="1"/>
  <c r="M59" i="7"/>
  <c r="O59" i="7" s="1"/>
  <c r="P59" i="7" s="1"/>
  <c r="M279" i="7"/>
  <c r="O279" i="7" s="1"/>
  <c r="P279" i="7" s="1"/>
  <c r="M169" i="7"/>
  <c r="O169" i="7" s="1"/>
  <c r="P169" i="7" s="1"/>
  <c r="M389" i="7"/>
  <c r="O389" i="7" s="1"/>
  <c r="P389" i="7" s="1"/>
  <c r="M215" i="7"/>
  <c r="O215" i="7" s="1"/>
  <c r="P215" i="7" s="1"/>
  <c r="M325" i="7"/>
  <c r="O325" i="7" s="1"/>
  <c r="P325" i="7" s="1"/>
  <c r="M435" i="7"/>
  <c r="O435" i="7" s="1"/>
  <c r="P435" i="7" s="1"/>
  <c r="M105" i="7"/>
  <c r="O105" i="7" s="1"/>
  <c r="P105" i="7" s="1"/>
  <c r="M189" i="7"/>
  <c r="O189" i="7" s="1"/>
  <c r="P189" i="7" s="1"/>
  <c r="M79" i="7"/>
  <c r="O79" i="7" s="1"/>
  <c r="P79" i="7" s="1"/>
  <c r="M299" i="7"/>
  <c r="O299" i="7" s="1"/>
  <c r="P299" i="7" s="1"/>
  <c r="M409" i="7"/>
  <c r="O409" i="7" s="1"/>
  <c r="P409" i="7" s="1"/>
  <c r="M89" i="7"/>
  <c r="O89" i="7" s="1"/>
  <c r="P89" i="7" s="1"/>
  <c r="M309" i="7"/>
  <c r="O309" i="7" s="1"/>
  <c r="P309" i="7" s="1"/>
  <c r="M419" i="7"/>
  <c r="O419" i="7" s="1"/>
  <c r="P419" i="7" s="1"/>
  <c r="M199" i="7"/>
  <c r="O199" i="7" s="1"/>
  <c r="P199" i="7" s="1"/>
  <c r="M135" i="7"/>
  <c r="O135" i="7" s="1"/>
  <c r="P135" i="7" s="1"/>
  <c r="M25" i="7"/>
  <c r="O25" i="7" s="1"/>
  <c r="P25" i="7" s="1"/>
  <c r="M245" i="7"/>
  <c r="O245" i="7" s="1"/>
  <c r="P245" i="7" s="1"/>
  <c r="M355" i="7"/>
  <c r="O355" i="7" s="1"/>
  <c r="P355" i="7" s="1"/>
  <c r="M280" i="7"/>
  <c r="O280" i="7" s="1"/>
  <c r="P280" i="7" s="1"/>
  <c r="M390" i="7"/>
  <c r="O390" i="7" s="1"/>
  <c r="P390" i="7" s="1"/>
  <c r="M60" i="7"/>
  <c r="O60" i="7" s="1"/>
  <c r="P60" i="7" s="1"/>
  <c r="M170" i="7"/>
  <c r="O170" i="7" s="1"/>
  <c r="P170" i="7" s="1"/>
  <c r="M436" i="7"/>
  <c r="O436" i="7" s="1"/>
  <c r="P436" i="7" s="1"/>
  <c r="M106" i="7"/>
  <c r="O106" i="7" s="1"/>
  <c r="P106" i="7" s="1"/>
  <c r="M216" i="7"/>
  <c r="O216" i="7" s="1"/>
  <c r="P216" i="7" s="1"/>
  <c r="M326" i="7"/>
  <c r="O326" i="7" s="1"/>
  <c r="P326" i="7" s="1"/>
  <c r="M411" i="7"/>
  <c r="O411" i="7" s="1"/>
  <c r="P411" i="7" s="1"/>
  <c r="M191" i="7"/>
  <c r="O191" i="7" s="1"/>
  <c r="P191" i="7" s="1"/>
  <c r="M81" i="7"/>
  <c r="O81" i="7" s="1"/>
  <c r="P81" i="7" s="1"/>
  <c r="M301" i="7"/>
  <c r="O301" i="7" s="1"/>
  <c r="P301" i="7" s="1"/>
  <c r="M420" i="7"/>
  <c r="O420" i="7" s="1"/>
  <c r="P420" i="7" s="1"/>
  <c r="M90" i="7"/>
  <c r="O90" i="7" s="1"/>
  <c r="P90" i="7" s="1"/>
  <c r="M200" i="7"/>
  <c r="O200" i="7" s="1"/>
  <c r="P200" i="7" s="1"/>
  <c r="M310" i="7"/>
  <c r="O310" i="7" s="1"/>
  <c r="P310" i="7" s="1"/>
  <c r="M107" i="7"/>
  <c r="O107" i="7" s="1"/>
  <c r="P107" i="7" s="1"/>
  <c r="M217" i="7"/>
  <c r="O217" i="7" s="1"/>
  <c r="P217" i="7" s="1"/>
  <c r="M437" i="7"/>
  <c r="O437" i="7" s="1"/>
  <c r="P437" i="7" s="1"/>
  <c r="M327" i="7"/>
  <c r="O327" i="7" s="1"/>
  <c r="P327" i="7" s="1"/>
  <c r="M93" i="7"/>
  <c r="O93" i="7" s="1"/>
  <c r="P93" i="7" s="1"/>
  <c r="M203" i="7"/>
  <c r="O203" i="7" s="1"/>
  <c r="P203" i="7" s="1"/>
  <c r="M313" i="7"/>
  <c r="O313" i="7" s="1"/>
  <c r="P313" i="7" s="1"/>
  <c r="M423" i="7"/>
  <c r="O423" i="7" s="1"/>
  <c r="P423" i="7" s="1"/>
  <c r="M399" i="7"/>
  <c r="O399" i="7" s="1"/>
  <c r="P399" i="7" s="1"/>
  <c r="M69" i="7"/>
  <c r="O69" i="7" s="1"/>
  <c r="P69" i="7" s="1"/>
  <c r="M289" i="7"/>
  <c r="O289" i="7" s="1"/>
  <c r="P289" i="7" s="1"/>
  <c r="M179" i="7"/>
  <c r="O179" i="7" s="1"/>
  <c r="P179" i="7" s="1"/>
  <c r="M373" i="7"/>
  <c r="O373" i="7" s="1"/>
  <c r="P373" i="7" s="1"/>
  <c r="M263" i="7"/>
  <c r="O263" i="7" s="1"/>
  <c r="P263" i="7" s="1"/>
  <c r="M153" i="7"/>
  <c r="O153" i="7" s="1"/>
  <c r="P153" i="7" s="1"/>
  <c r="M43" i="7"/>
  <c r="O43" i="7" s="1"/>
  <c r="P43" i="7" s="1"/>
  <c r="M65" i="7"/>
  <c r="O65" i="7" s="1"/>
  <c r="P65" i="7" s="1"/>
  <c r="M285" i="7"/>
  <c r="O285" i="7" s="1"/>
  <c r="P285" i="7" s="1"/>
  <c r="M395" i="7"/>
  <c r="O395" i="7" s="1"/>
  <c r="P395" i="7" s="1"/>
  <c r="M175" i="7"/>
  <c r="O175" i="7" s="1"/>
  <c r="P175" i="7" s="1"/>
  <c r="M334" i="7"/>
  <c r="O334" i="7" s="1"/>
  <c r="P334" i="7" s="1"/>
  <c r="M224" i="7"/>
  <c r="O224" i="7" s="1"/>
  <c r="P224" i="7" s="1"/>
  <c r="M114" i="7"/>
  <c r="O114" i="7" s="1"/>
  <c r="P114" i="7" s="1"/>
  <c r="M374" i="7"/>
  <c r="O374" i="7" s="1"/>
  <c r="P374" i="7" s="1"/>
  <c r="M154" i="7"/>
  <c r="O154" i="7" s="1"/>
  <c r="P154" i="7" s="1"/>
  <c r="M264" i="7"/>
  <c r="O264" i="7" s="1"/>
  <c r="P264" i="7" s="1"/>
  <c r="M44" i="7"/>
  <c r="O44" i="7" s="1"/>
  <c r="P44" i="7" s="1"/>
  <c r="M176" i="7"/>
  <c r="O176" i="7" s="1"/>
  <c r="P176" i="7" s="1"/>
  <c r="M66" i="7"/>
  <c r="O66" i="7" s="1"/>
  <c r="P66" i="7" s="1"/>
  <c r="M286" i="7"/>
  <c r="O286" i="7" s="1"/>
  <c r="P286" i="7" s="1"/>
  <c r="M396" i="7"/>
  <c r="O396" i="7" s="1"/>
  <c r="P396" i="7" s="1"/>
  <c r="M328" i="7"/>
  <c r="O328" i="7" s="1"/>
  <c r="P328" i="7" s="1"/>
  <c r="M438" i="7"/>
  <c r="O438" i="7" s="1"/>
  <c r="P438" i="7" s="1"/>
  <c r="M108" i="7"/>
  <c r="O108" i="7" s="1"/>
  <c r="P108" i="7" s="1"/>
  <c r="M218" i="7"/>
  <c r="O218" i="7" s="1"/>
  <c r="P218" i="7" s="1"/>
  <c r="M424" i="7"/>
  <c r="O424" i="7" s="1"/>
  <c r="P424" i="7" s="1"/>
  <c r="M94" i="7"/>
  <c r="O94" i="7" s="1"/>
  <c r="P94" i="7" s="1"/>
  <c r="M204" i="7"/>
  <c r="O204" i="7" s="1"/>
  <c r="P204" i="7" s="1"/>
  <c r="M314" i="7"/>
  <c r="O314" i="7" s="1"/>
  <c r="P314" i="7" s="1"/>
  <c r="M413" i="7"/>
  <c r="O413" i="7" s="1"/>
  <c r="P413" i="7" s="1"/>
  <c r="M193" i="7"/>
  <c r="O193" i="7" s="1"/>
  <c r="P193" i="7" s="1"/>
  <c r="M83" i="7"/>
  <c r="O83" i="7" s="1"/>
  <c r="P83" i="7" s="1"/>
  <c r="M303" i="7"/>
  <c r="O303" i="7" s="1"/>
  <c r="P303" i="7" s="1"/>
  <c r="M400" i="7"/>
  <c r="O400" i="7" s="1"/>
  <c r="P400" i="7" s="1"/>
  <c r="M180" i="7"/>
  <c r="O180" i="7" s="1"/>
  <c r="P180" i="7" s="1"/>
  <c r="M70" i="7"/>
  <c r="O70" i="7" s="1"/>
  <c r="P70" i="7" s="1"/>
  <c r="M290" i="7"/>
  <c r="O290" i="7" s="1"/>
  <c r="P290" i="7" s="1"/>
  <c r="M322" i="7"/>
  <c r="O322" i="7" s="1"/>
  <c r="P322" i="7" s="1"/>
  <c r="M432" i="7"/>
  <c r="O432" i="7" s="1"/>
  <c r="P432" i="7" s="1"/>
  <c r="M102" i="7"/>
  <c r="O102" i="7" s="1"/>
  <c r="P102" i="7" s="1"/>
  <c r="M212" i="7"/>
  <c r="O212" i="7" s="1"/>
  <c r="P212" i="7" s="1"/>
  <c r="M88" i="7"/>
  <c r="O88" i="7" s="1"/>
  <c r="P88" i="7" s="1"/>
  <c r="M308" i="7"/>
  <c r="O308" i="7" s="1"/>
  <c r="P308" i="7" s="1"/>
  <c r="M418" i="7"/>
  <c r="O418" i="7" s="1"/>
  <c r="P418" i="7" s="1"/>
  <c r="M198" i="7"/>
  <c r="O198" i="7" s="1"/>
  <c r="P198" i="7" s="1"/>
  <c r="M17" i="7"/>
  <c r="O17" i="7" s="1"/>
  <c r="P17" i="7" s="1"/>
  <c r="M347" i="7"/>
  <c r="O347" i="7" s="1"/>
  <c r="P347" i="7" s="1"/>
  <c r="M127" i="7"/>
  <c r="O127" i="7" s="1"/>
  <c r="P127" i="7" s="1"/>
  <c r="M237" i="7"/>
  <c r="O237" i="7" s="1"/>
  <c r="P237" i="7" s="1"/>
  <c r="M53" i="7"/>
  <c r="O53" i="7" s="1"/>
  <c r="P53" i="7" s="1"/>
  <c r="M163" i="7"/>
  <c r="O163" i="7" s="1"/>
  <c r="P163" i="7" s="1"/>
  <c r="M273" i="7"/>
  <c r="O273" i="7" s="1"/>
  <c r="P273" i="7" s="1"/>
  <c r="M383" i="7"/>
  <c r="O383" i="7" s="1"/>
  <c r="P383" i="7" s="1"/>
  <c r="M78" i="7"/>
  <c r="O78" i="7" s="1"/>
  <c r="P78" i="7" s="1"/>
  <c r="M298" i="7"/>
  <c r="O298" i="7" s="1"/>
  <c r="P298" i="7" s="1"/>
  <c r="M408" i="7"/>
  <c r="O408" i="7" s="1"/>
  <c r="P408" i="7" s="1"/>
  <c r="M188" i="7"/>
  <c r="O188" i="7" s="1"/>
  <c r="P188" i="7" s="1"/>
  <c r="M348" i="7"/>
  <c r="O348" i="7" s="1"/>
  <c r="P348" i="7" s="1"/>
  <c r="M238" i="7"/>
  <c r="O238" i="7" s="1"/>
  <c r="P238" i="7" s="1"/>
  <c r="M128" i="7"/>
  <c r="O128" i="7" s="1"/>
  <c r="P128" i="7" s="1"/>
  <c r="M18" i="7"/>
  <c r="O18" i="7" s="1"/>
  <c r="P18" i="7" s="1"/>
  <c r="M164" i="7"/>
  <c r="O164" i="7" s="1"/>
  <c r="P164" i="7" s="1"/>
  <c r="M54" i="7"/>
  <c r="O54" i="7" s="1"/>
  <c r="P54" i="7" s="1"/>
  <c r="M274" i="7"/>
  <c r="O274" i="7" s="1"/>
  <c r="P274" i="7" s="1"/>
  <c r="M384" i="7"/>
  <c r="O384" i="7" s="1"/>
  <c r="P384" i="7" s="1"/>
  <c r="M433" i="7"/>
  <c r="O433" i="7" s="1"/>
  <c r="P433" i="7" s="1"/>
  <c r="M213" i="7"/>
  <c r="O213" i="7" s="1"/>
  <c r="P213" i="7" s="1"/>
  <c r="M323" i="7"/>
  <c r="O323" i="7" s="1"/>
  <c r="P323" i="7" s="1"/>
  <c r="M103" i="7"/>
  <c r="O103" i="7" s="1"/>
  <c r="P103" i="7" s="1"/>
  <c r="M77" i="7"/>
  <c r="O77" i="7" s="1"/>
  <c r="P77" i="7" s="1"/>
  <c r="M297" i="7"/>
  <c r="O297" i="7" s="1"/>
  <c r="P297" i="7" s="1"/>
  <c r="M187" i="7"/>
  <c r="O187" i="7" s="1"/>
  <c r="P187" i="7" s="1"/>
  <c r="M407" i="7"/>
  <c r="O407" i="7" s="1"/>
  <c r="P407" i="7" s="1"/>
  <c r="M92" i="7"/>
  <c r="O92" i="7" s="1"/>
  <c r="P92" i="7" s="1"/>
  <c r="M202" i="7"/>
  <c r="O202" i="7" s="1"/>
  <c r="P202" i="7" s="1"/>
  <c r="M312" i="7"/>
  <c r="O312" i="7" s="1"/>
  <c r="P312" i="7" s="1"/>
  <c r="M422" i="7"/>
  <c r="O422" i="7" s="1"/>
  <c r="P422" i="7" s="1"/>
  <c r="N18" i="7" l="1"/>
  <c r="M241" i="7"/>
  <c r="O241" i="7" s="1"/>
  <c r="P241" i="7" s="1"/>
  <c r="M21" i="7"/>
  <c r="O21" i="7" s="1"/>
  <c r="P21" i="7" s="1"/>
  <c r="M131" i="7"/>
  <c r="O131" i="7" s="1"/>
  <c r="P131" i="7" s="1"/>
  <c r="M351" i="7"/>
  <c r="O351" i="7" s="1"/>
  <c r="P351" i="7" s="1"/>
  <c r="M281" i="7"/>
  <c r="O281" i="7" s="1"/>
  <c r="P281" i="7" s="1"/>
  <c r="M61" i="7"/>
  <c r="O61" i="7" s="1"/>
  <c r="P61" i="7" s="1"/>
  <c r="M391" i="7"/>
  <c r="O391" i="7" s="1"/>
  <c r="P391" i="7" s="1"/>
  <c r="M171" i="7"/>
  <c r="O171" i="7" s="1"/>
  <c r="P171" i="7" s="1"/>
  <c r="M340" i="7"/>
  <c r="O340" i="7" s="1"/>
  <c r="P340" i="7" s="1"/>
  <c r="M120" i="7"/>
  <c r="O120" i="7" s="1"/>
  <c r="P120" i="7" s="1"/>
  <c r="M230" i="7"/>
  <c r="O230" i="7" s="1"/>
  <c r="P230" i="7" s="1"/>
  <c r="M10" i="7"/>
  <c r="O10" i="7" s="1"/>
  <c r="P10" i="7" s="1"/>
  <c r="N187" i="7"/>
  <c r="N128" i="7"/>
  <c r="N127" i="7"/>
  <c r="N70" i="7"/>
  <c r="N108" i="7"/>
  <c r="N114" i="7"/>
  <c r="N179" i="7"/>
  <c r="N310" i="7"/>
  <c r="N170" i="7"/>
  <c r="N409" i="7"/>
  <c r="N370" i="7"/>
  <c r="N104" i="7"/>
  <c r="N72" i="7"/>
  <c r="N99" i="7"/>
  <c r="N288" i="7"/>
  <c r="N443" i="7"/>
  <c r="N226" i="7"/>
  <c r="N431" i="7"/>
  <c r="N430" i="7"/>
  <c r="N410" i="7"/>
  <c r="N382" i="7"/>
  <c r="N332" i="7"/>
  <c r="N347" i="7"/>
  <c r="N180" i="7"/>
  <c r="N438" i="7"/>
  <c r="N200" i="7"/>
  <c r="N260" i="7"/>
  <c r="N334" i="7"/>
  <c r="N69" i="7"/>
  <c r="N90" i="7"/>
  <c r="N390" i="7"/>
  <c r="N79" i="7"/>
  <c r="N150" i="7"/>
  <c r="N434" i="7"/>
  <c r="N182" i="7"/>
  <c r="N209" i="7"/>
  <c r="N178" i="7"/>
  <c r="N333" i="7"/>
  <c r="N116" i="7"/>
  <c r="N321" i="7"/>
  <c r="N320" i="7"/>
  <c r="N80" i="7"/>
  <c r="N272" i="7"/>
  <c r="N442" i="7"/>
  <c r="N238" i="7"/>
  <c r="N336" i="7"/>
  <c r="N211" i="7"/>
  <c r="N210" i="7"/>
  <c r="N300" i="7"/>
  <c r="N162" i="7"/>
  <c r="N222" i="7"/>
  <c r="M63" i="7"/>
  <c r="O63" i="7" s="1"/>
  <c r="P63" i="7" s="1"/>
  <c r="M283" i="7"/>
  <c r="O283" i="7" s="1"/>
  <c r="P283" i="7" s="1"/>
  <c r="M173" i="7"/>
  <c r="O173" i="7" s="1"/>
  <c r="P173" i="7" s="1"/>
  <c r="M393" i="7"/>
  <c r="O393" i="7" s="1"/>
  <c r="P393" i="7" s="1"/>
  <c r="M267" i="7"/>
  <c r="O267" i="7" s="1"/>
  <c r="P267" i="7" s="1"/>
  <c r="M377" i="7"/>
  <c r="O377" i="7" s="1"/>
  <c r="P377" i="7" s="1"/>
  <c r="M47" i="7"/>
  <c r="O47" i="7" s="1"/>
  <c r="P47" i="7" s="1"/>
  <c r="M157" i="7"/>
  <c r="O157" i="7" s="1"/>
  <c r="P157" i="7" s="1"/>
  <c r="M29" i="7"/>
  <c r="O29" i="7" s="1"/>
  <c r="P29" i="7" s="1"/>
  <c r="M359" i="7"/>
  <c r="O359" i="7" s="1"/>
  <c r="P359" i="7" s="1"/>
  <c r="M249" i="7"/>
  <c r="O249" i="7" s="1"/>
  <c r="P249" i="7" s="1"/>
  <c r="M139" i="7"/>
  <c r="O139" i="7" s="1"/>
  <c r="P139" i="7" s="1"/>
  <c r="N77" i="7"/>
  <c r="N400" i="7"/>
  <c r="N328" i="7"/>
  <c r="M387" i="7"/>
  <c r="O387" i="7" s="1"/>
  <c r="P387" i="7" s="1"/>
  <c r="M167" i="7"/>
  <c r="O167" i="7" s="1"/>
  <c r="P167" i="7" s="1"/>
  <c r="M277" i="7"/>
  <c r="O277" i="7" s="1"/>
  <c r="P277" i="7" s="1"/>
  <c r="M57" i="7"/>
  <c r="O57" i="7" s="1"/>
  <c r="P57" i="7" s="1"/>
  <c r="M111" i="7"/>
  <c r="O111" i="7" s="1"/>
  <c r="P111" i="7" s="1"/>
  <c r="M221" i="7"/>
  <c r="O221" i="7" s="1"/>
  <c r="P221" i="7" s="1"/>
  <c r="M331" i="7"/>
  <c r="O331" i="7" s="1"/>
  <c r="P331" i="7" s="1"/>
  <c r="M441" i="7"/>
  <c r="O441" i="7" s="1"/>
  <c r="P441" i="7" s="1"/>
  <c r="M220" i="7"/>
  <c r="O220" i="7" s="1"/>
  <c r="P220" i="7" s="1"/>
  <c r="M440" i="7"/>
  <c r="O440" i="7" s="1"/>
  <c r="P440" i="7" s="1"/>
  <c r="M110" i="7"/>
  <c r="O110" i="7" s="1"/>
  <c r="P110" i="7" s="1"/>
  <c r="M330" i="7"/>
  <c r="O330" i="7" s="1"/>
  <c r="P330" i="7" s="1"/>
  <c r="N198" i="7"/>
  <c r="N303" i="7"/>
  <c r="N355" i="7"/>
  <c r="N105" i="7"/>
  <c r="N275" i="7"/>
  <c r="N306" i="7"/>
  <c r="N236" i="7"/>
  <c r="N381" i="7"/>
  <c r="N287" i="7"/>
  <c r="N405" i="7"/>
  <c r="N375" i="7"/>
  <c r="M28" i="7"/>
  <c r="O28" i="7" s="1"/>
  <c r="P28" i="7" s="1"/>
  <c r="M138" i="7"/>
  <c r="O138" i="7" s="1"/>
  <c r="P138" i="7" s="1"/>
  <c r="M358" i="7"/>
  <c r="O358" i="7" s="1"/>
  <c r="P358" i="7" s="1"/>
  <c r="M248" i="7"/>
  <c r="O248" i="7" s="1"/>
  <c r="P248" i="7" s="1"/>
  <c r="M372" i="7"/>
  <c r="O372" i="7" s="1"/>
  <c r="P372" i="7" s="1"/>
  <c r="M152" i="7"/>
  <c r="O152" i="7" s="1"/>
  <c r="P152" i="7" s="1"/>
  <c r="M42" i="7"/>
  <c r="O42" i="7" s="1"/>
  <c r="P42" i="7" s="1"/>
  <c r="M262" i="7"/>
  <c r="O262" i="7" s="1"/>
  <c r="P262" i="7" s="1"/>
  <c r="M316" i="7"/>
  <c r="O316" i="7" s="1"/>
  <c r="P316" i="7" s="1"/>
  <c r="M426" i="7"/>
  <c r="O426" i="7" s="1"/>
  <c r="P426" i="7" s="1"/>
  <c r="M96" i="7"/>
  <c r="O96" i="7" s="1"/>
  <c r="P96" i="7" s="1"/>
  <c r="M206" i="7"/>
  <c r="O206" i="7" s="1"/>
  <c r="P206" i="7" s="1"/>
  <c r="M352" i="7"/>
  <c r="O352" i="7" s="1"/>
  <c r="P352" i="7" s="1"/>
  <c r="M242" i="7"/>
  <c r="O242" i="7" s="1"/>
  <c r="P242" i="7" s="1"/>
  <c r="M22" i="7"/>
  <c r="O22" i="7" s="1"/>
  <c r="P22" i="7" s="1"/>
  <c r="M132" i="7"/>
  <c r="O132" i="7" s="1"/>
  <c r="P132" i="7" s="1"/>
  <c r="N213" i="7"/>
  <c r="N298" i="7"/>
  <c r="N308" i="7"/>
  <c r="N193" i="7"/>
  <c r="N66" i="7"/>
  <c r="N395" i="7"/>
  <c r="N313" i="7"/>
  <c r="N81" i="7"/>
  <c r="N435" i="7"/>
  <c r="N421" i="7"/>
  <c r="N55" i="7"/>
  <c r="N86" i="7"/>
  <c r="N126" i="7"/>
  <c r="N67" i="7"/>
  <c r="N265" i="7"/>
  <c r="M243" i="7"/>
  <c r="O243" i="7" s="1"/>
  <c r="P243" i="7" s="1"/>
  <c r="M353" i="7"/>
  <c r="O353" i="7" s="1"/>
  <c r="P353" i="7" s="1"/>
  <c r="M133" i="7"/>
  <c r="O133" i="7" s="1"/>
  <c r="P133" i="7" s="1"/>
  <c r="M23" i="7"/>
  <c r="O23" i="7" s="1"/>
  <c r="P23" i="7" s="1"/>
  <c r="M425" i="7"/>
  <c r="O425" i="7" s="1"/>
  <c r="P425" i="7" s="1"/>
  <c r="M315" i="7"/>
  <c r="O315" i="7" s="1"/>
  <c r="P315" i="7" s="1"/>
  <c r="M205" i="7"/>
  <c r="O205" i="7" s="1"/>
  <c r="P205" i="7" s="1"/>
  <c r="M95" i="7"/>
  <c r="O95" i="7" s="1"/>
  <c r="P95" i="7" s="1"/>
  <c r="M49" i="7"/>
  <c r="O49" i="7" s="1"/>
  <c r="P49" i="7" s="1"/>
  <c r="M269" i="7"/>
  <c r="O269" i="7" s="1"/>
  <c r="P269" i="7" s="1"/>
  <c r="M379" i="7"/>
  <c r="O379" i="7" s="1"/>
  <c r="P379" i="7" s="1"/>
  <c r="M159" i="7"/>
  <c r="O159" i="7" s="1"/>
  <c r="P159" i="7" s="1"/>
  <c r="M136" i="7"/>
  <c r="O136" i="7" s="1"/>
  <c r="P136" i="7" s="1"/>
  <c r="M246" i="7"/>
  <c r="O246" i="7" s="1"/>
  <c r="P246" i="7" s="1"/>
  <c r="M356" i="7"/>
  <c r="O356" i="7" s="1"/>
  <c r="P356" i="7" s="1"/>
  <c r="M26" i="7"/>
  <c r="O26" i="7" s="1"/>
  <c r="P26" i="7" s="1"/>
  <c r="N78" i="7"/>
  <c r="N413" i="7"/>
  <c r="N176" i="7"/>
  <c r="N285" i="7"/>
  <c r="N203" i="7"/>
  <c r="N191" i="7"/>
  <c r="N142" i="7"/>
  <c r="N318" i="7"/>
  <c r="N346" i="7"/>
  <c r="N51" i="7"/>
  <c r="N397" i="7"/>
  <c r="N185" i="7"/>
  <c r="N45" i="7"/>
  <c r="M364" i="7"/>
  <c r="O364" i="7" s="1"/>
  <c r="P364" i="7" s="1"/>
  <c r="M34" i="7"/>
  <c r="O34" i="7" s="1"/>
  <c r="P34" i="7" s="1"/>
  <c r="M254" i="7"/>
  <c r="O254" i="7" s="1"/>
  <c r="P254" i="7" s="1"/>
  <c r="M144" i="7"/>
  <c r="O144" i="7" s="1"/>
  <c r="P144" i="7" s="1"/>
  <c r="M439" i="7"/>
  <c r="O439" i="7" s="1"/>
  <c r="P439" i="7" s="1"/>
  <c r="M219" i="7"/>
  <c r="O219" i="7" s="1"/>
  <c r="P219" i="7" s="1"/>
  <c r="M109" i="7"/>
  <c r="O109" i="7" s="1"/>
  <c r="P109" i="7" s="1"/>
  <c r="M329" i="7"/>
  <c r="O329" i="7" s="1"/>
  <c r="P329" i="7" s="1"/>
  <c r="M349" i="7"/>
  <c r="O349" i="7" s="1"/>
  <c r="P349" i="7" s="1"/>
  <c r="M239" i="7"/>
  <c r="O239" i="7" s="1"/>
  <c r="P239" i="7" s="1"/>
  <c r="M129" i="7"/>
  <c r="O129" i="7" s="1"/>
  <c r="P129" i="7" s="1"/>
  <c r="M19" i="7"/>
  <c r="O19" i="7" s="1"/>
  <c r="P19" i="7" s="1"/>
  <c r="N422" i="7"/>
  <c r="N384" i="7"/>
  <c r="N383" i="7"/>
  <c r="N212" i="7"/>
  <c r="N314" i="7"/>
  <c r="N44" i="7"/>
  <c r="N65" i="7"/>
  <c r="N93" i="7"/>
  <c r="N411" i="7"/>
  <c r="N135" i="7"/>
  <c r="N215" i="7"/>
  <c r="N311" i="7"/>
  <c r="N385" i="7"/>
  <c r="N196" i="7"/>
  <c r="N362" i="7"/>
  <c r="N412" i="7"/>
  <c r="N208" i="7"/>
  <c r="N307" i="7"/>
  <c r="N16" i="7"/>
  <c r="N271" i="7"/>
  <c r="N177" i="7"/>
  <c r="N295" i="7"/>
  <c r="N155" i="7"/>
  <c r="M160" i="7"/>
  <c r="O160" i="7" s="1"/>
  <c r="P160" i="7" s="1"/>
  <c r="M50" i="7"/>
  <c r="O50" i="7" s="1"/>
  <c r="P50" i="7" s="1"/>
  <c r="M270" i="7"/>
  <c r="O270" i="7" s="1"/>
  <c r="P270" i="7" s="1"/>
  <c r="M380" i="7"/>
  <c r="O380" i="7" s="1"/>
  <c r="P380" i="7" s="1"/>
  <c r="M172" i="7"/>
  <c r="O172" i="7" s="1"/>
  <c r="P172" i="7" s="1"/>
  <c r="M62" i="7"/>
  <c r="O62" i="7" s="1"/>
  <c r="P62" i="7" s="1"/>
  <c r="M282" i="7"/>
  <c r="O282" i="7" s="1"/>
  <c r="P282" i="7" s="1"/>
  <c r="M392" i="7"/>
  <c r="O392" i="7" s="1"/>
  <c r="P392" i="7" s="1"/>
  <c r="M388" i="7"/>
  <c r="O388" i="7" s="1"/>
  <c r="P388" i="7" s="1"/>
  <c r="M168" i="7"/>
  <c r="O168" i="7" s="1"/>
  <c r="P168" i="7" s="1"/>
  <c r="M58" i="7"/>
  <c r="O58" i="7" s="1"/>
  <c r="P58" i="7" s="1"/>
  <c r="M278" i="7"/>
  <c r="O278" i="7" s="1"/>
  <c r="P278" i="7" s="1"/>
  <c r="N407" i="7"/>
  <c r="M64" i="7"/>
  <c r="O64" i="7" s="1"/>
  <c r="P64" i="7" s="1"/>
  <c r="M174" i="7"/>
  <c r="O174" i="7" s="1"/>
  <c r="P174" i="7" s="1"/>
  <c r="M394" i="7"/>
  <c r="O394" i="7" s="1"/>
  <c r="P394" i="7" s="1"/>
  <c r="M284" i="7"/>
  <c r="O284" i="7" s="1"/>
  <c r="P284" i="7" s="1"/>
  <c r="M376" i="7"/>
  <c r="O376" i="7" s="1"/>
  <c r="P376" i="7" s="1"/>
  <c r="M266" i="7"/>
  <c r="O266" i="7" s="1"/>
  <c r="P266" i="7" s="1"/>
  <c r="M46" i="7"/>
  <c r="O46" i="7" s="1"/>
  <c r="P46" i="7" s="1"/>
  <c r="M156" i="7"/>
  <c r="O156" i="7" s="1"/>
  <c r="P156" i="7" s="1"/>
  <c r="M148" i="7"/>
  <c r="O148" i="7" s="1"/>
  <c r="P148" i="7" s="1"/>
  <c r="M38" i="7"/>
  <c r="O38" i="7" s="1"/>
  <c r="P38" i="7" s="1"/>
  <c r="M368" i="7"/>
  <c r="O368" i="7" s="1"/>
  <c r="P368" i="7" s="1"/>
  <c r="M258" i="7"/>
  <c r="O258" i="7" s="1"/>
  <c r="P258" i="7" s="1"/>
  <c r="N297" i="7"/>
  <c r="N224" i="7"/>
  <c r="N289" i="7"/>
  <c r="N60" i="7"/>
  <c r="N299" i="7"/>
  <c r="N214" i="7"/>
  <c r="N402" i="7"/>
  <c r="N319" i="7"/>
  <c r="N68" i="7"/>
  <c r="N223" i="7"/>
  <c r="N6" i="7"/>
  <c r="N101" i="7"/>
  <c r="N190" i="7"/>
  <c r="N32" i="7"/>
  <c r="N302" i="7"/>
  <c r="N428" i="7"/>
  <c r="N417" i="7"/>
  <c r="N245" i="7"/>
  <c r="N252" i="7"/>
  <c r="N192" i="7"/>
  <c r="N98" i="7"/>
  <c r="N197" i="7"/>
  <c r="N161" i="7"/>
  <c r="N75" i="7"/>
  <c r="N433" i="7"/>
  <c r="N88" i="7"/>
  <c r="N25" i="7"/>
  <c r="N325" i="7"/>
  <c r="N201" i="7"/>
  <c r="N165" i="7"/>
  <c r="N416" i="7"/>
  <c r="N82" i="7"/>
  <c r="N87" i="7"/>
  <c r="M125" i="7"/>
  <c r="O125" i="7" s="1"/>
  <c r="P125" i="7" s="1"/>
  <c r="M15" i="7"/>
  <c r="O15" i="7" s="1"/>
  <c r="P15" i="7" s="1"/>
  <c r="M235" i="7"/>
  <c r="O235" i="7" s="1"/>
  <c r="P235" i="7" s="1"/>
  <c r="M345" i="7"/>
  <c r="O345" i="7" s="1"/>
  <c r="P345" i="7" s="1"/>
  <c r="M121" i="7"/>
  <c r="O121" i="7" s="1"/>
  <c r="P121" i="7" s="1"/>
  <c r="M11" i="7"/>
  <c r="O11" i="7" s="1"/>
  <c r="P11" i="7" s="1"/>
  <c r="M231" i="7"/>
  <c r="O231" i="7" s="1"/>
  <c r="P231" i="7" s="1"/>
  <c r="M341" i="7"/>
  <c r="O341" i="7" s="1"/>
  <c r="P341" i="7" s="1"/>
  <c r="M137" i="7"/>
  <c r="O137" i="7" s="1"/>
  <c r="P137" i="7" s="1"/>
  <c r="M247" i="7"/>
  <c r="O247" i="7" s="1"/>
  <c r="P247" i="7" s="1"/>
  <c r="M357" i="7"/>
  <c r="O357" i="7" s="1"/>
  <c r="P357" i="7" s="1"/>
  <c r="M27" i="7"/>
  <c r="O27" i="7" s="1"/>
  <c r="P27" i="7" s="1"/>
  <c r="N312" i="7"/>
  <c r="N274" i="7"/>
  <c r="N273" i="7"/>
  <c r="N102" i="7"/>
  <c r="N204" i="7"/>
  <c r="N264" i="7"/>
  <c r="N43" i="7"/>
  <c r="N327" i="7"/>
  <c r="N326" i="7"/>
  <c r="N199" i="7"/>
  <c r="N389" i="7"/>
  <c r="N84" i="7"/>
  <c r="N369" i="7"/>
  <c r="N74" i="7"/>
  <c r="N118" i="7"/>
  <c r="N73" i="7"/>
  <c r="N31" i="7"/>
  <c r="N406" i="7"/>
  <c r="N415" i="7"/>
  <c r="N119" i="7"/>
  <c r="N317" i="7"/>
  <c r="N71" i="7"/>
  <c r="N115" i="7"/>
  <c r="N17" i="7"/>
  <c r="N188" i="7"/>
  <c r="N399" i="7"/>
  <c r="N280" i="7"/>
  <c r="N40" i="7"/>
  <c r="N292" i="7"/>
  <c r="N398" i="7"/>
  <c r="N100" i="7"/>
  <c r="N112" i="7"/>
  <c r="M232" i="7"/>
  <c r="O232" i="7" s="1"/>
  <c r="P232" i="7" s="1"/>
  <c r="M122" i="7"/>
  <c r="O122" i="7" s="1"/>
  <c r="P122" i="7" s="1"/>
  <c r="M12" i="7"/>
  <c r="O12" i="7" s="1"/>
  <c r="P12" i="7" s="1"/>
  <c r="M342" i="7"/>
  <c r="O342" i="7" s="1"/>
  <c r="P342" i="7" s="1"/>
  <c r="M41" i="7"/>
  <c r="O41" i="7" s="1"/>
  <c r="P41" i="7" s="1"/>
  <c r="M151" i="7"/>
  <c r="O151" i="7" s="1"/>
  <c r="P151" i="7" s="1"/>
  <c r="M371" i="7"/>
  <c r="O371" i="7" s="1"/>
  <c r="P371" i="7" s="1"/>
  <c r="M261" i="7"/>
  <c r="O261" i="7" s="1"/>
  <c r="P261" i="7" s="1"/>
  <c r="M20" i="7"/>
  <c r="O20" i="7" s="1"/>
  <c r="P20" i="7" s="1"/>
  <c r="M350" i="7"/>
  <c r="O350" i="7" s="1"/>
  <c r="P350" i="7" s="1"/>
  <c r="M130" i="7"/>
  <c r="O130" i="7" s="1"/>
  <c r="P130" i="7" s="1"/>
  <c r="M240" i="7"/>
  <c r="O240" i="7" s="1"/>
  <c r="P240" i="7" s="1"/>
  <c r="N408" i="7"/>
  <c r="N83" i="7"/>
  <c r="N175" i="7"/>
  <c r="N423" i="7"/>
  <c r="N301" i="7"/>
  <c r="N91" i="7"/>
  <c r="M363" i="7"/>
  <c r="O363" i="7" s="1"/>
  <c r="P363" i="7" s="1"/>
  <c r="M33" i="7"/>
  <c r="O33" i="7" s="1"/>
  <c r="P33" i="7" s="1"/>
  <c r="M143" i="7"/>
  <c r="O143" i="7" s="1"/>
  <c r="P143" i="7" s="1"/>
  <c r="M253" i="7"/>
  <c r="O253" i="7" s="1"/>
  <c r="P253" i="7" s="1"/>
  <c r="M268" i="7"/>
  <c r="O268" i="7" s="1"/>
  <c r="P268" i="7" s="1"/>
  <c r="M48" i="7"/>
  <c r="O48" i="7" s="1"/>
  <c r="P48" i="7" s="1"/>
  <c r="M158" i="7"/>
  <c r="O158" i="7" s="1"/>
  <c r="P158" i="7" s="1"/>
  <c r="M378" i="7"/>
  <c r="O378" i="7" s="1"/>
  <c r="P378" i="7" s="1"/>
  <c r="M256" i="7"/>
  <c r="O256" i="7" s="1"/>
  <c r="P256" i="7" s="1"/>
  <c r="M36" i="7"/>
  <c r="O36" i="7" s="1"/>
  <c r="P36" i="7" s="1"/>
  <c r="M146" i="7"/>
  <c r="O146" i="7" s="1"/>
  <c r="P146" i="7" s="1"/>
  <c r="M366" i="7"/>
  <c r="O366" i="7" s="1"/>
  <c r="P366" i="7" s="1"/>
  <c r="N202" i="7"/>
  <c r="N54" i="7"/>
  <c r="N163" i="7"/>
  <c r="N432" i="7"/>
  <c r="N94" i="7"/>
  <c r="N154" i="7"/>
  <c r="N153" i="7"/>
  <c r="N437" i="7"/>
  <c r="N216" i="7"/>
  <c r="N419" i="7"/>
  <c r="N169" i="7"/>
  <c r="N194" i="7"/>
  <c r="N39" i="7"/>
  <c r="N404" i="7"/>
  <c r="N338" i="7"/>
  <c r="N293" i="7"/>
  <c r="N251" i="7"/>
  <c r="N186" i="7"/>
  <c r="N305" i="7"/>
  <c r="N339" i="7"/>
  <c r="N207" i="7"/>
  <c r="N291" i="7"/>
  <c r="N225" i="7"/>
  <c r="N348" i="7"/>
  <c r="N103" i="7"/>
  <c r="N396" i="7"/>
  <c r="N420" i="7"/>
  <c r="N189" i="7"/>
  <c r="N324" i="7"/>
  <c r="N429" i="7"/>
  <c r="N113" i="7"/>
  <c r="N52" i="7"/>
  <c r="N323" i="7"/>
  <c r="N418" i="7"/>
  <c r="N286" i="7"/>
  <c r="M7" i="7"/>
  <c r="O7" i="7" s="1"/>
  <c r="P7" i="7" s="1"/>
  <c r="M337" i="7"/>
  <c r="O337" i="7" s="1"/>
  <c r="P337" i="7" s="1"/>
  <c r="M227" i="7"/>
  <c r="O227" i="7" s="1"/>
  <c r="P227" i="7" s="1"/>
  <c r="M117" i="7"/>
  <c r="O117" i="7" s="1"/>
  <c r="P117" i="7" s="1"/>
  <c r="M360" i="7"/>
  <c r="O360" i="7" s="1"/>
  <c r="P360" i="7" s="1"/>
  <c r="M140" i="7"/>
  <c r="O140" i="7" s="1"/>
  <c r="P140" i="7" s="1"/>
  <c r="M250" i="7"/>
  <c r="O250" i="7" s="1"/>
  <c r="P250" i="7" s="1"/>
  <c r="M30" i="7"/>
  <c r="O30" i="7" s="1"/>
  <c r="P30" i="7" s="1"/>
  <c r="M35" i="7"/>
  <c r="O35" i="7" s="1"/>
  <c r="P35" i="7" s="1"/>
  <c r="M255" i="7"/>
  <c r="O255" i="7" s="1"/>
  <c r="P255" i="7" s="1"/>
  <c r="M365" i="7"/>
  <c r="O365" i="7" s="1"/>
  <c r="P365" i="7" s="1"/>
  <c r="M145" i="7"/>
  <c r="O145" i="7" s="1"/>
  <c r="P145" i="7" s="1"/>
  <c r="N92" i="7"/>
  <c r="N164" i="7"/>
  <c r="N53" i="7"/>
  <c r="N322" i="7"/>
  <c r="N424" i="7"/>
  <c r="N374" i="7"/>
  <c r="N263" i="7"/>
  <c r="N217" i="7"/>
  <c r="N106" i="7"/>
  <c r="N309" i="7"/>
  <c r="N279" i="7"/>
  <c r="N414" i="7"/>
  <c r="N259" i="7"/>
  <c r="N294" i="7"/>
  <c r="N8" i="7"/>
  <c r="N183" i="7"/>
  <c r="N141" i="7"/>
  <c r="N296" i="7"/>
  <c r="N195" i="7"/>
  <c r="N9" i="7"/>
  <c r="N97" i="7"/>
  <c r="N181" i="7"/>
  <c r="N335" i="7"/>
  <c r="N237" i="7"/>
  <c r="N290" i="7"/>
  <c r="N218" i="7"/>
  <c r="M4" i="7"/>
  <c r="N373" i="7"/>
  <c r="N107" i="7"/>
  <c r="N436" i="7"/>
  <c r="N89" i="7"/>
  <c r="N59" i="7"/>
  <c r="N304" i="7"/>
  <c r="N149" i="7"/>
  <c r="N184" i="7"/>
  <c r="N228" i="7"/>
  <c r="N403" i="7"/>
  <c r="N361" i="7"/>
  <c r="N76" i="7"/>
  <c r="N85" i="7"/>
  <c r="N229" i="7"/>
  <c r="N427" i="7"/>
  <c r="N401" i="7"/>
  <c r="N5" i="7"/>
  <c r="O4" i="7" l="1"/>
  <c r="N125" i="7"/>
  <c r="N46" i="7"/>
  <c r="N388" i="7"/>
  <c r="N109" i="7"/>
  <c r="N340" i="7"/>
  <c r="N30" i="7"/>
  <c r="N48" i="7"/>
  <c r="N151" i="7"/>
  <c r="N247" i="7"/>
  <c r="N284" i="7"/>
  <c r="N62" i="7"/>
  <c r="N144" i="7"/>
  <c r="N269" i="7"/>
  <c r="N262" i="7"/>
  <c r="N331" i="7"/>
  <c r="N63" i="7"/>
  <c r="N391" i="7"/>
  <c r="N250" i="7"/>
  <c r="N268" i="7"/>
  <c r="N41" i="7"/>
  <c r="N137" i="7"/>
  <c r="N394" i="7"/>
  <c r="N172" i="7"/>
  <c r="N254" i="7"/>
  <c r="N49" i="7"/>
  <c r="N42" i="7"/>
  <c r="N221" i="7"/>
  <c r="N139" i="7"/>
  <c r="N61" i="7"/>
  <c r="N4" i="7"/>
  <c r="N140" i="7"/>
  <c r="N253" i="7"/>
  <c r="N342" i="7"/>
  <c r="N341" i="7"/>
  <c r="N174" i="7"/>
  <c r="N380" i="7"/>
  <c r="N34" i="7"/>
  <c r="N95" i="7"/>
  <c r="N152" i="7"/>
  <c r="N111" i="7"/>
  <c r="N249" i="7"/>
  <c r="N281" i="7"/>
  <c r="N365" i="7"/>
  <c r="N256" i="7"/>
  <c r="N35" i="7"/>
  <c r="N158" i="7"/>
  <c r="N371" i="7"/>
  <c r="N360" i="7"/>
  <c r="N143" i="7"/>
  <c r="N12" i="7"/>
  <c r="N231" i="7"/>
  <c r="N64" i="7"/>
  <c r="N270" i="7"/>
  <c r="N364" i="7"/>
  <c r="N205" i="7"/>
  <c r="N372" i="7"/>
  <c r="N57" i="7"/>
  <c r="N359" i="7"/>
  <c r="N351" i="7"/>
  <c r="N27" i="7"/>
  <c r="N219" i="7"/>
  <c r="N426" i="7"/>
  <c r="N122" i="7"/>
  <c r="N11" i="7"/>
  <c r="N258" i="7"/>
  <c r="N50" i="7"/>
  <c r="N19" i="7"/>
  <c r="N315" i="7"/>
  <c r="N132" i="7"/>
  <c r="N248" i="7"/>
  <c r="N277" i="7"/>
  <c r="N29" i="7"/>
  <c r="N131" i="7"/>
  <c r="N255" i="7"/>
  <c r="N261" i="7"/>
  <c r="N392" i="7"/>
  <c r="N220" i="7"/>
  <c r="N33" i="7"/>
  <c r="M244" i="7"/>
  <c r="O244" i="7" s="1"/>
  <c r="P244" i="7" s="1"/>
  <c r="M134" i="7"/>
  <c r="O134" i="7" s="1"/>
  <c r="P134" i="7" s="1"/>
  <c r="M24" i="7"/>
  <c r="O24" i="7" s="1"/>
  <c r="P24" i="7" s="1"/>
  <c r="M354" i="7"/>
  <c r="O354" i="7" s="1"/>
  <c r="P354" i="7" s="1"/>
  <c r="N232" i="7"/>
  <c r="N121" i="7"/>
  <c r="N368" i="7"/>
  <c r="N160" i="7"/>
  <c r="N129" i="7"/>
  <c r="N425" i="7"/>
  <c r="N22" i="7"/>
  <c r="N358" i="7"/>
  <c r="N167" i="7"/>
  <c r="N157" i="7"/>
  <c r="N21" i="7"/>
  <c r="N136" i="7"/>
  <c r="N393" i="7"/>
  <c r="N378" i="7"/>
  <c r="N266" i="7"/>
  <c r="N159" i="7"/>
  <c r="N173" i="7"/>
  <c r="N363" i="7"/>
  <c r="N240" i="7"/>
  <c r="N278" i="7"/>
  <c r="N26" i="7"/>
  <c r="N23" i="7"/>
  <c r="N242" i="7"/>
  <c r="N138" i="7"/>
  <c r="N387" i="7"/>
  <c r="N47" i="7"/>
  <c r="N241" i="7"/>
  <c r="N20" i="7"/>
  <c r="N243" i="7"/>
  <c r="N96" i="7"/>
  <c r="N440" i="7"/>
  <c r="N357" i="7"/>
  <c r="N376" i="7"/>
  <c r="N282" i="7"/>
  <c r="N439" i="7"/>
  <c r="N379" i="7"/>
  <c r="N316" i="7"/>
  <c r="N441" i="7"/>
  <c r="N283" i="7"/>
  <c r="N171" i="7"/>
  <c r="M124" i="7"/>
  <c r="O124" i="7" s="1"/>
  <c r="P124" i="7" s="1"/>
  <c r="M234" i="7"/>
  <c r="O234" i="7" s="1"/>
  <c r="P234" i="7" s="1"/>
  <c r="M14" i="7"/>
  <c r="O14" i="7" s="1"/>
  <c r="P14" i="7" s="1"/>
  <c r="M344" i="7"/>
  <c r="O344" i="7" s="1"/>
  <c r="P344" i="7" s="1"/>
  <c r="N227" i="7"/>
  <c r="M257" i="7"/>
  <c r="O257" i="7" s="1"/>
  <c r="P257" i="7" s="1"/>
  <c r="M147" i="7"/>
  <c r="O147" i="7" s="1"/>
  <c r="P147" i="7" s="1"/>
  <c r="M37" i="7"/>
  <c r="O37" i="7" s="1"/>
  <c r="P37" i="7" s="1"/>
  <c r="M367" i="7"/>
  <c r="O367" i="7" s="1"/>
  <c r="P367" i="7" s="1"/>
  <c r="N337" i="7"/>
  <c r="N366" i="7"/>
  <c r="N345" i="7"/>
  <c r="N38" i="7"/>
  <c r="N239" i="7"/>
  <c r="M233" i="7"/>
  <c r="O233" i="7" s="1"/>
  <c r="P233" i="7" s="1"/>
  <c r="M123" i="7"/>
  <c r="O123" i="7" s="1"/>
  <c r="P123" i="7" s="1"/>
  <c r="M343" i="7"/>
  <c r="O343" i="7" s="1"/>
  <c r="P343" i="7" s="1"/>
  <c r="N7" i="7"/>
  <c r="N146" i="7"/>
  <c r="N130" i="7"/>
  <c r="N235" i="7"/>
  <c r="N148" i="7"/>
  <c r="N58" i="7"/>
  <c r="N349" i="7"/>
  <c r="N356" i="7"/>
  <c r="N133" i="7"/>
  <c r="N352" i="7"/>
  <c r="N28" i="7"/>
  <c r="N330" i="7"/>
  <c r="N377" i="7"/>
  <c r="N10" i="7"/>
  <c r="N120" i="7"/>
  <c r="N117" i="7"/>
  <c r="M386" i="7"/>
  <c r="O386" i="7" s="1"/>
  <c r="P386" i="7" s="1"/>
  <c r="M56" i="7"/>
  <c r="O56" i="7" s="1"/>
  <c r="P56" i="7" s="1"/>
  <c r="M276" i="7"/>
  <c r="O276" i="7" s="1"/>
  <c r="P276" i="7" s="1"/>
  <c r="M166" i="7"/>
  <c r="O166" i="7" s="1"/>
  <c r="P166" i="7" s="1"/>
  <c r="N145" i="7"/>
  <c r="N36" i="7"/>
  <c r="N350" i="7"/>
  <c r="N15" i="7"/>
  <c r="N156" i="7"/>
  <c r="N168" i="7"/>
  <c r="N329" i="7"/>
  <c r="N246" i="7"/>
  <c r="N353" i="7"/>
  <c r="N206" i="7"/>
  <c r="N110" i="7"/>
  <c r="N267" i="7"/>
  <c r="N230" i="7"/>
  <c r="P4" i="7" l="1"/>
  <c r="N344" i="7"/>
  <c r="N166" i="7"/>
  <c r="N276" i="7"/>
  <c r="N123" i="7"/>
  <c r="N367" i="7"/>
  <c r="N354" i="7"/>
  <c r="N14" i="7"/>
  <c r="N24" i="7"/>
  <c r="N233" i="7"/>
  <c r="N257" i="7"/>
  <c r="N134" i="7"/>
  <c r="N234" i="7"/>
  <c r="N124" i="7"/>
  <c r="N244" i="7"/>
  <c r="N56" i="7"/>
  <c r="N386" i="7"/>
  <c r="N37" i="7"/>
  <c r="N147" i="7"/>
  <c r="N343" i="7"/>
  <c r="N2" i="4" l="1"/>
  <c r="M13" i="7"/>
  <c r="K2" i="4"/>
  <c r="J2" i="4"/>
  <c r="O13" i="7" l="1"/>
  <c r="M2" i="7"/>
  <c r="O2" i="4"/>
  <c r="N13" i="7"/>
  <c r="N2" i="7" s="1"/>
  <c r="P13" i="7" l="1"/>
  <c r="P2" i="7" s="1"/>
  <c r="O2" i="7"/>
</calcChain>
</file>

<file path=xl/sharedStrings.xml><?xml version="1.0" encoding="utf-8"?>
<sst xmlns="http://schemas.openxmlformats.org/spreadsheetml/2006/main" count="5960" uniqueCount="155">
  <si>
    <t>Plan Code</t>
  </si>
  <si>
    <t>Plan Name</t>
  </si>
  <si>
    <t>Managed Care Program</t>
  </si>
  <si>
    <t>KN</t>
  </si>
  <si>
    <t>Texas Children's Health Plan</t>
  </si>
  <si>
    <t>Jefferson</t>
  </si>
  <si>
    <t>STAR Kids</t>
  </si>
  <si>
    <t>W3</t>
  </si>
  <si>
    <t>Superior Health Plan</t>
  </si>
  <si>
    <t>MRSA West</t>
  </si>
  <si>
    <t>STAR</t>
  </si>
  <si>
    <t>7R</t>
  </si>
  <si>
    <t>UnitedHealthCare Community Plan</t>
  </si>
  <si>
    <t>Harris</t>
  </si>
  <si>
    <t>STAR+PLUS</t>
  </si>
  <si>
    <t>S3</t>
  </si>
  <si>
    <t>Community Health Choice</t>
  </si>
  <si>
    <t>C2</t>
  </si>
  <si>
    <t>MRSA Central</t>
  </si>
  <si>
    <t>Parkland Community Health Plan</t>
  </si>
  <si>
    <t>Dallas</t>
  </si>
  <si>
    <t>Wellpoint</t>
  </si>
  <si>
    <t>Bexar</t>
  </si>
  <si>
    <t>AETNA</t>
  </si>
  <si>
    <t>Nueces</t>
  </si>
  <si>
    <t>KQ</t>
  </si>
  <si>
    <t>W6</t>
  </si>
  <si>
    <t>8T</t>
  </si>
  <si>
    <t>Molina Healthcare of Texas</t>
  </si>
  <si>
    <t>S5</t>
  </si>
  <si>
    <t>8S</t>
  </si>
  <si>
    <t>W4</t>
  </si>
  <si>
    <t>FIRSTCARE</t>
  </si>
  <si>
    <t>Driscoll Children's Health Plan</t>
  </si>
  <si>
    <t>C4</t>
  </si>
  <si>
    <t>8R</t>
  </si>
  <si>
    <t>C3</t>
  </si>
  <si>
    <t>RightCare from Scott and White Health Plan</t>
  </si>
  <si>
    <t>2Q</t>
  </si>
  <si>
    <t>Tarrant</t>
  </si>
  <si>
    <t>KL</t>
  </si>
  <si>
    <t>Travis</t>
  </si>
  <si>
    <t>P1</t>
  </si>
  <si>
    <t>S2</t>
  </si>
  <si>
    <t>El Paso First Health Plan</t>
  </si>
  <si>
    <t>El Paso</t>
  </si>
  <si>
    <t>Cook Children's Health Plan</t>
  </si>
  <si>
    <t>K7</t>
  </si>
  <si>
    <t>BlueCross BlueShield</t>
  </si>
  <si>
    <t>P2</t>
  </si>
  <si>
    <t>MRSA Northeast</t>
  </si>
  <si>
    <t>N2</t>
  </si>
  <si>
    <t>7S</t>
  </si>
  <si>
    <t>1P</t>
  </si>
  <si>
    <t>KE</t>
  </si>
  <si>
    <t>K3</t>
  </si>
  <si>
    <t>N1</t>
  </si>
  <si>
    <t>8K</t>
  </si>
  <si>
    <t>Lubbock</t>
  </si>
  <si>
    <t>KB</t>
  </si>
  <si>
    <t>K8</t>
  </si>
  <si>
    <t>Community First Health Plan</t>
  </si>
  <si>
    <t>8G</t>
  </si>
  <si>
    <t>7P</t>
  </si>
  <si>
    <t>W2</t>
  </si>
  <si>
    <t>H3</t>
  </si>
  <si>
    <t>Hidalgo</t>
  </si>
  <si>
    <t>1A</t>
  </si>
  <si>
    <t>Dell Children's Health Plan</t>
  </si>
  <si>
    <t>S7</t>
  </si>
  <si>
    <t>S1</t>
  </si>
  <si>
    <t>KG</t>
  </si>
  <si>
    <t>KM</t>
  </si>
  <si>
    <t>S8</t>
  </si>
  <si>
    <t>9H</t>
  </si>
  <si>
    <t>KD</t>
  </si>
  <si>
    <t>5A</t>
  </si>
  <si>
    <t>H5</t>
  </si>
  <si>
    <t>KV</t>
  </si>
  <si>
    <t>H2</t>
  </si>
  <si>
    <t>KU</t>
  </si>
  <si>
    <t>H4</t>
  </si>
  <si>
    <t>S4</t>
  </si>
  <si>
    <t>C5</t>
  </si>
  <si>
    <t>H6</t>
  </si>
  <si>
    <t>S6</t>
  </si>
  <si>
    <t>8L</t>
  </si>
  <si>
    <t>8J</t>
  </si>
  <si>
    <t>W5</t>
  </si>
  <si>
    <t>S9</t>
  </si>
  <si>
    <t>7G</t>
  </si>
  <si>
    <t>KC</t>
  </si>
  <si>
    <t>KP</t>
  </si>
  <si>
    <t>8H</t>
  </si>
  <si>
    <t>5B</t>
  </si>
  <si>
    <t>KJ</t>
  </si>
  <si>
    <t>9F</t>
  </si>
  <si>
    <t>7H</t>
  </si>
  <si>
    <t>H1</t>
  </si>
  <si>
    <t>N4</t>
  </si>
  <si>
    <t>K4</t>
  </si>
  <si>
    <t>C1</t>
  </si>
  <si>
    <t>KF</t>
  </si>
  <si>
    <t>KT</t>
  </si>
  <si>
    <t>KR</t>
  </si>
  <si>
    <t>K5</t>
  </si>
  <si>
    <t>KS</t>
  </si>
  <si>
    <t>KH</t>
  </si>
  <si>
    <t>K2</t>
  </si>
  <si>
    <t>KA</t>
  </si>
  <si>
    <t>K6</t>
  </si>
  <si>
    <t>KW</t>
  </si>
  <si>
    <t>K1</t>
  </si>
  <si>
    <t xml:space="preserve">Year 1 Achievement Milestone Achievement: Potential MCO incentive pool by Service Delivery Area, Hospital Class, and Medicaid Managed Care Program  </t>
  </si>
  <si>
    <t>SDA Class Combination</t>
  </si>
  <si>
    <t>Service Delivery Area</t>
  </si>
  <si>
    <t>Hospital Class</t>
  </si>
  <si>
    <t>Percent of STAR Kids Capitation Incentive Tied to Meeting Benchmark</t>
  </si>
  <si>
    <t>Percent of STAR PLUS Capitation Incentive Tied to Meeting Benchmark</t>
  </si>
  <si>
    <t>Percent of STAR Capitation Incentive Tied to Meeting Benchmark</t>
  </si>
  <si>
    <t>Children's</t>
  </si>
  <si>
    <t>Rural</t>
  </si>
  <si>
    <t>State-owned non-IMD</t>
  </si>
  <si>
    <t>Urban</t>
  </si>
  <si>
    <t>IMPORTANT NOTE</t>
  </si>
  <si>
    <t xml:space="preserve">The incentive pool percentages may change as MCO capitation amounts are updated.  MCOs will be notified by HHSC in writing of any changes to the incentive pool amounts. </t>
  </si>
  <si>
    <t>Total Capitation Payment for Plan Code</t>
  </si>
  <si>
    <t>MCO Name</t>
  </si>
  <si>
    <t>SDA Name</t>
  </si>
  <si>
    <t>Class</t>
  </si>
  <si>
    <t>Potential ATLIS % of Capitation Payment</t>
  </si>
  <si>
    <t>Estimated Potential ATLIS Payment for September to February</t>
  </si>
  <si>
    <t>IGT Required with 8% Buffer</t>
  </si>
  <si>
    <t>State-Owned Non-IMD</t>
  </si>
  <si>
    <t>Estimated Potential ATLIS Payment for September to August</t>
  </si>
  <si>
    <t>State Share of FMAP for SFY 2025:</t>
  </si>
  <si>
    <t>Estimated Potential ATLIS Payment for March to August</t>
  </si>
  <si>
    <t>IGT Required with 8% Buffer September to February</t>
  </si>
  <si>
    <t>IGT Required with 8% Buffer March to August</t>
  </si>
  <si>
    <t>IGT Required with 8% Buffer September to August</t>
  </si>
  <si>
    <t>(All)</t>
  </si>
  <si>
    <t>Row Labels</t>
  </si>
  <si>
    <t>Grand Total</t>
  </si>
  <si>
    <t>Column Labels</t>
  </si>
  <si>
    <t>Combination Code</t>
  </si>
  <si>
    <t>EL PASO</t>
  </si>
  <si>
    <t>HARRIS</t>
  </si>
  <si>
    <t>LUBBOCK</t>
  </si>
  <si>
    <t>NUECES</t>
  </si>
  <si>
    <t>Estimated Potential 3rd ATLIS Payment for September to August</t>
  </si>
  <si>
    <t>BEXAR</t>
  </si>
  <si>
    <t>DALLAS</t>
  </si>
  <si>
    <t>TRAVIS</t>
  </si>
  <si>
    <t>IGT Required with 8% Buffer 3rd PMT</t>
  </si>
  <si>
    <t>Sum of IGT Required with 8% Buffer 3rd PMT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</si>
</sst>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44546A"/>
      <name val="Arial"/>
      <family val="2"/>
    </font>
    <font>
      <sz val="10"/>
      <color theme="1"/>
      <name val="Times New Roman"/>
      <family val="2"/>
    </font>
    <font>
      <sz val="11"/>
      <color rgb="FF44546A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1" tint="0.499984740745262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/>
    <xf numFmtId="9" fontId="5" fillId="0" borderId="0" applyFont="0" applyFill="0" applyBorder="0" applyAlignment="0" applyProtection="0"/>
  </cellStyleXfs>
  <cellXfs count="61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right"/>
    </xf>
    <xf numFmtId="0" fontId="3" fillId="0" borderId="0" xfId="3"/>
    <xf numFmtId="0" fontId="4" fillId="3" borderId="3" xfId="4" applyFont="1" applyFill="1" applyBorder="1" applyAlignment="1">
      <alignment horizontal="center" vertical="center" wrapText="1"/>
    </xf>
    <xf numFmtId="0" fontId="4" fillId="3" borderId="4" xfId="4" applyFont="1" applyFill="1" applyBorder="1" applyAlignment="1">
      <alignment horizontal="center" vertical="center" wrapText="1"/>
    </xf>
    <xf numFmtId="10" fontId="4" fillId="4" borderId="4" xfId="5" applyNumberFormat="1" applyFont="1" applyFill="1" applyBorder="1" applyAlignment="1">
      <alignment horizontal="center" vertical="center" wrapText="1"/>
    </xf>
    <xf numFmtId="10" fontId="4" fillId="4" borderId="5" xfId="5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3" xfId="4" applyFont="1" applyBorder="1" applyAlignment="1">
      <alignment horizontal="left" vertical="center" wrapText="1"/>
    </xf>
    <xf numFmtId="0" fontId="6" fillId="0" borderId="4" xfId="4" applyFont="1" applyBorder="1" applyAlignment="1">
      <alignment horizontal="center" vertical="center" wrapText="1"/>
    </xf>
    <xf numFmtId="10" fontId="4" fillId="0" borderId="4" xfId="2" applyNumberFormat="1" applyFont="1" applyFill="1" applyBorder="1" applyAlignment="1">
      <alignment horizontal="center" vertical="center" wrapText="1"/>
    </xf>
    <xf numFmtId="10" fontId="6" fillId="0" borderId="4" xfId="2" applyNumberFormat="1" applyFont="1" applyFill="1" applyBorder="1" applyAlignment="1">
      <alignment horizontal="center" vertical="center" wrapText="1"/>
    </xf>
    <xf numFmtId="10" fontId="6" fillId="0" borderId="5" xfId="2" applyNumberFormat="1" applyFont="1" applyFill="1" applyBorder="1" applyAlignment="1">
      <alignment horizontal="center" vertical="center" wrapText="1"/>
    </xf>
    <xf numFmtId="0" fontId="6" fillId="0" borderId="1" xfId="4" applyFont="1" applyBorder="1" applyAlignment="1">
      <alignment horizontal="left" vertical="center" wrapText="1"/>
    </xf>
    <xf numFmtId="0" fontId="6" fillId="0" borderId="0" xfId="4" applyFont="1" applyAlignment="1">
      <alignment horizontal="center" vertical="center" wrapText="1"/>
    </xf>
    <xf numFmtId="10" fontId="6" fillId="0" borderId="0" xfId="2" applyNumberFormat="1" applyFont="1" applyFill="1" applyBorder="1" applyAlignment="1">
      <alignment horizontal="center" vertical="center" wrapText="1"/>
    </xf>
    <xf numFmtId="10" fontId="4" fillId="0" borderId="0" xfId="2" applyNumberFormat="1" applyFont="1" applyFill="1" applyBorder="1" applyAlignment="1">
      <alignment horizontal="center" vertical="center" wrapText="1"/>
    </xf>
    <xf numFmtId="10" fontId="6" fillId="0" borderId="2" xfId="2" applyNumberFormat="1" applyFont="1" applyFill="1" applyBorder="1" applyAlignment="1">
      <alignment horizontal="center" vertical="center" wrapText="1"/>
    </xf>
    <xf numFmtId="10" fontId="4" fillId="0" borderId="2" xfId="2" applyNumberFormat="1" applyFont="1" applyFill="1" applyBorder="1" applyAlignment="1">
      <alignment horizontal="center" vertical="center" wrapText="1"/>
    </xf>
    <xf numFmtId="0" fontId="6" fillId="0" borderId="6" xfId="4" applyFont="1" applyBorder="1" applyAlignment="1">
      <alignment horizontal="left" vertical="center" wrapText="1"/>
    </xf>
    <xf numFmtId="0" fontId="6" fillId="0" borderId="7" xfId="4" applyFont="1" applyBorder="1" applyAlignment="1">
      <alignment horizontal="center" vertical="center" wrapText="1"/>
    </xf>
    <xf numFmtId="10" fontId="6" fillId="0" borderId="7" xfId="2" applyNumberFormat="1" applyFont="1" applyFill="1" applyBorder="1" applyAlignment="1">
      <alignment horizontal="center" vertical="center" wrapText="1"/>
    </xf>
    <xf numFmtId="10" fontId="4" fillId="0" borderId="7" xfId="2" applyNumberFormat="1" applyFont="1" applyFill="1" applyBorder="1" applyAlignment="1">
      <alignment horizontal="center" vertical="center" wrapText="1"/>
    </xf>
    <xf numFmtId="10" fontId="6" fillId="0" borderId="8" xfId="2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wrapText="1"/>
    </xf>
    <xf numFmtId="6" fontId="0" fillId="0" borderId="0" xfId="0" applyNumberFormat="1"/>
    <xf numFmtId="0" fontId="0" fillId="0" borderId="0" xfId="0" applyAlignment="1">
      <alignment horizontal="right"/>
    </xf>
    <xf numFmtId="10" fontId="0" fillId="0" borderId="0" xfId="2" applyNumberFormat="1" applyFont="1"/>
    <xf numFmtId="8" fontId="0" fillId="0" borderId="0" xfId="0" applyNumberFormat="1"/>
    <xf numFmtId="164" fontId="0" fillId="0" borderId="0" xfId="1" applyNumberFormat="1" applyFont="1"/>
    <xf numFmtId="0" fontId="0" fillId="0" borderId="0" xfId="0" pivotButton="1"/>
    <xf numFmtId="44" fontId="0" fillId="0" borderId="0" xfId="0" applyNumberFormat="1"/>
    <xf numFmtId="0" fontId="1" fillId="5" borderId="12" xfId="0" applyFont="1" applyFill="1" applyBorder="1" applyAlignment="1">
      <alignment wrapText="1"/>
    </xf>
    <xf numFmtId="0" fontId="1" fillId="5" borderId="13" xfId="0" applyFont="1" applyFill="1" applyBorder="1" applyAlignment="1">
      <alignment wrapText="1"/>
    </xf>
    <xf numFmtId="8" fontId="0" fillId="0" borderId="14" xfId="0" applyNumberFormat="1" applyBorder="1"/>
    <xf numFmtId="8" fontId="0" fillId="0" borderId="15" xfId="0" applyNumberFormat="1" applyBorder="1"/>
    <xf numFmtId="8" fontId="0" fillId="0" borderId="16" xfId="0" applyNumberFormat="1" applyBorder="1"/>
    <xf numFmtId="0" fontId="1" fillId="3" borderId="0" xfId="0" applyFont="1" applyFill="1" applyAlignment="1">
      <alignment horizontal="left" wrapText="1"/>
    </xf>
    <xf numFmtId="0" fontId="1" fillId="3" borderId="0" xfId="0" applyFont="1" applyFill="1"/>
    <xf numFmtId="0" fontId="1" fillId="3" borderId="0" xfId="0" applyFont="1" applyFill="1" applyAlignment="1">
      <alignment wrapText="1"/>
    </xf>
    <xf numFmtId="0" fontId="1" fillId="6" borderId="0" xfId="0" applyFont="1" applyFill="1" applyAlignment="1">
      <alignment wrapText="1"/>
    </xf>
    <xf numFmtId="0" fontId="1" fillId="7" borderId="0" xfId="0" applyFont="1" applyFill="1" applyAlignment="1">
      <alignment wrapText="1"/>
    </xf>
    <xf numFmtId="0" fontId="0" fillId="5" borderId="0" xfId="0" applyFill="1"/>
    <xf numFmtId="44" fontId="0" fillId="5" borderId="0" xfId="0" applyNumberFormat="1" applyFill="1"/>
    <xf numFmtId="44" fontId="0" fillId="4" borderId="0" xfId="0" applyNumberFormat="1" applyFill="1"/>
    <xf numFmtId="0" fontId="1" fillId="8" borderId="12" xfId="0" applyFont="1" applyFill="1" applyBorder="1" applyAlignment="1">
      <alignment wrapText="1"/>
    </xf>
    <xf numFmtId="0" fontId="1" fillId="8" borderId="13" xfId="0" applyFont="1" applyFill="1" applyBorder="1" applyAlignment="1">
      <alignment wrapText="1"/>
    </xf>
    <xf numFmtId="0" fontId="1" fillId="5" borderId="17" xfId="0" applyFont="1" applyFill="1" applyBorder="1" applyAlignment="1">
      <alignment wrapText="1"/>
    </xf>
    <xf numFmtId="0" fontId="1" fillId="5" borderId="18" xfId="0" applyFont="1" applyFill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</cellXfs>
  <cellStyles count="6">
    <cellStyle name="Comma" xfId="1" builtinId="3"/>
    <cellStyle name="Hyperlink" xfId="3" builtinId="8"/>
    <cellStyle name="Normal" xfId="0" builtinId="0"/>
    <cellStyle name="Normal 8" xfId="4" xr:uid="{087DEF72-2FCF-43FC-B641-C8D62CA8B0BB}"/>
    <cellStyle name="Percent" xfId="2" builtinId="5"/>
    <cellStyle name="Percent 6" xfId="5" xr:uid="{33BF7499-D087-4FC9-B24A-9B0D10437240}"/>
  </cellStyles>
  <dxfs count="8">
    <dxf>
      <fill>
        <patternFill>
          <bgColor theme="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59999389629810485"/>
        </patternFill>
      </fill>
    </dxf>
    <dxf>
      <border>
        <left/>
      </border>
    </dxf>
    <dxf>
      <border>
        <left/>
      </border>
    </dxf>
    <dxf>
      <fill>
        <patternFill patternType="solid">
          <bgColor theme="7" tint="0.59999389629810485"/>
        </patternFill>
      </fill>
    </dxf>
    <dxf>
      <alignment wrapText="1"/>
    </dxf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txhhs.sharepoint.com/sites/pf/hs/RAH_ShareDrive/DRM/Modeling/ATLIS%202025/IGT/2025%20Third%20Payment/ATLIS_2025_3rd_PMT_IGT_Calculation_Internal.xlsx" TargetMode="External"/><Relationship Id="rId1" Type="http://schemas.openxmlformats.org/officeDocument/2006/relationships/externalLinkPath" Target="https://txhhs.sharepoint.com/sites/pf/hs/RAH_ShareDrive/DRM/Modeling/ATLIS%202025/IGT/2025%20Third%20Payment/ATLIS_2025_3rd_PMT_IGT_Calculation_Inter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es"/>
      <sheetName val="Forecasting Data"/>
      <sheetName val="IGT Calculation_1stHalf"/>
      <sheetName val="IGT Calculation_2ndHalf"/>
      <sheetName val="ATLIS Percentages"/>
      <sheetName val="IGT Calculation_3rdPMT"/>
      <sheetName val="PivotTable"/>
    </sheetNames>
    <sheetDataSet>
      <sheetData sheetId="0"/>
      <sheetData sheetId="1">
        <row r="1">
          <cell r="B1" t="str">
            <v>Plan Code</v>
          </cell>
          <cell r="C1" t="str">
            <v>Plan Name</v>
          </cell>
          <cell r="F1" t="str">
            <v>MCO</v>
          </cell>
          <cell r="G1" t="str">
            <v>SDA</v>
          </cell>
          <cell r="H1" t="str">
            <v>Managed Care Program</v>
          </cell>
        </row>
        <row r="2">
          <cell r="B2">
            <v>10</v>
          </cell>
          <cell r="C2" t="str">
            <v>Superior Health Plan</v>
          </cell>
          <cell r="F2" t="str">
            <v>Superior Health Plan</v>
          </cell>
          <cell r="G2" t="str">
            <v>Travis</v>
          </cell>
          <cell r="H2" t="str">
            <v>STAR</v>
          </cell>
        </row>
        <row r="3">
          <cell r="B3">
            <v>10</v>
          </cell>
          <cell r="C3" t="str">
            <v>Superior Health Plan</v>
          </cell>
          <cell r="F3" t="str">
            <v>Superior Health Plan</v>
          </cell>
          <cell r="G3" t="str">
            <v>Travis</v>
          </cell>
          <cell r="H3" t="str">
            <v>STAR</v>
          </cell>
        </row>
        <row r="4">
          <cell r="B4">
            <v>10</v>
          </cell>
          <cell r="C4" t="str">
            <v>Superior Health Plan</v>
          </cell>
          <cell r="F4" t="str">
            <v>Superior Health Plan</v>
          </cell>
          <cell r="G4" t="str">
            <v>Travis</v>
          </cell>
          <cell r="H4" t="str">
            <v>STAR</v>
          </cell>
        </row>
        <row r="5">
          <cell r="B5">
            <v>10</v>
          </cell>
          <cell r="C5" t="str">
            <v>Superior Health Plan</v>
          </cell>
          <cell r="F5" t="str">
            <v>Superior Health Plan</v>
          </cell>
          <cell r="G5" t="str">
            <v>Travis</v>
          </cell>
          <cell r="H5" t="str">
            <v>STAR</v>
          </cell>
        </row>
        <row r="6">
          <cell r="B6">
            <v>10</v>
          </cell>
          <cell r="C6" t="str">
            <v>Superior Health Plan</v>
          </cell>
          <cell r="F6" t="str">
            <v>Superior Health Plan</v>
          </cell>
          <cell r="G6" t="str">
            <v>Travis</v>
          </cell>
          <cell r="H6" t="str">
            <v>STAR</v>
          </cell>
        </row>
        <row r="7">
          <cell r="B7">
            <v>10</v>
          </cell>
          <cell r="C7" t="str">
            <v>Superior Health Plan</v>
          </cell>
          <cell r="F7" t="str">
            <v>Superior Health Plan</v>
          </cell>
          <cell r="G7" t="str">
            <v>Travis</v>
          </cell>
          <cell r="H7" t="str">
            <v>STAR</v>
          </cell>
        </row>
        <row r="8">
          <cell r="B8">
            <v>10</v>
          </cell>
          <cell r="C8" t="str">
            <v>Superior Health Plan</v>
          </cell>
          <cell r="F8" t="str">
            <v>Superior Health Plan</v>
          </cell>
          <cell r="G8" t="str">
            <v>Travis</v>
          </cell>
          <cell r="H8" t="str">
            <v>STAR</v>
          </cell>
        </row>
        <row r="9">
          <cell r="B9">
            <v>10</v>
          </cell>
          <cell r="C9" t="str">
            <v>Superior Health Plan</v>
          </cell>
          <cell r="F9" t="str">
            <v>Superior Health Plan</v>
          </cell>
          <cell r="G9" t="str">
            <v>Travis</v>
          </cell>
          <cell r="H9" t="str">
            <v>STAR</v>
          </cell>
        </row>
        <row r="10">
          <cell r="B10">
            <v>10</v>
          </cell>
          <cell r="C10" t="str">
            <v>Superior Health Plan</v>
          </cell>
          <cell r="F10" t="str">
            <v>Superior Health Plan</v>
          </cell>
          <cell r="G10" t="str">
            <v>Travis</v>
          </cell>
          <cell r="H10" t="str">
            <v>STAR</v>
          </cell>
        </row>
        <row r="11">
          <cell r="B11">
            <v>10</v>
          </cell>
          <cell r="C11" t="str">
            <v>Superior Health Plan</v>
          </cell>
          <cell r="F11" t="str">
            <v>Superior Health Plan</v>
          </cell>
          <cell r="G11" t="str">
            <v>Travis</v>
          </cell>
          <cell r="H11" t="str">
            <v>STAR</v>
          </cell>
        </row>
        <row r="12">
          <cell r="B12">
            <v>10</v>
          </cell>
          <cell r="C12" t="str">
            <v>Superior Health Plan</v>
          </cell>
          <cell r="F12" t="str">
            <v>Superior Health Plan</v>
          </cell>
          <cell r="G12" t="str">
            <v>Travis</v>
          </cell>
          <cell r="H12" t="str">
            <v>STAR</v>
          </cell>
        </row>
        <row r="13">
          <cell r="B13">
            <v>10</v>
          </cell>
          <cell r="C13" t="str">
            <v>Superior Health Plan</v>
          </cell>
          <cell r="F13" t="str">
            <v>Superior Health Plan</v>
          </cell>
          <cell r="G13" t="str">
            <v>Travis</v>
          </cell>
          <cell r="H13" t="str">
            <v>STAR</v>
          </cell>
        </row>
        <row r="14">
          <cell r="B14">
            <v>31</v>
          </cell>
          <cell r="C14" t="str">
            <v>Molina Healthcare of Texas</v>
          </cell>
          <cell r="F14" t="str">
            <v>Molina Healthcare of Texas</v>
          </cell>
          <cell r="G14" t="str">
            <v>EL PASO</v>
          </cell>
          <cell r="H14" t="str">
            <v>STAR</v>
          </cell>
        </row>
        <row r="15">
          <cell r="B15">
            <v>31</v>
          </cell>
          <cell r="C15" t="str">
            <v>Molina Healthcare of Texas</v>
          </cell>
          <cell r="F15" t="str">
            <v>Molina Healthcare of Texas</v>
          </cell>
          <cell r="G15" t="str">
            <v>EL PASO</v>
          </cell>
          <cell r="H15" t="str">
            <v>STAR</v>
          </cell>
        </row>
        <row r="16">
          <cell r="B16">
            <v>31</v>
          </cell>
          <cell r="C16" t="str">
            <v>Molina Healthcare of Texas</v>
          </cell>
          <cell r="F16" t="str">
            <v>Molina Healthcare of Texas</v>
          </cell>
          <cell r="G16" t="str">
            <v>EL PASO</v>
          </cell>
          <cell r="H16" t="str">
            <v>STAR</v>
          </cell>
        </row>
        <row r="17">
          <cell r="B17">
            <v>31</v>
          </cell>
          <cell r="C17" t="str">
            <v>Molina Healthcare of Texas</v>
          </cell>
          <cell r="F17" t="str">
            <v>Molina Healthcare of Texas</v>
          </cell>
          <cell r="G17" t="str">
            <v>EL PASO</v>
          </cell>
          <cell r="H17" t="str">
            <v>STAR</v>
          </cell>
        </row>
        <row r="18">
          <cell r="B18">
            <v>31</v>
          </cell>
          <cell r="C18" t="str">
            <v>Molina Healthcare of Texas</v>
          </cell>
          <cell r="F18" t="str">
            <v>Molina Healthcare of Texas</v>
          </cell>
          <cell r="G18" t="str">
            <v>EL PASO</v>
          </cell>
          <cell r="H18" t="str">
            <v>STAR</v>
          </cell>
        </row>
        <row r="19">
          <cell r="B19">
            <v>31</v>
          </cell>
          <cell r="C19" t="str">
            <v>Molina Healthcare of Texas</v>
          </cell>
          <cell r="F19" t="str">
            <v>Molina Healthcare of Texas</v>
          </cell>
          <cell r="G19" t="str">
            <v>EL PASO</v>
          </cell>
          <cell r="H19" t="str">
            <v>STAR</v>
          </cell>
        </row>
        <row r="20">
          <cell r="B20">
            <v>31</v>
          </cell>
          <cell r="C20" t="str">
            <v>Molina Healthcare of Texas</v>
          </cell>
          <cell r="F20" t="str">
            <v>Molina Healthcare of Texas</v>
          </cell>
          <cell r="G20" t="str">
            <v>EL PASO</v>
          </cell>
          <cell r="H20" t="str">
            <v>STAR</v>
          </cell>
        </row>
        <row r="21">
          <cell r="B21">
            <v>31</v>
          </cell>
          <cell r="C21" t="str">
            <v>Molina Healthcare of Texas</v>
          </cell>
          <cell r="F21" t="str">
            <v>Molina Healthcare of Texas</v>
          </cell>
          <cell r="G21" t="str">
            <v>EL PASO</v>
          </cell>
          <cell r="H21" t="str">
            <v>STAR</v>
          </cell>
        </row>
        <row r="22">
          <cell r="B22">
            <v>31</v>
          </cell>
          <cell r="C22" t="str">
            <v>Molina Healthcare of Texas</v>
          </cell>
          <cell r="F22" t="str">
            <v>Molina Healthcare of Texas</v>
          </cell>
          <cell r="G22" t="str">
            <v>EL PASO</v>
          </cell>
          <cell r="H22" t="str">
            <v>STAR</v>
          </cell>
        </row>
        <row r="23">
          <cell r="B23">
            <v>31</v>
          </cell>
          <cell r="C23" t="str">
            <v>Molina Healthcare of Texas</v>
          </cell>
          <cell r="F23" t="str">
            <v>Molina Healthcare of Texas</v>
          </cell>
          <cell r="G23" t="str">
            <v>EL PASO</v>
          </cell>
          <cell r="H23" t="str">
            <v>STAR</v>
          </cell>
        </row>
        <row r="24">
          <cell r="B24">
            <v>31</v>
          </cell>
          <cell r="C24" t="str">
            <v>Molina Healthcare of Texas</v>
          </cell>
          <cell r="F24" t="str">
            <v>Molina Healthcare of Texas</v>
          </cell>
          <cell r="G24" t="str">
            <v>EL PASO</v>
          </cell>
          <cell r="H24" t="str">
            <v>STAR</v>
          </cell>
        </row>
        <row r="25">
          <cell r="B25">
            <v>31</v>
          </cell>
          <cell r="C25" t="str">
            <v>Molina Healthcare of Texas</v>
          </cell>
          <cell r="F25" t="str">
            <v>Molina Healthcare of Texas</v>
          </cell>
          <cell r="G25" t="str">
            <v>EL PASO</v>
          </cell>
          <cell r="H25" t="str">
            <v>STAR</v>
          </cell>
        </row>
        <row r="26">
          <cell r="B26">
            <v>36</v>
          </cell>
          <cell r="C26" t="str">
            <v>Superior Health Plan</v>
          </cell>
          <cell r="F26" t="str">
            <v>Superior Health Plan</v>
          </cell>
          <cell r="G26" t="str">
            <v>El Paso</v>
          </cell>
          <cell r="H26" t="str">
            <v>STAR</v>
          </cell>
        </row>
        <row r="27">
          <cell r="B27">
            <v>36</v>
          </cell>
          <cell r="C27" t="str">
            <v>Superior Health Plan</v>
          </cell>
          <cell r="F27" t="str">
            <v>Superior Health Plan</v>
          </cell>
          <cell r="G27" t="str">
            <v>El Paso</v>
          </cell>
          <cell r="H27" t="str">
            <v>STAR</v>
          </cell>
        </row>
        <row r="28">
          <cell r="B28">
            <v>36</v>
          </cell>
          <cell r="C28" t="str">
            <v>Superior Health Plan</v>
          </cell>
          <cell r="F28" t="str">
            <v>Superior Health Plan</v>
          </cell>
          <cell r="G28" t="str">
            <v>El Paso</v>
          </cell>
          <cell r="H28" t="str">
            <v>STAR</v>
          </cell>
        </row>
        <row r="29">
          <cell r="B29">
            <v>36</v>
          </cell>
          <cell r="C29" t="str">
            <v>Superior Health Plan</v>
          </cell>
          <cell r="F29" t="str">
            <v>Superior Health Plan</v>
          </cell>
          <cell r="G29" t="str">
            <v>El Paso</v>
          </cell>
          <cell r="H29" t="str">
            <v>STAR</v>
          </cell>
        </row>
        <row r="30">
          <cell r="B30">
            <v>36</v>
          </cell>
          <cell r="C30" t="str">
            <v>Superior Health Plan</v>
          </cell>
          <cell r="F30" t="str">
            <v>Superior Health Plan</v>
          </cell>
          <cell r="G30" t="str">
            <v>El Paso</v>
          </cell>
          <cell r="H30" t="str">
            <v>STAR</v>
          </cell>
        </row>
        <row r="31">
          <cell r="B31">
            <v>36</v>
          </cell>
          <cell r="C31" t="str">
            <v>Superior Health Plan</v>
          </cell>
          <cell r="F31" t="str">
            <v>Superior Health Plan</v>
          </cell>
          <cell r="G31" t="str">
            <v>El Paso</v>
          </cell>
          <cell r="H31" t="str">
            <v>STAR</v>
          </cell>
        </row>
        <row r="32">
          <cell r="B32">
            <v>36</v>
          </cell>
          <cell r="C32" t="str">
            <v>Superior Health Plan</v>
          </cell>
          <cell r="F32" t="str">
            <v>Superior Health Plan</v>
          </cell>
          <cell r="G32" t="str">
            <v>El Paso</v>
          </cell>
          <cell r="H32" t="str">
            <v>STAR</v>
          </cell>
        </row>
        <row r="33">
          <cell r="B33">
            <v>36</v>
          </cell>
          <cell r="C33" t="str">
            <v>Superior Health Plan</v>
          </cell>
          <cell r="F33" t="str">
            <v>Superior Health Plan</v>
          </cell>
          <cell r="G33" t="str">
            <v>El Paso</v>
          </cell>
          <cell r="H33" t="str">
            <v>STAR</v>
          </cell>
        </row>
        <row r="34">
          <cell r="B34">
            <v>36</v>
          </cell>
          <cell r="C34" t="str">
            <v>Superior Health Plan</v>
          </cell>
          <cell r="F34" t="str">
            <v>Superior Health Plan</v>
          </cell>
          <cell r="G34" t="str">
            <v>El Paso</v>
          </cell>
          <cell r="H34" t="str">
            <v>STAR</v>
          </cell>
        </row>
        <row r="35">
          <cell r="B35">
            <v>36</v>
          </cell>
          <cell r="C35" t="str">
            <v>Superior Health Plan</v>
          </cell>
          <cell r="F35" t="str">
            <v>Superior Health Plan</v>
          </cell>
          <cell r="G35" t="str">
            <v>El Paso</v>
          </cell>
          <cell r="H35" t="str">
            <v>STAR</v>
          </cell>
        </row>
        <row r="36">
          <cell r="B36">
            <v>36</v>
          </cell>
          <cell r="C36" t="str">
            <v>Superior Health Plan</v>
          </cell>
          <cell r="F36" t="str">
            <v>Superior Health Plan</v>
          </cell>
          <cell r="G36" t="str">
            <v>El Paso</v>
          </cell>
          <cell r="H36" t="str">
            <v>STAR</v>
          </cell>
        </row>
        <row r="37">
          <cell r="B37">
            <v>36</v>
          </cell>
          <cell r="C37" t="str">
            <v>Superior Health Plan</v>
          </cell>
          <cell r="F37" t="str">
            <v>Superior Health Plan</v>
          </cell>
          <cell r="G37" t="str">
            <v>El Paso</v>
          </cell>
          <cell r="H37" t="str">
            <v>STAR</v>
          </cell>
        </row>
        <row r="38">
          <cell r="B38">
            <v>37</v>
          </cell>
          <cell r="C38" t="str">
            <v>El Paso First Health Plan</v>
          </cell>
          <cell r="F38" t="str">
            <v>El Paso First Health Plan</v>
          </cell>
          <cell r="G38" t="str">
            <v>El Paso</v>
          </cell>
          <cell r="H38" t="str">
            <v>STAR</v>
          </cell>
        </row>
        <row r="39">
          <cell r="B39">
            <v>37</v>
          </cell>
          <cell r="C39" t="str">
            <v>El Paso First Health Plan</v>
          </cell>
          <cell r="F39" t="str">
            <v>El Paso First Health Plan</v>
          </cell>
          <cell r="G39" t="str">
            <v>El Paso</v>
          </cell>
          <cell r="H39" t="str">
            <v>STAR</v>
          </cell>
        </row>
        <row r="40">
          <cell r="B40">
            <v>37</v>
          </cell>
          <cell r="C40" t="str">
            <v>El Paso First Health Plan</v>
          </cell>
          <cell r="F40" t="str">
            <v>El Paso First Health Plan</v>
          </cell>
          <cell r="G40" t="str">
            <v>El Paso</v>
          </cell>
          <cell r="H40" t="str">
            <v>STAR</v>
          </cell>
        </row>
        <row r="41">
          <cell r="B41">
            <v>37</v>
          </cell>
          <cell r="C41" t="str">
            <v>El Paso First Health Plan</v>
          </cell>
          <cell r="F41" t="str">
            <v>El Paso First Health Plan</v>
          </cell>
          <cell r="G41" t="str">
            <v>El Paso</v>
          </cell>
          <cell r="H41" t="str">
            <v>STAR</v>
          </cell>
        </row>
        <row r="42">
          <cell r="B42">
            <v>37</v>
          </cell>
          <cell r="C42" t="str">
            <v>El Paso First Health Plan</v>
          </cell>
          <cell r="F42" t="str">
            <v>El Paso First Health Plan</v>
          </cell>
          <cell r="G42" t="str">
            <v>El Paso</v>
          </cell>
          <cell r="H42" t="str">
            <v>STAR</v>
          </cell>
        </row>
        <row r="43">
          <cell r="B43">
            <v>37</v>
          </cell>
          <cell r="C43" t="str">
            <v>El Paso First Health Plan</v>
          </cell>
          <cell r="F43" t="str">
            <v>El Paso First Health Plan</v>
          </cell>
          <cell r="G43" t="str">
            <v>El Paso</v>
          </cell>
          <cell r="H43" t="str">
            <v>STAR</v>
          </cell>
        </row>
        <row r="44">
          <cell r="B44">
            <v>37</v>
          </cell>
          <cell r="C44" t="str">
            <v>El Paso First Health Plan</v>
          </cell>
          <cell r="F44" t="str">
            <v>El Paso First Health Plan</v>
          </cell>
          <cell r="G44" t="str">
            <v>El Paso</v>
          </cell>
          <cell r="H44" t="str">
            <v>STAR</v>
          </cell>
        </row>
        <row r="45">
          <cell r="B45">
            <v>37</v>
          </cell>
          <cell r="C45" t="str">
            <v>El Paso First Health Plan</v>
          </cell>
          <cell r="F45" t="str">
            <v>El Paso First Health Plan</v>
          </cell>
          <cell r="G45" t="str">
            <v>El Paso</v>
          </cell>
          <cell r="H45" t="str">
            <v>STAR</v>
          </cell>
        </row>
        <row r="46">
          <cell r="B46">
            <v>37</v>
          </cell>
          <cell r="C46" t="str">
            <v>El Paso First Health Plan</v>
          </cell>
          <cell r="F46" t="str">
            <v>El Paso First Health Plan</v>
          </cell>
          <cell r="G46" t="str">
            <v>El Paso</v>
          </cell>
          <cell r="H46" t="str">
            <v>STAR</v>
          </cell>
        </row>
        <row r="47">
          <cell r="B47">
            <v>37</v>
          </cell>
          <cell r="C47" t="str">
            <v>El Paso First Health Plan</v>
          </cell>
          <cell r="F47" t="str">
            <v>El Paso First Health Plan</v>
          </cell>
          <cell r="G47" t="str">
            <v>El Paso</v>
          </cell>
          <cell r="H47" t="str">
            <v>STAR</v>
          </cell>
        </row>
        <row r="48">
          <cell r="B48">
            <v>37</v>
          </cell>
          <cell r="C48" t="str">
            <v>El Paso First Health Plan</v>
          </cell>
          <cell r="F48" t="str">
            <v>El Paso First Health Plan</v>
          </cell>
          <cell r="G48" t="str">
            <v>El Paso</v>
          </cell>
          <cell r="H48" t="str">
            <v>STAR</v>
          </cell>
        </row>
        <row r="49">
          <cell r="B49">
            <v>37</v>
          </cell>
          <cell r="C49" t="str">
            <v>El Paso First Health Plan</v>
          </cell>
          <cell r="F49" t="str">
            <v>El Paso First Health Plan</v>
          </cell>
          <cell r="G49" t="str">
            <v>El Paso</v>
          </cell>
          <cell r="H49" t="str">
            <v>STAR</v>
          </cell>
        </row>
        <row r="50">
          <cell r="B50">
            <v>40</v>
          </cell>
          <cell r="C50" t="str">
            <v>Superior Health Plan</v>
          </cell>
          <cell r="F50" t="str">
            <v>Superior Health Plan</v>
          </cell>
          <cell r="G50" t="str">
            <v>Bexar</v>
          </cell>
          <cell r="H50" t="str">
            <v>STAR</v>
          </cell>
        </row>
        <row r="51">
          <cell r="B51">
            <v>40</v>
          </cell>
          <cell r="C51" t="str">
            <v>Superior Health Plan</v>
          </cell>
          <cell r="F51" t="str">
            <v>Superior Health Plan</v>
          </cell>
          <cell r="G51" t="str">
            <v>Bexar</v>
          </cell>
          <cell r="H51" t="str">
            <v>STAR</v>
          </cell>
        </row>
        <row r="52">
          <cell r="B52">
            <v>40</v>
          </cell>
          <cell r="C52" t="str">
            <v>Superior Health Plan</v>
          </cell>
          <cell r="F52" t="str">
            <v>Superior Health Plan</v>
          </cell>
          <cell r="G52" t="str">
            <v>Bexar</v>
          </cell>
          <cell r="H52" t="str">
            <v>STAR</v>
          </cell>
        </row>
        <row r="53">
          <cell r="B53">
            <v>40</v>
          </cell>
          <cell r="C53" t="str">
            <v>Superior Health Plan</v>
          </cell>
          <cell r="F53" t="str">
            <v>Superior Health Plan</v>
          </cell>
          <cell r="G53" t="str">
            <v>Bexar</v>
          </cell>
          <cell r="H53" t="str">
            <v>STAR</v>
          </cell>
        </row>
        <row r="54">
          <cell r="B54">
            <v>40</v>
          </cell>
          <cell r="C54" t="str">
            <v>Superior Health Plan</v>
          </cell>
          <cell r="F54" t="str">
            <v>Superior Health Plan</v>
          </cell>
          <cell r="G54" t="str">
            <v>Bexar</v>
          </cell>
          <cell r="H54" t="str">
            <v>STAR</v>
          </cell>
        </row>
        <row r="55">
          <cell r="B55">
            <v>40</v>
          </cell>
          <cell r="C55" t="str">
            <v>Superior Health Plan</v>
          </cell>
          <cell r="F55" t="str">
            <v>Superior Health Plan</v>
          </cell>
          <cell r="G55" t="str">
            <v>Bexar</v>
          </cell>
          <cell r="H55" t="str">
            <v>STAR</v>
          </cell>
        </row>
        <row r="56">
          <cell r="B56">
            <v>40</v>
          </cell>
          <cell r="C56" t="str">
            <v>Superior Health Plan</v>
          </cell>
          <cell r="F56" t="str">
            <v>Superior Health Plan</v>
          </cell>
          <cell r="G56" t="str">
            <v>Bexar</v>
          </cell>
          <cell r="H56" t="str">
            <v>STAR</v>
          </cell>
        </row>
        <row r="57">
          <cell r="B57">
            <v>40</v>
          </cell>
          <cell r="C57" t="str">
            <v>Superior Health Plan</v>
          </cell>
          <cell r="F57" t="str">
            <v>Superior Health Plan</v>
          </cell>
          <cell r="G57" t="str">
            <v>Bexar</v>
          </cell>
          <cell r="H57" t="str">
            <v>STAR</v>
          </cell>
        </row>
        <row r="58">
          <cell r="B58">
            <v>40</v>
          </cell>
          <cell r="C58" t="str">
            <v>Superior Health Plan</v>
          </cell>
          <cell r="F58" t="str">
            <v>Superior Health Plan</v>
          </cell>
          <cell r="G58" t="str">
            <v>Bexar</v>
          </cell>
          <cell r="H58" t="str">
            <v>STAR</v>
          </cell>
        </row>
        <row r="59">
          <cell r="B59">
            <v>40</v>
          </cell>
          <cell r="C59" t="str">
            <v>Superior Health Plan</v>
          </cell>
          <cell r="F59" t="str">
            <v>Superior Health Plan</v>
          </cell>
          <cell r="G59" t="str">
            <v>Bexar</v>
          </cell>
          <cell r="H59" t="str">
            <v>STAR</v>
          </cell>
        </row>
        <row r="60">
          <cell r="B60">
            <v>40</v>
          </cell>
          <cell r="C60" t="str">
            <v>Superior Health Plan</v>
          </cell>
          <cell r="F60" t="str">
            <v>Superior Health Plan</v>
          </cell>
          <cell r="G60" t="str">
            <v>Bexar</v>
          </cell>
          <cell r="H60" t="str">
            <v>STAR</v>
          </cell>
        </row>
        <row r="61">
          <cell r="B61">
            <v>40</v>
          </cell>
          <cell r="C61" t="str">
            <v>Superior Health Plan</v>
          </cell>
          <cell r="F61" t="str">
            <v>Superior Health Plan</v>
          </cell>
          <cell r="G61" t="str">
            <v>Bexar</v>
          </cell>
          <cell r="H61" t="str">
            <v>STAR</v>
          </cell>
        </row>
        <row r="62">
          <cell r="B62">
            <v>42</v>
          </cell>
          <cell r="C62" t="str">
            <v>Community First Health Plan</v>
          </cell>
          <cell r="F62" t="str">
            <v>Community First Health Plan</v>
          </cell>
          <cell r="G62" t="str">
            <v>Bexar</v>
          </cell>
          <cell r="H62" t="str">
            <v>STAR</v>
          </cell>
        </row>
        <row r="63">
          <cell r="B63">
            <v>42</v>
          </cell>
          <cell r="C63" t="str">
            <v>Community First Health Plan</v>
          </cell>
          <cell r="F63" t="str">
            <v>Community First Health Plan</v>
          </cell>
          <cell r="G63" t="str">
            <v>Bexar</v>
          </cell>
          <cell r="H63" t="str">
            <v>STAR</v>
          </cell>
        </row>
        <row r="64">
          <cell r="B64">
            <v>42</v>
          </cell>
          <cell r="C64" t="str">
            <v>Community First Health Plan</v>
          </cell>
          <cell r="F64" t="str">
            <v>Community First Health Plan</v>
          </cell>
          <cell r="G64" t="str">
            <v>Bexar</v>
          </cell>
          <cell r="H64" t="str">
            <v>STAR</v>
          </cell>
        </row>
        <row r="65">
          <cell r="B65">
            <v>42</v>
          </cell>
          <cell r="C65" t="str">
            <v>Community First Health Plan</v>
          </cell>
          <cell r="F65" t="str">
            <v>Community First Health Plan</v>
          </cell>
          <cell r="G65" t="str">
            <v>Bexar</v>
          </cell>
          <cell r="H65" t="str">
            <v>STAR</v>
          </cell>
        </row>
        <row r="66">
          <cell r="B66">
            <v>42</v>
          </cell>
          <cell r="C66" t="str">
            <v>Community First Health Plan</v>
          </cell>
          <cell r="F66" t="str">
            <v>Community First Health Plan</v>
          </cell>
          <cell r="G66" t="str">
            <v>Bexar</v>
          </cell>
          <cell r="H66" t="str">
            <v>STAR</v>
          </cell>
        </row>
        <row r="67">
          <cell r="B67">
            <v>42</v>
          </cell>
          <cell r="C67" t="str">
            <v>Community First Health Plan</v>
          </cell>
          <cell r="F67" t="str">
            <v>Community First Health Plan</v>
          </cell>
          <cell r="G67" t="str">
            <v>Bexar</v>
          </cell>
          <cell r="H67" t="str">
            <v>STAR</v>
          </cell>
        </row>
        <row r="68">
          <cell r="B68">
            <v>42</v>
          </cell>
          <cell r="C68" t="str">
            <v>Community First Health Plan</v>
          </cell>
          <cell r="F68" t="str">
            <v>Community First Health Plan</v>
          </cell>
          <cell r="G68" t="str">
            <v>Bexar</v>
          </cell>
          <cell r="H68" t="str">
            <v>STAR</v>
          </cell>
        </row>
        <row r="69">
          <cell r="B69">
            <v>42</v>
          </cell>
          <cell r="C69" t="str">
            <v>Community First Health Plan</v>
          </cell>
          <cell r="F69" t="str">
            <v>Community First Health Plan</v>
          </cell>
          <cell r="G69" t="str">
            <v>Bexar</v>
          </cell>
          <cell r="H69" t="str">
            <v>STAR</v>
          </cell>
        </row>
        <row r="70">
          <cell r="B70">
            <v>42</v>
          </cell>
          <cell r="C70" t="str">
            <v>Community First Health Plan</v>
          </cell>
          <cell r="F70" t="str">
            <v>Community First Health Plan</v>
          </cell>
          <cell r="G70" t="str">
            <v>Bexar</v>
          </cell>
          <cell r="H70" t="str">
            <v>STAR</v>
          </cell>
        </row>
        <row r="71">
          <cell r="B71">
            <v>42</v>
          </cell>
          <cell r="C71" t="str">
            <v>Community First Health Plan</v>
          </cell>
          <cell r="F71" t="str">
            <v>Community First Health Plan</v>
          </cell>
          <cell r="G71" t="str">
            <v>Bexar</v>
          </cell>
          <cell r="H71" t="str">
            <v>STAR</v>
          </cell>
        </row>
        <row r="72">
          <cell r="B72">
            <v>42</v>
          </cell>
          <cell r="C72" t="str">
            <v>Community First Health Plan</v>
          </cell>
          <cell r="F72" t="str">
            <v>Community First Health Plan</v>
          </cell>
          <cell r="G72" t="str">
            <v>Bexar</v>
          </cell>
          <cell r="H72" t="str">
            <v>STAR</v>
          </cell>
        </row>
        <row r="73">
          <cell r="B73">
            <v>42</v>
          </cell>
          <cell r="C73" t="str">
            <v>Community First Health Plan</v>
          </cell>
          <cell r="F73" t="str">
            <v>Community First Health Plan</v>
          </cell>
          <cell r="G73" t="str">
            <v>Bexar</v>
          </cell>
          <cell r="H73" t="str">
            <v>STAR</v>
          </cell>
        </row>
        <row r="74">
          <cell r="B74">
            <v>43</v>
          </cell>
          <cell r="C74" t="str">
            <v>AETNA</v>
          </cell>
          <cell r="F74" t="str">
            <v>AETNA</v>
          </cell>
          <cell r="G74" t="str">
            <v>Bexar</v>
          </cell>
          <cell r="H74" t="str">
            <v>STAR</v>
          </cell>
        </row>
        <row r="75">
          <cell r="B75">
            <v>43</v>
          </cell>
          <cell r="C75" t="str">
            <v>AETNA</v>
          </cell>
          <cell r="F75" t="str">
            <v>AETNA</v>
          </cell>
          <cell r="G75" t="str">
            <v>Bexar</v>
          </cell>
          <cell r="H75" t="str">
            <v>STAR</v>
          </cell>
        </row>
        <row r="76">
          <cell r="B76">
            <v>43</v>
          </cell>
          <cell r="C76" t="str">
            <v>AETNA</v>
          </cell>
          <cell r="F76" t="str">
            <v>AETNA</v>
          </cell>
          <cell r="G76" t="str">
            <v>Bexar</v>
          </cell>
          <cell r="H76" t="str">
            <v>STAR</v>
          </cell>
        </row>
        <row r="77">
          <cell r="B77">
            <v>43</v>
          </cell>
          <cell r="C77" t="str">
            <v>AETNA</v>
          </cell>
          <cell r="F77" t="str">
            <v>AETNA</v>
          </cell>
          <cell r="G77" t="str">
            <v>Bexar</v>
          </cell>
          <cell r="H77" t="str">
            <v>STAR</v>
          </cell>
        </row>
        <row r="78">
          <cell r="B78">
            <v>43</v>
          </cell>
          <cell r="C78" t="str">
            <v>AETNA</v>
          </cell>
          <cell r="F78" t="str">
            <v>AETNA</v>
          </cell>
          <cell r="G78" t="str">
            <v>Bexar</v>
          </cell>
          <cell r="H78" t="str">
            <v>STAR</v>
          </cell>
        </row>
        <row r="79">
          <cell r="B79">
            <v>43</v>
          </cell>
          <cell r="C79" t="str">
            <v>AETNA</v>
          </cell>
          <cell r="F79" t="str">
            <v>AETNA</v>
          </cell>
          <cell r="G79" t="str">
            <v>Bexar</v>
          </cell>
          <cell r="H79" t="str">
            <v>STAR</v>
          </cell>
        </row>
        <row r="80">
          <cell r="B80">
            <v>43</v>
          </cell>
          <cell r="C80" t="str">
            <v>AETNA</v>
          </cell>
          <cell r="F80" t="str">
            <v>AETNA</v>
          </cell>
          <cell r="G80" t="str">
            <v>Bexar</v>
          </cell>
          <cell r="H80" t="str">
            <v>STAR</v>
          </cell>
        </row>
        <row r="81">
          <cell r="B81">
            <v>43</v>
          </cell>
          <cell r="C81" t="str">
            <v>AETNA</v>
          </cell>
          <cell r="F81" t="str">
            <v>AETNA</v>
          </cell>
          <cell r="G81" t="str">
            <v>Bexar</v>
          </cell>
          <cell r="H81" t="str">
            <v>STAR</v>
          </cell>
        </row>
        <row r="82">
          <cell r="B82">
            <v>43</v>
          </cell>
          <cell r="C82" t="str">
            <v>AETNA</v>
          </cell>
          <cell r="F82" t="str">
            <v>AETNA</v>
          </cell>
          <cell r="G82" t="str">
            <v>Bexar</v>
          </cell>
          <cell r="H82" t="str">
            <v>STAR</v>
          </cell>
        </row>
        <row r="83">
          <cell r="B83">
            <v>43</v>
          </cell>
          <cell r="C83" t="str">
            <v>AETNA</v>
          </cell>
          <cell r="F83" t="str">
            <v>AETNA</v>
          </cell>
          <cell r="G83" t="str">
            <v>Bexar</v>
          </cell>
          <cell r="H83" t="str">
            <v>STAR</v>
          </cell>
        </row>
        <row r="84">
          <cell r="B84">
            <v>43</v>
          </cell>
          <cell r="C84" t="str">
            <v>AETNA</v>
          </cell>
          <cell r="F84" t="str">
            <v>AETNA</v>
          </cell>
          <cell r="G84" t="str">
            <v>Bexar</v>
          </cell>
          <cell r="H84" t="str">
            <v>STAR</v>
          </cell>
        </row>
        <row r="85">
          <cell r="B85">
            <v>43</v>
          </cell>
          <cell r="C85" t="str">
            <v>AETNA</v>
          </cell>
          <cell r="F85" t="str">
            <v>AETNA</v>
          </cell>
          <cell r="G85" t="str">
            <v>Bexar</v>
          </cell>
          <cell r="H85" t="str">
            <v>STAR</v>
          </cell>
        </row>
        <row r="86">
          <cell r="B86">
            <v>44</v>
          </cell>
          <cell r="C86" t="str">
            <v>Wellpoint</v>
          </cell>
          <cell r="F86" t="str">
            <v>Wellpoint</v>
          </cell>
          <cell r="G86" t="str">
            <v>BEXAR</v>
          </cell>
          <cell r="H86" t="str">
            <v>STAR</v>
          </cell>
        </row>
        <row r="87">
          <cell r="B87">
            <v>44</v>
          </cell>
          <cell r="C87" t="str">
            <v>Wellpoint</v>
          </cell>
          <cell r="F87" t="str">
            <v>Wellpoint</v>
          </cell>
          <cell r="G87" t="str">
            <v>BEXAR</v>
          </cell>
          <cell r="H87" t="str">
            <v>STAR</v>
          </cell>
        </row>
        <row r="88">
          <cell r="B88">
            <v>44</v>
          </cell>
          <cell r="C88" t="str">
            <v>Wellpoint</v>
          </cell>
          <cell r="F88" t="str">
            <v>Wellpoint</v>
          </cell>
          <cell r="G88" t="str">
            <v>BEXAR</v>
          </cell>
          <cell r="H88" t="str">
            <v>STAR</v>
          </cell>
        </row>
        <row r="89">
          <cell r="B89">
            <v>44</v>
          </cell>
          <cell r="C89" t="str">
            <v>Wellpoint</v>
          </cell>
          <cell r="F89" t="str">
            <v>Wellpoint</v>
          </cell>
          <cell r="G89" t="str">
            <v>BEXAR</v>
          </cell>
          <cell r="H89" t="str">
            <v>STAR</v>
          </cell>
        </row>
        <row r="90">
          <cell r="B90">
            <v>44</v>
          </cell>
          <cell r="C90" t="str">
            <v>Wellpoint</v>
          </cell>
          <cell r="F90" t="str">
            <v>Wellpoint</v>
          </cell>
          <cell r="G90" t="str">
            <v>BEXAR</v>
          </cell>
          <cell r="H90" t="str">
            <v>STAR</v>
          </cell>
        </row>
        <row r="91">
          <cell r="B91">
            <v>44</v>
          </cell>
          <cell r="C91" t="str">
            <v>Wellpoint</v>
          </cell>
          <cell r="F91" t="str">
            <v>Wellpoint</v>
          </cell>
          <cell r="G91" t="str">
            <v>BEXAR</v>
          </cell>
          <cell r="H91" t="str">
            <v>STAR</v>
          </cell>
        </row>
        <row r="92">
          <cell r="B92">
            <v>44</v>
          </cell>
          <cell r="C92" t="str">
            <v>Wellpoint</v>
          </cell>
          <cell r="F92" t="str">
            <v>Wellpoint</v>
          </cell>
          <cell r="G92" t="str">
            <v>BEXAR</v>
          </cell>
          <cell r="H92" t="str">
            <v>STAR</v>
          </cell>
        </row>
        <row r="93">
          <cell r="B93">
            <v>44</v>
          </cell>
          <cell r="C93" t="str">
            <v>Wellpoint</v>
          </cell>
          <cell r="F93" t="str">
            <v>Wellpoint</v>
          </cell>
          <cell r="G93" t="str">
            <v>BEXAR</v>
          </cell>
          <cell r="H93" t="str">
            <v>STAR</v>
          </cell>
        </row>
        <row r="94">
          <cell r="B94">
            <v>44</v>
          </cell>
          <cell r="C94" t="str">
            <v>Wellpoint</v>
          </cell>
          <cell r="F94" t="str">
            <v>Wellpoint</v>
          </cell>
          <cell r="G94" t="str">
            <v>BEXAR</v>
          </cell>
          <cell r="H94" t="str">
            <v>STAR</v>
          </cell>
        </row>
        <row r="95">
          <cell r="B95">
            <v>44</v>
          </cell>
          <cell r="C95" t="str">
            <v>Wellpoint</v>
          </cell>
          <cell r="F95" t="str">
            <v>Wellpoint</v>
          </cell>
          <cell r="G95" t="str">
            <v>BEXAR</v>
          </cell>
          <cell r="H95" t="str">
            <v>STAR</v>
          </cell>
        </row>
        <row r="96">
          <cell r="B96">
            <v>44</v>
          </cell>
          <cell r="C96" t="str">
            <v>Wellpoint</v>
          </cell>
          <cell r="F96" t="str">
            <v>Wellpoint</v>
          </cell>
          <cell r="G96" t="str">
            <v>BEXAR</v>
          </cell>
          <cell r="H96" t="str">
            <v>STAR</v>
          </cell>
        </row>
        <row r="97">
          <cell r="B97">
            <v>44</v>
          </cell>
          <cell r="C97" t="str">
            <v>Wellpoint</v>
          </cell>
          <cell r="F97" t="str">
            <v>Wellpoint</v>
          </cell>
          <cell r="G97" t="str">
            <v>BEXAR</v>
          </cell>
          <cell r="H97" t="str">
            <v>STAR</v>
          </cell>
        </row>
        <row r="98">
          <cell r="B98">
            <v>50</v>
          </cell>
          <cell r="C98" t="str">
            <v>FIRSTCARE</v>
          </cell>
          <cell r="F98" t="str">
            <v>FIRSTCARE</v>
          </cell>
          <cell r="G98" t="str">
            <v>Lubbock</v>
          </cell>
          <cell r="H98" t="str">
            <v>STAR</v>
          </cell>
        </row>
        <row r="99">
          <cell r="B99">
            <v>50</v>
          </cell>
          <cell r="C99" t="str">
            <v>FIRSTCARE</v>
          </cell>
          <cell r="F99" t="str">
            <v>FIRSTCARE</v>
          </cell>
          <cell r="G99" t="str">
            <v>Lubbock</v>
          </cell>
          <cell r="H99" t="str">
            <v>STAR</v>
          </cell>
        </row>
        <row r="100">
          <cell r="B100">
            <v>50</v>
          </cell>
          <cell r="C100" t="str">
            <v>FIRSTCARE</v>
          </cell>
          <cell r="F100" t="str">
            <v>FIRSTCARE</v>
          </cell>
          <cell r="G100" t="str">
            <v>Lubbock</v>
          </cell>
          <cell r="H100" t="str">
            <v>STAR</v>
          </cell>
        </row>
        <row r="101">
          <cell r="B101">
            <v>50</v>
          </cell>
          <cell r="C101" t="str">
            <v>FIRSTCARE</v>
          </cell>
          <cell r="F101" t="str">
            <v>FIRSTCARE</v>
          </cell>
          <cell r="G101" t="str">
            <v>Lubbock</v>
          </cell>
          <cell r="H101" t="str">
            <v>STAR</v>
          </cell>
        </row>
        <row r="102">
          <cell r="B102">
            <v>50</v>
          </cell>
          <cell r="C102" t="str">
            <v>FIRSTCARE</v>
          </cell>
          <cell r="F102" t="str">
            <v>FIRSTCARE</v>
          </cell>
          <cell r="G102" t="str">
            <v>Lubbock</v>
          </cell>
          <cell r="H102" t="str">
            <v>STAR</v>
          </cell>
        </row>
        <row r="103">
          <cell r="B103">
            <v>50</v>
          </cell>
          <cell r="C103" t="str">
            <v>FIRSTCARE</v>
          </cell>
          <cell r="F103" t="str">
            <v>FIRSTCARE</v>
          </cell>
          <cell r="G103" t="str">
            <v>Lubbock</v>
          </cell>
          <cell r="H103" t="str">
            <v>STAR</v>
          </cell>
        </row>
        <row r="104">
          <cell r="B104">
            <v>50</v>
          </cell>
          <cell r="C104" t="str">
            <v>FIRSTCARE</v>
          </cell>
          <cell r="F104" t="str">
            <v>FIRSTCARE</v>
          </cell>
          <cell r="G104" t="str">
            <v>Lubbock</v>
          </cell>
          <cell r="H104" t="str">
            <v>STAR</v>
          </cell>
        </row>
        <row r="105">
          <cell r="B105">
            <v>50</v>
          </cell>
          <cell r="C105" t="str">
            <v>FIRSTCARE</v>
          </cell>
          <cell r="F105" t="str">
            <v>FIRSTCARE</v>
          </cell>
          <cell r="G105" t="str">
            <v>Lubbock</v>
          </cell>
          <cell r="H105" t="str">
            <v>STAR</v>
          </cell>
        </row>
        <row r="106">
          <cell r="B106">
            <v>50</v>
          </cell>
          <cell r="C106" t="str">
            <v>FIRSTCARE</v>
          </cell>
          <cell r="F106" t="str">
            <v>FIRSTCARE</v>
          </cell>
          <cell r="G106" t="str">
            <v>Lubbock</v>
          </cell>
          <cell r="H106" t="str">
            <v>STAR</v>
          </cell>
        </row>
        <row r="107">
          <cell r="B107">
            <v>50</v>
          </cell>
          <cell r="C107" t="str">
            <v>FIRSTCARE</v>
          </cell>
          <cell r="F107" t="str">
            <v>FIRSTCARE</v>
          </cell>
          <cell r="G107" t="str">
            <v>Lubbock</v>
          </cell>
          <cell r="H107" t="str">
            <v>STAR</v>
          </cell>
        </row>
        <row r="108">
          <cell r="B108">
            <v>50</v>
          </cell>
          <cell r="C108" t="str">
            <v>FIRSTCARE</v>
          </cell>
          <cell r="F108" t="str">
            <v>FIRSTCARE</v>
          </cell>
          <cell r="G108" t="str">
            <v>Lubbock</v>
          </cell>
          <cell r="H108" t="str">
            <v>STAR</v>
          </cell>
        </row>
        <row r="109">
          <cell r="B109">
            <v>50</v>
          </cell>
          <cell r="C109" t="str">
            <v>FIRSTCARE</v>
          </cell>
          <cell r="F109" t="str">
            <v>FIRSTCARE</v>
          </cell>
          <cell r="G109" t="str">
            <v>Lubbock</v>
          </cell>
          <cell r="H109" t="str">
            <v>STAR</v>
          </cell>
        </row>
        <row r="110">
          <cell r="B110">
            <v>52</v>
          </cell>
          <cell r="C110" t="str">
            <v>Superior Health Plan</v>
          </cell>
          <cell r="F110" t="str">
            <v>Superior Health Plan</v>
          </cell>
          <cell r="G110" t="str">
            <v>Lubbock</v>
          </cell>
          <cell r="H110" t="str">
            <v>STAR</v>
          </cell>
        </row>
        <row r="111">
          <cell r="B111">
            <v>52</v>
          </cell>
          <cell r="C111" t="str">
            <v>Superior Health Plan</v>
          </cell>
          <cell r="F111" t="str">
            <v>Superior Health Plan</v>
          </cell>
          <cell r="G111" t="str">
            <v>Lubbock</v>
          </cell>
          <cell r="H111" t="str">
            <v>STAR</v>
          </cell>
        </row>
        <row r="112">
          <cell r="B112">
            <v>52</v>
          </cell>
          <cell r="C112" t="str">
            <v>Superior Health Plan</v>
          </cell>
          <cell r="F112" t="str">
            <v>Superior Health Plan</v>
          </cell>
          <cell r="G112" t="str">
            <v>Lubbock</v>
          </cell>
          <cell r="H112" t="str">
            <v>STAR</v>
          </cell>
        </row>
        <row r="113">
          <cell r="B113">
            <v>52</v>
          </cell>
          <cell r="C113" t="str">
            <v>Superior Health Plan</v>
          </cell>
          <cell r="F113" t="str">
            <v>Superior Health Plan</v>
          </cell>
          <cell r="G113" t="str">
            <v>Lubbock</v>
          </cell>
          <cell r="H113" t="str">
            <v>STAR</v>
          </cell>
        </row>
        <row r="114">
          <cell r="B114">
            <v>52</v>
          </cell>
          <cell r="C114" t="str">
            <v>Superior Health Plan</v>
          </cell>
          <cell r="F114" t="str">
            <v>Superior Health Plan</v>
          </cell>
          <cell r="G114" t="str">
            <v>Lubbock</v>
          </cell>
          <cell r="H114" t="str">
            <v>STAR</v>
          </cell>
        </row>
        <row r="115">
          <cell r="B115">
            <v>52</v>
          </cell>
          <cell r="C115" t="str">
            <v>Superior Health Plan</v>
          </cell>
          <cell r="F115" t="str">
            <v>Superior Health Plan</v>
          </cell>
          <cell r="G115" t="str">
            <v>Lubbock</v>
          </cell>
          <cell r="H115" t="str">
            <v>STAR</v>
          </cell>
        </row>
        <row r="116">
          <cell r="B116">
            <v>52</v>
          </cell>
          <cell r="C116" t="str">
            <v>Superior Health Plan</v>
          </cell>
          <cell r="F116" t="str">
            <v>Superior Health Plan</v>
          </cell>
          <cell r="G116" t="str">
            <v>Lubbock</v>
          </cell>
          <cell r="H116" t="str">
            <v>STAR</v>
          </cell>
        </row>
        <row r="117">
          <cell r="B117">
            <v>52</v>
          </cell>
          <cell r="C117" t="str">
            <v>Superior Health Plan</v>
          </cell>
          <cell r="F117" t="str">
            <v>Superior Health Plan</v>
          </cell>
          <cell r="G117" t="str">
            <v>Lubbock</v>
          </cell>
          <cell r="H117" t="str">
            <v>STAR</v>
          </cell>
        </row>
        <row r="118">
          <cell r="B118">
            <v>52</v>
          </cell>
          <cell r="C118" t="str">
            <v>Superior Health Plan</v>
          </cell>
          <cell r="F118" t="str">
            <v>Superior Health Plan</v>
          </cell>
          <cell r="G118" t="str">
            <v>Lubbock</v>
          </cell>
          <cell r="H118" t="str">
            <v>STAR</v>
          </cell>
        </row>
        <row r="119">
          <cell r="B119">
            <v>52</v>
          </cell>
          <cell r="C119" t="str">
            <v>Superior Health Plan</v>
          </cell>
          <cell r="F119" t="str">
            <v>Superior Health Plan</v>
          </cell>
          <cell r="G119" t="str">
            <v>Lubbock</v>
          </cell>
          <cell r="H119" t="str">
            <v>STAR</v>
          </cell>
        </row>
        <row r="120">
          <cell r="B120">
            <v>52</v>
          </cell>
          <cell r="C120" t="str">
            <v>Superior Health Plan</v>
          </cell>
          <cell r="F120" t="str">
            <v>Superior Health Plan</v>
          </cell>
          <cell r="G120" t="str">
            <v>Lubbock</v>
          </cell>
          <cell r="H120" t="str">
            <v>STAR</v>
          </cell>
        </row>
        <row r="121">
          <cell r="B121">
            <v>52</v>
          </cell>
          <cell r="C121" t="str">
            <v>Superior Health Plan</v>
          </cell>
          <cell r="F121" t="str">
            <v>Superior Health Plan</v>
          </cell>
          <cell r="G121" t="str">
            <v>Lubbock</v>
          </cell>
          <cell r="H121" t="str">
            <v>STAR</v>
          </cell>
        </row>
        <row r="122">
          <cell r="B122">
            <v>53</v>
          </cell>
          <cell r="C122" t="str">
            <v>Wellpoint</v>
          </cell>
          <cell r="F122" t="str">
            <v>Wellpoint</v>
          </cell>
          <cell r="G122" t="str">
            <v>LUBBOCK</v>
          </cell>
          <cell r="H122" t="str">
            <v>STAR</v>
          </cell>
        </row>
        <row r="123">
          <cell r="B123">
            <v>53</v>
          </cell>
          <cell r="C123" t="str">
            <v>Wellpoint</v>
          </cell>
          <cell r="F123" t="str">
            <v>Wellpoint</v>
          </cell>
          <cell r="G123" t="str">
            <v>LUBBOCK</v>
          </cell>
          <cell r="H123" t="str">
            <v>STAR</v>
          </cell>
        </row>
        <row r="124">
          <cell r="B124">
            <v>53</v>
          </cell>
          <cell r="C124" t="str">
            <v>Wellpoint</v>
          </cell>
          <cell r="F124" t="str">
            <v>Wellpoint</v>
          </cell>
          <cell r="G124" t="str">
            <v>LUBBOCK</v>
          </cell>
          <cell r="H124" t="str">
            <v>STAR</v>
          </cell>
        </row>
        <row r="125">
          <cell r="B125">
            <v>53</v>
          </cell>
          <cell r="C125" t="str">
            <v>Wellpoint</v>
          </cell>
          <cell r="F125" t="str">
            <v>Wellpoint</v>
          </cell>
          <cell r="G125" t="str">
            <v>LUBBOCK</v>
          </cell>
          <cell r="H125" t="str">
            <v>STAR</v>
          </cell>
        </row>
        <row r="126">
          <cell r="B126">
            <v>53</v>
          </cell>
          <cell r="C126" t="str">
            <v>Wellpoint</v>
          </cell>
          <cell r="F126" t="str">
            <v>Wellpoint</v>
          </cell>
          <cell r="G126" t="str">
            <v>LUBBOCK</v>
          </cell>
          <cell r="H126" t="str">
            <v>STAR</v>
          </cell>
        </row>
        <row r="127">
          <cell r="B127">
            <v>53</v>
          </cell>
          <cell r="C127" t="str">
            <v>Wellpoint</v>
          </cell>
          <cell r="F127" t="str">
            <v>Wellpoint</v>
          </cell>
          <cell r="G127" t="str">
            <v>LUBBOCK</v>
          </cell>
          <cell r="H127" t="str">
            <v>STAR</v>
          </cell>
        </row>
        <row r="128">
          <cell r="B128">
            <v>53</v>
          </cell>
          <cell r="C128" t="str">
            <v>Wellpoint</v>
          </cell>
          <cell r="F128" t="str">
            <v>Wellpoint</v>
          </cell>
          <cell r="G128" t="str">
            <v>LUBBOCK</v>
          </cell>
          <cell r="H128" t="str">
            <v>STAR</v>
          </cell>
        </row>
        <row r="129">
          <cell r="B129">
            <v>53</v>
          </cell>
          <cell r="C129" t="str">
            <v>Wellpoint</v>
          </cell>
          <cell r="F129" t="str">
            <v>Wellpoint</v>
          </cell>
          <cell r="G129" t="str">
            <v>LUBBOCK</v>
          </cell>
          <cell r="H129" t="str">
            <v>STAR</v>
          </cell>
        </row>
        <row r="130">
          <cell r="B130">
            <v>53</v>
          </cell>
          <cell r="C130" t="str">
            <v>Wellpoint</v>
          </cell>
          <cell r="F130" t="str">
            <v>Wellpoint</v>
          </cell>
          <cell r="G130" t="str">
            <v>LUBBOCK</v>
          </cell>
          <cell r="H130" t="str">
            <v>STAR</v>
          </cell>
        </row>
        <row r="131">
          <cell r="B131">
            <v>53</v>
          </cell>
          <cell r="C131" t="str">
            <v>Wellpoint</v>
          </cell>
          <cell r="F131" t="str">
            <v>Wellpoint</v>
          </cell>
          <cell r="G131" t="str">
            <v>LUBBOCK</v>
          </cell>
          <cell r="H131" t="str">
            <v>STAR</v>
          </cell>
        </row>
        <row r="132">
          <cell r="B132">
            <v>53</v>
          </cell>
          <cell r="C132" t="str">
            <v>Wellpoint</v>
          </cell>
          <cell r="F132" t="str">
            <v>Wellpoint</v>
          </cell>
          <cell r="G132" t="str">
            <v>LUBBOCK</v>
          </cell>
          <cell r="H132" t="str">
            <v>STAR</v>
          </cell>
        </row>
        <row r="133">
          <cell r="B133">
            <v>53</v>
          </cell>
          <cell r="C133" t="str">
            <v>Wellpoint</v>
          </cell>
          <cell r="F133" t="str">
            <v>Wellpoint</v>
          </cell>
          <cell r="G133" t="str">
            <v>LUBBOCK</v>
          </cell>
          <cell r="H133" t="str">
            <v>STAR</v>
          </cell>
        </row>
        <row r="134">
          <cell r="B134">
            <v>63</v>
          </cell>
          <cell r="C134" t="str">
            <v>Wellpoint</v>
          </cell>
          <cell r="F134" t="str">
            <v>Wellpoint</v>
          </cell>
          <cell r="G134" t="str">
            <v>Tarrant</v>
          </cell>
          <cell r="H134" t="str">
            <v>STAR</v>
          </cell>
        </row>
        <row r="135">
          <cell r="B135">
            <v>63</v>
          </cell>
          <cell r="C135" t="str">
            <v>Wellpoint</v>
          </cell>
          <cell r="F135" t="str">
            <v>Wellpoint</v>
          </cell>
          <cell r="G135" t="str">
            <v>Tarrant</v>
          </cell>
          <cell r="H135" t="str">
            <v>STAR</v>
          </cell>
        </row>
        <row r="136">
          <cell r="B136">
            <v>63</v>
          </cell>
          <cell r="C136" t="str">
            <v>Wellpoint</v>
          </cell>
          <cell r="F136" t="str">
            <v>Wellpoint</v>
          </cell>
          <cell r="G136" t="str">
            <v>Tarrant</v>
          </cell>
          <cell r="H136" t="str">
            <v>STAR</v>
          </cell>
        </row>
        <row r="137">
          <cell r="B137">
            <v>63</v>
          </cell>
          <cell r="C137" t="str">
            <v>Wellpoint</v>
          </cell>
          <cell r="F137" t="str">
            <v>Wellpoint</v>
          </cell>
          <cell r="G137" t="str">
            <v>Tarrant</v>
          </cell>
          <cell r="H137" t="str">
            <v>STAR</v>
          </cell>
        </row>
        <row r="138">
          <cell r="B138">
            <v>63</v>
          </cell>
          <cell r="C138" t="str">
            <v>Wellpoint</v>
          </cell>
          <cell r="F138" t="str">
            <v>Wellpoint</v>
          </cell>
          <cell r="G138" t="str">
            <v>Tarrant</v>
          </cell>
          <cell r="H138" t="str">
            <v>STAR</v>
          </cell>
        </row>
        <row r="139">
          <cell r="B139">
            <v>63</v>
          </cell>
          <cell r="C139" t="str">
            <v>Wellpoint</v>
          </cell>
          <cell r="F139" t="str">
            <v>Wellpoint</v>
          </cell>
          <cell r="G139" t="str">
            <v>Tarrant</v>
          </cell>
          <cell r="H139" t="str">
            <v>STAR</v>
          </cell>
        </row>
        <row r="140">
          <cell r="B140">
            <v>63</v>
          </cell>
          <cell r="C140" t="str">
            <v>Wellpoint</v>
          </cell>
          <cell r="F140" t="str">
            <v>Wellpoint</v>
          </cell>
          <cell r="G140" t="str">
            <v>Tarrant</v>
          </cell>
          <cell r="H140" t="str">
            <v>STAR</v>
          </cell>
        </row>
        <row r="141">
          <cell r="B141">
            <v>63</v>
          </cell>
          <cell r="C141" t="str">
            <v>Wellpoint</v>
          </cell>
          <cell r="F141" t="str">
            <v>Wellpoint</v>
          </cell>
          <cell r="G141" t="str">
            <v>Tarrant</v>
          </cell>
          <cell r="H141" t="str">
            <v>STAR</v>
          </cell>
        </row>
        <row r="142">
          <cell r="B142">
            <v>63</v>
          </cell>
          <cell r="C142" t="str">
            <v>Wellpoint</v>
          </cell>
          <cell r="F142" t="str">
            <v>Wellpoint</v>
          </cell>
          <cell r="G142" t="str">
            <v>Tarrant</v>
          </cell>
          <cell r="H142" t="str">
            <v>STAR</v>
          </cell>
        </row>
        <row r="143">
          <cell r="B143">
            <v>63</v>
          </cell>
          <cell r="C143" t="str">
            <v>Wellpoint</v>
          </cell>
          <cell r="F143" t="str">
            <v>Wellpoint</v>
          </cell>
          <cell r="G143" t="str">
            <v>Tarrant</v>
          </cell>
          <cell r="H143" t="str">
            <v>STAR</v>
          </cell>
        </row>
        <row r="144">
          <cell r="B144">
            <v>63</v>
          </cell>
          <cell r="C144" t="str">
            <v>Wellpoint</v>
          </cell>
          <cell r="F144" t="str">
            <v>Wellpoint</v>
          </cell>
          <cell r="G144" t="str">
            <v>Tarrant</v>
          </cell>
          <cell r="H144" t="str">
            <v>STAR</v>
          </cell>
        </row>
        <row r="145">
          <cell r="B145">
            <v>63</v>
          </cell>
          <cell r="C145" t="str">
            <v>Wellpoint</v>
          </cell>
          <cell r="F145" t="str">
            <v>Wellpoint</v>
          </cell>
          <cell r="G145" t="str">
            <v>Tarrant</v>
          </cell>
          <cell r="H145" t="str">
            <v>STAR</v>
          </cell>
        </row>
        <row r="146">
          <cell r="B146">
            <v>66</v>
          </cell>
          <cell r="C146" t="str">
            <v>Cook Children's Health Plan</v>
          </cell>
          <cell r="F146" t="str">
            <v>Cook Children's Health Plan</v>
          </cell>
          <cell r="G146" t="str">
            <v>Tarrant</v>
          </cell>
          <cell r="H146" t="str">
            <v>STAR</v>
          </cell>
        </row>
        <row r="147">
          <cell r="B147">
            <v>66</v>
          </cell>
          <cell r="C147" t="str">
            <v>Cook Children's Health Plan</v>
          </cell>
          <cell r="F147" t="str">
            <v>Cook Children's Health Plan</v>
          </cell>
          <cell r="G147" t="str">
            <v>Tarrant</v>
          </cell>
          <cell r="H147" t="str">
            <v>STAR</v>
          </cell>
        </row>
        <row r="148">
          <cell r="B148">
            <v>66</v>
          </cell>
          <cell r="C148" t="str">
            <v>Cook Children's Health Plan</v>
          </cell>
          <cell r="F148" t="str">
            <v>Cook Children's Health Plan</v>
          </cell>
          <cell r="G148" t="str">
            <v>Tarrant</v>
          </cell>
          <cell r="H148" t="str">
            <v>STAR</v>
          </cell>
        </row>
        <row r="149">
          <cell r="B149">
            <v>66</v>
          </cell>
          <cell r="C149" t="str">
            <v>Cook Children's Health Plan</v>
          </cell>
          <cell r="F149" t="str">
            <v>Cook Children's Health Plan</v>
          </cell>
          <cell r="G149" t="str">
            <v>Tarrant</v>
          </cell>
          <cell r="H149" t="str">
            <v>STAR</v>
          </cell>
        </row>
        <row r="150">
          <cell r="B150">
            <v>66</v>
          </cell>
          <cell r="C150" t="str">
            <v>Cook Children's Health Plan</v>
          </cell>
          <cell r="F150" t="str">
            <v>Cook Children's Health Plan</v>
          </cell>
          <cell r="G150" t="str">
            <v>Tarrant</v>
          </cell>
          <cell r="H150" t="str">
            <v>STAR</v>
          </cell>
        </row>
        <row r="151">
          <cell r="B151">
            <v>66</v>
          </cell>
          <cell r="C151" t="str">
            <v>Cook Children's Health Plan</v>
          </cell>
          <cell r="F151" t="str">
            <v>Cook Children's Health Plan</v>
          </cell>
          <cell r="G151" t="str">
            <v>Tarrant</v>
          </cell>
          <cell r="H151" t="str">
            <v>STAR</v>
          </cell>
        </row>
        <row r="152">
          <cell r="B152">
            <v>66</v>
          </cell>
          <cell r="C152" t="str">
            <v>Cook Children's Health Plan</v>
          </cell>
          <cell r="F152" t="str">
            <v>Cook Children's Health Plan</v>
          </cell>
          <cell r="G152" t="str">
            <v>Tarrant</v>
          </cell>
          <cell r="H152" t="str">
            <v>STAR</v>
          </cell>
        </row>
        <row r="153">
          <cell r="B153">
            <v>66</v>
          </cell>
          <cell r="C153" t="str">
            <v>Cook Children's Health Plan</v>
          </cell>
          <cell r="F153" t="str">
            <v>Cook Children's Health Plan</v>
          </cell>
          <cell r="G153" t="str">
            <v>Tarrant</v>
          </cell>
          <cell r="H153" t="str">
            <v>STAR</v>
          </cell>
        </row>
        <row r="154">
          <cell r="B154">
            <v>66</v>
          </cell>
          <cell r="C154" t="str">
            <v>Cook Children's Health Plan</v>
          </cell>
          <cell r="F154" t="str">
            <v>Cook Children's Health Plan</v>
          </cell>
          <cell r="G154" t="str">
            <v>Tarrant</v>
          </cell>
          <cell r="H154" t="str">
            <v>STAR</v>
          </cell>
        </row>
        <row r="155">
          <cell r="B155">
            <v>66</v>
          </cell>
          <cell r="C155" t="str">
            <v>Cook Children's Health Plan</v>
          </cell>
          <cell r="F155" t="str">
            <v>Cook Children's Health Plan</v>
          </cell>
          <cell r="G155" t="str">
            <v>Tarrant</v>
          </cell>
          <cell r="H155" t="str">
            <v>STAR</v>
          </cell>
        </row>
        <row r="156">
          <cell r="B156">
            <v>66</v>
          </cell>
          <cell r="C156" t="str">
            <v>Cook Children's Health Plan</v>
          </cell>
          <cell r="F156" t="str">
            <v>Cook Children's Health Plan</v>
          </cell>
          <cell r="G156" t="str">
            <v>Tarrant</v>
          </cell>
          <cell r="H156" t="str">
            <v>STAR</v>
          </cell>
        </row>
        <row r="157">
          <cell r="B157">
            <v>66</v>
          </cell>
          <cell r="C157" t="str">
            <v>Cook Children's Health Plan</v>
          </cell>
          <cell r="F157" t="str">
            <v>Cook Children's Health Plan</v>
          </cell>
          <cell r="G157" t="str">
            <v>Tarrant</v>
          </cell>
          <cell r="H157" t="str">
            <v>STAR</v>
          </cell>
        </row>
        <row r="158">
          <cell r="B158">
            <v>67</v>
          </cell>
          <cell r="C158" t="str">
            <v>AETNA</v>
          </cell>
          <cell r="F158" t="str">
            <v>AETNA</v>
          </cell>
          <cell r="G158" t="str">
            <v>Tarrant</v>
          </cell>
          <cell r="H158" t="str">
            <v>STAR</v>
          </cell>
        </row>
        <row r="159">
          <cell r="B159">
            <v>67</v>
          </cell>
          <cell r="C159" t="str">
            <v>AETNA</v>
          </cell>
          <cell r="F159" t="str">
            <v>AETNA</v>
          </cell>
          <cell r="G159" t="str">
            <v>Tarrant</v>
          </cell>
          <cell r="H159" t="str">
            <v>STAR</v>
          </cell>
        </row>
        <row r="160">
          <cell r="B160">
            <v>67</v>
          </cell>
          <cell r="C160" t="str">
            <v>AETNA</v>
          </cell>
          <cell r="F160" t="str">
            <v>AETNA</v>
          </cell>
          <cell r="G160" t="str">
            <v>Tarrant</v>
          </cell>
          <cell r="H160" t="str">
            <v>STAR</v>
          </cell>
        </row>
        <row r="161">
          <cell r="B161">
            <v>67</v>
          </cell>
          <cell r="C161" t="str">
            <v>AETNA</v>
          </cell>
          <cell r="F161" t="str">
            <v>AETNA</v>
          </cell>
          <cell r="G161" t="str">
            <v>Tarrant</v>
          </cell>
          <cell r="H161" t="str">
            <v>STAR</v>
          </cell>
        </row>
        <row r="162">
          <cell r="B162">
            <v>67</v>
          </cell>
          <cell r="C162" t="str">
            <v>AETNA</v>
          </cell>
          <cell r="F162" t="str">
            <v>AETNA</v>
          </cell>
          <cell r="G162" t="str">
            <v>Tarrant</v>
          </cell>
          <cell r="H162" t="str">
            <v>STAR</v>
          </cell>
        </row>
        <row r="163">
          <cell r="B163">
            <v>67</v>
          </cell>
          <cell r="C163" t="str">
            <v>AETNA</v>
          </cell>
          <cell r="F163" t="str">
            <v>AETNA</v>
          </cell>
          <cell r="G163" t="str">
            <v>Tarrant</v>
          </cell>
          <cell r="H163" t="str">
            <v>STAR</v>
          </cell>
        </row>
        <row r="164">
          <cell r="B164">
            <v>67</v>
          </cell>
          <cell r="C164" t="str">
            <v>AETNA</v>
          </cell>
          <cell r="F164" t="str">
            <v>AETNA</v>
          </cell>
          <cell r="G164" t="str">
            <v>Tarrant</v>
          </cell>
          <cell r="H164" t="str">
            <v>STAR</v>
          </cell>
        </row>
        <row r="165">
          <cell r="B165">
            <v>67</v>
          </cell>
          <cell r="C165" t="str">
            <v>AETNA</v>
          </cell>
          <cell r="F165" t="str">
            <v>AETNA</v>
          </cell>
          <cell r="G165" t="str">
            <v>Tarrant</v>
          </cell>
          <cell r="H165" t="str">
            <v>STAR</v>
          </cell>
        </row>
        <row r="166">
          <cell r="B166">
            <v>67</v>
          </cell>
          <cell r="C166" t="str">
            <v>AETNA</v>
          </cell>
          <cell r="F166" t="str">
            <v>AETNA</v>
          </cell>
          <cell r="G166" t="str">
            <v>Tarrant</v>
          </cell>
          <cell r="H166" t="str">
            <v>STAR</v>
          </cell>
        </row>
        <row r="167">
          <cell r="B167">
            <v>67</v>
          </cell>
          <cell r="C167" t="str">
            <v>AETNA</v>
          </cell>
          <cell r="F167" t="str">
            <v>AETNA</v>
          </cell>
          <cell r="G167" t="str">
            <v>Tarrant</v>
          </cell>
          <cell r="H167" t="str">
            <v>STAR</v>
          </cell>
        </row>
        <row r="168">
          <cell r="B168">
            <v>67</v>
          </cell>
          <cell r="C168" t="str">
            <v>AETNA</v>
          </cell>
          <cell r="F168" t="str">
            <v>AETNA</v>
          </cell>
          <cell r="G168" t="str">
            <v>Tarrant</v>
          </cell>
          <cell r="H168" t="str">
            <v>STAR</v>
          </cell>
        </row>
        <row r="169">
          <cell r="B169">
            <v>67</v>
          </cell>
          <cell r="C169" t="str">
            <v>AETNA</v>
          </cell>
          <cell r="F169" t="str">
            <v>AETNA</v>
          </cell>
          <cell r="G169" t="str">
            <v>Tarrant</v>
          </cell>
          <cell r="H169" t="str">
            <v>STAR</v>
          </cell>
        </row>
        <row r="170">
          <cell r="B170">
            <v>71</v>
          </cell>
          <cell r="C170" t="str">
            <v>Wellpoint</v>
          </cell>
          <cell r="F170" t="str">
            <v>Wellpoint</v>
          </cell>
          <cell r="G170" t="str">
            <v>Harris</v>
          </cell>
          <cell r="H170" t="str">
            <v>STAR</v>
          </cell>
        </row>
        <row r="171">
          <cell r="B171">
            <v>71</v>
          </cell>
          <cell r="C171" t="str">
            <v>Wellpoint</v>
          </cell>
          <cell r="F171" t="str">
            <v>Wellpoint</v>
          </cell>
          <cell r="G171" t="str">
            <v>Harris</v>
          </cell>
          <cell r="H171" t="str">
            <v>STAR</v>
          </cell>
        </row>
        <row r="172">
          <cell r="B172">
            <v>71</v>
          </cell>
          <cell r="C172" t="str">
            <v>Wellpoint</v>
          </cell>
          <cell r="F172" t="str">
            <v>Wellpoint</v>
          </cell>
          <cell r="G172" t="str">
            <v>Harris</v>
          </cell>
          <cell r="H172" t="str">
            <v>STAR</v>
          </cell>
        </row>
        <row r="173">
          <cell r="B173">
            <v>71</v>
          </cell>
          <cell r="C173" t="str">
            <v>Wellpoint</v>
          </cell>
          <cell r="F173" t="str">
            <v>Wellpoint</v>
          </cell>
          <cell r="G173" t="str">
            <v>Harris</v>
          </cell>
          <cell r="H173" t="str">
            <v>STAR</v>
          </cell>
        </row>
        <row r="174">
          <cell r="B174">
            <v>71</v>
          </cell>
          <cell r="C174" t="str">
            <v>Wellpoint</v>
          </cell>
          <cell r="F174" t="str">
            <v>Wellpoint</v>
          </cell>
          <cell r="G174" t="str">
            <v>Harris</v>
          </cell>
          <cell r="H174" t="str">
            <v>STAR</v>
          </cell>
        </row>
        <row r="175">
          <cell r="B175">
            <v>71</v>
          </cell>
          <cell r="C175" t="str">
            <v>Wellpoint</v>
          </cell>
          <cell r="F175" t="str">
            <v>Wellpoint</v>
          </cell>
          <cell r="G175" t="str">
            <v>Harris</v>
          </cell>
          <cell r="H175" t="str">
            <v>STAR</v>
          </cell>
        </row>
        <row r="176">
          <cell r="B176">
            <v>71</v>
          </cell>
          <cell r="C176" t="str">
            <v>Wellpoint</v>
          </cell>
          <cell r="F176" t="str">
            <v>Wellpoint</v>
          </cell>
          <cell r="G176" t="str">
            <v>Harris</v>
          </cell>
          <cell r="H176" t="str">
            <v>STAR</v>
          </cell>
        </row>
        <row r="177">
          <cell r="B177">
            <v>71</v>
          </cell>
          <cell r="C177" t="str">
            <v>Wellpoint</v>
          </cell>
          <cell r="F177" t="str">
            <v>Wellpoint</v>
          </cell>
          <cell r="G177" t="str">
            <v>Harris</v>
          </cell>
          <cell r="H177" t="str">
            <v>STAR</v>
          </cell>
        </row>
        <row r="178">
          <cell r="B178">
            <v>71</v>
          </cell>
          <cell r="C178" t="str">
            <v>Wellpoint</v>
          </cell>
          <cell r="F178" t="str">
            <v>Wellpoint</v>
          </cell>
          <cell r="G178" t="str">
            <v>Harris</v>
          </cell>
          <cell r="H178" t="str">
            <v>STAR</v>
          </cell>
        </row>
        <row r="179">
          <cell r="B179">
            <v>71</v>
          </cell>
          <cell r="C179" t="str">
            <v>Wellpoint</v>
          </cell>
          <cell r="F179" t="str">
            <v>Wellpoint</v>
          </cell>
          <cell r="G179" t="str">
            <v>Harris</v>
          </cell>
          <cell r="H179" t="str">
            <v>STAR</v>
          </cell>
        </row>
        <row r="180">
          <cell r="B180">
            <v>71</v>
          </cell>
          <cell r="C180" t="str">
            <v>Wellpoint</v>
          </cell>
          <cell r="F180" t="str">
            <v>Wellpoint</v>
          </cell>
          <cell r="G180" t="str">
            <v>Harris</v>
          </cell>
          <cell r="H180" t="str">
            <v>STAR</v>
          </cell>
        </row>
        <row r="181">
          <cell r="B181">
            <v>71</v>
          </cell>
          <cell r="C181" t="str">
            <v>Wellpoint</v>
          </cell>
          <cell r="F181" t="str">
            <v>Wellpoint</v>
          </cell>
          <cell r="G181" t="str">
            <v>Harris</v>
          </cell>
          <cell r="H181" t="str">
            <v>STAR</v>
          </cell>
        </row>
        <row r="182">
          <cell r="B182">
            <v>72</v>
          </cell>
          <cell r="C182" t="str">
            <v>Texas Children's Health Plan</v>
          </cell>
          <cell r="F182" t="str">
            <v>Texas Children's Health Plan</v>
          </cell>
          <cell r="G182" t="str">
            <v>Harris</v>
          </cell>
          <cell r="H182" t="str">
            <v>STAR</v>
          </cell>
        </row>
        <row r="183">
          <cell r="B183">
            <v>72</v>
          </cell>
          <cell r="C183" t="str">
            <v>Texas Children's Health Plan</v>
          </cell>
          <cell r="F183" t="str">
            <v>Texas Children's Health Plan</v>
          </cell>
          <cell r="G183" t="str">
            <v>Harris</v>
          </cell>
          <cell r="H183" t="str">
            <v>STAR</v>
          </cell>
        </row>
        <row r="184">
          <cell r="B184">
            <v>72</v>
          </cell>
          <cell r="C184" t="str">
            <v>Texas Children's Health Plan</v>
          </cell>
          <cell r="F184" t="str">
            <v>Texas Children's Health Plan</v>
          </cell>
          <cell r="G184" t="str">
            <v>Harris</v>
          </cell>
          <cell r="H184" t="str">
            <v>STAR</v>
          </cell>
        </row>
        <row r="185">
          <cell r="B185">
            <v>72</v>
          </cell>
          <cell r="C185" t="str">
            <v>Texas Children's Health Plan</v>
          </cell>
          <cell r="F185" t="str">
            <v>Texas Children's Health Plan</v>
          </cell>
          <cell r="G185" t="str">
            <v>Harris</v>
          </cell>
          <cell r="H185" t="str">
            <v>STAR</v>
          </cell>
        </row>
        <row r="186">
          <cell r="B186">
            <v>72</v>
          </cell>
          <cell r="C186" t="str">
            <v>Texas Children's Health Plan</v>
          </cell>
          <cell r="F186" t="str">
            <v>Texas Children's Health Plan</v>
          </cell>
          <cell r="G186" t="str">
            <v>Harris</v>
          </cell>
          <cell r="H186" t="str">
            <v>STAR</v>
          </cell>
        </row>
        <row r="187">
          <cell r="B187">
            <v>72</v>
          </cell>
          <cell r="C187" t="str">
            <v>Texas Children's Health Plan</v>
          </cell>
          <cell r="F187" t="str">
            <v>Texas Children's Health Plan</v>
          </cell>
          <cell r="G187" t="str">
            <v>Harris</v>
          </cell>
          <cell r="H187" t="str">
            <v>STAR</v>
          </cell>
        </row>
        <row r="188">
          <cell r="B188">
            <v>72</v>
          </cell>
          <cell r="C188" t="str">
            <v>Texas Children's Health Plan</v>
          </cell>
          <cell r="F188" t="str">
            <v>Texas Children's Health Plan</v>
          </cell>
          <cell r="G188" t="str">
            <v>Harris</v>
          </cell>
          <cell r="H188" t="str">
            <v>STAR</v>
          </cell>
        </row>
        <row r="189">
          <cell r="B189">
            <v>72</v>
          </cell>
          <cell r="C189" t="str">
            <v>Texas Children's Health Plan</v>
          </cell>
          <cell r="F189" t="str">
            <v>Texas Children's Health Plan</v>
          </cell>
          <cell r="G189" t="str">
            <v>Harris</v>
          </cell>
          <cell r="H189" t="str">
            <v>STAR</v>
          </cell>
        </row>
        <row r="190">
          <cell r="B190">
            <v>72</v>
          </cell>
          <cell r="C190" t="str">
            <v>Texas Children's Health Plan</v>
          </cell>
          <cell r="F190" t="str">
            <v>Texas Children's Health Plan</v>
          </cell>
          <cell r="G190" t="str">
            <v>Harris</v>
          </cell>
          <cell r="H190" t="str">
            <v>STAR</v>
          </cell>
        </row>
        <row r="191">
          <cell r="B191">
            <v>72</v>
          </cell>
          <cell r="C191" t="str">
            <v>Texas Children's Health Plan</v>
          </cell>
          <cell r="F191" t="str">
            <v>Texas Children's Health Plan</v>
          </cell>
          <cell r="G191" t="str">
            <v>Harris</v>
          </cell>
          <cell r="H191" t="str">
            <v>STAR</v>
          </cell>
        </row>
        <row r="192">
          <cell r="B192">
            <v>72</v>
          </cell>
          <cell r="C192" t="str">
            <v>Texas Children's Health Plan</v>
          </cell>
          <cell r="F192" t="str">
            <v>Texas Children's Health Plan</v>
          </cell>
          <cell r="G192" t="str">
            <v>Harris</v>
          </cell>
          <cell r="H192" t="str">
            <v>STAR</v>
          </cell>
        </row>
        <row r="193">
          <cell r="B193">
            <v>72</v>
          </cell>
          <cell r="C193" t="str">
            <v>Texas Children's Health Plan</v>
          </cell>
          <cell r="F193" t="str">
            <v>Texas Children's Health Plan</v>
          </cell>
          <cell r="G193" t="str">
            <v>Harris</v>
          </cell>
          <cell r="H193" t="str">
            <v>STAR</v>
          </cell>
        </row>
        <row r="194">
          <cell r="B194">
            <v>79</v>
          </cell>
          <cell r="C194" t="str">
            <v>Community Health Choice</v>
          </cell>
          <cell r="F194" t="str">
            <v>Community Health Choice</v>
          </cell>
          <cell r="G194" t="str">
            <v>Harris</v>
          </cell>
          <cell r="H194" t="str">
            <v>STAR</v>
          </cell>
        </row>
        <row r="195">
          <cell r="B195">
            <v>79</v>
          </cell>
          <cell r="C195" t="str">
            <v>Community Health Choice</v>
          </cell>
          <cell r="F195" t="str">
            <v>Community Health Choice</v>
          </cell>
          <cell r="G195" t="str">
            <v>Harris</v>
          </cell>
          <cell r="H195" t="str">
            <v>STAR</v>
          </cell>
        </row>
        <row r="196">
          <cell r="B196">
            <v>79</v>
          </cell>
          <cell r="C196" t="str">
            <v>Community Health Choice</v>
          </cell>
          <cell r="F196" t="str">
            <v>Community Health Choice</v>
          </cell>
          <cell r="G196" t="str">
            <v>Harris</v>
          </cell>
          <cell r="H196" t="str">
            <v>STAR</v>
          </cell>
        </row>
        <row r="197">
          <cell r="B197">
            <v>79</v>
          </cell>
          <cell r="C197" t="str">
            <v>Community Health Choice</v>
          </cell>
          <cell r="F197" t="str">
            <v>Community Health Choice</v>
          </cell>
          <cell r="G197" t="str">
            <v>Harris</v>
          </cell>
          <cell r="H197" t="str">
            <v>STAR</v>
          </cell>
        </row>
        <row r="198">
          <cell r="B198">
            <v>79</v>
          </cell>
          <cell r="C198" t="str">
            <v>Community Health Choice</v>
          </cell>
          <cell r="F198" t="str">
            <v>Community Health Choice</v>
          </cell>
          <cell r="G198" t="str">
            <v>Harris</v>
          </cell>
          <cell r="H198" t="str">
            <v>STAR</v>
          </cell>
        </row>
        <row r="199">
          <cell r="B199">
            <v>79</v>
          </cell>
          <cell r="C199" t="str">
            <v>Community Health Choice</v>
          </cell>
          <cell r="F199" t="str">
            <v>Community Health Choice</v>
          </cell>
          <cell r="G199" t="str">
            <v>Harris</v>
          </cell>
          <cell r="H199" t="str">
            <v>STAR</v>
          </cell>
        </row>
        <row r="200">
          <cell r="B200">
            <v>79</v>
          </cell>
          <cell r="C200" t="str">
            <v>Community Health Choice</v>
          </cell>
          <cell r="F200" t="str">
            <v>Community Health Choice</v>
          </cell>
          <cell r="G200" t="str">
            <v>Harris</v>
          </cell>
          <cell r="H200" t="str">
            <v>STAR</v>
          </cell>
        </row>
        <row r="201">
          <cell r="B201">
            <v>79</v>
          </cell>
          <cell r="C201" t="str">
            <v>Community Health Choice</v>
          </cell>
          <cell r="F201" t="str">
            <v>Community Health Choice</v>
          </cell>
          <cell r="G201" t="str">
            <v>Harris</v>
          </cell>
          <cell r="H201" t="str">
            <v>STAR</v>
          </cell>
        </row>
        <row r="202">
          <cell r="B202">
            <v>79</v>
          </cell>
          <cell r="C202" t="str">
            <v>Community Health Choice</v>
          </cell>
          <cell r="F202" t="str">
            <v>Community Health Choice</v>
          </cell>
          <cell r="G202" t="str">
            <v>Harris</v>
          </cell>
          <cell r="H202" t="str">
            <v>STAR</v>
          </cell>
        </row>
        <row r="203">
          <cell r="B203">
            <v>79</v>
          </cell>
          <cell r="C203" t="str">
            <v>Community Health Choice</v>
          </cell>
          <cell r="F203" t="str">
            <v>Community Health Choice</v>
          </cell>
          <cell r="G203" t="str">
            <v>Harris</v>
          </cell>
          <cell r="H203" t="str">
            <v>STAR</v>
          </cell>
        </row>
        <row r="204">
          <cell r="B204">
            <v>79</v>
          </cell>
          <cell r="C204" t="str">
            <v>Community Health Choice</v>
          </cell>
          <cell r="F204" t="str">
            <v>Community Health Choice</v>
          </cell>
          <cell r="G204" t="str">
            <v>Harris</v>
          </cell>
          <cell r="H204" t="str">
            <v>STAR</v>
          </cell>
        </row>
        <row r="205">
          <cell r="B205">
            <v>79</v>
          </cell>
          <cell r="C205" t="str">
            <v>Community Health Choice</v>
          </cell>
          <cell r="F205" t="str">
            <v>Community Health Choice</v>
          </cell>
          <cell r="G205" t="str">
            <v>Harris</v>
          </cell>
          <cell r="H205" t="str">
            <v>STAR</v>
          </cell>
        </row>
        <row r="206">
          <cell r="B206">
            <v>82</v>
          </cell>
          <cell r="C206" t="str">
            <v>Driscoll Children's Health Plan</v>
          </cell>
          <cell r="F206" t="str">
            <v>Driscoll Children's Health Plan</v>
          </cell>
          <cell r="G206" t="str">
            <v>Nueces</v>
          </cell>
          <cell r="H206" t="str">
            <v>STAR</v>
          </cell>
        </row>
        <row r="207">
          <cell r="B207">
            <v>82</v>
          </cell>
          <cell r="C207" t="str">
            <v>Driscoll Children's Health Plan</v>
          </cell>
          <cell r="F207" t="str">
            <v>Driscoll Children's Health Plan</v>
          </cell>
          <cell r="G207" t="str">
            <v>Nueces</v>
          </cell>
          <cell r="H207" t="str">
            <v>STAR</v>
          </cell>
        </row>
        <row r="208">
          <cell r="B208">
            <v>82</v>
          </cell>
          <cell r="C208" t="str">
            <v>Driscoll Children's Health Plan</v>
          </cell>
          <cell r="F208" t="str">
            <v>Driscoll Children's Health Plan</v>
          </cell>
          <cell r="G208" t="str">
            <v>Nueces</v>
          </cell>
          <cell r="H208" t="str">
            <v>STAR</v>
          </cell>
        </row>
        <row r="209">
          <cell r="B209">
            <v>82</v>
          </cell>
          <cell r="C209" t="str">
            <v>Driscoll Children's Health Plan</v>
          </cell>
          <cell r="F209" t="str">
            <v>Driscoll Children's Health Plan</v>
          </cell>
          <cell r="G209" t="str">
            <v>Nueces</v>
          </cell>
          <cell r="H209" t="str">
            <v>STAR</v>
          </cell>
        </row>
        <row r="210">
          <cell r="B210">
            <v>82</v>
          </cell>
          <cell r="C210" t="str">
            <v>Driscoll Children's Health Plan</v>
          </cell>
          <cell r="F210" t="str">
            <v>Driscoll Children's Health Plan</v>
          </cell>
          <cell r="G210" t="str">
            <v>Nueces</v>
          </cell>
          <cell r="H210" t="str">
            <v>STAR</v>
          </cell>
        </row>
        <row r="211">
          <cell r="B211">
            <v>82</v>
          </cell>
          <cell r="C211" t="str">
            <v>Driscoll Children's Health Plan</v>
          </cell>
          <cell r="F211" t="str">
            <v>Driscoll Children's Health Plan</v>
          </cell>
          <cell r="G211" t="str">
            <v>Nueces</v>
          </cell>
          <cell r="H211" t="str">
            <v>STAR</v>
          </cell>
        </row>
        <row r="212">
          <cell r="B212">
            <v>82</v>
          </cell>
          <cell r="C212" t="str">
            <v>Driscoll Children's Health Plan</v>
          </cell>
          <cell r="F212" t="str">
            <v>Driscoll Children's Health Plan</v>
          </cell>
          <cell r="G212" t="str">
            <v>Nueces</v>
          </cell>
          <cell r="H212" t="str">
            <v>STAR</v>
          </cell>
        </row>
        <row r="213">
          <cell r="B213">
            <v>82</v>
          </cell>
          <cell r="C213" t="str">
            <v>Driscoll Children's Health Plan</v>
          </cell>
          <cell r="F213" t="str">
            <v>Driscoll Children's Health Plan</v>
          </cell>
          <cell r="G213" t="str">
            <v>Nueces</v>
          </cell>
          <cell r="H213" t="str">
            <v>STAR</v>
          </cell>
        </row>
        <row r="214">
          <cell r="B214">
            <v>82</v>
          </cell>
          <cell r="C214" t="str">
            <v>Driscoll Children's Health Plan</v>
          </cell>
          <cell r="F214" t="str">
            <v>Driscoll Children's Health Plan</v>
          </cell>
          <cell r="G214" t="str">
            <v>Nueces</v>
          </cell>
          <cell r="H214" t="str">
            <v>STAR</v>
          </cell>
        </row>
        <row r="215">
          <cell r="B215">
            <v>82</v>
          </cell>
          <cell r="C215" t="str">
            <v>Driscoll Children's Health Plan</v>
          </cell>
          <cell r="F215" t="str">
            <v>Driscoll Children's Health Plan</v>
          </cell>
          <cell r="G215" t="str">
            <v>Nueces</v>
          </cell>
          <cell r="H215" t="str">
            <v>STAR</v>
          </cell>
        </row>
        <row r="216">
          <cell r="B216">
            <v>82</v>
          </cell>
          <cell r="C216" t="str">
            <v>Driscoll Children's Health Plan</v>
          </cell>
          <cell r="F216" t="str">
            <v>Driscoll Children's Health Plan</v>
          </cell>
          <cell r="G216" t="str">
            <v>Nueces</v>
          </cell>
          <cell r="H216" t="str">
            <v>STAR</v>
          </cell>
        </row>
        <row r="217">
          <cell r="B217">
            <v>82</v>
          </cell>
          <cell r="C217" t="str">
            <v>Driscoll Children's Health Plan</v>
          </cell>
          <cell r="F217" t="str">
            <v>Driscoll Children's Health Plan</v>
          </cell>
          <cell r="G217" t="str">
            <v>Nueces</v>
          </cell>
          <cell r="H217" t="str">
            <v>STAR</v>
          </cell>
        </row>
        <row r="218">
          <cell r="B218">
            <v>83</v>
          </cell>
          <cell r="C218" t="str">
            <v>Superior Health Plan</v>
          </cell>
          <cell r="F218" t="str">
            <v>Superior Health Plan</v>
          </cell>
          <cell r="G218" t="str">
            <v>Nueces</v>
          </cell>
          <cell r="H218" t="str">
            <v>STAR</v>
          </cell>
        </row>
        <row r="219">
          <cell r="B219">
            <v>83</v>
          </cell>
          <cell r="C219" t="str">
            <v>Superior Health Plan</v>
          </cell>
          <cell r="F219" t="str">
            <v>Superior Health Plan</v>
          </cell>
          <cell r="G219" t="str">
            <v>Nueces</v>
          </cell>
          <cell r="H219" t="str">
            <v>STAR</v>
          </cell>
        </row>
        <row r="220">
          <cell r="B220">
            <v>83</v>
          </cell>
          <cell r="C220" t="str">
            <v>Superior Health Plan</v>
          </cell>
          <cell r="F220" t="str">
            <v>Superior Health Plan</v>
          </cell>
          <cell r="G220" t="str">
            <v>Nueces</v>
          </cell>
          <cell r="H220" t="str">
            <v>STAR</v>
          </cell>
        </row>
        <row r="221">
          <cell r="B221">
            <v>83</v>
          </cell>
          <cell r="C221" t="str">
            <v>Superior Health Plan</v>
          </cell>
          <cell r="F221" t="str">
            <v>Superior Health Plan</v>
          </cell>
          <cell r="G221" t="str">
            <v>Nueces</v>
          </cell>
          <cell r="H221" t="str">
            <v>STAR</v>
          </cell>
        </row>
        <row r="222">
          <cell r="B222">
            <v>83</v>
          </cell>
          <cell r="C222" t="str">
            <v>Superior Health Plan</v>
          </cell>
          <cell r="F222" t="str">
            <v>Superior Health Plan</v>
          </cell>
          <cell r="G222" t="str">
            <v>Nueces</v>
          </cell>
          <cell r="H222" t="str">
            <v>STAR</v>
          </cell>
        </row>
        <row r="223">
          <cell r="B223">
            <v>83</v>
          </cell>
          <cell r="C223" t="str">
            <v>Superior Health Plan</v>
          </cell>
          <cell r="F223" t="str">
            <v>Superior Health Plan</v>
          </cell>
          <cell r="G223" t="str">
            <v>Nueces</v>
          </cell>
          <cell r="H223" t="str">
            <v>STAR</v>
          </cell>
        </row>
        <row r="224">
          <cell r="B224">
            <v>83</v>
          </cell>
          <cell r="C224" t="str">
            <v>Superior Health Plan</v>
          </cell>
          <cell r="F224" t="str">
            <v>Superior Health Plan</v>
          </cell>
          <cell r="G224" t="str">
            <v>Nueces</v>
          </cell>
          <cell r="H224" t="str">
            <v>STAR</v>
          </cell>
        </row>
        <row r="225">
          <cell r="B225">
            <v>83</v>
          </cell>
          <cell r="C225" t="str">
            <v>Superior Health Plan</v>
          </cell>
          <cell r="F225" t="str">
            <v>Superior Health Plan</v>
          </cell>
          <cell r="G225" t="str">
            <v>Nueces</v>
          </cell>
          <cell r="H225" t="str">
            <v>STAR</v>
          </cell>
        </row>
        <row r="226">
          <cell r="B226">
            <v>83</v>
          </cell>
          <cell r="C226" t="str">
            <v>Superior Health Plan</v>
          </cell>
          <cell r="F226" t="str">
            <v>Superior Health Plan</v>
          </cell>
          <cell r="G226" t="str">
            <v>Nueces</v>
          </cell>
          <cell r="H226" t="str">
            <v>STAR</v>
          </cell>
        </row>
        <row r="227">
          <cell r="B227">
            <v>83</v>
          </cell>
          <cell r="C227" t="str">
            <v>Superior Health Plan</v>
          </cell>
          <cell r="F227" t="str">
            <v>Superior Health Plan</v>
          </cell>
          <cell r="G227" t="str">
            <v>Nueces</v>
          </cell>
          <cell r="H227" t="str">
            <v>STAR</v>
          </cell>
        </row>
        <row r="228">
          <cell r="B228">
            <v>83</v>
          </cell>
          <cell r="C228" t="str">
            <v>Superior Health Plan</v>
          </cell>
          <cell r="F228" t="str">
            <v>Superior Health Plan</v>
          </cell>
          <cell r="G228" t="str">
            <v>Nueces</v>
          </cell>
          <cell r="H228" t="str">
            <v>STAR</v>
          </cell>
        </row>
        <row r="229">
          <cell r="B229">
            <v>83</v>
          </cell>
          <cell r="C229" t="str">
            <v>Superior Health Plan</v>
          </cell>
          <cell r="F229" t="str">
            <v>Superior Health Plan</v>
          </cell>
          <cell r="G229" t="str">
            <v>Nueces</v>
          </cell>
          <cell r="H229" t="str">
            <v>STAR</v>
          </cell>
        </row>
        <row r="230">
          <cell r="B230">
            <v>90</v>
          </cell>
          <cell r="C230" t="str">
            <v>Wellpoint</v>
          </cell>
          <cell r="F230" t="str">
            <v>Wellpoint</v>
          </cell>
          <cell r="G230" t="str">
            <v>Dallas</v>
          </cell>
          <cell r="H230" t="str">
            <v>STAR</v>
          </cell>
        </row>
        <row r="231">
          <cell r="B231">
            <v>90</v>
          </cell>
          <cell r="C231" t="str">
            <v>Wellpoint</v>
          </cell>
          <cell r="F231" t="str">
            <v>Wellpoint</v>
          </cell>
          <cell r="G231" t="str">
            <v>Dallas</v>
          </cell>
          <cell r="H231" t="str">
            <v>STAR</v>
          </cell>
        </row>
        <row r="232">
          <cell r="B232">
            <v>90</v>
          </cell>
          <cell r="C232" t="str">
            <v>Wellpoint</v>
          </cell>
          <cell r="F232" t="str">
            <v>Wellpoint</v>
          </cell>
          <cell r="G232" t="str">
            <v>Dallas</v>
          </cell>
          <cell r="H232" t="str">
            <v>STAR</v>
          </cell>
        </row>
        <row r="233">
          <cell r="B233">
            <v>90</v>
          </cell>
          <cell r="C233" t="str">
            <v>Wellpoint</v>
          </cell>
          <cell r="F233" t="str">
            <v>Wellpoint</v>
          </cell>
          <cell r="G233" t="str">
            <v>Dallas</v>
          </cell>
          <cell r="H233" t="str">
            <v>STAR</v>
          </cell>
        </row>
        <row r="234">
          <cell r="B234">
            <v>90</v>
          </cell>
          <cell r="C234" t="str">
            <v>Wellpoint</v>
          </cell>
          <cell r="F234" t="str">
            <v>Wellpoint</v>
          </cell>
          <cell r="G234" t="str">
            <v>Dallas</v>
          </cell>
          <cell r="H234" t="str">
            <v>STAR</v>
          </cell>
        </row>
        <row r="235">
          <cell r="B235">
            <v>90</v>
          </cell>
          <cell r="C235" t="str">
            <v>Wellpoint</v>
          </cell>
          <cell r="F235" t="str">
            <v>Wellpoint</v>
          </cell>
          <cell r="G235" t="str">
            <v>Dallas</v>
          </cell>
          <cell r="H235" t="str">
            <v>STAR</v>
          </cell>
        </row>
        <row r="236">
          <cell r="B236">
            <v>90</v>
          </cell>
          <cell r="C236" t="str">
            <v>Wellpoint</v>
          </cell>
          <cell r="F236" t="str">
            <v>Wellpoint</v>
          </cell>
          <cell r="G236" t="str">
            <v>Dallas</v>
          </cell>
          <cell r="H236" t="str">
            <v>STAR</v>
          </cell>
        </row>
        <row r="237">
          <cell r="B237">
            <v>90</v>
          </cell>
          <cell r="C237" t="str">
            <v>Wellpoint</v>
          </cell>
          <cell r="F237" t="str">
            <v>Wellpoint</v>
          </cell>
          <cell r="G237" t="str">
            <v>Dallas</v>
          </cell>
          <cell r="H237" t="str">
            <v>STAR</v>
          </cell>
        </row>
        <row r="238">
          <cell r="B238">
            <v>90</v>
          </cell>
          <cell r="C238" t="str">
            <v>Wellpoint</v>
          </cell>
          <cell r="F238" t="str">
            <v>Wellpoint</v>
          </cell>
          <cell r="G238" t="str">
            <v>Dallas</v>
          </cell>
          <cell r="H238" t="str">
            <v>STAR</v>
          </cell>
        </row>
        <row r="239">
          <cell r="B239">
            <v>90</v>
          </cell>
          <cell r="C239" t="str">
            <v>Wellpoint</v>
          </cell>
          <cell r="F239" t="str">
            <v>Wellpoint</v>
          </cell>
          <cell r="G239" t="str">
            <v>Dallas</v>
          </cell>
          <cell r="H239" t="str">
            <v>STAR</v>
          </cell>
        </row>
        <row r="240">
          <cell r="B240">
            <v>90</v>
          </cell>
          <cell r="C240" t="str">
            <v>Wellpoint</v>
          </cell>
          <cell r="F240" t="str">
            <v>Wellpoint</v>
          </cell>
          <cell r="G240" t="str">
            <v>Dallas</v>
          </cell>
          <cell r="H240" t="str">
            <v>STAR</v>
          </cell>
        </row>
        <row r="241">
          <cell r="B241">
            <v>90</v>
          </cell>
          <cell r="C241" t="str">
            <v>Wellpoint</v>
          </cell>
          <cell r="F241" t="str">
            <v>Wellpoint</v>
          </cell>
          <cell r="G241" t="str">
            <v>Dallas</v>
          </cell>
          <cell r="H241" t="str">
            <v>STAR</v>
          </cell>
        </row>
        <row r="242">
          <cell r="B242">
            <v>93</v>
          </cell>
          <cell r="C242" t="str">
            <v>Parkland Community Health Plan</v>
          </cell>
          <cell r="F242" t="str">
            <v>Parkland Community Health Plan</v>
          </cell>
          <cell r="G242" t="str">
            <v>Dallas</v>
          </cell>
          <cell r="H242" t="str">
            <v>STAR</v>
          </cell>
        </row>
        <row r="243">
          <cell r="B243">
            <v>93</v>
          </cell>
          <cell r="C243" t="str">
            <v>Parkland Community Health Plan</v>
          </cell>
          <cell r="F243" t="str">
            <v>Parkland Community Health Plan</v>
          </cell>
          <cell r="G243" t="str">
            <v>Dallas</v>
          </cell>
          <cell r="H243" t="str">
            <v>STAR</v>
          </cell>
        </row>
        <row r="244">
          <cell r="B244">
            <v>93</v>
          </cell>
          <cell r="C244" t="str">
            <v>Parkland Community Health Plan</v>
          </cell>
          <cell r="F244" t="str">
            <v>Parkland Community Health Plan</v>
          </cell>
          <cell r="G244" t="str">
            <v>Dallas</v>
          </cell>
          <cell r="H244" t="str">
            <v>STAR</v>
          </cell>
        </row>
        <row r="245">
          <cell r="B245">
            <v>93</v>
          </cell>
          <cell r="C245" t="str">
            <v>Parkland Community Health Plan</v>
          </cell>
          <cell r="F245" t="str">
            <v>Parkland Community Health Plan</v>
          </cell>
          <cell r="G245" t="str">
            <v>Dallas</v>
          </cell>
          <cell r="H245" t="str">
            <v>STAR</v>
          </cell>
        </row>
        <row r="246">
          <cell r="B246">
            <v>93</v>
          </cell>
          <cell r="C246" t="str">
            <v>Parkland Community Health Plan</v>
          </cell>
          <cell r="F246" t="str">
            <v>Parkland Community Health Plan</v>
          </cell>
          <cell r="G246" t="str">
            <v>Dallas</v>
          </cell>
          <cell r="H246" t="str">
            <v>STAR</v>
          </cell>
        </row>
        <row r="247">
          <cell r="B247">
            <v>93</v>
          </cell>
          <cell r="C247" t="str">
            <v>Parkland Community Health Plan</v>
          </cell>
          <cell r="F247" t="str">
            <v>Parkland Community Health Plan</v>
          </cell>
          <cell r="G247" t="str">
            <v>Dallas</v>
          </cell>
          <cell r="H247" t="str">
            <v>STAR</v>
          </cell>
        </row>
        <row r="248">
          <cell r="B248">
            <v>93</v>
          </cell>
          <cell r="C248" t="str">
            <v>Parkland Community Health Plan</v>
          </cell>
          <cell r="F248" t="str">
            <v>Parkland Community Health Plan</v>
          </cell>
          <cell r="G248" t="str">
            <v>Dallas</v>
          </cell>
          <cell r="H248" t="str">
            <v>STAR</v>
          </cell>
        </row>
        <row r="249">
          <cell r="B249">
            <v>93</v>
          </cell>
          <cell r="C249" t="str">
            <v>Parkland Community Health Plan</v>
          </cell>
          <cell r="F249" t="str">
            <v>Parkland Community Health Plan</v>
          </cell>
          <cell r="G249" t="str">
            <v>Dallas</v>
          </cell>
          <cell r="H249" t="str">
            <v>STAR</v>
          </cell>
        </row>
        <row r="250">
          <cell r="B250">
            <v>93</v>
          </cell>
          <cell r="C250" t="str">
            <v>Parkland Community Health Plan</v>
          </cell>
          <cell r="F250" t="str">
            <v>Parkland Community Health Plan</v>
          </cell>
          <cell r="G250" t="str">
            <v>Dallas</v>
          </cell>
          <cell r="H250" t="str">
            <v>STAR</v>
          </cell>
        </row>
        <row r="251">
          <cell r="B251">
            <v>93</v>
          </cell>
          <cell r="C251" t="str">
            <v>Parkland Community Health Plan</v>
          </cell>
          <cell r="F251" t="str">
            <v>Parkland Community Health Plan</v>
          </cell>
          <cell r="G251" t="str">
            <v>Dallas</v>
          </cell>
          <cell r="H251" t="str">
            <v>STAR</v>
          </cell>
        </row>
        <row r="252">
          <cell r="B252">
            <v>93</v>
          </cell>
          <cell r="C252" t="str">
            <v>Parkland Community Health Plan</v>
          </cell>
          <cell r="F252" t="str">
            <v>Parkland Community Health Plan</v>
          </cell>
          <cell r="G252" t="str">
            <v>Dallas</v>
          </cell>
          <cell r="H252" t="str">
            <v>STAR</v>
          </cell>
        </row>
        <row r="253">
          <cell r="B253">
            <v>93</v>
          </cell>
          <cell r="C253" t="str">
            <v>Parkland Community Health Plan</v>
          </cell>
          <cell r="F253" t="str">
            <v>Parkland Community Health Plan</v>
          </cell>
          <cell r="G253" t="str">
            <v>Dallas</v>
          </cell>
          <cell r="H253" t="str">
            <v>STAR</v>
          </cell>
        </row>
        <row r="254">
          <cell r="B254">
            <v>95</v>
          </cell>
          <cell r="C254" t="str">
            <v>Molina Healthcare of Texas</v>
          </cell>
          <cell r="F254" t="str">
            <v>Molina Healthcare of Texas</v>
          </cell>
          <cell r="G254" t="str">
            <v>DALLAS</v>
          </cell>
          <cell r="H254" t="str">
            <v>STAR</v>
          </cell>
        </row>
        <row r="255">
          <cell r="B255">
            <v>95</v>
          </cell>
          <cell r="C255" t="str">
            <v>Molina Healthcare of Texas</v>
          </cell>
          <cell r="F255" t="str">
            <v>Molina Healthcare of Texas</v>
          </cell>
          <cell r="G255" t="str">
            <v>DALLAS</v>
          </cell>
          <cell r="H255" t="str">
            <v>STAR</v>
          </cell>
        </row>
        <row r="256">
          <cell r="B256">
            <v>95</v>
          </cell>
          <cell r="C256" t="str">
            <v>Molina Healthcare of Texas</v>
          </cell>
          <cell r="F256" t="str">
            <v>Molina Healthcare of Texas</v>
          </cell>
          <cell r="G256" t="str">
            <v>DALLAS</v>
          </cell>
          <cell r="H256" t="str">
            <v>STAR</v>
          </cell>
        </row>
        <row r="257">
          <cell r="B257">
            <v>95</v>
          </cell>
          <cell r="C257" t="str">
            <v>Molina Healthcare of Texas</v>
          </cell>
          <cell r="F257" t="str">
            <v>Molina Healthcare of Texas</v>
          </cell>
          <cell r="G257" t="str">
            <v>DALLAS</v>
          </cell>
          <cell r="H257" t="str">
            <v>STAR</v>
          </cell>
        </row>
        <row r="258">
          <cell r="B258">
            <v>95</v>
          </cell>
          <cell r="C258" t="str">
            <v>Molina Healthcare of Texas</v>
          </cell>
          <cell r="F258" t="str">
            <v>Molina Healthcare of Texas</v>
          </cell>
          <cell r="G258" t="str">
            <v>DALLAS</v>
          </cell>
          <cell r="H258" t="str">
            <v>STAR</v>
          </cell>
        </row>
        <row r="259">
          <cell r="B259">
            <v>95</v>
          </cell>
          <cell r="C259" t="str">
            <v>Molina Healthcare of Texas</v>
          </cell>
          <cell r="F259" t="str">
            <v>Molina Healthcare of Texas</v>
          </cell>
          <cell r="G259" t="str">
            <v>DALLAS</v>
          </cell>
          <cell r="H259" t="str">
            <v>STAR</v>
          </cell>
        </row>
        <row r="260">
          <cell r="B260">
            <v>95</v>
          </cell>
          <cell r="C260" t="str">
            <v>Molina Healthcare of Texas</v>
          </cell>
          <cell r="F260" t="str">
            <v>Molina Healthcare of Texas</v>
          </cell>
          <cell r="G260" t="str">
            <v>DALLAS</v>
          </cell>
          <cell r="H260" t="str">
            <v>STAR</v>
          </cell>
        </row>
        <row r="261">
          <cell r="B261">
            <v>95</v>
          </cell>
          <cell r="C261" t="str">
            <v>Molina Healthcare of Texas</v>
          </cell>
          <cell r="F261" t="str">
            <v>Molina Healthcare of Texas</v>
          </cell>
          <cell r="G261" t="str">
            <v>DALLAS</v>
          </cell>
          <cell r="H261" t="str">
            <v>STAR</v>
          </cell>
        </row>
        <row r="262">
          <cell r="B262">
            <v>95</v>
          </cell>
          <cell r="C262" t="str">
            <v>Molina Healthcare of Texas</v>
          </cell>
          <cell r="F262" t="str">
            <v>Molina Healthcare of Texas</v>
          </cell>
          <cell r="G262" t="str">
            <v>DALLAS</v>
          </cell>
          <cell r="H262" t="str">
            <v>STAR</v>
          </cell>
        </row>
        <row r="263">
          <cell r="B263">
            <v>95</v>
          </cell>
          <cell r="C263" t="str">
            <v>Molina Healthcare of Texas</v>
          </cell>
          <cell r="F263" t="str">
            <v>Molina Healthcare of Texas</v>
          </cell>
          <cell r="G263" t="str">
            <v>DALLAS</v>
          </cell>
          <cell r="H263" t="str">
            <v>STAR</v>
          </cell>
        </row>
        <row r="264">
          <cell r="B264">
            <v>95</v>
          </cell>
          <cell r="C264" t="str">
            <v>Molina Healthcare of Texas</v>
          </cell>
          <cell r="F264" t="str">
            <v>Molina Healthcare of Texas</v>
          </cell>
          <cell r="G264" t="str">
            <v>DALLAS</v>
          </cell>
          <cell r="H264" t="str">
            <v>STAR</v>
          </cell>
        </row>
        <row r="265">
          <cell r="B265">
            <v>95</v>
          </cell>
          <cell r="C265" t="str">
            <v>Molina Healthcare of Texas</v>
          </cell>
          <cell r="F265" t="str">
            <v>Molina Healthcare of Texas</v>
          </cell>
          <cell r="G265" t="str">
            <v>DALLAS</v>
          </cell>
          <cell r="H265" t="str">
            <v>STAR</v>
          </cell>
        </row>
        <row r="266">
          <cell r="B266" t="str">
            <v>1A</v>
          </cell>
          <cell r="C266" t="str">
            <v>Dell Children's Health Plan</v>
          </cell>
          <cell r="F266" t="str">
            <v>Dell Children's Health Plan</v>
          </cell>
          <cell r="G266" t="str">
            <v>Travis</v>
          </cell>
          <cell r="H266" t="str">
            <v>STAR</v>
          </cell>
        </row>
        <row r="267">
          <cell r="B267" t="str">
            <v>1A</v>
          </cell>
          <cell r="C267" t="str">
            <v>Dell Children's Health Plan</v>
          </cell>
          <cell r="F267" t="str">
            <v>Dell Children's Health Plan</v>
          </cell>
          <cell r="G267" t="str">
            <v>Travis</v>
          </cell>
          <cell r="H267" t="str">
            <v>STAR</v>
          </cell>
        </row>
        <row r="268">
          <cell r="B268" t="str">
            <v>1A</v>
          </cell>
          <cell r="C268" t="str">
            <v>Dell Children's Health Plan</v>
          </cell>
          <cell r="F268" t="str">
            <v>Dell Children's Health Plan</v>
          </cell>
          <cell r="G268" t="str">
            <v>Travis</v>
          </cell>
          <cell r="H268" t="str">
            <v>STAR</v>
          </cell>
        </row>
        <row r="269">
          <cell r="B269" t="str">
            <v>1A</v>
          </cell>
          <cell r="C269" t="str">
            <v>Dell Children's Health Plan</v>
          </cell>
          <cell r="F269" t="str">
            <v>Dell Children's Health Plan</v>
          </cell>
          <cell r="G269" t="str">
            <v>Travis</v>
          </cell>
          <cell r="H269" t="str">
            <v>STAR</v>
          </cell>
        </row>
        <row r="270">
          <cell r="B270" t="str">
            <v>1A</v>
          </cell>
          <cell r="C270" t="str">
            <v>Dell Children's Health Plan</v>
          </cell>
          <cell r="F270" t="str">
            <v>Dell Children's Health Plan</v>
          </cell>
          <cell r="G270" t="str">
            <v>Travis</v>
          </cell>
          <cell r="H270" t="str">
            <v>STAR</v>
          </cell>
        </row>
        <row r="271">
          <cell r="B271" t="str">
            <v>1A</v>
          </cell>
          <cell r="C271" t="str">
            <v>Dell Children's Health Plan</v>
          </cell>
          <cell r="F271" t="str">
            <v>Dell Children's Health Plan</v>
          </cell>
          <cell r="G271" t="str">
            <v>Travis</v>
          </cell>
          <cell r="H271" t="str">
            <v>STAR</v>
          </cell>
        </row>
        <row r="272">
          <cell r="B272" t="str">
            <v>1A</v>
          </cell>
          <cell r="C272" t="str">
            <v>Dell Children's Health Plan</v>
          </cell>
          <cell r="F272" t="str">
            <v>Dell Children's Health Plan</v>
          </cell>
          <cell r="G272" t="str">
            <v>Travis</v>
          </cell>
          <cell r="H272" t="str">
            <v>STAR</v>
          </cell>
        </row>
        <row r="273">
          <cell r="B273" t="str">
            <v>1A</v>
          </cell>
          <cell r="C273" t="str">
            <v>Dell Children's Health Plan</v>
          </cell>
          <cell r="F273" t="str">
            <v>Dell Children's Health Plan</v>
          </cell>
          <cell r="G273" t="str">
            <v>Travis</v>
          </cell>
          <cell r="H273" t="str">
            <v>STAR</v>
          </cell>
        </row>
        <row r="274">
          <cell r="B274" t="str">
            <v>1A</v>
          </cell>
          <cell r="C274" t="str">
            <v>Dell Children's Health Plan</v>
          </cell>
          <cell r="F274" t="str">
            <v>Dell Children's Health Plan</v>
          </cell>
          <cell r="G274" t="str">
            <v>Travis</v>
          </cell>
          <cell r="H274" t="str">
            <v>STAR</v>
          </cell>
        </row>
        <row r="275">
          <cell r="B275" t="str">
            <v>1A</v>
          </cell>
          <cell r="C275" t="str">
            <v>Dell Children's Health Plan</v>
          </cell>
          <cell r="F275" t="str">
            <v>Dell Children's Health Plan</v>
          </cell>
          <cell r="G275" t="str">
            <v>Travis</v>
          </cell>
          <cell r="H275" t="str">
            <v>STAR</v>
          </cell>
        </row>
        <row r="276">
          <cell r="B276" t="str">
            <v>1A</v>
          </cell>
          <cell r="C276" t="str">
            <v>Dell Children's Health Plan</v>
          </cell>
          <cell r="F276" t="str">
            <v>Dell Children's Health Plan</v>
          </cell>
          <cell r="G276" t="str">
            <v>Travis</v>
          </cell>
          <cell r="H276" t="str">
            <v>STAR</v>
          </cell>
        </row>
        <row r="277">
          <cell r="B277" t="str">
            <v>1A</v>
          </cell>
          <cell r="C277" t="str">
            <v>Dell Children's Health Plan</v>
          </cell>
          <cell r="F277" t="str">
            <v>Dell Children's Health Plan</v>
          </cell>
          <cell r="G277" t="str">
            <v>Travis</v>
          </cell>
          <cell r="H277" t="str">
            <v>STAR</v>
          </cell>
        </row>
        <row r="278">
          <cell r="B278" t="str">
            <v>1P</v>
          </cell>
          <cell r="C278" t="str">
            <v>BlueCross BlueShield</v>
          </cell>
          <cell r="F278" t="str">
            <v>BlueCross BlueShield</v>
          </cell>
          <cell r="G278" t="str">
            <v>TRAVIS</v>
          </cell>
          <cell r="H278" t="str">
            <v>STAR</v>
          </cell>
        </row>
        <row r="279">
          <cell r="B279" t="str">
            <v>1P</v>
          </cell>
          <cell r="C279" t="str">
            <v>BlueCross BlueShield</v>
          </cell>
          <cell r="F279" t="str">
            <v>BlueCross BlueShield</v>
          </cell>
          <cell r="G279" t="str">
            <v>TRAVIS</v>
          </cell>
          <cell r="H279" t="str">
            <v>STAR</v>
          </cell>
        </row>
        <row r="280">
          <cell r="B280" t="str">
            <v>1P</v>
          </cell>
          <cell r="C280" t="str">
            <v>BlueCross BlueShield</v>
          </cell>
          <cell r="F280" t="str">
            <v>BlueCross BlueShield</v>
          </cell>
          <cell r="G280" t="str">
            <v>TRAVIS</v>
          </cell>
          <cell r="H280" t="str">
            <v>STAR</v>
          </cell>
        </row>
        <row r="281">
          <cell r="B281" t="str">
            <v>1P</v>
          </cell>
          <cell r="C281" t="str">
            <v>BlueCross BlueShield</v>
          </cell>
          <cell r="F281" t="str">
            <v>BlueCross BlueShield</v>
          </cell>
          <cell r="G281" t="str">
            <v>TRAVIS</v>
          </cell>
          <cell r="H281" t="str">
            <v>STAR</v>
          </cell>
        </row>
        <row r="282">
          <cell r="B282" t="str">
            <v>1P</v>
          </cell>
          <cell r="C282" t="str">
            <v>BlueCross BlueShield</v>
          </cell>
          <cell r="F282" t="str">
            <v>BlueCross BlueShield</v>
          </cell>
          <cell r="G282" t="str">
            <v>TRAVIS</v>
          </cell>
          <cell r="H282" t="str">
            <v>STAR</v>
          </cell>
        </row>
        <row r="283">
          <cell r="B283" t="str">
            <v>1P</v>
          </cell>
          <cell r="C283" t="str">
            <v>BlueCross BlueShield</v>
          </cell>
          <cell r="F283" t="str">
            <v>BlueCross BlueShield</v>
          </cell>
          <cell r="G283" t="str">
            <v>TRAVIS</v>
          </cell>
          <cell r="H283" t="str">
            <v>STAR</v>
          </cell>
        </row>
        <row r="284">
          <cell r="B284" t="str">
            <v>1P</v>
          </cell>
          <cell r="C284" t="str">
            <v>BlueCross BlueShield</v>
          </cell>
          <cell r="F284" t="str">
            <v>BlueCross BlueShield</v>
          </cell>
          <cell r="G284" t="str">
            <v>TRAVIS</v>
          </cell>
          <cell r="H284" t="str">
            <v>STAR</v>
          </cell>
        </row>
        <row r="285">
          <cell r="B285" t="str">
            <v>1P</v>
          </cell>
          <cell r="C285" t="str">
            <v>BlueCross BlueShield</v>
          </cell>
          <cell r="F285" t="str">
            <v>BlueCross BlueShield</v>
          </cell>
          <cell r="G285" t="str">
            <v>TRAVIS</v>
          </cell>
          <cell r="H285" t="str">
            <v>STAR</v>
          </cell>
        </row>
        <row r="286">
          <cell r="B286" t="str">
            <v>1P</v>
          </cell>
          <cell r="C286" t="str">
            <v>BlueCross BlueShield</v>
          </cell>
          <cell r="F286" t="str">
            <v>BlueCross BlueShield</v>
          </cell>
          <cell r="G286" t="str">
            <v>TRAVIS</v>
          </cell>
          <cell r="H286" t="str">
            <v>STAR</v>
          </cell>
        </row>
        <row r="287">
          <cell r="B287" t="str">
            <v>1P</v>
          </cell>
          <cell r="C287" t="str">
            <v>BlueCross BlueShield</v>
          </cell>
          <cell r="F287" t="str">
            <v>BlueCross BlueShield</v>
          </cell>
          <cell r="G287" t="str">
            <v>TRAVIS</v>
          </cell>
          <cell r="H287" t="str">
            <v>STAR</v>
          </cell>
        </row>
        <row r="288">
          <cell r="B288" t="str">
            <v>1P</v>
          </cell>
          <cell r="C288" t="str">
            <v>BlueCross BlueShield</v>
          </cell>
          <cell r="F288" t="str">
            <v>BlueCross BlueShield</v>
          </cell>
          <cell r="G288" t="str">
            <v>TRAVIS</v>
          </cell>
          <cell r="H288" t="str">
            <v>STAR</v>
          </cell>
        </row>
        <row r="289">
          <cell r="B289" t="str">
            <v>1P</v>
          </cell>
          <cell r="C289" t="str">
            <v>BlueCross BlueShield</v>
          </cell>
          <cell r="F289" t="str">
            <v>BlueCross BlueShield</v>
          </cell>
          <cell r="G289" t="str">
            <v>TRAVIS</v>
          </cell>
          <cell r="H289" t="str">
            <v>STAR</v>
          </cell>
        </row>
        <row r="290">
          <cell r="B290" t="str">
            <v>2Q</v>
          </cell>
          <cell r="C290" t="str">
            <v>UnitedHealthCare Community Plan</v>
          </cell>
          <cell r="F290" t="str">
            <v>UnitedHealthCare Community Plan</v>
          </cell>
          <cell r="G290" t="str">
            <v>Nueces</v>
          </cell>
          <cell r="H290" t="str">
            <v>STAR</v>
          </cell>
        </row>
        <row r="291">
          <cell r="B291" t="str">
            <v>2Q</v>
          </cell>
          <cell r="C291" t="str">
            <v>UnitedHealthCare Community Plan</v>
          </cell>
          <cell r="F291" t="str">
            <v>UnitedHealthCare Community Plan</v>
          </cell>
          <cell r="G291" t="str">
            <v>Nueces</v>
          </cell>
          <cell r="H291" t="str">
            <v>STAR</v>
          </cell>
        </row>
        <row r="292">
          <cell r="B292" t="str">
            <v>2Q</v>
          </cell>
          <cell r="C292" t="str">
            <v>UnitedHealthCare Community Plan</v>
          </cell>
          <cell r="F292" t="str">
            <v>UnitedHealthCare Community Plan</v>
          </cell>
          <cell r="G292" t="str">
            <v>Nueces</v>
          </cell>
          <cell r="H292" t="str">
            <v>STAR</v>
          </cell>
        </row>
        <row r="293">
          <cell r="B293" t="str">
            <v>2Q</v>
          </cell>
          <cell r="C293" t="str">
            <v>UnitedHealthCare Community Plan</v>
          </cell>
          <cell r="F293" t="str">
            <v>UnitedHealthCare Community Plan</v>
          </cell>
          <cell r="G293" t="str">
            <v>Nueces</v>
          </cell>
          <cell r="H293" t="str">
            <v>STAR</v>
          </cell>
        </row>
        <row r="294">
          <cell r="B294" t="str">
            <v>2Q</v>
          </cell>
          <cell r="C294" t="str">
            <v>UnitedHealthCare Community Plan</v>
          </cell>
          <cell r="F294" t="str">
            <v>UnitedHealthCare Community Plan</v>
          </cell>
          <cell r="G294" t="str">
            <v>Nueces</v>
          </cell>
          <cell r="H294" t="str">
            <v>STAR</v>
          </cell>
        </row>
        <row r="295">
          <cell r="B295" t="str">
            <v>2Q</v>
          </cell>
          <cell r="C295" t="str">
            <v>UnitedHealthCare Community Plan</v>
          </cell>
          <cell r="F295" t="str">
            <v>UnitedHealthCare Community Plan</v>
          </cell>
          <cell r="G295" t="str">
            <v>Nueces</v>
          </cell>
          <cell r="H295" t="str">
            <v>STAR</v>
          </cell>
        </row>
        <row r="296">
          <cell r="B296" t="str">
            <v>2Q</v>
          </cell>
          <cell r="C296" t="str">
            <v>UnitedHealthCare Community Plan</v>
          </cell>
          <cell r="F296" t="str">
            <v>UnitedHealthCare Community Plan</v>
          </cell>
          <cell r="G296" t="str">
            <v>Nueces</v>
          </cell>
          <cell r="H296" t="str">
            <v>STAR</v>
          </cell>
        </row>
        <row r="297">
          <cell r="B297" t="str">
            <v>2Q</v>
          </cell>
          <cell r="C297" t="str">
            <v>UnitedHealthCare Community Plan</v>
          </cell>
          <cell r="F297" t="str">
            <v>UnitedHealthCare Community Plan</v>
          </cell>
          <cell r="G297" t="str">
            <v>Nueces</v>
          </cell>
          <cell r="H297" t="str">
            <v>STAR</v>
          </cell>
        </row>
        <row r="298">
          <cell r="B298" t="str">
            <v>2Q</v>
          </cell>
          <cell r="C298" t="str">
            <v>UnitedHealthCare Community Plan</v>
          </cell>
          <cell r="F298" t="str">
            <v>UnitedHealthCare Community Plan</v>
          </cell>
          <cell r="G298" t="str">
            <v>Nueces</v>
          </cell>
          <cell r="H298" t="str">
            <v>STAR</v>
          </cell>
        </row>
        <row r="299">
          <cell r="B299" t="str">
            <v>2Q</v>
          </cell>
          <cell r="C299" t="str">
            <v>UnitedHealthCare Community Plan</v>
          </cell>
          <cell r="F299" t="str">
            <v>UnitedHealthCare Community Plan</v>
          </cell>
          <cell r="G299" t="str">
            <v>Nueces</v>
          </cell>
          <cell r="H299" t="str">
            <v>STAR</v>
          </cell>
        </row>
        <row r="300">
          <cell r="B300" t="str">
            <v>2Q</v>
          </cell>
          <cell r="C300" t="str">
            <v>UnitedHealthCare Community Plan</v>
          </cell>
          <cell r="F300" t="str">
            <v>UnitedHealthCare Community Plan</v>
          </cell>
          <cell r="G300" t="str">
            <v>Nueces</v>
          </cell>
          <cell r="H300" t="str">
            <v>STAR</v>
          </cell>
        </row>
        <row r="301">
          <cell r="B301" t="str">
            <v>2Q</v>
          </cell>
          <cell r="C301" t="str">
            <v>UnitedHealthCare Community Plan</v>
          </cell>
          <cell r="F301" t="str">
            <v>UnitedHealthCare Community Plan</v>
          </cell>
          <cell r="G301" t="str">
            <v>Nueces</v>
          </cell>
          <cell r="H301" t="str">
            <v>STAR</v>
          </cell>
        </row>
        <row r="302">
          <cell r="B302" t="str">
            <v>7G</v>
          </cell>
          <cell r="C302" t="str">
            <v>Molina Healthcare of Texas</v>
          </cell>
          <cell r="F302" t="str">
            <v>Molina Healthcare of Texas</v>
          </cell>
          <cell r="G302" t="str">
            <v>Harris</v>
          </cell>
          <cell r="H302" t="str">
            <v>STAR</v>
          </cell>
        </row>
        <row r="303">
          <cell r="B303" t="str">
            <v>7G</v>
          </cell>
          <cell r="C303" t="str">
            <v>Molina Healthcare of Texas</v>
          </cell>
          <cell r="F303" t="str">
            <v>Molina Healthcare of Texas</v>
          </cell>
          <cell r="G303" t="str">
            <v>Harris</v>
          </cell>
          <cell r="H303" t="str">
            <v>STAR</v>
          </cell>
        </row>
        <row r="304">
          <cell r="B304" t="str">
            <v>7G</v>
          </cell>
          <cell r="C304" t="str">
            <v>Molina Healthcare of Texas</v>
          </cell>
          <cell r="F304" t="str">
            <v>Molina Healthcare of Texas</v>
          </cell>
          <cell r="G304" t="str">
            <v>Harris</v>
          </cell>
          <cell r="H304" t="str">
            <v>STAR</v>
          </cell>
        </row>
        <row r="305">
          <cell r="B305" t="str">
            <v>7G</v>
          </cell>
          <cell r="C305" t="str">
            <v>Molina Healthcare of Texas</v>
          </cell>
          <cell r="F305" t="str">
            <v>Molina Healthcare of Texas</v>
          </cell>
          <cell r="G305" t="str">
            <v>Harris</v>
          </cell>
          <cell r="H305" t="str">
            <v>STAR</v>
          </cell>
        </row>
        <row r="306">
          <cell r="B306" t="str">
            <v>7G</v>
          </cell>
          <cell r="C306" t="str">
            <v>Molina Healthcare of Texas</v>
          </cell>
          <cell r="F306" t="str">
            <v>Molina Healthcare of Texas</v>
          </cell>
          <cell r="G306" t="str">
            <v>Harris</v>
          </cell>
          <cell r="H306" t="str">
            <v>STAR</v>
          </cell>
        </row>
        <row r="307">
          <cell r="B307" t="str">
            <v>7G</v>
          </cell>
          <cell r="C307" t="str">
            <v>Molina Healthcare of Texas</v>
          </cell>
          <cell r="F307" t="str">
            <v>Molina Healthcare of Texas</v>
          </cell>
          <cell r="G307" t="str">
            <v>Harris</v>
          </cell>
          <cell r="H307" t="str">
            <v>STAR</v>
          </cell>
        </row>
        <row r="308">
          <cell r="B308" t="str">
            <v>7G</v>
          </cell>
          <cell r="C308" t="str">
            <v>Molina Healthcare of Texas</v>
          </cell>
          <cell r="F308" t="str">
            <v>Molina Healthcare of Texas</v>
          </cell>
          <cell r="G308" t="str">
            <v>Harris</v>
          </cell>
          <cell r="H308" t="str">
            <v>STAR</v>
          </cell>
        </row>
        <row r="309">
          <cell r="B309" t="str">
            <v>7G</v>
          </cell>
          <cell r="C309" t="str">
            <v>Molina Healthcare of Texas</v>
          </cell>
          <cell r="F309" t="str">
            <v>Molina Healthcare of Texas</v>
          </cell>
          <cell r="G309" t="str">
            <v>Harris</v>
          </cell>
          <cell r="H309" t="str">
            <v>STAR</v>
          </cell>
        </row>
        <row r="310">
          <cell r="B310" t="str">
            <v>7G</v>
          </cell>
          <cell r="C310" t="str">
            <v>Molina Healthcare of Texas</v>
          </cell>
          <cell r="F310" t="str">
            <v>Molina Healthcare of Texas</v>
          </cell>
          <cell r="G310" t="str">
            <v>Harris</v>
          </cell>
          <cell r="H310" t="str">
            <v>STAR</v>
          </cell>
        </row>
        <row r="311">
          <cell r="B311" t="str">
            <v>7G</v>
          </cell>
          <cell r="C311" t="str">
            <v>Molina Healthcare of Texas</v>
          </cell>
          <cell r="F311" t="str">
            <v>Molina Healthcare of Texas</v>
          </cell>
          <cell r="G311" t="str">
            <v>Harris</v>
          </cell>
          <cell r="H311" t="str">
            <v>STAR</v>
          </cell>
        </row>
        <row r="312">
          <cell r="B312" t="str">
            <v>7G</v>
          </cell>
          <cell r="C312" t="str">
            <v>Molina Healthcare of Texas</v>
          </cell>
          <cell r="F312" t="str">
            <v>Molina Healthcare of Texas</v>
          </cell>
          <cell r="G312" t="str">
            <v>Harris</v>
          </cell>
          <cell r="H312" t="str">
            <v>STAR</v>
          </cell>
        </row>
        <row r="313">
          <cell r="B313" t="str">
            <v>7G</v>
          </cell>
          <cell r="C313" t="str">
            <v>Molina Healthcare of Texas</v>
          </cell>
          <cell r="F313" t="str">
            <v>Molina Healthcare of Texas</v>
          </cell>
          <cell r="G313" t="str">
            <v>Harris</v>
          </cell>
          <cell r="H313" t="str">
            <v>STAR</v>
          </cell>
        </row>
        <row r="314">
          <cell r="B314" t="str">
            <v>7H</v>
          </cell>
          <cell r="C314" t="str">
            <v>UnitedHealthCare Community Plan</v>
          </cell>
          <cell r="F314" t="str">
            <v>UnitedHealthCare Community Plan</v>
          </cell>
          <cell r="G314" t="str">
            <v>HARRIS</v>
          </cell>
          <cell r="H314" t="str">
            <v>STAR</v>
          </cell>
        </row>
        <row r="315">
          <cell r="B315" t="str">
            <v>7H</v>
          </cell>
          <cell r="C315" t="str">
            <v>UnitedHealthCare Community Plan</v>
          </cell>
          <cell r="F315" t="str">
            <v>UnitedHealthCare Community Plan</v>
          </cell>
          <cell r="G315" t="str">
            <v>HARRIS</v>
          </cell>
          <cell r="H315" t="str">
            <v>STAR</v>
          </cell>
        </row>
        <row r="316">
          <cell r="B316" t="str">
            <v>7H</v>
          </cell>
          <cell r="C316" t="str">
            <v>UnitedHealthCare Community Plan</v>
          </cell>
          <cell r="F316" t="str">
            <v>UnitedHealthCare Community Plan</v>
          </cell>
          <cell r="G316" t="str">
            <v>HARRIS</v>
          </cell>
          <cell r="H316" t="str">
            <v>STAR</v>
          </cell>
        </row>
        <row r="317">
          <cell r="B317" t="str">
            <v>7H</v>
          </cell>
          <cell r="C317" t="str">
            <v>UnitedHealthCare Community Plan</v>
          </cell>
          <cell r="F317" t="str">
            <v>UnitedHealthCare Community Plan</v>
          </cell>
          <cell r="G317" t="str">
            <v>HARRIS</v>
          </cell>
          <cell r="H317" t="str">
            <v>STAR</v>
          </cell>
        </row>
        <row r="318">
          <cell r="B318" t="str">
            <v>7H</v>
          </cell>
          <cell r="C318" t="str">
            <v>UnitedHealthCare Community Plan</v>
          </cell>
          <cell r="F318" t="str">
            <v>UnitedHealthCare Community Plan</v>
          </cell>
          <cell r="G318" t="str">
            <v>HARRIS</v>
          </cell>
          <cell r="H318" t="str">
            <v>STAR</v>
          </cell>
        </row>
        <row r="319">
          <cell r="B319" t="str">
            <v>7H</v>
          </cell>
          <cell r="C319" t="str">
            <v>UnitedHealthCare Community Plan</v>
          </cell>
          <cell r="F319" t="str">
            <v>UnitedHealthCare Community Plan</v>
          </cell>
          <cell r="G319" t="str">
            <v>HARRIS</v>
          </cell>
          <cell r="H319" t="str">
            <v>STAR</v>
          </cell>
        </row>
        <row r="320">
          <cell r="B320" t="str">
            <v>7H</v>
          </cell>
          <cell r="C320" t="str">
            <v>UnitedHealthCare Community Plan</v>
          </cell>
          <cell r="F320" t="str">
            <v>UnitedHealthCare Community Plan</v>
          </cell>
          <cell r="G320" t="str">
            <v>HARRIS</v>
          </cell>
          <cell r="H320" t="str">
            <v>STAR</v>
          </cell>
        </row>
        <row r="321">
          <cell r="B321" t="str">
            <v>7H</v>
          </cell>
          <cell r="C321" t="str">
            <v>UnitedHealthCare Community Plan</v>
          </cell>
          <cell r="F321" t="str">
            <v>UnitedHealthCare Community Plan</v>
          </cell>
          <cell r="G321" t="str">
            <v>HARRIS</v>
          </cell>
          <cell r="H321" t="str">
            <v>STAR</v>
          </cell>
        </row>
        <row r="322">
          <cell r="B322" t="str">
            <v>7H</v>
          </cell>
          <cell r="C322" t="str">
            <v>UnitedHealthCare Community Plan</v>
          </cell>
          <cell r="F322" t="str">
            <v>UnitedHealthCare Community Plan</v>
          </cell>
          <cell r="G322" t="str">
            <v>HARRIS</v>
          </cell>
          <cell r="H322" t="str">
            <v>STAR</v>
          </cell>
        </row>
        <row r="323">
          <cell r="B323" t="str">
            <v>7H</v>
          </cell>
          <cell r="C323" t="str">
            <v>UnitedHealthCare Community Plan</v>
          </cell>
          <cell r="F323" t="str">
            <v>UnitedHealthCare Community Plan</v>
          </cell>
          <cell r="G323" t="str">
            <v>HARRIS</v>
          </cell>
          <cell r="H323" t="str">
            <v>STAR</v>
          </cell>
        </row>
        <row r="324">
          <cell r="B324" t="str">
            <v>7H</v>
          </cell>
          <cell r="C324" t="str">
            <v>UnitedHealthCare Community Plan</v>
          </cell>
          <cell r="F324" t="str">
            <v>UnitedHealthCare Community Plan</v>
          </cell>
          <cell r="G324" t="str">
            <v>HARRIS</v>
          </cell>
          <cell r="H324" t="str">
            <v>STAR</v>
          </cell>
        </row>
        <row r="325">
          <cell r="B325" t="str">
            <v>7H</v>
          </cell>
          <cell r="C325" t="str">
            <v>UnitedHealthCare Community Plan</v>
          </cell>
          <cell r="F325" t="str">
            <v>UnitedHealthCare Community Plan</v>
          </cell>
          <cell r="G325" t="str">
            <v>HARRIS</v>
          </cell>
          <cell r="H325" t="str">
            <v>STAR</v>
          </cell>
        </row>
        <row r="326">
          <cell r="B326" t="str">
            <v>8G</v>
          </cell>
          <cell r="C326" t="str">
            <v>Wellpoint</v>
          </cell>
          <cell r="F326" t="str">
            <v>Wellpoint</v>
          </cell>
          <cell r="G326" t="str">
            <v>Jefferson</v>
          </cell>
          <cell r="H326" t="str">
            <v>STAR</v>
          </cell>
        </row>
        <row r="327">
          <cell r="B327" t="str">
            <v>8G</v>
          </cell>
          <cell r="C327" t="str">
            <v>Wellpoint</v>
          </cell>
          <cell r="F327" t="str">
            <v>Wellpoint</v>
          </cell>
          <cell r="G327" t="str">
            <v>Jefferson</v>
          </cell>
          <cell r="H327" t="str">
            <v>STAR</v>
          </cell>
        </row>
        <row r="328">
          <cell r="B328" t="str">
            <v>8G</v>
          </cell>
          <cell r="C328" t="str">
            <v>Wellpoint</v>
          </cell>
          <cell r="F328" t="str">
            <v>Wellpoint</v>
          </cell>
          <cell r="G328" t="str">
            <v>Jefferson</v>
          </cell>
          <cell r="H328" t="str">
            <v>STAR</v>
          </cell>
        </row>
        <row r="329">
          <cell r="B329" t="str">
            <v>8G</v>
          </cell>
          <cell r="C329" t="str">
            <v>Wellpoint</v>
          </cell>
          <cell r="F329" t="str">
            <v>Wellpoint</v>
          </cell>
          <cell r="G329" t="str">
            <v>Jefferson</v>
          </cell>
          <cell r="H329" t="str">
            <v>STAR</v>
          </cell>
        </row>
        <row r="330">
          <cell r="B330" t="str">
            <v>8G</v>
          </cell>
          <cell r="C330" t="str">
            <v>Wellpoint</v>
          </cell>
          <cell r="F330" t="str">
            <v>Wellpoint</v>
          </cell>
          <cell r="G330" t="str">
            <v>Jefferson</v>
          </cell>
          <cell r="H330" t="str">
            <v>STAR</v>
          </cell>
        </row>
        <row r="331">
          <cell r="B331" t="str">
            <v>8G</v>
          </cell>
          <cell r="C331" t="str">
            <v>Wellpoint</v>
          </cell>
          <cell r="F331" t="str">
            <v>Wellpoint</v>
          </cell>
          <cell r="G331" t="str">
            <v>Jefferson</v>
          </cell>
          <cell r="H331" t="str">
            <v>STAR</v>
          </cell>
        </row>
        <row r="332">
          <cell r="B332" t="str">
            <v>8G</v>
          </cell>
          <cell r="C332" t="str">
            <v>Wellpoint</v>
          </cell>
          <cell r="F332" t="str">
            <v>Wellpoint</v>
          </cell>
          <cell r="G332" t="str">
            <v>Jefferson</v>
          </cell>
          <cell r="H332" t="str">
            <v>STAR</v>
          </cell>
        </row>
        <row r="333">
          <cell r="B333" t="str">
            <v>8G</v>
          </cell>
          <cell r="C333" t="str">
            <v>Wellpoint</v>
          </cell>
          <cell r="F333" t="str">
            <v>Wellpoint</v>
          </cell>
          <cell r="G333" t="str">
            <v>Jefferson</v>
          </cell>
          <cell r="H333" t="str">
            <v>STAR</v>
          </cell>
        </row>
        <row r="334">
          <cell r="B334" t="str">
            <v>8G</v>
          </cell>
          <cell r="C334" t="str">
            <v>Wellpoint</v>
          </cell>
          <cell r="F334" t="str">
            <v>Wellpoint</v>
          </cell>
          <cell r="G334" t="str">
            <v>Jefferson</v>
          </cell>
          <cell r="H334" t="str">
            <v>STAR</v>
          </cell>
        </row>
        <row r="335">
          <cell r="B335" t="str">
            <v>8G</v>
          </cell>
          <cell r="C335" t="str">
            <v>Wellpoint</v>
          </cell>
          <cell r="F335" t="str">
            <v>Wellpoint</v>
          </cell>
          <cell r="G335" t="str">
            <v>Jefferson</v>
          </cell>
          <cell r="H335" t="str">
            <v>STAR</v>
          </cell>
        </row>
        <row r="336">
          <cell r="B336" t="str">
            <v>8G</v>
          </cell>
          <cell r="C336" t="str">
            <v>Wellpoint</v>
          </cell>
          <cell r="F336" t="str">
            <v>Wellpoint</v>
          </cell>
          <cell r="G336" t="str">
            <v>Jefferson</v>
          </cell>
          <cell r="H336" t="str">
            <v>STAR</v>
          </cell>
        </row>
        <row r="337">
          <cell r="B337" t="str">
            <v>8G</v>
          </cell>
          <cell r="C337" t="str">
            <v>Wellpoint</v>
          </cell>
          <cell r="F337" t="str">
            <v>Wellpoint</v>
          </cell>
          <cell r="G337" t="str">
            <v>Jefferson</v>
          </cell>
          <cell r="H337" t="str">
            <v>STAR</v>
          </cell>
        </row>
        <row r="338">
          <cell r="B338" t="str">
            <v>8H</v>
          </cell>
          <cell r="C338" t="str">
            <v>Community Health Choice</v>
          </cell>
          <cell r="F338" t="str">
            <v>Community Health Choice</v>
          </cell>
          <cell r="G338" t="str">
            <v>Jefferson</v>
          </cell>
          <cell r="H338" t="str">
            <v>STAR</v>
          </cell>
        </row>
        <row r="339">
          <cell r="B339" t="str">
            <v>8H</v>
          </cell>
          <cell r="C339" t="str">
            <v>Community Health Choice</v>
          </cell>
          <cell r="F339" t="str">
            <v>Community Health Choice</v>
          </cell>
          <cell r="G339" t="str">
            <v>Jefferson</v>
          </cell>
          <cell r="H339" t="str">
            <v>STAR</v>
          </cell>
        </row>
        <row r="340">
          <cell r="B340" t="str">
            <v>8H</v>
          </cell>
          <cell r="C340" t="str">
            <v>Community Health Choice</v>
          </cell>
          <cell r="F340" t="str">
            <v>Community Health Choice</v>
          </cell>
          <cell r="G340" t="str">
            <v>Jefferson</v>
          </cell>
          <cell r="H340" t="str">
            <v>STAR</v>
          </cell>
        </row>
        <row r="341">
          <cell r="B341" t="str">
            <v>8H</v>
          </cell>
          <cell r="C341" t="str">
            <v>Community Health Choice</v>
          </cell>
          <cell r="F341" t="str">
            <v>Community Health Choice</v>
          </cell>
          <cell r="G341" t="str">
            <v>Jefferson</v>
          </cell>
          <cell r="H341" t="str">
            <v>STAR</v>
          </cell>
        </row>
        <row r="342">
          <cell r="B342" t="str">
            <v>8H</v>
          </cell>
          <cell r="C342" t="str">
            <v>Community Health Choice</v>
          </cell>
          <cell r="F342" t="str">
            <v>Community Health Choice</v>
          </cell>
          <cell r="G342" t="str">
            <v>Jefferson</v>
          </cell>
          <cell r="H342" t="str">
            <v>STAR</v>
          </cell>
        </row>
        <row r="343">
          <cell r="B343" t="str">
            <v>8H</v>
          </cell>
          <cell r="C343" t="str">
            <v>Community Health Choice</v>
          </cell>
          <cell r="F343" t="str">
            <v>Community Health Choice</v>
          </cell>
          <cell r="G343" t="str">
            <v>Jefferson</v>
          </cell>
          <cell r="H343" t="str">
            <v>STAR</v>
          </cell>
        </row>
        <row r="344">
          <cell r="B344" t="str">
            <v>8H</v>
          </cell>
          <cell r="C344" t="str">
            <v>Community Health Choice</v>
          </cell>
          <cell r="F344" t="str">
            <v>Community Health Choice</v>
          </cell>
          <cell r="G344" t="str">
            <v>Jefferson</v>
          </cell>
          <cell r="H344" t="str">
            <v>STAR</v>
          </cell>
        </row>
        <row r="345">
          <cell r="B345" t="str">
            <v>8H</v>
          </cell>
          <cell r="C345" t="str">
            <v>Community Health Choice</v>
          </cell>
          <cell r="F345" t="str">
            <v>Community Health Choice</v>
          </cell>
          <cell r="G345" t="str">
            <v>Jefferson</v>
          </cell>
          <cell r="H345" t="str">
            <v>STAR</v>
          </cell>
        </row>
        <row r="346">
          <cell r="B346" t="str">
            <v>8H</v>
          </cell>
          <cell r="C346" t="str">
            <v>Community Health Choice</v>
          </cell>
          <cell r="F346" t="str">
            <v>Community Health Choice</v>
          </cell>
          <cell r="G346" t="str">
            <v>Jefferson</v>
          </cell>
          <cell r="H346" t="str">
            <v>STAR</v>
          </cell>
        </row>
        <row r="347">
          <cell r="B347" t="str">
            <v>8H</v>
          </cell>
          <cell r="C347" t="str">
            <v>Community Health Choice</v>
          </cell>
          <cell r="F347" t="str">
            <v>Community Health Choice</v>
          </cell>
          <cell r="G347" t="str">
            <v>Jefferson</v>
          </cell>
          <cell r="H347" t="str">
            <v>STAR</v>
          </cell>
        </row>
        <row r="348">
          <cell r="B348" t="str">
            <v>8H</v>
          </cell>
          <cell r="C348" t="str">
            <v>Community Health Choice</v>
          </cell>
          <cell r="F348" t="str">
            <v>Community Health Choice</v>
          </cell>
          <cell r="G348" t="str">
            <v>Jefferson</v>
          </cell>
          <cell r="H348" t="str">
            <v>STAR</v>
          </cell>
        </row>
        <row r="349">
          <cell r="B349" t="str">
            <v>8H</v>
          </cell>
          <cell r="C349" t="str">
            <v>Community Health Choice</v>
          </cell>
          <cell r="F349" t="str">
            <v>Community Health Choice</v>
          </cell>
          <cell r="G349" t="str">
            <v>Jefferson</v>
          </cell>
          <cell r="H349" t="str">
            <v>STAR</v>
          </cell>
        </row>
        <row r="350">
          <cell r="B350" t="str">
            <v>8J</v>
          </cell>
          <cell r="C350" t="str">
            <v>Molina Healthcare of Texas</v>
          </cell>
          <cell r="F350" t="str">
            <v>Molina Healthcare of Texas</v>
          </cell>
          <cell r="G350" t="str">
            <v>Jefferson</v>
          </cell>
          <cell r="H350" t="str">
            <v>STAR</v>
          </cell>
        </row>
        <row r="351">
          <cell r="B351" t="str">
            <v>8J</v>
          </cell>
          <cell r="C351" t="str">
            <v>Molina Healthcare of Texas</v>
          </cell>
          <cell r="F351" t="str">
            <v>Molina Healthcare of Texas</v>
          </cell>
          <cell r="G351" t="str">
            <v>Jefferson</v>
          </cell>
          <cell r="H351" t="str">
            <v>STAR</v>
          </cell>
        </row>
        <row r="352">
          <cell r="B352" t="str">
            <v>8J</v>
          </cell>
          <cell r="C352" t="str">
            <v>Molina Healthcare of Texas</v>
          </cell>
          <cell r="F352" t="str">
            <v>Molina Healthcare of Texas</v>
          </cell>
          <cell r="G352" t="str">
            <v>Jefferson</v>
          </cell>
          <cell r="H352" t="str">
            <v>STAR</v>
          </cell>
        </row>
        <row r="353">
          <cell r="B353" t="str">
            <v>8J</v>
          </cell>
          <cell r="C353" t="str">
            <v>Molina Healthcare of Texas</v>
          </cell>
          <cell r="F353" t="str">
            <v>Molina Healthcare of Texas</v>
          </cell>
          <cell r="G353" t="str">
            <v>Jefferson</v>
          </cell>
          <cell r="H353" t="str">
            <v>STAR</v>
          </cell>
        </row>
        <row r="354">
          <cell r="B354" t="str">
            <v>8J</v>
          </cell>
          <cell r="C354" t="str">
            <v>Molina Healthcare of Texas</v>
          </cell>
          <cell r="F354" t="str">
            <v>Molina Healthcare of Texas</v>
          </cell>
          <cell r="G354" t="str">
            <v>Jefferson</v>
          </cell>
          <cell r="H354" t="str">
            <v>STAR</v>
          </cell>
        </row>
        <row r="355">
          <cell r="B355" t="str">
            <v>8J</v>
          </cell>
          <cell r="C355" t="str">
            <v>Molina Healthcare of Texas</v>
          </cell>
          <cell r="F355" t="str">
            <v>Molina Healthcare of Texas</v>
          </cell>
          <cell r="G355" t="str">
            <v>Jefferson</v>
          </cell>
          <cell r="H355" t="str">
            <v>STAR</v>
          </cell>
        </row>
        <row r="356">
          <cell r="B356" t="str">
            <v>8J</v>
          </cell>
          <cell r="C356" t="str">
            <v>Molina Healthcare of Texas</v>
          </cell>
          <cell r="F356" t="str">
            <v>Molina Healthcare of Texas</v>
          </cell>
          <cell r="G356" t="str">
            <v>Jefferson</v>
          </cell>
          <cell r="H356" t="str">
            <v>STAR</v>
          </cell>
        </row>
        <row r="357">
          <cell r="B357" t="str">
            <v>8J</v>
          </cell>
          <cell r="C357" t="str">
            <v>Molina Healthcare of Texas</v>
          </cell>
          <cell r="F357" t="str">
            <v>Molina Healthcare of Texas</v>
          </cell>
          <cell r="G357" t="str">
            <v>Jefferson</v>
          </cell>
          <cell r="H357" t="str">
            <v>STAR</v>
          </cell>
        </row>
        <row r="358">
          <cell r="B358" t="str">
            <v>8J</v>
          </cell>
          <cell r="C358" t="str">
            <v>Molina Healthcare of Texas</v>
          </cell>
          <cell r="F358" t="str">
            <v>Molina Healthcare of Texas</v>
          </cell>
          <cell r="G358" t="str">
            <v>Jefferson</v>
          </cell>
          <cell r="H358" t="str">
            <v>STAR</v>
          </cell>
        </row>
        <row r="359">
          <cell r="B359" t="str">
            <v>8J</v>
          </cell>
          <cell r="C359" t="str">
            <v>Molina Healthcare of Texas</v>
          </cell>
          <cell r="F359" t="str">
            <v>Molina Healthcare of Texas</v>
          </cell>
          <cell r="G359" t="str">
            <v>Jefferson</v>
          </cell>
          <cell r="H359" t="str">
            <v>STAR</v>
          </cell>
        </row>
        <row r="360">
          <cell r="B360" t="str">
            <v>8J</v>
          </cell>
          <cell r="C360" t="str">
            <v>Molina Healthcare of Texas</v>
          </cell>
          <cell r="F360" t="str">
            <v>Molina Healthcare of Texas</v>
          </cell>
          <cell r="G360" t="str">
            <v>Jefferson</v>
          </cell>
          <cell r="H360" t="str">
            <v>STAR</v>
          </cell>
        </row>
        <row r="361">
          <cell r="B361" t="str">
            <v>8J</v>
          </cell>
          <cell r="C361" t="str">
            <v>Molina Healthcare of Texas</v>
          </cell>
          <cell r="F361" t="str">
            <v>Molina Healthcare of Texas</v>
          </cell>
          <cell r="G361" t="str">
            <v>Jefferson</v>
          </cell>
          <cell r="H361" t="str">
            <v>STAR</v>
          </cell>
        </row>
        <row r="362">
          <cell r="B362" t="str">
            <v>8K</v>
          </cell>
          <cell r="C362" t="str">
            <v>Texas Children's Health Plan</v>
          </cell>
          <cell r="F362" t="str">
            <v>Texas Children's Health Plan</v>
          </cell>
          <cell r="G362" t="str">
            <v>Jefferson</v>
          </cell>
          <cell r="H362" t="str">
            <v>STAR</v>
          </cell>
        </row>
        <row r="363">
          <cell r="B363" t="str">
            <v>8K</v>
          </cell>
          <cell r="C363" t="str">
            <v>Texas Children's Health Plan</v>
          </cell>
          <cell r="F363" t="str">
            <v>Texas Children's Health Plan</v>
          </cell>
          <cell r="G363" t="str">
            <v>Jefferson</v>
          </cell>
          <cell r="H363" t="str">
            <v>STAR</v>
          </cell>
        </row>
        <row r="364">
          <cell r="B364" t="str">
            <v>8K</v>
          </cell>
          <cell r="C364" t="str">
            <v>Texas Children's Health Plan</v>
          </cell>
          <cell r="F364" t="str">
            <v>Texas Children's Health Plan</v>
          </cell>
          <cell r="G364" t="str">
            <v>Jefferson</v>
          </cell>
          <cell r="H364" t="str">
            <v>STAR</v>
          </cell>
        </row>
        <row r="365">
          <cell r="B365" t="str">
            <v>8K</v>
          </cell>
          <cell r="C365" t="str">
            <v>Texas Children's Health Plan</v>
          </cell>
          <cell r="F365" t="str">
            <v>Texas Children's Health Plan</v>
          </cell>
          <cell r="G365" t="str">
            <v>Jefferson</v>
          </cell>
          <cell r="H365" t="str">
            <v>STAR</v>
          </cell>
        </row>
        <row r="366">
          <cell r="B366" t="str">
            <v>8K</v>
          </cell>
          <cell r="C366" t="str">
            <v>Texas Children's Health Plan</v>
          </cell>
          <cell r="F366" t="str">
            <v>Texas Children's Health Plan</v>
          </cell>
          <cell r="G366" t="str">
            <v>Jefferson</v>
          </cell>
          <cell r="H366" t="str">
            <v>STAR</v>
          </cell>
        </row>
        <row r="367">
          <cell r="B367" t="str">
            <v>8K</v>
          </cell>
          <cell r="C367" t="str">
            <v>Texas Children's Health Plan</v>
          </cell>
          <cell r="F367" t="str">
            <v>Texas Children's Health Plan</v>
          </cell>
          <cell r="G367" t="str">
            <v>Jefferson</v>
          </cell>
          <cell r="H367" t="str">
            <v>STAR</v>
          </cell>
        </row>
        <row r="368">
          <cell r="B368" t="str">
            <v>8K</v>
          </cell>
          <cell r="C368" t="str">
            <v>Texas Children's Health Plan</v>
          </cell>
          <cell r="F368" t="str">
            <v>Texas Children's Health Plan</v>
          </cell>
          <cell r="G368" t="str">
            <v>Jefferson</v>
          </cell>
          <cell r="H368" t="str">
            <v>STAR</v>
          </cell>
        </row>
        <row r="369">
          <cell r="B369" t="str">
            <v>8K</v>
          </cell>
          <cell r="C369" t="str">
            <v>Texas Children's Health Plan</v>
          </cell>
          <cell r="F369" t="str">
            <v>Texas Children's Health Plan</v>
          </cell>
          <cell r="G369" t="str">
            <v>Jefferson</v>
          </cell>
          <cell r="H369" t="str">
            <v>STAR</v>
          </cell>
        </row>
        <row r="370">
          <cell r="B370" t="str">
            <v>8K</v>
          </cell>
          <cell r="C370" t="str">
            <v>Texas Children's Health Plan</v>
          </cell>
          <cell r="F370" t="str">
            <v>Texas Children's Health Plan</v>
          </cell>
          <cell r="G370" t="str">
            <v>Jefferson</v>
          </cell>
          <cell r="H370" t="str">
            <v>STAR</v>
          </cell>
        </row>
        <row r="371">
          <cell r="B371" t="str">
            <v>8K</v>
          </cell>
          <cell r="C371" t="str">
            <v>Texas Children's Health Plan</v>
          </cell>
          <cell r="F371" t="str">
            <v>Texas Children's Health Plan</v>
          </cell>
          <cell r="G371" t="str">
            <v>Jefferson</v>
          </cell>
          <cell r="H371" t="str">
            <v>STAR</v>
          </cell>
        </row>
        <row r="372">
          <cell r="B372" t="str">
            <v>8K</v>
          </cell>
          <cell r="C372" t="str">
            <v>Texas Children's Health Plan</v>
          </cell>
          <cell r="F372" t="str">
            <v>Texas Children's Health Plan</v>
          </cell>
          <cell r="G372" t="str">
            <v>Jefferson</v>
          </cell>
          <cell r="H372" t="str">
            <v>STAR</v>
          </cell>
        </row>
        <row r="373">
          <cell r="B373" t="str">
            <v>8K</v>
          </cell>
          <cell r="C373" t="str">
            <v>Texas Children's Health Plan</v>
          </cell>
          <cell r="F373" t="str">
            <v>Texas Children's Health Plan</v>
          </cell>
          <cell r="G373" t="str">
            <v>Jefferson</v>
          </cell>
          <cell r="H373" t="str">
            <v>STAR</v>
          </cell>
        </row>
        <row r="374">
          <cell r="B374" t="str">
            <v>8L</v>
          </cell>
          <cell r="C374" t="str">
            <v>UnitedHealthCare Community Plan</v>
          </cell>
          <cell r="F374" t="str">
            <v>UnitedHealthCare Community Plan</v>
          </cell>
          <cell r="G374" t="str">
            <v>Jefferson</v>
          </cell>
          <cell r="H374" t="str">
            <v>STAR</v>
          </cell>
        </row>
        <row r="375">
          <cell r="B375" t="str">
            <v>8L</v>
          </cell>
          <cell r="C375" t="str">
            <v>UnitedHealthCare Community Plan</v>
          </cell>
          <cell r="F375" t="str">
            <v>UnitedHealthCare Community Plan</v>
          </cell>
          <cell r="G375" t="str">
            <v>Jefferson</v>
          </cell>
          <cell r="H375" t="str">
            <v>STAR</v>
          </cell>
        </row>
        <row r="376">
          <cell r="B376" t="str">
            <v>8L</v>
          </cell>
          <cell r="C376" t="str">
            <v>UnitedHealthCare Community Plan</v>
          </cell>
          <cell r="F376" t="str">
            <v>UnitedHealthCare Community Plan</v>
          </cell>
          <cell r="G376" t="str">
            <v>Jefferson</v>
          </cell>
          <cell r="H376" t="str">
            <v>STAR</v>
          </cell>
        </row>
        <row r="377">
          <cell r="B377" t="str">
            <v>8L</v>
          </cell>
          <cell r="C377" t="str">
            <v>UnitedHealthCare Community Plan</v>
          </cell>
          <cell r="F377" t="str">
            <v>UnitedHealthCare Community Plan</v>
          </cell>
          <cell r="G377" t="str">
            <v>Jefferson</v>
          </cell>
          <cell r="H377" t="str">
            <v>STAR</v>
          </cell>
        </row>
        <row r="378">
          <cell r="B378" t="str">
            <v>8L</v>
          </cell>
          <cell r="C378" t="str">
            <v>UnitedHealthCare Community Plan</v>
          </cell>
          <cell r="F378" t="str">
            <v>UnitedHealthCare Community Plan</v>
          </cell>
          <cell r="G378" t="str">
            <v>Jefferson</v>
          </cell>
          <cell r="H378" t="str">
            <v>STAR</v>
          </cell>
        </row>
        <row r="379">
          <cell r="B379" t="str">
            <v>8L</v>
          </cell>
          <cell r="C379" t="str">
            <v>UnitedHealthCare Community Plan</v>
          </cell>
          <cell r="F379" t="str">
            <v>UnitedHealthCare Community Plan</v>
          </cell>
          <cell r="G379" t="str">
            <v>Jefferson</v>
          </cell>
          <cell r="H379" t="str">
            <v>STAR</v>
          </cell>
        </row>
        <row r="380">
          <cell r="B380" t="str">
            <v>8L</v>
          </cell>
          <cell r="C380" t="str">
            <v>UnitedHealthCare Community Plan</v>
          </cell>
          <cell r="F380" t="str">
            <v>UnitedHealthCare Community Plan</v>
          </cell>
          <cell r="G380" t="str">
            <v>Jefferson</v>
          </cell>
          <cell r="H380" t="str">
            <v>STAR</v>
          </cell>
        </row>
        <row r="381">
          <cell r="B381" t="str">
            <v>8L</v>
          </cell>
          <cell r="C381" t="str">
            <v>UnitedHealthCare Community Plan</v>
          </cell>
          <cell r="F381" t="str">
            <v>UnitedHealthCare Community Plan</v>
          </cell>
          <cell r="G381" t="str">
            <v>Jefferson</v>
          </cell>
          <cell r="H381" t="str">
            <v>STAR</v>
          </cell>
        </row>
        <row r="382">
          <cell r="B382" t="str">
            <v>8L</v>
          </cell>
          <cell r="C382" t="str">
            <v>UnitedHealthCare Community Plan</v>
          </cell>
          <cell r="F382" t="str">
            <v>UnitedHealthCare Community Plan</v>
          </cell>
          <cell r="G382" t="str">
            <v>Jefferson</v>
          </cell>
          <cell r="H382" t="str">
            <v>STAR</v>
          </cell>
        </row>
        <row r="383">
          <cell r="B383" t="str">
            <v>8L</v>
          </cell>
          <cell r="C383" t="str">
            <v>UnitedHealthCare Community Plan</v>
          </cell>
          <cell r="F383" t="str">
            <v>UnitedHealthCare Community Plan</v>
          </cell>
          <cell r="G383" t="str">
            <v>Jefferson</v>
          </cell>
          <cell r="H383" t="str">
            <v>STAR</v>
          </cell>
        </row>
        <row r="384">
          <cell r="B384" t="str">
            <v>8L</v>
          </cell>
          <cell r="C384" t="str">
            <v>UnitedHealthCare Community Plan</v>
          </cell>
          <cell r="F384" t="str">
            <v>UnitedHealthCare Community Plan</v>
          </cell>
          <cell r="G384" t="str">
            <v>Jefferson</v>
          </cell>
          <cell r="H384" t="str">
            <v>STAR</v>
          </cell>
        </row>
        <row r="385">
          <cell r="B385" t="str">
            <v>8L</v>
          </cell>
          <cell r="C385" t="str">
            <v>UnitedHealthCare Community Plan</v>
          </cell>
          <cell r="F385" t="str">
            <v>UnitedHealthCare Community Plan</v>
          </cell>
          <cell r="G385" t="str">
            <v>Jefferson</v>
          </cell>
          <cell r="H385" t="str">
            <v>STAR</v>
          </cell>
        </row>
        <row r="386">
          <cell r="B386" t="str">
            <v>C1</v>
          </cell>
          <cell r="C386" t="str">
            <v>Wellpoint</v>
          </cell>
          <cell r="F386" t="str">
            <v>Wellpoint</v>
          </cell>
          <cell r="G386" t="str">
            <v>MRSA Central</v>
          </cell>
          <cell r="H386" t="str">
            <v>STAR</v>
          </cell>
        </row>
        <row r="387">
          <cell r="B387" t="str">
            <v>C1</v>
          </cell>
          <cell r="C387" t="str">
            <v>Wellpoint</v>
          </cell>
          <cell r="F387" t="str">
            <v>Wellpoint</v>
          </cell>
          <cell r="G387" t="str">
            <v>MRSA Central</v>
          </cell>
          <cell r="H387" t="str">
            <v>STAR</v>
          </cell>
        </row>
        <row r="388">
          <cell r="B388" t="str">
            <v>C1</v>
          </cell>
          <cell r="C388" t="str">
            <v>Wellpoint</v>
          </cell>
          <cell r="F388" t="str">
            <v>Wellpoint</v>
          </cell>
          <cell r="G388" t="str">
            <v>MRSA Central</v>
          </cell>
          <cell r="H388" t="str">
            <v>STAR</v>
          </cell>
        </row>
        <row r="389">
          <cell r="B389" t="str">
            <v>C1</v>
          </cell>
          <cell r="C389" t="str">
            <v>Wellpoint</v>
          </cell>
          <cell r="F389" t="str">
            <v>Wellpoint</v>
          </cell>
          <cell r="G389" t="str">
            <v>MRSA Central</v>
          </cell>
          <cell r="H389" t="str">
            <v>STAR</v>
          </cell>
        </row>
        <row r="390">
          <cell r="B390" t="str">
            <v>C1</v>
          </cell>
          <cell r="C390" t="str">
            <v>Wellpoint</v>
          </cell>
          <cell r="F390" t="str">
            <v>Wellpoint</v>
          </cell>
          <cell r="G390" t="str">
            <v>MRSA Central</v>
          </cell>
          <cell r="H390" t="str">
            <v>STAR</v>
          </cell>
        </row>
        <row r="391">
          <cell r="B391" t="str">
            <v>C1</v>
          </cell>
          <cell r="C391" t="str">
            <v>Wellpoint</v>
          </cell>
          <cell r="F391" t="str">
            <v>Wellpoint</v>
          </cell>
          <cell r="G391" t="str">
            <v>MRSA Central</v>
          </cell>
          <cell r="H391" t="str">
            <v>STAR</v>
          </cell>
        </row>
        <row r="392">
          <cell r="B392" t="str">
            <v>C1</v>
          </cell>
          <cell r="C392" t="str">
            <v>Wellpoint</v>
          </cell>
          <cell r="F392" t="str">
            <v>Wellpoint</v>
          </cell>
          <cell r="G392" t="str">
            <v>MRSA Central</v>
          </cell>
          <cell r="H392" t="str">
            <v>STAR</v>
          </cell>
        </row>
        <row r="393">
          <cell r="B393" t="str">
            <v>C1</v>
          </cell>
          <cell r="C393" t="str">
            <v>Wellpoint</v>
          </cell>
          <cell r="F393" t="str">
            <v>Wellpoint</v>
          </cell>
          <cell r="G393" t="str">
            <v>MRSA Central</v>
          </cell>
          <cell r="H393" t="str">
            <v>STAR</v>
          </cell>
        </row>
        <row r="394">
          <cell r="B394" t="str">
            <v>C1</v>
          </cell>
          <cell r="C394" t="str">
            <v>Wellpoint</v>
          </cell>
          <cell r="F394" t="str">
            <v>Wellpoint</v>
          </cell>
          <cell r="G394" t="str">
            <v>MRSA Central</v>
          </cell>
          <cell r="H394" t="str">
            <v>STAR</v>
          </cell>
        </row>
        <row r="395">
          <cell r="B395" t="str">
            <v>C1</v>
          </cell>
          <cell r="C395" t="str">
            <v>Wellpoint</v>
          </cell>
          <cell r="F395" t="str">
            <v>Wellpoint</v>
          </cell>
          <cell r="G395" t="str">
            <v>MRSA Central</v>
          </cell>
          <cell r="H395" t="str">
            <v>STAR</v>
          </cell>
        </row>
        <row r="396">
          <cell r="B396" t="str">
            <v>C1</v>
          </cell>
          <cell r="C396" t="str">
            <v>Wellpoint</v>
          </cell>
          <cell r="F396" t="str">
            <v>Wellpoint</v>
          </cell>
          <cell r="G396" t="str">
            <v>MRSA Central</v>
          </cell>
          <cell r="H396" t="str">
            <v>STAR</v>
          </cell>
        </row>
        <row r="397">
          <cell r="B397" t="str">
            <v>C1</v>
          </cell>
          <cell r="C397" t="str">
            <v>Wellpoint</v>
          </cell>
          <cell r="F397" t="str">
            <v>Wellpoint</v>
          </cell>
          <cell r="G397" t="str">
            <v>MRSA Central</v>
          </cell>
          <cell r="H397" t="str">
            <v>STAR</v>
          </cell>
        </row>
        <row r="398">
          <cell r="B398" t="str">
            <v>C2</v>
          </cell>
          <cell r="C398" t="str">
            <v>Superior Health Plan</v>
          </cell>
          <cell r="F398" t="str">
            <v>Superior Health Plan</v>
          </cell>
          <cell r="G398" t="str">
            <v>MRSA Central</v>
          </cell>
          <cell r="H398" t="str">
            <v>STAR</v>
          </cell>
        </row>
        <row r="399">
          <cell r="B399" t="str">
            <v>C2</v>
          </cell>
          <cell r="C399" t="str">
            <v>Superior Health Plan</v>
          </cell>
          <cell r="F399" t="str">
            <v>Superior Health Plan</v>
          </cell>
          <cell r="G399" t="str">
            <v>MRSA Central</v>
          </cell>
          <cell r="H399" t="str">
            <v>STAR</v>
          </cell>
        </row>
        <row r="400">
          <cell r="B400" t="str">
            <v>C2</v>
          </cell>
          <cell r="C400" t="str">
            <v>Superior Health Plan</v>
          </cell>
          <cell r="F400" t="str">
            <v>Superior Health Plan</v>
          </cell>
          <cell r="G400" t="str">
            <v>MRSA Central</v>
          </cell>
          <cell r="H400" t="str">
            <v>STAR</v>
          </cell>
        </row>
        <row r="401">
          <cell r="B401" t="str">
            <v>C2</v>
          </cell>
          <cell r="C401" t="str">
            <v>Superior Health Plan</v>
          </cell>
          <cell r="F401" t="str">
            <v>Superior Health Plan</v>
          </cell>
          <cell r="G401" t="str">
            <v>MRSA Central</v>
          </cell>
          <cell r="H401" t="str">
            <v>STAR</v>
          </cell>
        </row>
        <row r="402">
          <cell r="B402" t="str">
            <v>C2</v>
          </cell>
          <cell r="C402" t="str">
            <v>Superior Health Plan</v>
          </cell>
          <cell r="F402" t="str">
            <v>Superior Health Plan</v>
          </cell>
          <cell r="G402" t="str">
            <v>MRSA Central</v>
          </cell>
          <cell r="H402" t="str">
            <v>STAR</v>
          </cell>
        </row>
        <row r="403">
          <cell r="B403" t="str">
            <v>C2</v>
          </cell>
          <cell r="C403" t="str">
            <v>Superior Health Plan</v>
          </cell>
          <cell r="F403" t="str">
            <v>Superior Health Plan</v>
          </cell>
          <cell r="G403" t="str">
            <v>MRSA Central</v>
          </cell>
          <cell r="H403" t="str">
            <v>STAR</v>
          </cell>
        </row>
        <row r="404">
          <cell r="B404" t="str">
            <v>C2</v>
          </cell>
          <cell r="C404" t="str">
            <v>Superior Health Plan</v>
          </cell>
          <cell r="F404" t="str">
            <v>Superior Health Plan</v>
          </cell>
          <cell r="G404" t="str">
            <v>MRSA Central</v>
          </cell>
          <cell r="H404" t="str">
            <v>STAR</v>
          </cell>
        </row>
        <row r="405">
          <cell r="B405" t="str">
            <v>C2</v>
          </cell>
          <cell r="C405" t="str">
            <v>Superior Health Plan</v>
          </cell>
          <cell r="F405" t="str">
            <v>Superior Health Plan</v>
          </cell>
          <cell r="G405" t="str">
            <v>MRSA Central</v>
          </cell>
          <cell r="H405" t="str">
            <v>STAR</v>
          </cell>
        </row>
        <row r="406">
          <cell r="B406" t="str">
            <v>C2</v>
          </cell>
          <cell r="C406" t="str">
            <v>Superior Health Plan</v>
          </cell>
          <cell r="F406" t="str">
            <v>Superior Health Plan</v>
          </cell>
          <cell r="G406" t="str">
            <v>MRSA Central</v>
          </cell>
          <cell r="H406" t="str">
            <v>STAR</v>
          </cell>
        </row>
        <row r="407">
          <cell r="B407" t="str">
            <v>C2</v>
          </cell>
          <cell r="C407" t="str">
            <v>Superior Health Plan</v>
          </cell>
          <cell r="F407" t="str">
            <v>Superior Health Plan</v>
          </cell>
          <cell r="G407" t="str">
            <v>MRSA Central</v>
          </cell>
          <cell r="H407" t="str">
            <v>STAR</v>
          </cell>
        </row>
        <row r="408">
          <cell r="B408" t="str">
            <v>C2</v>
          </cell>
          <cell r="C408" t="str">
            <v>Superior Health Plan</v>
          </cell>
          <cell r="F408" t="str">
            <v>Superior Health Plan</v>
          </cell>
          <cell r="G408" t="str">
            <v>MRSA Central</v>
          </cell>
          <cell r="H408" t="str">
            <v>STAR</v>
          </cell>
        </row>
        <row r="409">
          <cell r="B409" t="str">
            <v>C2</v>
          </cell>
          <cell r="C409" t="str">
            <v>Superior Health Plan</v>
          </cell>
          <cell r="F409" t="str">
            <v>Superior Health Plan</v>
          </cell>
          <cell r="G409" t="str">
            <v>MRSA Central</v>
          </cell>
          <cell r="H409" t="str">
            <v>STAR</v>
          </cell>
        </row>
        <row r="410">
          <cell r="B410" t="str">
            <v>C3</v>
          </cell>
          <cell r="C410" t="str">
            <v>RightCare from Scott and White Health Plan</v>
          </cell>
          <cell r="F410" t="str">
            <v>RightCare from Scott and White Health Plan</v>
          </cell>
          <cell r="G410" t="str">
            <v>MRSA Central</v>
          </cell>
          <cell r="H410" t="str">
            <v>STAR</v>
          </cell>
        </row>
        <row r="411">
          <cell r="B411" t="str">
            <v>C3</v>
          </cell>
          <cell r="C411" t="str">
            <v>RightCare from Scott and White Health Plan</v>
          </cell>
          <cell r="F411" t="str">
            <v>RightCare from Scott and White Health Plan</v>
          </cell>
          <cell r="G411" t="str">
            <v>MRSA Central</v>
          </cell>
          <cell r="H411" t="str">
            <v>STAR</v>
          </cell>
        </row>
        <row r="412">
          <cell r="B412" t="str">
            <v>C3</v>
          </cell>
          <cell r="C412" t="str">
            <v>RightCare from Scott and White Health Plan</v>
          </cell>
          <cell r="F412" t="str">
            <v>RightCare from Scott and White Health Plan</v>
          </cell>
          <cell r="G412" t="str">
            <v>MRSA Central</v>
          </cell>
          <cell r="H412" t="str">
            <v>STAR</v>
          </cell>
        </row>
        <row r="413">
          <cell r="B413" t="str">
            <v>C3</v>
          </cell>
          <cell r="C413" t="str">
            <v>RightCare from Scott and White Health Plan</v>
          </cell>
          <cell r="F413" t="str">
            <v>RightCare from Scott and White Health Plan</v>
          </cell>
          <cell r="G413" t="str">
            <v>MRSA Central</v>
          </cell>
          <cell r="H413" t="str">
            <v>STAR</v>
          </cell>
        </row>
        <row r="414">
          <cell r="B414" t="str">
            <v>C3</v>
          </cell>
          <cell r="C414" t="str">
            <v>RightCare from Scott and White Health Plan</v>
          </cell>
          <cell r="F414" t="str">
            <v>RightCare from Scott and White Health Plan</v>
          </cell>
          <cell r="G414" t="str">
            <v>MRSA Central</v>
          </cell>
          <cell r="H414" t="str">
            <v>STAR</v>
          </cell>
        </row>
        <row r="415">
          <cell r="B415" t="str">
            <v>C3</v>
          </cell>
          <cell r="C415" t="str">
            <v>RightCare from Scott and White Health Plan</v>
          </cell>
          <cell r="F415" t="str">
            <v>RightCare from Scott and White Health Plan</v>
          </cell>
          <cell r="G415" t="str">
            <v>MRSA Central</v>
          </cell>
          <cell r="H415" t="str">
            <v>STAR</v>
          </cell>
        </row>
        <row r="416">
          <cell r="B416" t="str">
            <v>C3</v>
          </cell>
          <cell r="C416" t="str">
            <v>RightCare from Scott and White Health Plan</v>
          </cell>
          <cell r="F416" t="str">
            <v>RightCare from Scott and White Health Plan</v>
          </cell>
          <cell r="G416" t="str">
            <v>MRSA Central</v>
          </cell>
          <cell r="H416" t="str">
            <v>STAR</v>
          </cell>
        </row>
        <row r="417">
          <cell r="B417" t="str">
            <v>C3</v>
          </cell>
          <cell r="C417" t="str">
            <v>RightCare from Scott and White Health Plan</v>
          </cell>
          <cell r="F417" t="str">
            <v>RightCare from Scott and White Health Plan</v>
          </cell>
          <cell r="G417" t="str">
            <v>MRSA Central</v>
          </cell>
          <cell r="H417" t="str">
            <v>STAR</v>
          </cell>
        </row>
        <row r="418">
          <cell r="B418" t="str">
            <v>C3</v>
          </cell>
          <cell r="C418" t="str">
            <v>RightCare from Scott and White Health Plan</v>
          </cell>
          <cell r="F418" t="str">
            <v>RightCare from Scott and White Health Plan</v>
          </cell>
          <cell r="G418" t="str">
            <v>MRSA Central</v>
          </cell>
          <cell r="H418" t="str">
            <v>STAR</v>
          </cell>
        </row>
        <row r="419">
          <cell r="B419" t="str">
            <v>C3</v>
          </cell>
          <cell r="C419" t="str">
            <v>RightCare from Scott and White Health Plan</v>
          </cell>
          <cell r="F419" t="str">
            <v>RightCare from Scott and White Health Plan</v>
          </cell>
          <cell r="G419" t="str">
            <v>MRSA Central</v>
          </cell>
          <cell r="H419" t="str">
            <v>STAR</v>
          </cell>
        </row>
        <row r="420">
          <cell r="B420" t="str">
            <v>C3</v>
          </cell>
          <cell r="C420" t="str">
            <v>RightCare from Scott and White Health Plan</v>
          </cell>
          <cell r="F420" t="str">
            <v>RightCare from Scott and White Health Plan</v>
          </cell>
          <cell r="G420" t="str">
            <v>MRSA Central</v>
          </cell>
          <cell r="H420" t="str">
            <v>STAR</v>
          </cell>
        </row>
        <row r="421">
          <cell r="B421" t="str">
            <v>C3</v>
          </cell>
          <cell r="C421" t="str">
            <v>RightCare from Scott and White Health Plan</v>
          </cell>
          <cell r="F421" t="str">
            <v>RightCare from Scott and White Health Plan</v>
          </cell>
          <cell r="G421" t="str">
            <v>MRSA Central</v>
          </cell>
          <cell r="H421" t="str">
            <v>STAR</v>
          </cell>
        </row>
        <row r="422">
          <cell r="B422" t="str">
            <v>H1</v>
          </cell>
          <cell r="C422" t="str">
            <v>UnitedHealthCare Community Plan</v>
          </cell>
          <cell r="F422" t="str">
            <v>UnitedHealthCare Community Plan</v>
          </cell>
          <cell r="G422" t="str">
            <v>Hidalgo</v>
          </cell>
          <cell r="H422" t="str">
            <v>STAR</v>
          </cell>
        </row>
        <row r="423">
          <cell r="B423" t="str">
            <v>H1</v>
          </cell>
          <cell r="C423" t="str">
            <v>UnitedHealthCare Community Plan</v>
          </cell>
          <cell r="F423" t="str">
            <v>UnitedHealthCare Community Plan</v>
          </cell>
          <cell r="G423" t="str">
            <v>Hidalgo</v>
          </cell>
          <cell r="H423" t="str">
            <v>STAR</v>
          </cell>
        </row>
        <row r="424">
          <cell r="B424" t="str">
            <v>H1</v>
          </cell>
          <cell r="C424" t="str">
            <v>UnitedHealthCare Community Plan</v>
          </cell>
          <cell r="F424" t="str">
            <v>UnitedHealthCare Community Plan</v>
          </cell>
          <cell r="G424" t="str">
            <v>Hidalgo</v>
          </cell>
          <cell r="H424" t="str">
            <v>STAR</v>
          </cell>
        </row>
        <row r="425">
          <cell r="B425" t="str">
            <v>H1</v>
          </cell>
          <cell r="C425" t="str">
            <v>UnitedHealthCare Community Plan</v>
          </cell>
          <cell r="F425" t="str">
            <v>UnitedHealthCare Community Plan</v>
          </cell>
          <cell r="G425" t="str">
            <v>Hidalgo</v>
          </cell>
          <cell r="H425" t="str">
            <v>STAR</v>
          </cell>
        </row>
        <row r="426">
          <cell r="B426" t="str">
            <v>H1</v>
          </cell>
          <cell r="C426" t="str">
            <v>UnitedHealthCare Community Plan</v>
          </cell>
          <cell r="F426" t="str">
            <v>UnitedHealthCare Community Plan</v>
          </cell>
          <cell r="G426" t="str">
            <v>Hidalgo</v>
          </cell>
          <cell r="H426" t="str">
            <v>STAR</v>
          </cell>
        </row>
        <row r="427">
          <cell r="B427" t="str">
            <v>H1</v>
          </cell>
          <cell r="C427" t="str">
            <v>UnitedHealthCare Community Plan</v>
          </cell>
          <cell r="F427" t="str">
            <v>UnitedHealthCare Community Plan</v>
          </cell>
          <cell r="G427" t="str">
            <v>Hidalgo</v>
          </cell>
          <cell r="H427" t="str">
            <v>STAR</v>
          </cell>
        </row>
        <row r="428">
          <cell r="B428" t="str">
            <v>H1</v>
          </cell>
          <cell r="C428" t="str">
            <v>UnitedHealthCare Community Plan</v>
          </cell>
          <cell r="F428" t="str">
            <v>UnitedHealthCare Community Plan</v>
          </cell>
          <cell r="G428" t="str">
            <v>Hidalgo</v>
          </cell>
          <cell r="H428" t="str">
            <v>STAR</v>
          </cell>
        </row>
        <row r="429">
          <cell r="B429" t="str">
            <v>H1</v>
          </cell>
          <cell r="C429" t="str">
            <v>UnitedHealthCare Community Plan</v>
          </cell>
          <cell r="F429" t="str">
            <v>UnitedHealthCare Community Plan</v>
          </cell>
          <cell r="G429" t="str">
            <v>Hidalgo</v>
          </cell>
          <cell r="H429" t="str">
            <v>STAR</v>
          </cell>
        </row>
        <row r="430">
          <cell r="B430" t="str">
            <v>H1</v>
          </cell>
          <cell r="C430" t="str">
            <v>UnitedHealthCare Community Plan</v>
          </cell>
          <cell r="F430" t="str">
            <v>UnitedHealthCare Community Plan</v>
          </cell>
          <cell r="G430" t="str">
            <v>Hidalgo</v>
          </cell>
          <cell r="H430" t="str">
            <v>STAR</v>
          </cell>
        </row>
        <row r="431">
          <cell r="B431" t="str">
            <v>H1</v>
          </cell>
          <cell r="C431" t="str">
            <v>UnitedHealthCare Community Plan</v>
          </cell>
          <cell r="F431" t="str">
            <v>UnitedHealthCare Community Plan</v>
          </cell>
          <cell r="G431" t="str">
            <v>Hidalgo</v>
          </cell>
          <cell r="H431" t="str">
            <v>STAR</v>
          </cell>
        </row>
        <row r="432">
          <cell r="B432" t="str">
            <v>H1</v>
          </cell>
          <cell r="C432" t="str">
            <v>UnitedHealthCare Community Plan</v>
          </cell>
          <cell r="F432" t="str">
            <v>UnitedHealthCare Community Plan</v>
          </cell>
          <cell r="G432" t="str">
            <v>Hidalgo</v>
          </cell>
          <cell r="H432" t="str">
            <v>STAR</v>
          </cell>
        </row>
        <row r="433">
          <cell r="B433" t="str">
            <v>H1</v>
          </cell>
          <cell r="C433" t="str">
            <v>UnitedHealthCare Community Plan</v>
          </cell>
          <cell r="F433" t="str">
            <v>UnitedHealthCare Community Plan</v>
          </cell>
          <cell r="G433" t="str">
            <v>Hidalgo</v>
          </cell>
          <cell r="H433" t="str">
            <v>STAR</v>
          </cell>
        </row>
        <row r="434">
          <cell r="B434" t="str">
            <v>H2</v>
          </cell>
          <cell r="C434" t="str">
            <v>Superior Health Plan</v>
          </cell>
          <cell r="F434" t="str">
            <v>Superior Health Plan</v>
          </cell>
          <cell r="G434" t="str">
            <v>Hidalgo</v>
          </cell>
          <cell r="H434" t="str">
            <v>STAR</v>
          </cell>
        </row>
        <row r="435">
          <cell r="B435" t="str">
            <v>H2</v>
          </cell>
          <cell r="C435" t="str">
            <v>Superior Health Plan</v>
          </cell>
          <cell r="F435" t="str">
            <v>Superior Health Plan</v>
          </cell>
          <cell r="G435" t="str">
            <v>Hidalgo</v>
          </cell>
          <cell r="H435" t="str">
            <v>STAR</v>
          </cell>
        </row>
        <row r="436">
          <cell r="B436" t="str">
            <v>H2</v>
          </cell>
          <cell r="C436" t="str">
            <v>Superior Health Plan</v>
          </cell>
          <cell r="F436" t="str">
            <v>Superior Health Plan</v>
          </cell>
          <cell r="G436" t="str">
            <v>Hidalgo</v>
          </cell>
          <cell r="H436" t="str">
            <v>STAR</v>
          </cell>
        </row>
        <row r="437">
          <cell r="B437" t="str">
            <v>H2</v>
          </cell>
          <cell r="C437" t="str">
            <v>Superior Health Plan</v>
          </cell>
          <cell r="F437" t="str">
            <v>Superior Health Plan</v>
          </cell>
          <cell r="G437" t="str">
            <v>Hidalgo</v>
          </cell>
          <cell r="H437" t="str">
            <v>STAR</v>
          </cell>
        </row>
        <row r="438">
          <cell r="B438" t="str">
            <v>H2</v>
          </cell>
          <cell r="C438" t="str">
            <v>Superior Health Plan</v>
          </cell>
          <cell r="F438" t="str">
            <v>Superior Health Plan</v>
          </cell>
          <cell r="G438" t="str">
            <v>Hidalgo</v>
          </cell>
          <cell r="H438" t="str">
            <v>STAR</v>
          </cell>
        </row>
        <row r="439">
          <cell r="B439" t="str">
            <v>H2</v>
          </cell>
          <cell r="C439" t="str">
            <v>Superior Health Plan</v>
          </cell>
          <cell r="F439" t="str">
            <v>Superior Health Plan</v>
          </cell>
          <cell r="G439" t="str">
            <v>Hidalgo</v>
          </cell>
          <cell r="H439" t="str">
            <v>STAR</v>
          </cell>
        </row>
        <row r="440">
          <cell r="B440" t="str">
            <v>H2</v>
          </cell>
          <cell r="C440" t="str">
            <v>Superior Health Plan</v>
          </cell>
          <cell r="F440" t="str">
            <v>Superior Health Plan</v>
          </cell>
          <cell r="G440" t="str">
            <v>Hidalgo</v>
          </cell>
          <cell r="H440" t="str">
            <v>STAR</v>
          </cell>
        </row>
        <row r="441">
          <cell r="B441" t="str">
            <v>H2</v>
          </cell>
          <cell r="C441" t="str">
            <v>Superior Health Plan</v>
          </cell>
          <cell r="F441" t="str">
            <v>Superior Health Plan</v>
          </cell>
          <cell r="G441" t="str">
            <v>Hidalgo</v>
          </cell>
          <cell r="H441" t="str">
            <v>STAR</v>
          </cell>
        </row>
        <row r="442">
          <cell r="B442" t="str">
            <v>H2</v>
          </cell>
          <cell r="C442" t="str">
            <v>Superior Health Plan</v>
          </cell>
          <cell r="F442" t="str">
            <v>Superior Health Plan</v>
          </cell>
          <cell r="G442" t="str">
            <v>Hidalgo</v>
          </cell>
          <cell r="H442" t="str">
            <v>STAR</v>
          </cell>
        </row>
        <row r="443">
          <cell r="B443" t="str">
            <v>H2</v>
          </cell>
          <cell r="C443" t="str">
            <v>Superior Health Plan</v>
          </cell>
          <cell r="F443" t="str">
            <v>Superior Health Plan</v>
          </cell>
          <cell r="G443" t="str">
            <v>Hidalgo</v>
          </cell>
          <cell r="H443" t="str">
            <v>STAR</v>
          </cell>
        </row>
        <row r="444">
          <cell r="B444" t="str">
            <v>H2</v>
          </cell>
          <cell r="C444" t="str">
            <v>Superior Health Plan</v>
          </cell>
          <cell r="F444" t="str">
            <v>Superior Health Plan</v>
          </cell>
          <cell r="G444" t="str">
            <v>Hidalgo</v>
          </cell>
          <cell r="H444" t="str">
            <v>STAR</v>
          </cell>
        </row>
        <row r="445">
          <cell r="B445" t="str">
            <v>H2</v>
          </cell>
          <cell r="C445" t="str">
            <v>Superior Health Plan</v>
          </cell>
          <cell r="F445" t="str">
            <v>Superior Health Plan</v>
          </cell>
          <cell r="G445" t="str">
            <v>Hidalgo</v>
          </cell>
          <cell r="H445" t="str">
            <v>STAR</v>
          </cell>
        </row>
        <row r="446">
          <cell r="B446" t="str">
            <v>H3</v>
          </cell>
          <cell r="C446" t="str">
            <v>Molina Healthcare of Texas</v>
          </cell>
          <cell r="F446" t="str">
            <v>Molina Healthcare of Texas</v>
          </cell>
          <cell r="G446" t="str">
            <v>Hidalgo</v>
          </cell>
          <cell r="H446" t="str">
            <v>STAR</v>
          </cell>
        </row>
        <row r="447">
          <cell r="B447" t="str">
            <v>H3</v>
          </cell>
          <cell r="C447" t="str">
            <v>Molina Healthcare of Texas</v>
          </cell>
          <cell r="F447" t="str">
            <v>Molina Healthcare of Texas</v>
          </cell>
          <cell r="G447" t="str">
            <v>Hidalgo</v>
          </cell>
          <cell r="H447" t="str">
            <v>STAR</v>
          </cell>
        </row>
        <row r="448">
          <cell r="B448" t="str">
            <v>H3</v>
          </cell>
          <cell r="C448" t="str">
            <v>Molina Healthcare of Texas</v>
          </cell>
          <cell r="F448" t="str">
            <v>Molina Healthcare of Texas</v>
          </cell>
          <cell r="G448" t="str">
            <v>Hidalgo</v>
          </cell>
          <cell r="H448" t="str">
            <v>STAR</v>
          </cell>
        </row>
        <row r="449">
          <cell r="B449" t="str">
            <v>H3</v>
          </cell>
          <cell r="C449" t="str">
            <v>Molina Healthcare of Texas</v>
          </cell>
          <cell r="F449" t="str">
            <v>Molina Healthcare of Texas</v>
          </cell>
          <cell r="G449" t="str">
            <v>Hidalgo</v>
          </cell>
          <cell r="H449" t="str">
            <v>STAR</v>
          </cell>
        </row>
        <row r="450">
          <cell r="B450" t="str">
            <v>H3</v>
          </cell>
          <cell r="C450" t="str">
            <v>Molina Healthcare of Texas</v>
          </cell>
          <cell r="F450" t="str">
            <v>Molina Healthcare of Texas</v>
          </cell>
          <cell r="G450" t="str">
            <v>Hidalgo</v>
          </cell>
          <cell r="H450" t="str">
            <v>STAR</v>
          </cell>
        </row>
        <row r="451">
          <cell r="B451" t="str">
            <v>H3</v>
          </cell>
          <cell r="C451" t="str">
            <v>Molina Healthcare of Texas</v>
          </cell>
          <cell r="F451" t="str">
            <v>Molina Healthcare of Texas</v>
          </cell>
          <cell r="G451" t="str">
            <v>Hidalgo</v>
          </cell>
          <cell r="H451" t="str">
            <v>STAR</v>
          </cell>
        </row>
        <row r="452">
          <cell r="B452" t="str">
            <v>H3</v>
          </cell>
          <cell r="C452" t="str">
            <v>Molina Healthcare of Texas</v>
          </cell>
          <cell r="F452" t="str">
            <v>Molina Healthcare of Texas</v>
          </cell>
          <cell r="G452" t="str">
            <v>Hidalgo</v>
          </cell>
          <cell r="H452" t="str">
            <v>STAR</v>
          </cell>
        </row>
        <row r="453">
          <cell r="B453" t="str">
            <v>H3</v>
          </cell>
          <cell r="C453" t="str">
            <v>Molina Healthcare of Texas</v>
          </cell>
          <cell r="F453" t="str">
            <v>Molina Healthcare of Texas</v>
          </cell>
          <cell r="G453" t="str">
            <v>Hidalgo</v>
          </cell>
          <cell r="H453" t="str">
            <v>STAR</v>
          </cell>
        </row>
        <row r="454">
          <cell r="B454" t="str">
            <v>H3</v>
          </cell>
          <cell r="C454" t="str">
            <v>Molina Healthcare of Texas</v>
          </cell>
          <cell r="F454" t="str">
            <v>Molina Healthcare of Texas</v>
          </cell>
          <cell r="G454" t="str">
            <v>Hidalgo</v>
          </cell>
          <cell r="H454" t="str">
            <v>STAR</v>
          </cell>
        </row>
        <row r="455">
          <cell r="B455" t="str">
            <v>H3</v>
          </cell>
          <cell r="C455" t="str">
            <v>Molina Healthcare of Texas</v>
          </cell>
          <cell r="F455" t="str">
            <v>Molina Healthcare of Texas</v>
          </cell>
          <cell r="G455" t="str">
            <v>Hidalgo</v>
          </cell>
          <cell r="H455" t="str">
            <v>STAR</v>
          </cell>
        </row>
        <row r="456">
          <cell r="B456" t="str">
            <v>H3</v>
          </cell>
          <cell r="C456" t="str">
            <v>Molina Healthcare of Texas</v>
          </cell>
          <cell r="F456" t="str">
            <v>Molina Healthcare of Texas</v>
          </cell>
          <cell r="G456" t="str">
            <v>Hidalgo</v>
          </cell>
          <cell r="H456" t="str">
            <v>STAR</v>
          </cell>
        </row>
        <row r="457">
          <cell r="B457" t="str">
            <v>H3</v>
          </cell>
          <cell r="C457" t="str">
            <v>Molina Healthcare of Texas</v>
          </cell>
          <cell r="F457" t="str">
            <v>Molina Healthcare of Texas</v>
          </cell>
          <cell r="G457" t="str">
            <v>Hidalgo</v>
          </cell>
          <cell r="H457" t="str">
            <v>STAR</v>
          </cell>
        </row>
        <row r="458">
          <cell r="B458" t="str">
            <v>H4</v>
          </cell>
          <cell r="C458" t="str">
            <v>Driscoll Children's Health Plan</v>
          </cell>
          <cell r="F458" t="str">
            <v>Driscoll Children's Health Plan</v>
          </cell>
          <cell r="G458" t="str">
            <v>Hidalgo</v>
          </cell>
          <cell r="H458" t="str">
            <v>STAR</v>
          </cell>
        </row>
        <row r="459">
          <cell r="B459" t="str">
            <v>H4</v>
          </cell>
          <cell r="C459" t="str">
            <v>Driscoll Children's Health Plan</v>
          </cell>
          <cell r="F459" t="str">
            <v>Driscoll Children's Health Plan</v>
          </cell>
          <cell r="G459" t="str">
            <v>Hidalgo</v>
          </cell>
          <cell r="H459" t="str">
            <v>STAR</v>
          </cell>
        </row>
        <row r="460">
          <cell r="B460" t="str">
            <v>H4</v>
          </cell>
          <cell r="C460" t="str">
            <v>Driscoll Children's Health Plan</v>
          </cell>
          <cell r="F460" t="str">
            <v>Driscoll Children's Health Plan</v>
          </cell>
          <cell r="G460" t="str">
            <v>Hidalgo</v>
          </cell>
          <cell r="H460" t="str">
            <v>STAR</v>
          </cell>
        </row>
        <row r="461">
          <cell r="B461" t="str">
            <v>H4</v>
          </cell>
          <cell r="C461" t="str">
            <v>Driscoll Children's Health Plan</v>
          </cell>
          <cell r="F461" t="str">
            <v>Driscoll Children's Health Plan</v>
          </cell>
          <cell r="G461" t="str">
            <v>Hidalgo</v>
          </cell>
          <cell r="H461" t="str">
            <v>STAR</v>
          </cell>
        </row>
        <row r="462">
          <cell r="B462" t="str">
            <v>H4</v>
          </cell>
          <cell r="C462" t="str">
            <v>Driscoll Children's Health Plan</v>
          </cell>
          <cell r="F462" t="str">
            <v>Driscoll Children's Health Plan</v>
          </cell>
          <cell r="G462" t="str">
            <v>Hidalgo</v>
          </cell>
          <cell r="H462" t="str">
            <v>STAR</v>
          </cell>
        </row>
        <row r="463">
          <cell r="B463" t="str">
            <v>H4</v>
          </cell>
          <cell r="C463" t="str">
            <v>Driscoll Children's Health Plan</v>
          </cell>
          <cell r="F463" t="str">
            <v>Driscoll Children's Health Plan</v>
          </cell>
          <cell r="G463" t="str">
            <v>Hidalgo</v>
          </cell>
          <cell r="H463" t="str">
            <v>STAR</v>
          </cell>
        </row>
        <row r="464">
          <cell r="B464" t="str">
            <v>H4</v>
          </cell>
          <cell r="C464" t="str">
            <v>Driscoll Children's Health Plan</v>
          </cell>
          <cell r="F464" t="str">
            <v>Driscoll Children's Health Plan</v>
          </cell>
          <cell r="G464" t="str">
            <v>Hidalgo</v>
          </cell>
          <cell r="H464" t="str">
            <v>STAR</v>
          </cell>
        </row>
        <row r="465">
          <cell r="B465" t="str">
            <v>H4</v>
          </cell>
          <cell r="C465" t="str">
            <v>Driscoll Children's Health Plan</v>
          </cell>
          <cell r="F465" t="str">
            <v>Driscoll Children's Health Plan</v>
          </cell>
          <cell r="G465" t="str">
            <v>Hidalgo</v>
          </cell>
          <cell r="H465" t="str">
            <v>STAR</v>
          </cell>
        </row>
        <row r="466">
          <cell r="B466" t="str">
            <v>H4</v>
          </cell>
          <cell r="C466" t="str">
            <v>Driscoll Children's Health Plan</v>
          </cell>
          <cell r="F466" t="str">
            <v>Driscoll Children's Health Plan</v>
          </cell>
          <cell r="G466" t="str">
            <v>Hidalgo</v>
          </cell>
          <cell r="H466" t="str">
            <v>STAR</v>
          </cell>
        </row>
        <row r="467">
          <cell r="B467" t="str">
            <v>H4</v>
          </cell>
          <cell r="C467" t="str">
            <v>Driscoll Children's Health Plan</v>
          </cell>
          <cell r="F467" t="str">
            <v>Driscoll Children's Health Plan</v>
          </cell>
          <cell r="G467" t="str">
            <v>Hidalgo</v>
          </cell>
          <cell r="H467" t="str">
            <v>STAR</v>
          </cell>
        </row>
        <row r="468">
          <cell r="B468" t="str">
            <v>H4</v>
          </cell>
          <cell r="C468" t="str">
            <v>Driscoll Children's Health Plan</v>
          </cell>
          <cell r="F468" t="str">
            <v>Driscoll Children's Health Plan</v>
          </cell>
          <cell r="G468" t="str">
            <v>Hidalgo</v>
          </cell>
          <cell r="H468" t="str">
            <v>STAR</v>
          </cell>
        </row>
        <row r="469">
          <cell r="B469" t="str">
            <v>H4</v>
          </cell>
          <cell r="C469" t="str">
            <v>Driscoll Children's Health Plan</v>
          </cell>
          <cell r="F469" t="str">
            <v>Driscoll Children's Health Plan</v>
          </cell>
          <cell r="G469" t="str">
            <v>Hidalgo</v>
          </cell>
          <cell r="H469" t="str">
            <v>STAR</v>
          </cell>
        </row>
        <row r="470">
          <cell r="B470" t="str">
            <v>N1</v>
          </cell>
          <cell r="C470" t="str">
            <v>Wellpoint</v>
          </cell>
          <cell r="F470" t="str">
            <v>Wellpoint</v>
          </cell>
          <cell r="G470" t="str">
            <v>MRSA Northeast</v>
          </cell>
          <cell r="H470" t="str">
            <v>STAR</v>
          </cell>
        </row>
        <row r="471">
          <cell r="B471" t="str">
            <v>N1</v>
          </cell>
          <cell r="C471" t="str">
            <v>Wellpoint</v>
          </cell>
          <cell r="F471" t="str">
            <v>Wellpoint</v>
          </cell>
          <cell r="G471" t="str">
            <v>MRSA Northeast</v>
          </cell>
          <cell r="H471" t="str">
            <v>STAR</v>
          </cell>
        </row>
        <row r="472">
          <cell r="B472" t="str">
            <v>N1</v>
          </cell>
          <cell r="C472" t="str">
            <v>Wellpoint</v>
          </cell>
          <cell r="F472" t="str">
            <v>Wellpoint</v>
          </cell>
          <cell r="G472" t="str">
            <v>MRSA Northeast</v>
          </cell>
          <cell r="H472" t="str">
            <v>STAR</v>
          </cell>
        </row>
        <row r="473">
          <cell r="B473" t="str">
            <v>N1</v>
          </cell>
          <cell r="C473" t="str">
            <v>Wellpoint</v>
          </cell>
          <cell r="F473" t="str">
            <v>Wellpoint</v>
          </cell>
          <cell r="G473" t="str">
            <v>MRSA Northeast</v>
          </cell>
          <cell r="H473" t="str">
            <v>STAR</v>
          </cell>
        </row>
        <row r="474">
          <cell r="B474" t="str">
            <v>N1</v>
          </cell>
          <cell r="C474" t="str">
            <v>Wellpoint</v>
          </cell>
          <cell r="F474" t="str">
            <v>Wellpoint</v>
          </cell>
          <cell r="G474" t="str">
            <v>MRSA Northeast</v>
          </cell>
          <cell r="H474" t="str">
            <v>STAR</v>
          </cell>
        </row>
        <row r="475">
          <cell r="B475" t="str">
            <v>N1</v>
          </cell>
          <cell r="C475" t="str">
            <v>Wellpoint</v>
          </cell>
          <cell r="F475" t="str">
            <v>Wellpoint</v>
          </cell>
          <cell r="G475" t="str">
            <v>MRSA Northeast</v>
          </cell>
          <cell r="H475" t="str">
            <v>STAR</v>
          </cell>
        </row>
        <row r="476">
          <cell r="B476" t="str">
            <v>N1</v>
          </cell>
          <cell r="C476" t="str">
            <v>Wellpoint</v>
          </cell>
          <cell r="F476" t="str">
            <v>Wellpoint</v>
          </cell>
          <cell r="G476" t="str">
            <v>MRSA Northeast</v>
          </cell>
          <cell r="H476" t="str">
            <v>STAR</v>
          </cell>
        </row>
        <row r="477">
          <cell r="B477" t="str">
            <v>N1</v>
          </cell>
          <cell r="C477" t="str">
            <v>Wellpoint</v>
          </cell>
          <cell r="F477" t="str">
            <v>Wellpoint</v>
          </cell>
          <cell r="G477" t="str">
            <v>MRSA Northeast</v>
          </cell>
          <cell r="H477" t="str">
            <v>STAR</v>
          </cell>
        </row>
        <row r="478">
          <cell r="B478" t="str">
            <v>N1</v>
          </cell>
          <cell r="C478" t="str">
            <v>Wellpoint</v>
          </cell>
          <cell r="F478" t="str">
            <v>Wellpoint</v>
          </cell>
          <cell r="G478" t="str">
            <v>MRSA Northeast</v>
          </cell>
          <cell r="H478" t="str">
            <v>STAR</v>
          </cell>
        </row>
        <row r="479">
          <cell r="B479" t="str">
            <v>N1</v>
          </cell>
          <cell r="C479" t="str">
            <v>Wellpoint</v>
          </cell>
          <cell r="F479" t="str">
            <v>Wellpoint</v>
          </cell>
          <cell r="G479" t="str">
            <v>MRSA Northeast</v>
          </cell>
          <cell r="H479" t="str">
            <v>STAR</v>
          </cell>
        </row>
        <row r="480">
          <cell r="B480" t="str">
            <v>N1</v>
          </cell>
          <cell r="C480" t="str">
            <v>Wellpoint</v>
          </cell>
          <cell r="F480" t="str">
            <v>Wellpoint</v>
          </cell>
          <cell r="G480" t="str">
            <v>MRSA Northeast</v>
          </cell>
          <cell r="H480" t="str">
            <v>STAR</v>
          </cell>
        </row>
        <row r="481">
          <cell r="B481" t="str">
            <v>N1</v>
          </cell>
          <cell r="C481" t="str">
            <v>Wellpoint</v>
          </cell>
          <cell r="F481" t="str">
            <v>Wellpoint</v>
          </cell>
          <cell r="G481" t="str">
            <v>MRSA Northeast</v>
          </cell>
          <cell r="H481" t="str">
            <v>STAR</v>
          </cell>
        </row>
        <row r="482">
          <cell r="B482" t="str">
            <v>N2</v>
          </cell>
          <cell r="C482" t="str">
            <v>Superior Health Plan</v>
          </cell>
          <cell r="F482" t="str">
            <v>Superior Health Plan</v>
          </cell>
          <cell r="G482" t="str">
            <v>MRSA Northeast</v>
          </cell>
          <cell r="H482" t="str">
            <v>STAR</v>
          </cell>
        </row>
        <row r="483">
          <cell r="B483" t="str">
            <v>N2</v>
          </cell>
          <cell r="C483" t="str">
            <v>Superior Health Plan</v>
          </cell>
          <cell r="F483" t="str">
            <v>Superior Health Plan</v>
          </cell>
          <cell r="G483" t="str">
            <v>MRSA Northeast</v>
          </cell>
          <cell r="H483" t="str">
            <v>STAR</v>
          </cell>
        </row>
        <row r="484">
          <cell r="B484" t="str">
            <v>N2</v>
          </cell>
          <cell r="C484" t="str">
            <v>Superior Health Plan</v>
          </cell>
          <cell r="F484" t="str">
            <v>Superior Health Plan</v>
          </cell>
          <cell r="G484" t="str">
            <v>MRSA Northeast</v>
          </cell>
          <cell r="H484" t="str">
            <v>STAR</v>
          </cell>
        </row>
        <row r="485">
          <cell r="B485" t="str">
            <v>N2</v>
          </cell>
          <cell r="C485" t="str">
            <v>Superior Health Plan</v>
          </cell>
          <cell r="F485" t="str">
            <v>Superior Health Plan</v>
          </cell>
          <cell r="G485" t="str">
            <v>MRSA Northeast</v>
          </cell>
          <cell r="H485" t="str">
            <v>STAR</v>
          </cell>
        </row>
        <row r="486">
          <cell r="B486" t="str">
            <v>N2</v>
          </cell>
          <cell r="C486" t="str">
            <v>Superior Health Plan</v>
          </cell>
          <cell r="F486" t="str">
            <v>Superior Health Plan</v>
          </cell>
          <cell r="G486" t="str">
            <v>MRSA Northeast</v>
          </cell>
          <cell r="H486" t="str">
            <v>STAR</v>
          </cell>
        </row>
        <row r="487">
          <cell r="B487" t="str">
            <v>N2</v>
          </cell>
          <cell r="C487" t="str">
            <v>Superior Health Plan</v>
          </cell>
          <cell r="F487" t="str">
            <v>Superior Health Plan</v>
          </cell>
          <cell r="G487" t="str">
            <v>MRSA Northeast</v>
          </cell>
          <cell r="H487" t="str">
            <v>STAR</v>
          </cell>
        </row>
        <row r="488">
          <cell r="B488" t="str">
            <v>N2</v>
          </cell>
          <cell r="C488" t="str">
            <v>Superior Health Plan</v>
          </cell>
          <cell r="F488" t="str">
            <v>Superior Health Plan</v>
          </cell>
          <cell r="G488" t="str">
            <v>MRSA Northeast</v>
          </cell>
          <cell r="H488" t="str">
            <v>STAR</v>
          </cell>
        </row>
        <row r="489">
          <cell r="B489" t="str">
            <v>N2</v>
          </cell>
          <cell r="C489" t="str">
            <v>Superior Health Plan</v>
          </cell>
          <cell r="F489" t="str">
            <v>Superior Health Plan</v>
          </cell>
          <cell r="G489" t="str">
            <v>MRSA Northeast</v>
          </cell>
          <cell r="H489" t="str">
            <v>STAR</v>
          </cell>
        </row>
        <row r="490">
          <cell r="B490" t="str">
            <v>N2</v>
          </cell>
          <cell r="C490" t="str">
            <v>Superior Health Plan</v>
          </cell>
          <cell r="F490" t="str">
            <v>Superior Health Plan</v>
          </cell>
          <cell r="G490" t="str">
            <v>MRSA Northeast</v>
          </cell>
          <cell r="H490" t="str">
            <v>STAR</v>
          </cell>
        </row>
        <row r="491">
          <cell r="B491" t="str">
            <v>N2</v>
          </cell>
          <cell r="C491" t="str">
            <v>Superior Health Plan</v>
          </cell>
          <cell r="F491" t="str">
            <v>Superior Health Plan</v>
          </cell>
          <cell r="G491" t="str">
            <v>MRSA Northeast</v>
          </cell>
          <cell r="H491" t="str">
            <v>STAR</v>
          </cell>
        </row>
        <row r="492">
          <cell r="B492" t="str">
            <v>N2</v>
          </cell>
          <cell r="C492" t="str">
            <v>Superior Health Plan</v>
          </cell>
          <cell r="F492" t="str">
            <v>Superior Health Plan</v>
          </cell>
          <cell r="G492" t="str">
            <v>MRSA Northeast</v>
          </cell>
          <cell r="H492" t="str">
            <v>STAR</v>
          </cell>
        </row>
        <row r="493">
          <cell r="B493" t="str">
            <v>N2</v>
          </cell>
          <cell r="C493" t="str">
            <v>Superior Health Plan</v>
          </cell>
          <cell r="F493" t="str">
            <v>Superior Health Plan</v>
          </cell>
          <cell r="G493" t="str">
            <v>MRSA Northeast</v>
          </cell>
          <cell r="H493" t="str">
            <v>STAR</v>
          </cell>
        </row>
        <row r="494">
          <cell r="B494" t="str">
            <v>W2</v>
          </cell>
          <cell r="C494" t="str">
            <v>Wellpoint</v>
          </cell>
          <cell r="F494" t="str">
            <v>Wellpoint</v>
          </cell>
          <cell r="G494" t="str">
            <v>MRSA West</v>
          </cell>
          <cell r="H494" t="str">
            <v>STAR</v>
          </cell>
        </row>
        <row r="495">
          <cell r="B495" t="str">
            <v>W2</v>
          </cell>
          <cell r="C495" t="str">
            <v>Wellpoint</v>
          </cell>
          <cell r="F495" t="str">
            <v>Wellpoint</v>
          </cell>
          <cell r="G495" t="str">
            <v>MRSA West</v>
          </cell>
          <cell r="H495" t="str">
            <v>STAR</v>
          </cell>
        </row>
        <row r="496">
          <cell r="B496" t="str">
            <v>W2</v>
          </cell>
          <cell r="C496" t="str">
            <v>Wellpoint</v>
          </cell>
          <cell r="F496" t="str">
            <v>Wellpoint</v>
          </cell>
          <cell r="G496" t="str">
            <v>MRSA West</v>
          </cell>
          <cell r="H496" t="str">
            <v>STAR</v>
          </cell>
        </row>
        <row r="497">
          <cell r="B497" t="str">
            <v>W2</v>
          </cell>
          <cell r="C497" t="str">
            <v>Wellpoint</v>
          </cell>
          <cell r="F497" t="str">
            <v>Wellpoint</v>
          </cell>
          <cell r="G497" t="str">
            <v>MRSA West</v>
          </cell>
          <cell r="H497" t="str">
            <v>STAR</v>
          </cell>
        </row>
        <row r="498">
          <cell r="B498" t="str">
            <v>W2</v>
          </cell>
          <cell r="C498" t="str">
            <v>Wellpoint</v>
          </cell>
          <cell r="F498" t="str">
            <v>Wellpoint</v>
          </cell>
          <cell r="G498" t="str">
            <v>MRSA West</v>
          </cell>
          <cell r="H498" t="str">
            <v>STAR</v>
          </cell>
        </row>
        <row r="499">
          <cell r="B499" t="str">
            <v>W2</v>
          </cell>
          <cell r="C499" t="str">
            <v>Wellpoint</v>
          </cell>
          <cell r="F499" t="str">
            <v>Wellpoint</v>
          </cell>
          <cell r="G499" t="str">
            <v>MRSA West</v>
          </cell>
          <cell r="H499" t="str">
            <v>STAR</v>
          </cell>
        </row>
        <row r="500">
          <cell r="B500" t="str">
            <v>W2</v>
          </cell>
          <cell r="C500" t="str">
            <v>Wellpoint</v>
          </cell>
          <cell r="F500" t="str">
            <v>Wellpoint</v>
          </cell>
          <cell r="G500" t="str">
            <v>MRSA West</v>
          </cell>
          <cell r="H500" t="str">
            <v>STAR</v>
          </cell>
        </row>
        <row r="501">
          <cell r="B501" t="str">
            <v>W2</v>
          </cell>
          <cell r="C501" t="str">
            <v>Wellpoint</v>
          </cell>
          <cell r="F501" t="str">
            <v>Wellpoint</v>
          </cell>
          <cell r="G501" t="str">
            <v>MRSA West</v>
          </cell>
          <cell r="H501" t="str">
            <v>STAR</v>
          </cell>
        </row>
        <row r="502">
          <cell r="B502" t="str">
            <v>W2</v>
          </cell>
          <cell r="C502" t="str">
            <v>Wellpoint</v>
          </cell>
          <cell r="F502" t="str">
            <v>Wellpoint</v>
          </cell>
          <cell r="G502" t="str">
            <v>MRSA West</v>
          </cell>
          <cell r="H502" t="str">
            <v>STAR</v>
          </cell>
        </row>
        <row r="503">
          <cell r="B503" t="str">
            <v>W2</v>
          </cell>
          <cell r="C503" t="str">
            <v>Wellpoint</v>
          </cell>
          <cell r="F503" t="str">
            <v>Wellpoint</v>
          </cell>
          <cell r="G503" t="str">
            <v>MRSA West</v>
          </cell>
          <cell r="H503" t="str">
            <v>STAR</v>
          </cell>
        </row>
        <row r="504">
          <cell r="B504" t="str">
            <v>W2</v>
          </cell>
          <cell r="C504" t="str">
            <v>Wellpoint</v>
          </cell>
          <cell r="F504" t="str">
            <v>Wellpoint</v>
          </cell>
          <cell r="G504" t="str">
            <v>MRSA West</v>
          </cell>
          <cell r="H504" t="str">
            <v>STAR</v>
          </cell>
        </row>
        <row r="505">
          <cell r="B505" t="str">
            <v>W2</v>
          </cell>
          <cell r="C505" t="str">
            <v>Wellpoint</v>
          </cell>
          <cell r="F505" t="str">
            <v>Wellpoint</v>
          </cell>
          <cell r="G505" t="str">
            <v>MRSA West</v>
          </cell>
          <cell r="H505" t="str">
            <v>STAR</v>
          </cell>
        </row>
        <row r="506">
          <cell r="B506" t="str">
            <v>W3</v>
          </cell>
          <cell r="C506" t="str">
            <v>Superior Health Plan</v>
          </cell>
          <cell r="F506" t="str">
            <v>Superior Health Plan</v>
          </cell>
          <cell r="G506" t="str">
            <v>MRSA West</v>
          </cell>
          <cell r="H506" t="str">
            <v>STAR</v>
          </cell>
        </row>
        <row r="507">
          <cell r="B507" t="str">
            <v>W3</v>
          </cell>
          <cell r="C507" t="str">
            <v>Superior Health Plan</v>
          </cell>
          <cell r="F507" t="str">
            <v>Superior Health Plan</v>
          </cell>
          <cell r="G507" t="str">
            <v>MRSA West</v>
          </cell>
          <cell r="H507" t="str">
            <v>STAR</v>
          </cell>
        </row>
        <row r="508">
          <cell r="B508" t="str">
            <v>W3</v>
          </cell>
          <cell r="C508" t="str">
            <v>Superior Health Plan</v>
          </cell>
          <cell r="F508" t="str">
            <v>Superior Health Plan</v>
          </cell>
          <cell r="G508" t="str">
            <v>MRSA West</v>
          </cell>
          <cell r="H508" t="str">
            <v>STAR</v>
          </cell>
        </row>
        <row r="509">
          <cell r="B509" t="str">
            <v>W3</v>
          </cell>
          <cell r="C509" t="str">
            <v>Superior Health Plan</v>
          </cell>
          <cell r="F509" t="str">
            <v>Superior Health Plan</v>
          </cell>
          <cell r="G509" t="str">
            <v>MRSA West</v>
          </cell>
          <cell r="H509" t="str">
            <v>STAR</v>
          </cell>
        </row>
        <row r="510">
          <cell r="B510" t="str">
            <v>W3</v>
          </cell>
          <cell r="C510" t="str">
            <v>Superior Health Plan</v>
          </cell>
          <cell r="F510" t="str">
            <v>Superior Health Plan</v>
          </cell>
          <cell r="G510" t="str">
            <v>MRSA West</v>
          </cell>
          <cell r="H510" t="str">
            <v>STAR</v>
          </cell>
        </row>
        <row r="511">
          <cell r="B511" t="str">
            <v>W3</v>
          </cell>
          <cell r="C511" t="str">
            <v>Superior Health Plan</v>
          </cell>
          <cell r="F511" t="str">
            <v>Superior Health Plan</v>
          </cell>
          <cell r="G511" t="str">
            <v>MRSA West</v>
          </cell>
          <cell r="H511" t="str">
            <v>STAR</v>
          </cell>
        </row>
        <row r="512">
          <cell r="B512" t="str">
            <v>W3</v>
          </cell>
          <cell r="C512" t="str">
            <v>Superior Health Plan</v>
          </cell>
          <cell r="F512" t="str">
            <v>Superior Health Plan</v>
          </cell>
          <cell r="G512" t="str">
            <v>MRSA West</v>
          </cell>
          <cell r="H512" t="str">
            <v>STAR</v>
          </cell>
        </row>
        <row r="513">
          <cell r="B513" t="str">
            <v>W3</v>
          </cell>
          <cell r="C513" t="str">
            <v>Superior Health Plan</v>
          </cell>
          <cell r="F513" t="str">
            <v>Superior Health Plan</v>
          </cell>
          <cell r="G513" t="str">
            <v>MRSA West</v>
          </cell>
          <cell r="H513" t="str">
            <v>STAR</v>
          </cell>
        </row>
        <row r="514">
          <cell r="B514" t="str">
            <v>W3</v>
          </cell>
          <cell r="C514" t="str">
            <v>Superior Health Plan</v>
          </cell>
          <cell r="F514" t="str">
            <v>Superior Health Plan</v>
          </cell>
          <cell r="G514" t="str">
            <v>MRSA West</v>
          </cell>
          <cell r="H514" t="str">
            <v>STAR</v>
          </cell>
        </row>
        <row r="515">
          <cell r="B515" t="str">
            <v>W3</v>
          </cell>
          <cell r="C515" t="str">
            <v>Superior Health Plan</v>
          </cell>
          <cell r="F515" t="str">
            <v>Superior Health Plan</v>
          </cell>
          <cell r="G515" t="str">
            <v>MRSA West</v>
          </cell>
          <cell r="H515" t="str">
            <v>STAR</v>
          </cell>
        </row>
        <row r="516">
          <cell r="B516" t="str">
            <v>W3</v>
          </cell>
          <cell r="C516" t="str">
            <v>Superior Health Plan</v>
          </cell>
          <cell r="F516" t="str">
            <v>Superior Health Plan</v>
          </cell>
          <cell r="G516" t="str">
            <v>MRSA West</v>
          </cell>
          <cell r="H516" t="str">
            <v>STAR</v>
          </cell>
        </row>
        <row r="517">
          <cell r="B517" t="str">
            <v>W3</v>
          </cell>
          <cell r="C517" t="str">
            <v>Superior Health Plan</v>
          </cell>
          <cell r="F517" t="str">
            <v>Superior Health Plan</v>
          </cell>
          <cell r="G517" t="str">
            <v>MRSA West</v>
          </cell>
          <cell r="H517" t="str">
            <v>STAR</v>
          </cell>
        </row>
        <row r="518">
          <cell r="B518" t="str">
            <v>W4</v>
          </cell>
          <cell r="C518" t="str">
            <v>FIRSTCARE</v>
          </cell>
          <cell r="F518" t="str">
            <v>FIRSTCARE</v>
          </cell>
          <cell r="G518" t="str">
            <v>MRSA West</v>
          </cell>
          <cell r="H518" t="str">
            <v>STAR</v>
          </cell>
        </row>
        <row r="519">
          <cell r="B519" t="str">
            <v>W4</v>
          </cell>
          <cell r="C519" t="str">
            <v>FIRSTCARE</v>
          </cell>
          <cell r="F519" t="str">
            <v>FIRSTCARE</v>
          </cell>
          <cell r="G519" t="str">
            <v>MRSA West</v>
          </cell>
          <cell r="H519" t="str">
            <v>STAR</v>
          </cell>
        </row>
        <row r="520">
          <cell r="B520" t="str">
            <v>W4</v>
          </cell>
          <cell r="C520" t="str">
            <v>FIRSTCARE</v>
          </cell>
          <cell r="F520" t="str">
            <v>FIRSTCARE</v>
          </cell>
          <cell r="G520" t="str">
            <v>MRSA West</v>
          </cell>
          <cell r="H520" t="str">
            <v>STAR</v>
          </cell>
        </row>
        <row r="521">
          <cell r="B521" t="str">
            <v>W4</v>
          </cell>
          <cell r="C521" t="str">
            <v>FIRSTCARE</v>
          </cell>
          <cell r="F521" t="str">
            <v>FIRSTCARE</v>
          </cell>
          <cell r="G521" t="str">
            <v>MRSA West</v>
          </cell>
          <cell r="H521" t="str">
            <v>STAR</v>
          </cell>
        </row>
        <row r="522">
          <cell r="B522" t="str">
            <v>W4</v>
          </cell>
          <cell r="C522" t="str">
            <v>FIRSTCARE</v>
          </cell>
          <cell r="F522" t="str">
            <v>FIRSTCARE</v>
          </cell>
          <cell r="G522" t="str">
            <v>MRSA West</v>
          </cell>
          <cell r="H522" t="str">
            <v>STAR</v>
          </cell>
        </row>
        <row r="523">
          <cell r="B523" t="str">
            <v>W4</v>
          </cell>
          <cell r="C523" t="str">
            <v>FIRSTCARE</v>
          </cell>
          <cell r="F523" t="str">
            <v>FIRSTCARE</v>
          </cell>
          <cell r="G523" t="str">
            <v>MRSA West</v>
          </cell>
          <cell r="H523" t="str">
            <v>STAR</v>
          </cell>
        </row>
        <row r="524">
          <cell r="B524" t="str">
            <v>W4</v>
          </cell>
          <cell r="C524" t="str">
            <v>FIRSTCARE</v>
          </cell>
          <cell r="F524" t="str">
            <v>FIRSTCARE</v>
          </cell>
          <cell r="G524" t="str">
            <v>MRSA West</v>
          </cell>
          <cell r="H524" t="str">
            <v>STAR</v>
          </cell>
        </row>
        <row r="525">
          <cell r="B525" t="str">
            <v>W4</v>
          </cell>
          <cell r="C525" t="str">
            <v>FIRSTCARE</v>
          </cell>
          <cell r="F525" t="str">
            <v>FIRSTCARE</v>
          </cell>
          <cell r="G525" t="str">
            <v>MRSA West</v>
          </cell>
          <cell r="H525" t="str">
            <v>STAR</v>
          </cell>
        </row>
        <row r="526">
          <cell r="B526" t="str">
            <v>W4</v>
          </cell>
          <cell r="C526" t="str">
            <v>FIRSTCARE</v>
          </cell>
          <cell r="F526" t="str">
            <v>FIRSTCARE</v>
          </cell>
          <cell r="G526" t="str">
            <v>MRSA West</v>
          </cell>
          <cell r="H526" t="str">
            <v>STAR</v>
          </cell>
        </row>
        <row r="527">
          <cell r="B527" t="str">
            <v>W4</v>
          </cell>
          <cell r="C527" t="str">
            <v>FIRSTCARE</v>
          </cell>
          <cell r="F527" t="str">
            <v>FIRSTCARE</v>
          </cell>
          <cell r="G527" t="str">
            <v>MRSA West</v>
          </cell>
          <cell r="H527" t="str">
            <v>STAR</v>
          </cell>
        </row>
        <row r="528">
          <cell r="B528" t="str">
            <v>W4</v>
          </cell>
          <cell r="C528" t="str">
            <v>FIRSTCARE</v>
          </cell>
          <cell r="F528" t="str">
            <v>FIRSTCARE</v>
          </cell>
          <cell r="G528" t="str">
            <v>MRSA West</v>
          </cell>
          <cell r="H528" t="str">
            <v>STAR</v>
          </cell>
        </row>
        <row r="529">
          <cell r="B529" t="str">
            <v>W4</v>
          </cell>
          <cell r="C529" t="str">
            <v>FIRSTCARE</v>
          </cell>
          <cell r="F529" t="str">
            <v>FIRSTCARE</v>
          </cell>
          <cell r="G529" t="str">
            <v>MRSA West</v>
          </cell>
          <cell r="H529" t="str">
            <v>STAR</v>
          </cell>
        </row>
        <row r="530">
          <cell r="B530" t="str">
            <v>K1</v>
          </cell>
          <cell r="C530" t="str">
            <v>AETNA</v>
          </cell>
          <cell r="F530" t="str">
            <v>AETNA</v>
          </cell>
          <cell r="G530" t="str">
            <v>Tarrant</v>
          </cell>
          <cell r="H530" t="str">
            <v>STAR Kids</v>
          </cell>
        </row>
        <row r="531">
          <cell r="B531" t="str">
            <v>K1</v>
          </cell>
          <cell r="C531" t="str">
            <v>AETNA</v>
          </cell>
          <cell r="F531" t="str">
            <v>AETNA</v>
          </cell>
          <cell r="G531" t="str">
            <v>Tarrant</v>
          </cell>
          <cell r="H531" t="str">
            <v>STAR Kids</v>
          </cell>
        </row>
        <row r="532">
          <cell r="B532" t="str">
            <v>K1</v>
          </cell>
          <cell r="C532" t="str">
            <v>AETNA</v>
          </cell>
          <cell r="F532" t="str">
            <v>AETNA</v>
          </cell>
          <cell r="G532" t="str">
            <v>Tarrant</v>
          </cell>
          <cell r="H532" t="str">
            <v>STAR Kids</v>
          </cell>
        </row>
        <row r="533">
          <cell r="B533" t="str">
            <v>K1</v>
          </cell>
          <cell r="C533" t="str">
            <v>AETNA</v>
          </cell>
          <cell r="F533" t="str">
            <v>AETNA</v>
          </cell>
          <cell r="G533" t="str">
            <v>Tarrant</v>
          </cell>
          <cell r="H533" t="str">
            <v>STAR Kids</v>
          </cell>
        </row>
        <row r="534">
          <cell r="B534" t="str">
            <v>K1</v>
          </cell>
          <cell r="C534" t="str">
            <v>AETNA</v>
          </cell>
          <cell r="F534" t="str">
            <v>AETNA</v>
          </cell>
          <cell r="G534" t="str">
            <v>Tarrant</v>
          </cell>
          <cell r="H534" t="str">
            <v>STAR Kids</v>
          </cell>
        </row>
        <row r="535">
          <cell r="B535" t="str">
            <v>K1</v>
          </cell>
          <cell r="C535" t="str">
            <v>AETNA</v>
          </cell>
          <cell r="F535" t="str">
            <v>AETNA</v>
          </cell>
          <cell r="G535" t="str">
            <v>Tarrant</v>
          </cell>
          <cell r="H535" t="str">
            <v>STAR Kids</v>
          </cell>
        </row>
        <row r="536">
          <cell r="B536" t="str">
            <v>K1</v>
          </cell>
          <cell r="C536" t="str">
            <v>AETNA</v>
          </cell>
          <cell r="F536" t="str">
            <v>AETNA</v>
          </cell>
          <cell r="G536" t="str">
            <v>Tarrant</v>
          </cell>
          <cell r="H536" t="str">
            <v>STAR Kids</v>
          </cell>
        </row>
        <row r="537">
          <cell r="B537" t="str">
            <v>K1</v>
          </cell>
          <cell r="C537" t="str">
            <v>AETNA</v>
          </cell>
          <cell r="F537" t="str">
            <v>AETNA</v>
          </cell>
          <cell r="G537" t="str">
            <v>Tarrant</v>
          </cell>
          <cell r="H537" t="str">
            <v>STAR Kids</v>
          </cell>
        </row>
        <row r="538">
          <cell r="B538" t="str">
            <v>K1</v>
          </cell>
          <cell r="C538" t="str">
            <v>AETNA</v>
          </cell>
          <cell r="F538" t="str">
            <v>AETNA</v>
          </cell>
          <cell r="G538" t="str">
            <v>Tarrant</v>
          </cell>
          <cell r="H538" t="str">
            <v>STAR Kids</v>
          </cell>
        </row>
        <row r="539">
          <cell r="B539" t="str">
            <v>K1</v>
          </cell>
          <cell r="C539" t="str">
            <v>AETNA</v>
          </cell>
          <cell r="F539" t="str">
            <v>AETNA</v>
          </cell>
          <cell r="G539" t="str">
            <v>Tarrant</v>
          </cell>
          <cell r="H539" t="str">
            <v>STAR Kids</v>
          </cell>
        </row>
        <row r="540">
          <cell r="B540" t="str">
            <v>K1</v>
          </cell>
          <cell r="C540" t="str">
            <v>AETNA</v>
          </cell>
          <cell r="F540" t="str">
            <v>AETNA</v>
          </cell>
          <cell r="G540" t="str">
            <v>Tarrant</v>
          </cell>
          <cell r="H540" t="str">
            <v>STAR Kids</v>
          </cell>
        </row>
        <row r="541">
          <cell r="B541" t="str">
            <v>K1</v>
          </cell>
          <cell r="C541" t="str">
            <v>AETNA</v>
          </cell>
          <cell r="F541" t="str">
            <v>AETNA</v>
          </cell>
          <cell r="G541" t="str">
            <v>Tarrant</v>
          </cell>
          <cell r="H541" t="str">
            <v>STAR Kids</v>
          </cell>
        </row>
        <row r="542">
          <cell r="B542" t="str">
            <v>K2</v>
          </cell>
          <cell r="C542" t="str">
            <v>Wellpoint</v>
          </cell>
          <cell r="F542" t="str">
            <v>Wellpoint</v>
          </cell>
          <cell r="G542" t="str">
            <v>Dallas</v>
          </cell>
          <cell r="H542" t="str">
            <v>STAR Kids</v>
          </cell>
        </row>
        <row r="543">
          <cell r="B543" t="str">
            <v>K2</v>
          </cell>
          <cell r="C543" t="str">
            <v>Wellpoint</v>
          </cell>
          <cell r="F543" t="str">
            <v>Wellpoint</v>
          </cell>
          <cell r="G543" t="str">
            <v>Dallas</v>
          </cell>
          <cell r="H543" t="str">
            <v>STAR Kids</v>
          </cell>
        </row>
        <row r="544">
          <cell r="B544" t="str">
            <v>K2</v>
          </cell>
          <cell r="C544" t="str">
            <v>Wellpoint</v>
          </cell>
          <cell r="F544" t="str">
            <v>Wellpoint</v>
          </cell>
          <cell r="G544" t="str">
            <v>Dallas</v>
          </cell>
          <cell r="H544" t="str">
            <v>STAR Kids</v>
          </cell>
        </row>
        <row r="545">
          <cell r="B545" t="str">
            <v>K2</v>
          </cell>
          <cell r="C545" t="str">
            <v>Wellpoint</v>
          </cell>
          <cell r="F545" t="str">
            <v>Wellpoint</v>
          </cell>
          <cell r="G545" t="str">
            <v>Dallas</v>
          </cell>
          <cell r="H545" t="str">
            <v>STAR Kids</v>
          </cell>
        </row>
        <row r="546">
          <cell r="B546" t="str">
            <v>K2</v>
          </cell>
          <cell r="C546" t="str">
            <v>Wellpoint</v>
          </cell>
          <cell r="F546" t="str">
            <v>Wellpoint</v>
          </cell>
          <cell r="G546" t="str">
            <v>Dallas</v>
          </cell>
          <cell r="H546" t="str">
            <v>STAR Kids</v>
          </cell>
        </row>
        <row r="547">
          <cell r="B547" t="str">
            <v>K2</v>
          </cell>
          <cell r="C547" t="str">
            <v>Wellpoint</v>
          </cell>
          <cell r="F547" t="str">
            <v>Wellpoint</v>
          </cell>
          <cell r="G547" t="str">
            <v>Dallas</v>
          </cell>
          <cell r="H547" t="str">
            <v>STAR Kids</v>
          </cell>
        </row>
        <row r="548">
          <cell r="B548" t="str">
            <v>K2</v>
          </cell>
          <cell r="C548" t="str">
            <v>Wellpoint</v>
          </cell>
          <cell r="F548" t="str">
            <v>Wellpoint</v>
          </cell>
          <cell r="G548" t="str">
            <v>Dallas</v>
          </cell>
          <cell r="H548" t="str">
            <v>STAR Kids</v>
          </cell>
        </row>
        <row r="549">
          <cell r="B549" t="str">
            <v>K2</v>
          </cell>
          <cell r="C549" t="str">
            <v>Wellpoint</v>
          </cell>
          <cell r="F549" t="str">
            <v>Wellpoint</v>
          </cell>
          <cell r="G549" t="str">
            <v>Dallas</v>
          </cell>
          <cell r="H549" t="str">
            <v>STAR Kids</v>
          </cell>
        </row>
        <row r="550">
          <cell r="B550" t="str">
            <v>K2</v>
          </cell>
          <cell r="C550" t="str">
            <v>Wellpoint</v>
          </cell>
          <cell r="F550" t="str">
            <v>Wellpoint</v>
          </cell>
          <cell r="G550" t="str">
            <v>Dallas</v>
          </cell>
          <cell r="H550" t="str">
            <v>STAR Kids</v>
          </cell>
        </row>
        <row r="551">
          <cell r="B551" t="str">
            <v>K2</v>
          </cell>
          <cell r="C551" t="str">
            <v>Wellpoint</v>
          </cell>
          <cell r="F551" t="str">
            <v>Wellpoint</v>
          </cell>
          <cell r="G551" t="str">
            <v>Dallas</v>
          </cell>
          <cell r="H551" t="str">
            <v>STAR Kids</v>
          </cell>
        </row>
        <row r="552">
          <cell r="B552" t="str">
            <v>K2</v>
          </cell>
          <cell r="C552" t="str">
            <v>Wellpoint</v>
          </cell>
          <cell r="F552" t="str">
            <v>Wellpoint</v>
          </cell>
          <cell r="G552" t="str">
            <v>Dallas</v>
          </cell>
          <cell r="H552" t="str">
            <v>STAR Kids</v>
          </cell>
        </row>
        <row r="553">
          <cell r="B553" t="str">
            <v>K2</v>
          </cell>
          <cell r="C553" t="str">
            <v>Wellpoint</v>
          </cell>
          <cell r="F553" t="str">
            <v>Wellpoint</v>
          </cell>
          <cell r="G553" t="str">
            <v>Dallas</v>
          </cell>
          <cell r="H553" t="str">
            <v>STAR Kids</v>
          </cell>
        </row>
        <row r="554">
          <cell r="B554" t="str">
            <v>K3</v>
          </cell>
          <cell r="C554" t="str">
            <v>Wellpoint</v>
          </cell>
          <cell r="F554" t="str">
            <v>Wellpoint</v>
          </cell>
          <cell r="G554" t="str">
            <v>El Paso</v>
          </cell>
          <cell r="H554" t="str">
            <v>STAR Kids</v>
          </cell>
        </row>
        <row r="555">
          <cell r="B555" t="str">
            <v>K3</v>
          </cell>
          <cell r="C555" t="str">
            <v>Wellpoint</v>
          </cell>
          <cell r="F555" t="str">
            <v>Wellpoint</v>
          </cell>
          <cell r="G555" t="str">
            <v>El Paso</v>
          </cell>
          <cell r="H555" t="str">
            <v>STAR Kids</v>
          </cell>
        </row>
        <row r="556">
          <cell r="B556" t="str">
            <v>K3</v>
          </cell>
          <cell r="C556" t="str">
            <v>Wellpoint</v>
          </cell>
          <cell r="F556" t="str">
            <v>Wellpoint</v>
          </cell>
          <cell r="G556" t="str">
            <v>El Paso</v>
          </cell>
          <cell r="H556" t="str">
            <v>STAR Kids</v>
          </cell>
        </row>
        <row r="557">
          <cell r="B557" t="str">
            <v>K3</v>
          </cell>
          <cell r="C557" t="str">
            <v>Wellpoint</v>
          </cell>
          <cell r="F557" t="str">
            <v>Wellpoint</v>
          </cell>
          <cell r="G557" t="str">
            <v>El Paso</v>
          </cell>
          <cell r="H557" t="str">
            <v>STAR Kids</v>
          </cell>
        </row>
        <row r="558">
          <cell r="B558" t="str">
            <v>K3</v>
          </cell>
          <cell r="C558" t="str">
            <v>Wellpoint</v>
          </cell>
          <cell r="F558" t="str">
            <v>Wellpoint</v>
          </cell>
          <cell r="G558" t="str">
            <v>El Paso</v>
          </cell>
          <cell r="H558" t="str">
            <v>STAR Kids</v>
          </cell>
        </row>
        <row r="559">
          <cell r="B559" t="str">
            <v>K3</v>
          </cell>
          <cell r="C559" t="str">
            <v>Wellpoint</v>
          </cell>
          <cell r="F559" t="str">
            <v>Wellpoint</v>
          </cell>
          <cell r="G559" t="str">
            <v>El Paso</v>
          </cell>
          <cell r="H559" t="str">
            <v>STAR Kids</v>
          </cell>
        </row>
        <row r="560">
          <cell r="B560" t="str">
            <v>K3</v>
          </cell>
          <cell r="C560" t="str">
            <v>Wellpoint</v>
          </cell>
          <cell r="F560" t="str">
            <v>Wellpoint</v>
          </cell>
          <cell r="G560" t="str">
            <v>El Paso</v>
          </cell>
          <cell r="H560" t="str">
            <v>STAR Kids</v>
          </cell>
        </row>
        <row r="561">
          <cell r="B561" t="str">
            <v>K3</v>
          </cell>
          <cell r="C561" t="str">
            <v>Wellpoint</v>
          </cell>
          <cell r="F561" t="str">
            <v>Wellpoint</v>
          </cell>
          <cell r="G561" t="str">
            <v>El Paso</v>
          </cell>
          <cell r="H561" t="str">
            <v>STAR Kids</v>
          </cell>
        </row>
        <row r="562">
          <cell r="B562" t="str">
            <v>K3</v>
          </cell>
          <cell r="C562" t="str">
            <v>Wellpoint</v>
          </cell>
          <cell r="F562" t="str">
            <v>Wellpoint</v>
          </cell>
          <cell r="G562" t="str">
            <v>El Paso</v>
          </cell>
          <cell r="H562" t="str">
            <v>STAR Kids</v>
          </cell>
        </row>
        <row r="563">
          <cell r="B563" t="str">
            <v>K3</v>
          </cell>
          <cell r="C563" t="str">
            <v>Wellpoint</v>
          </cell>
          <cell r="F563" t="str">
            <v>Wellpoint</v>
          </cell>
          <cell r="G563" t="str">
            <v>El Paso</v>
          </cell>
          <cell r="H563" t="str">
            <v>STAR Kids</v>
          </cell>
        </row>
        <row r="564">
          <cell r="B564" t="str">
            <v>K3</v>
          </cell>
          <cell r="C564" t="str">
            <v>Wellpoint</v>
          </cell>
          <cell r="F564" t="str">
            <v>Wellpoint</v>
          </cell>
          <cell r="G564" t="str">
            <v>El Paso</v>
          </cell>
          <cell r="H564" t="str">
            <v>STAR Kids</v>
          </cell>
        </row>
        <row r="565">
          <cell r="B565" t="str">
            <v>K3</v>
          </cell>
          <cell r="C565" t="str">
            <v>Wellpoint</v>
          </cell>
          <cell r="F565" t="str">
            <v>Wellpoint</v>
          </cell>
          <cell r="G565" t="str">
            <v>El Paso</v>
          </cell>
          <cell r="H565" t="str">
            <v>STAR Kids</v>
          </cell>
        </row>
        <row r="566">
          <cell r="B566" t="str">
            <v>K4</v>
          </cell>
          <cell r="C566" t="str">
            <v>Wellpoint</v>
          </cell>
          <cell r="F566" t="str">
            <v>Wellpoint</v>
          </cell>
          <cell r="G566" t="str">
            <v>Harris</v>
          </cell>
          <cell r="H566" t="str">
            <v>STAR Kids</v>
          </cell>
        </row>
        <row r="567">
          <cell r="B567" t="str">
            <v>K4</v>
          </cell>
          <cell r="C567" t="str">
            <v>Wellpoint</v>
          </cell>
          <cell r="F567" t="str">
            <v>Wellpoint</v>
          </cell>
          <cell r="G567" t="str">
            <v>Harris</v>
          </cell>
          <cell r="H567" t="str">
            <v>STAR Kids</v>
          </cell>
        </row>
        <row r="568">
          <cell r="B568" t="str">
            <v>K4</v>
          </cell>
          <cell r="C568" t="str">
            <v>Wellpoint</v>
          </cell>
          <cell r="F568" t="str">
            <v>Wellpoint</v>
          </cell>
          <cell r="G568" t="str">
            <v>Harris</v>
          </cell>
          <cell r="H568" t="str">
            <v>STAR Kids</v>
          </cell>
        </row>
        <row r="569">
          <cell r="B569" t="str">
            <v>K4</v>
          </cell>
          <cell r="C569" t="str">
            <v>Wellpoint</v>
          </cell>
          <cell r="F569" t="str">
            <v>Wellpoint</v>
          </cell>
          <cell r="G569" t="str">
            <v>Harris</v>
          </cell>
          <cell r="H569" t="str">
            <v>STAR Kids</v>
          </cell>
        </row>
        <row r="570">
          <cell r="B570" t="str">
            <v>K4</v>
          </cell>
          <cell r="C570" t="str">
            <v>Wellpoint</v>
          </cell>
          <cell r="F570" t="str">
            <v>Wellpoint</v>
          </cell>
          <cell r="G570" t="str">
            <v>Harris</v>
          </cell>
          <cell r="H570" t="str">
            <v>STAR Kids</v>
          </cell>
        </row>
        <row r="571">
          <cell r="B571" t="str">
            <v>K4</v>
          </cell>
          <cell r="C571" t="str">
            <v>Wellpoint</v>
          </cell>
          <cell r="F571" t="str">
            <v>Wellpoint</v>
          </cell>
          <cell r="G571" t="str">
            <v>Harris</v>
          </cell>
          <cell r="H571" t="str">
            <v>STAR Kids</v>
          </cell>
        </row>
        <row r="572">
          <cell r="B572" t="str">
            <v>K4</v>
          </cell>
          <cell r="C572" t="str">
            <v>Wellpoint</v>
          </cell>
          <cell r="F572" t="str">
            <v>Wellpoint</v>
          </cell>
          <cell r="G572" t="str">
            <v>Harris</v>
          </cell>
          <cell r="H572" t="str">
            <v>STAR Kids</v>
          </cell>
        </row>
        <row r="573">
          <cell r="B573" t="str">
            <v>K4</v>
          </cell>
          <cell r="C573" t="str">
            <v>Wellpoint</v>
          </cell>
          <cell r="F573" t="str">
            <v>Wellpoint</v>
          </cell>
          <cell r="G573" t="str">
            <v>Harris</v>
          </cell>
          <cell r="H573" t="str">
            <v>STAR Kids</v>
          </cell>
        </row>
        <row r="574">
          <cell r="B574" t="str">
            <v>K4</v>
          </cell>
          <cell r="C574" t="str">
            <v>Wellpoint</v>
          </cell>
          <cell r="F574" t="str">
            <v>Wellpoint</v>
          </cell>
          <cell r="G574" t="str">
            <v>Harris</v>
          </cell>
          <cell r="H574" t="str">
            <v>STAR Kids</v>
          </cell>
        </row>
        <row r="575">
          <cell r="B575" t="str">
            <v>K4</v>
          </cell>
          <cell r="C575" t="str">
            <v>Wellpoint</v>
          </cell>
          <cell r="F575" t="str">
            <v>Wellpoint</v>
          </cell>
          <cell r="G575" t="str">
            <v>Harris</v>
          </cell>
          <cell r="H575" t="str">
            <v>STAR Kids</v>
          </cell>
        </row>
        <row r="576">
          <cell r="B576" t="str">
            <v>K4</v>
          </cell>
          <cell r="C576" t="str">
            <v>Wellpoint</v>
          </cell>
          <cell r="F576" t="str">
            <v>Wellpoint</v>
          </cell>
          <cell r="G576" t="str">
            <v>Harris</v>
          </cell>
          <cell r="H576" t="str">
            <v>STAR Kids</v>
          </cell>
        </row>
        <row r="577">
          <cell r="B577" t="str">
            <v>K4</v>
          </cell>
          <cell r="C577" t="str">
            <v>Wellpoint</v>
          </cell>
          <cell r="F577" t="str">
            <v>Wellpoint</v>
          </cell>
          <cell r="G577" t="str">
            <v>Harris</v>
          </cell>
          <cell r="H577" t="str">
            <v>STAR Kids</v>
          </cell>
        </row>
        <row r="578">
          <cell r="B578" t="str">
            <v>K5</v>
          </cell>
          <cell r="C578" t="str">
            <v>Wellpoint</v>
          </cell>
          <cell r="F578" t="str">
            <v>Wellpoint</v>
          </cell>
          <cell r="G578" t="str">
            <v>Lubbock</v>
          </cell>
          <cell r="H578" t="str">
            <v>STAR Kids</v>
          </cell>
        </row>
        <row r="579">
          <cell r="B579" t="str">
            <v>K5</v>
          </cell>
          <cell r="C579" t="str">
            <v>Wellpoint</v>
          </cell>
          <cell r="F579" t="str">
            <v>Wellpoint</v>
          </cell>
          <cell r="G579" t="str">
            <v>Lubbock</v>
          </cell>
          <cell r="H579" t="str">
            <v>STAR Kids</v>
          </cell>
        </row>
        <row r="580">
          <cell r="B580" t="str">
            <v>K5</v>
          </cell>
          <cell r="C580" t="str">
            <v>Wellpoint</v>
          </cell>
          <cell r="F580" t="str">
            <v>Wellpoint</v>
          </cell>
          <cell r="G580" t="str">
            <v>Lubbock</v>
          </cell>
          <cell r="H580" t="str">
            <v>STAR Kids</v>
          </cell>
        </row>
        <row r="581">
          <cell r="B581" t="str">
            <v>K5</v>
          </cell>
          <cell r="C581" t="str">
            <v>Wellpoint</v>
          </cell>
          <cell r="F581" t="str">
            <v>Wellpoint</v>
          </cell>
          <cell r="G581" t="str">
            <v>Lubbock</v>
          </cell>
          <cell r="H581" t="str">
            <v>STAR Kids</v>
          </cell>
        </row>
        <row r="582">
          <cell r="B582" t="str">
            <v>K5</v>
          </cell>
          <cell r="C582" t="str">
            <v>Wellpoint</v>
          </cell>
          <cell r="F582" t="str">
            <v>Wellpoint</v>
          </cell>
          <cell r="G582" t="str">
            <v>Lubbock</v>
          </cell>
          <cell r="H582" t="str">
            <v>STAR Kids</v>
          </cell>
        </row>
        <row r="583">
          <cell r="B583" t="str">
            <v>K5</v>
          </cell>
          <cell r="C583" t="str">
            <v>Wellpoint</v>
          </cell>
          <cell r="F583" t="str">
            <v>Wellpoint</v>
          </cell>
          <cell r="G583" t="str">
            <v>Lubbock</v>
          </cell>
          <cell r="H583" t="str">
            <v>STAR Kids</v>
          </cell>
        </row>
        <row r="584">
          <cell r="B584" t="str">
            <v>K5</v>
          </cell>
          <cell r="C584" t="str">
            <v>Wellpoint</v>
          </cell>
          <cell r="F584" t="str">
            <v>Wellpoint</v>
          </cell>
          <cell r="G584" t="str">
            <v>Lubbock</v>
          </cell>
          <cell r="H584" t="str">
            <v>STAR Kids</v>
          </cell>
        </row>
        <row r="585">
          <cell r="B585" t="str">
            <v>K5</v>
          </cell>
          <cell r="C585" t="str">
            <v>Wellpoint</v>
          </cell>
          <cell r="F585" t="str">
            <v>Wellpoint</v>
          </cell>
          <cell r="G585" t="str">
            <v>Lubbock</v>
          </cell>
          <cell r="H585" t="str">
            <v>STAR Kids</v>
          </cell>
        </row>
        <row r="586">
          <cell r="B586" t="str">
            <v>K5</v>
          </cell>
          <cell r="C586" t="str">
            <v>Wellpoint</v>
          </cell>
          <cell r="F586" t="str">
            <v>Wellpoint</v>
          </cell>
          <cell r="G586" t="str">
            <v>Lubbock</v>
          </cell>
          <cell r="H586" t="str">
            <v>STAR Kids</v>
          </cell>
        </row>
        <row r="587">
          <cell r="B587" t="str">
            <v>K5</v>
          </cell>
          <cell r="C587" t="str">
            <v>Wellpoint</v>
          </cell>
          <cell r="F587" t="str">
            <v>Wellpoint</v>
          </cell>
          <cell r="G587" t="str">
            <v>Lubbock</v>
          </cell>
          <cell r="H587" t="str">
            <v>STAR Kids</v>
          </cell>
        </row>
        <row r="588">
          <cell r="B588" t="str">
            <v>K5</v>
          </cell>
          <cell r="C588" t="str">
            <v>Wellpoint</v>
          </cell>
          <cell r="F588" t="str">
            <v>Wellpoint</v>
          </cell>
          <cell r="G588" t="str">
            <v>Lubbock</v>
          </cell>
          <cell r="H588" t="str">
            <v>STAR Kids</v>
          </cell>
        </row>
        <row r="589">
          <cell r="B589" t="str">
            <v>K5</v>
          </cell>
          <cell r="C589" t="str">
            <v>Wellpoint</v>
          </cell>
          <cell r="F589" t="str">
            <v>Wellpoint</v>
          </cell>
          <cell r="G589" t="str">
            <v>Lubbock</v>
          </cell>
          <cell r="H589" t="str">
            <v>STAR Kids</v>
          </cell>
        </row>
        <row r="590">
          <cell r="B590" t="str">
            <v>K6</v>
          </cell>
          <cell r="C590" t="str">
            <v>Wellpoint</v>
          </cell>
          <cell r="F590" t="str">
            <v>Wellpoint</v>
          </cell>
          <cell r="G590" t="str">
            <v>MRSA West</v>
          </cell>
          <cell r="H590" t="str">
            <v>STAR Kids</v>
          </cell>
        </row>
        <row r="591">
          <cell r="B591" t="str">
            <v>K6</v>
          </cell>
          <cell r="C591" t="str">
            <v>Wellpoint</v>
          </cell>
          <cell r="F591" t="str">
            <v>Wellpoint</v>
          </cell>
          <cell r="G591" t="str">
            <v>MRSA West</v>
          </cell>
          <cell r="H591" t="str">
            <v>STAR Kids</v>
          </cell>
        </row>
        <row r="592">
          <cell r="B592" t="str">
            <v>K6</v>
          </cell>
          <cell r="C592" t="str">
            <v>Wellpoint</v>
          </cell>
          <cell r="F592" t="str">
            <v>Wellpoint</v>
          </cell>
          <cell r="G592" t="str">
            <v>MRSA West</v>
          </cell>
          <cell r="H592" t="str">
            <v>STAR Kids</v>
          </cell>
        </row>
        <row r="593">
          <cell r="B593" t="str">
            <v>K6</v>
          </cell>
          <cell r="C593" t="str">
            <v>Wellpoint</v>
          </cell>
          <cell r="F593" t="str">
            <v>Wellpoint</v>
          </cell>
          <cell r="G593" t="str">
            <v>MRSA West</v>
          </cell>
          <cell r="H593" t="str">
            <v>STAR Kids</v>
          </cell>
        </row>
        <row r="594">
          <cell r="B594" t="str">
            <v>K6</v>
          </cell>
          <cell r="C594" t="str">
            <v>Wellpoint</v>
          </cell>
          <cell r="F594" t="str">
            <v>Wellpoint</v>
          </cell>
          <cell r="G594" t="str">
            <v>MRSA West</v>
          </cell>
          <cell r="H594" t="str">
            <v>STAR Kids</v>
          </cell>
        </row>
        <row r="595">
          <cell r="B595" t="str">
            <v>K6</v>
          </cell>
          <cell r="C595" t="str">
            <v>Wellpoint</v>
          </cell>
          <cell r="F595" t="str">
            <v>Wellpoint</v>
          </cell>
          <cell r="G595" t="str">
            <v>MRSA West</v>
          </cell>
          <cell r="H595" t="str">
            <v>STAR Kids</v>
          </cell>
        </row>
        <row r="596">
          <cell r="B596" t="str">
            <v>K6</v>
          </cell>
          <cell r="C596" t="str">
            <v>Wellpoint</v>
          </cell>
          <cell r="F596" t="str">
            <v>Wellpoint</v>
          </cell>
          <cell r="G596" t="str">
            <v>MRSA West</v>
          </cell>
          <cell r="H596" t="str">
            <v>STAR Kids</v>
          </cell>
        </row>
        <row r="597">
          <cell r="B597" t="str">
            <v>K6</v>
          </cell>
          <cell r="C597" t="str">
            <v>Wellpoint</v>
          </cell>
          <cell r="F597" t="str">
            <v>Wellpoint</v>
          </cell>
          <cell r="G597" t="str">
            <v>MRSA West</v>
          </cell>
          <cell r="H597" t="str">
            <v>STAR Kids</v>
          </cell>
        </row>
        <row r="598">
          <cell r="B598" t="str">
            <v>K6</v>
          </cell>
          <cell r="C598" t="str">
            <v>Wellpoint</v>
          </cell>
          <cell r="F598" t="str">
            <v>Wellpoint</v>
          </cell>
          <cell r="G598" t="str">
            <v>MRSA West</v>
          </cell>
          <cell r="H598" t="str">
            <v>STAR Kids</v>
          </cell>
        </row>
        <row r="599">
          <cell r="B599" t="str">
            <v>K6</v>
          </cell>
          <cell r="C599" t="str">
            <v>Wellpoint</v>
          </cell>
          <cell r="F599" t="str">
            <v>Wellpoint</v>
          </cell>
          <cell r="G599" t="str">
            <v>MRSA West</v>
          </cell>
          <cell r="H599" t="str">
            <v>STAR Kids</v>
          </cell>
        </row>
        <row r="600">
          <cell r="B600" t="str">
            <v>K6</v>
          </cell>
          <cell r="C600" t="str">
            <v>Wellpoint</v>
          </cell>
          <cell r="F600" t="str">
            <v>Wellpoint</v>
          </cell>
          <cell r="G600" t="str">
            <v>MRSA West</v>
          </cell>
          <cell r="H600" t="str">
            <v>STAR Kids</v>
          </cell>
        </row>
        <row r="601">
          <cell r="B601" t="str">
            <v>K6</v>
          </cell>
          <cell r="C601" t="str">
            <v>Wellpoint</v>
          </cell>
          <cell r="F601" t="str">
            <v>Wellpoint</v>
          </cell>
          <cell r="G601" t="str">
            <v>MRSA West</v>
          </cell>
          <cell r="H601" t="str">
            <v>STAR Kids</v>
          </cell>
        </row>
        <row r="602">
          <cell r="B602" t="str">
            <v>K7</v>
          </cell>
          <cell r="C602" t="str">
            <v>BlueCross BlueShield</v>
          </cell>
          <cell r="F602" t="str">
            <v>BlueCross BlueShield</v>
          </cell>
          <cell r="G602" t="str">
            <v>MRSA Central</v>
          </cell>
          <cell r="H602" t="str">
            <v>STAR Kids</v>
          </cell>
        </row>
        <row r="603">
          <cell r="B603" t="str">
            <v>K7</v>
          </cell>
          <cell r="C603" t="str">
            <v>BlueCross BlueShield</v>
          </cell>
          <cell r="F603" t="str">
            <v>BlueCross BlueShield</v>
          </cell>
          <cell r="G603" t="str">
            <v>MRSA Central</v>
          </cell>
          <cell r="H603" t="str">
            <v>STAR Kids</v>
          </cell>
        </row>
        <row r="604">
          <cell r="B604" t="str">
            <v>K7</v>
          </cell>
          <cell r="C604" t="str">
            <v>BlueCross BlueShield</v>
          </cell>
          <cell r="F604" t="str">
            <v>BlueCross BlueShield</v>
          </cell>
          <cell r="G604" t="str">
            <v>MRSA Central</v>
          </cell>
          <cell r="H604" t="str">
            <v>STAR Kids</v>
          </cell>
        </row>
        <row r="605">
          <cell r="B605" t="str">
            <v>K7</v>
          </cell>
          <cell r="C605" t="str">
            <v>BlueCross BlueShield</v>
          </cell>
          <cell r="F605" t="str">
            <v>BlueCross BlueShield</v>
          </cell>
          <cell r="G605" t="str">
            <v>MRSA Central</v>
          </cell>
          <cell r="H605" t="str">
            <v>STAR Kids</v>
          </cell>
        </row>
        <row r="606">
          <cell r="B606" t="str">
            <v>K7</v>
          </cell>
          <cell r="C606" t="str">
            <v>BlueCross BlueShield</v>
          </cell>
          <cell r="F606" t="str">
            <v>BlueCross BlueShield</v>
          </cell>
          <cell r="G606" t="str">
            <v>MRSA Central</v>
          </cell>
          <cell r="H606" t="str">
            <v>STAR Kids</v>
          </cell>
        </row>
        <row r="607">
          <cell r="B607" t="str">
            <v>K7</v>
          </cell>
          <cell r="C607" t="str">
            <v>BlueCross BlueShield</v>
          </cell>
          <cell r="F607" t="str">
            <v>BlueCross BlueShield</v>
          </cell>
          <cell r="G607" t="str">
            <v>MRSA Central</v>
          </cell>
          <cell r="H607" t="str">
            <v>STAR Kids</v>
          </cell>
        </row>
        <row r="608">
          <cell r="B608" t="str">
            <v>K7</v>
          </cell>
          <cell r="C608" t="str">
            <v>BlueCross BlueShield</v>
          </cell>
          <cell r="F608" t="str">
            <v>BlueCross BlueShield</v>
          </cell>
          <cell r="G608" t="str">
            <v>MRSA Central</v>
          </cell>
          <cell r="H608" t="str">
            <v>STAR Kids</v>
          </cell>
        </row>
        <row r="609">
          <cell r="B609" t="str">
            <v>K7</v>
          </cell>
          <cell r="C609" t="str">
            <v>BlueCross BlueShield</v>
          </cell>
          <cell r="F609" t="str">
            <v>BlueCross BlueShield</v>
          </cell>
          <cell r="G609" t="str">
            <v>MRSA Central</v>
          </cell>
          <cell r="H609" t="str">
            <v>STAR Kids</v>
          </cell>
        </row>
        <row r="610">
          <cell r="B610" t="str">
            <v>K7</v>
          </cell>
          <cell r="C610" t="str">
            <v>BlueCross BlueShield</v>
          </cell>
          <cell r="F610" t="str">
            <v>BlueCross BlueShield</v>
          </cell>
          <cell r="G610" t="str">
            <v>MRSA Central</v>
          </cell>
          <cell r="H610" t="str">
            <v>STAR Kids</v>
          </cell>
        </row>
        <row r="611">
          <cell r="B611" t="str">
            <v>K7</v>
          </cell>
          <cell r="C611" t="str">
            <v>BlueCross BlueShield</v>
          </cell>
          <cell r="F611" t="str">
            <v>BlueCross BlueShield</v>
          </cell>
          <cell r="G611" t="str">
            <v>MRSA Central</v>
          </cell>
          <cell r="H611" t="str">
            <v>STAR Kids</v>
          </cell>
        </row>
        <row r="612">
          <cell r="B612" t="str">
            <v>K7</v>
          </cell>
          <cell r="C612" t="str">
            <v>BlueCross BlueShield</v>
          </cell>
          <cell r="F612" t="str">
            <v>BlueCross BlueShield</v>
          </cell>
          <cell r="G612" t="str">
            <v>MRSA Central</v>
          </cell>
          <cell r="H612" t="str">
            <v>STAR Kids</v>
          </cell>
        </row>
        <row r="613">
          <cell r="B613" t="str">
            <v>K7</v>
          </cell>
          <cell r="C613" t="str">
            <v>BlueCross BlueShield</v>
          </cell>
          <cell r="F613" t="str">
            <v>BlueCross BlueShield</v>
          </cell>
          <cell r="G613" t="str">
            <v>MRSA Central</v>
          </cell>
          <cell r="H613" t="str">
            <v>STAR Kids</v>
          </cell>
        </row>
        <row r="614">
          <cell r="B614" t="str">
            <v>K8</v>
          </cell>
          <cell r="C614" t="str">
            <v>BlueCross BlueShield</v>
          </cell>
          <cell r="F614" t="str">
            <v>BlueCross BlueShield</v>
          </cell>
          <cell r="G614" t="str">
            <v>Travis</v>
          </cell>
          <cell r="H614" t="str">
            <v>STAR Kids</v>
          </cell>
        </row>
        <row r="615">
          <cell r="B615" t="str">
            <v>K8</v>
          </cell>
          <cell r="C615" t="str">
            <v>BlueCross BlueShield</v>
          </cell>
          <cell r="F615" t="str">
            <v>BlueCross BlueShield</v>
          </cell>
          <cell r="G615" t="str">
            <v>Travis</v>
          </cell>
          <cell r="H615" t="str">
            <v>STAR Kids</v>
          </cell>
        </row>
        <row r="616">
          <cell r="B616" t="str">
            <v>K8</v>
          </cell>
          <cell r="C616" t="str">
            <v>BlueCross BlueShield</v>
          </cell>
          <cell r="F616" t="str">
            <v>BlueCross BlueShield</v>
          </cell>
          <cell r="G616" t="str">
            <v>Travis</v>
          </cell>
          <cell r="H616" t="str">
            <v>STAR Kids</v>
          </cell>
        </row>
        <row r="617">
          <cell r="B617" t="str">
            <v>K8</v>
          </cell>
          <cell r="C617" t="str">
            <v>BlueCross BlueShield</v>
          </cell>
          <cell r="F617" t="str">
            <v>BlueCross BlueShield</v>
          </cell>
          <cell r="G617" t="str">
            <v>Travis</v>
          </cell>
          <cell r="H617" t="str">
            <v>STAR Kids</v>
          </cell>
        </row>
        <row r="618">
          <cell r="B618" t="str">
            <v>K8</v>
          </cell>
          <cell r="C618" t="str">
            <v>BlueCross BlueShield</v>
          </cell>
          <cell r="F618" t="str">
            <v>BlueCross BlueShield</v>
          </cell>
          <cell r="G618" t="str">
            <v>Travis</v>
          </cell>
          <cell r="H618" t="str">
            <v>STAR Kids</v>
          </cell>
        </row>
        <row r="619">
          <cell r="B619" t="str">
            <v>K8</v>
          </cell>
          <cell r="C619" t="str">
            <v>BlueCross BlueShield</v>
          </cell>
          <cell r="F619" t="str">
            <v>BlueCross BlueShield</v>
          </cell>
          <cell r="G619" t="str">
            <v>Travis</v>
          </cell>
          <cell r="H619" t="str">
            <v>STAR Kids</v>
          </cell>
        </row>
        <row r="620">
          <cell r="B620" t="str">
            <v>K8</v>
          </cell>
          <cell r="C620" t="str">
            <v>BlueCross BlueShield</v>
          </cell>
          <cell r="F620" t="str">
            <v>BlueCross BlueShield</v>
          </cell>
          <cell r="G620" t="str">
            <v>Travis</v>
          </cell>
          <cell r="H620" t="str">
            <v>STAR Kids</v>
          </cell>
        </row>
        <row r="621">
          <cell r="B621" t="str">
            <v>K8</v>
          </cell>
          <cell r="C621" t="str">
            <v>BlueCross BlueShield</v>
          </cell>
          <cell r="F621" t="str">
            <v>BlueCross BlueShield</v>
          </cell>
          <cell r="G621" t="str">
            <v>Travis</v>
          </cell>
          <cell r="H621" t="str">
            <v>STAR Kids</v>
          </cell>
        </row>
        <row r="622">
          <cell r="B622" t="str">
            <v>K8</v>
          </cell>
          <cell r="C622" t="str">
            <v>BlueCross BlueShield</v>
          </cell>
          <cell r="F622" t="str">
            <v>BlueCross BlueShield</v>
          </cell>
          <cell r="G622" t="str">
            <v>Travis</v>
          </cell>
          <cell r="H622" t="str">
            <v>STAR Kids</v>
          </cell>
        </row>
        <row r="623">
          <cell r="B623" t="str">
            <v>K8</v>
          </cell>
          <cell r="C623" t="str">
            <v>BlueCross BlueShield</v>
          </cell>
          <cell r="F623" t="str">
            <v>BlueCross BlueShield</v>
          </cell>
          <cell r="G623" t="str">
            <v>Travis</v>
          </cell>
          <cell r="H623" t="str">
            <v>STAR Kids</v>
          </cell>
        </row>
        <row r="624">
          <cell r="B624" t="str">
            <v>K8</v>
          </cell>
          <cell r="C624" t="str">
            <v>BlueCross BlueShield</v>
          </cell>
          <cell r="F624" t="str">
            <v>BlueCross BlueShield</v>
          </cell>
          <cell r="G624" t="str">
            <v>Travis</v>
          </cell>
          <cell r="H624" t="str">
            <v>STAR Kids</v>
          </cell>
        </row>
        <row r="625">
          <cell r="B625" t="str">
            <v>K8</v>
          </cell>
          <cell r="C625" t="str">
            <v>BlueCross BlueShield</v>
          </cell>
          <cell r="F625" t="str">
            <v>BlueCross BlueShield</v>
          </cell>
          <cell r="G625" t="str">
            <v>Travis</v>
          </cell>
          <cell r="H625" t="str">
            <v>STAR Kids</v>
          </cell>
        </row>
        <row r="626">
          <cell r="B626" t="str">
            <v>KA</v>
          </cell>
          <cell r="C626" t="str">
            <v>Community First Health Plan</v>
          </cell>
          <cell r="F626" t="str">
            <v>Community First Health Plan</v>
          </cell>
          <cell r="G626" t="str">
            <v>Bexar</v>
          </cell>
          <cell r="H626" t="str">
            <v>STAR Kids</v>
          </cell>
        </row>
        <row r="627">
          <cell r="B627" t="str">
            <v>KA</v>
          </cell>
          <cell r="C627" t="str">
            <v>Community First Health Plan</v>
          </cell>
          <cell r="F627" t="str">
            <v>Community First Health Plan</v>
          </cell>
          <cell r="G627" t="str">
            <v>Bexar</v>
          </cell>
          <cell r="H627" t="str">
            <v>STAR Kids</v>
          </cell>
        </row>
        <row r="628">
          <cell r="B628" t="str">
            <v>KA</v>
          </cell>
          <cell r="C628" t="str">
            <v>Community First Health Plan</v>
          </cell>
          <cell r="F628" t="str">
            <v>Community First Health Plan</v>
          </cell>
          <cell r="G628" t="str">
            <v>Bexar</v>
          </cell>
          <cell r="H628" t="str">
            <v>STAR Kids</v>
          </cell>
        </row>
        <row r="629">
          <cell r="B629" t="str">
            <v>KA</v>
          </cell>
          <cell r="C629" t="str">
            <v>Community First Health Plan</v>
          </cell>
          <cell r="F629" t="str">
            <v>Community First Health Plan</v>
          </cell>
          <cell r="G629" t="str">
            <v>Bexar</v>
          </cell>
          <cell r="H629" t="str">
            <v>STAR Kids</v>
          </cell>
        </row>
        <row r="630">
          <cell r="B630" t="str">
            <v>KA</v>
          </cell>
          <cell r="C630" t="str">
            <v>Community First Health Plan</v>
          </cell>
          <cell r="F630" t="str">
            <v>Community First Health Plan</v>
          </cell>
          <cell r="G630" t="str">
            <v>Bexar</v>
          </cell>
          <cell r="H630" t="str">
            <v>STAR Kids</v>
          </cell>
        </row>
        <row r="631">
          <cell r="B631" t="str">
            <v>KA</v>
          </cell>
          <cell r="C631" t="str">
            <v>Community First Health Plan</v>
          </cell>
          <cell r="F631" t="str">
            <v>Community First Health Plan</v>
          </cell>
          <cell r="G631" t="str">
            <v>Bexar</v>
          </cell>
          <cell r="H631" t="str">
            <v>STAR Kids</v>
          </cell>
        </row>
        <row r="632">
          <cell r="B632" t="str">
            <v>KA</v>
          </cell>
          <cell r="C632" t="str">
            <v>Community First Health Plan</v>
          </cell>
          <cell r="F632" t="str">
            <v>Community First Health Plan</v>
          </cell>
          <cell r="G632" t="str">
            <v>Bexar</v>
          </cell>
          <cell r="H632" t="str">
            <v>STAR Kids</v>
          </cell>
        </row>
        <row r="633">
          <cell r="B633" t="str">
            <v>KA</v>
          </cell>
          <cell r="C633" t="str">
            <v>Community First Health Plan</v>
          </cell>
          <cell r="F633" t="str">
            <v>Community First Health Plan</v>
          </cell>
          <cell r="G633" t="str">
            <v>Bexar</v>
          </cell>
          <cell r="H633" t="str">
            <v>STAR Kids</v>
          </cell>
        </row>
        <row r="634">
          <cell r="B634" t="str">
            <v>KA</v>
          </cell>
          <cell r="C634" t="str">
            <v>Community First Health Plan</v>
          </cell>
          <cell r="F634" t="str">
            <v>Community First Health Plan</v>
          </cell>
          <cell r="G634" t="str">
            <v>Bexar</v>
          </cell>
          <cell r="H634" t="str">
            <v>STAR Kids</v>
          </cell>
        </row>
        <row r="635">
          <cell r="B635" t="str">
            <v>KA</v>
          </cell>
          <cell r="C635" t="str">
            <v>Community First Health Plan</v>
          </cell>
          <cell r="F635" t="str">
            <v>Community First Health Plan</v>
          </cell>
          <cell r="G635" t="str">
            <v>Bexar</v>
          </cell>
          <cell r="H635" t="str">
            <v>STAR Kids</v>
          </cell>
        </row>
        <row r="636">
          <cell r="B636" t="str">
            <v>KA</v>
          </cell>
          <cell r="C636" t="str">
            <v>Community First Health Plan</v>
          </cell>
          <cell r="F636" t="str">
            <v>Community First Health Plan</v>
          </cell>
          <cell r="G636" t="str">
            <v>Bexar</v>
          </cell>
          <cell r="H636" t="str">
            <v>STAR Kids</v>
          </cell>
        </row>
        <row r="637">
          <cell r="B637" t="str">
            <v>KA</v>
          </cell>
          <cell r="C637" t="str">
            <v>Community First Health Plan</v>
          </cell>
          <cell r="F637" t="str">
            <v>Community First Health Plan</v>
          </cell>
          <cell r="G637" t="str">
            <v>Bexar</v>
          </cell>
          <cell r="H637" t="str">
            <v>STAR Kids</v>
          </cell>
        </row>
        <row r="638">
          <cell r="B638" t="str">
            <v>KB</v>
          </cell>
          <cell r="C638" t="str">
            <v>Cook Children's Health Plan</v>
          </cell>
          <cell r="F638" t="str">
            <v>Cook Children's Health Plan</v>
          </cell>
          <cell r="G638" t="str">
            <v>Tarrant</v>
          </cell>
          <cell r="H638" t="str">
            <v>STAR Kids</v>
          </cell>
        </row>
        <row r="639">
          <cell r="B639" t="str">
            <v>KB</v>
          </cell>
          <cell r="C639" t="str">
            <v>Cook Children's Health Plan</v>
          </cell>
          <cell r="F639" t="str">
            <v>Cook Children's Health Plan</v>
          </cell>
          <cell r="G639" t="str">
            <v>Tarrant</v>
          </cell>
          <cell r="H639" t="str">
            <v>STAR Kids</v>
          </cell>
        </row>
        <row r="640">
          <cell r="B640" t="str">
            <v>KB</v>
          </cell>
          <cell r="C640" t="str">
            <v>Cook Children's Health Plan</v>
          </cell>
          <cell r="F640" t="str">
            <v>Cook Children's Health Plan</v>
          </cell>
          <cell r="G640" t="str">
            <v>Tarrant</v>
          </cell>
          <cell r="H640" t="str">
            <v>STAR Kids</v>
          </cell>
        </row>
        <row r="641">
          <cell r="B641" t="str">
            <v>KB</v>
          </cell>
          <cell r="C641" t="str">
            <v>Cook Children's Health Plan</v>
          </cell>
          <cell r="F641" t="str">
            <v>Cook Children's Health Plan</v>
          </cell>
          <cell r="G641" t="str">
            <v>Tarrant</v>
          </cell>
          <cell r="H641" t="str">
            <v>STAR Kids</v>
          </cell>
        </row>
        <row r="642">
          <cell r="B642" t="str">
            <v>KB</v>
          </cell>
          <cell r="C642" t="str">
            <v>Cook Children's Health Plan</v>
          </cell>
          <cell r="F642" t="str">
            <v>Cook Children's Health Plan</v>
          </cell>
          <cell r="G642" t="str">
            <v>Tarrant</v>
          </cell>
          <cell r="H642" t="str">
            <v>STAR Kids</v>
          </cell>
        </row>
        <row r="643">
          <cell r="B643" t="str">
            <v>KB</v>
          </cell>
          <cell r="C643" t="str">
            <v>Cook Children's Health Plan</v>
          </cell>
          <cell r="F643" t="str">
            <v>Cook Children's Health Plan</v>
          </cell>
          <cell r="G643" t="str">
            <v>Tarrant</v>
          </cell>
          <cell r="H643" t="str">
            <v>STAR Kids</v>
          </cell>
        </row>
        <row r="644">
          <cell r="B644" t="str">
            <v>KB</v>
          </cell>
          <cell r="C644" t="str">
            <v>Cook Children's Health Plan</v>
          </cell>
          <cell r="F644" t="str">
            <v>Cook Children's Health Plan</v>
          </cell>
          <cell r="G644" t="str">
            <v>Tarrant</v>
          </cell>
          <cell r="H644" t="str">
            <v>STAR Kids</v>
          </cell>
        </row>
        <row r="645">
          <cell r="B645" t="str">
            <v>KB</v>
          </cell>
          <cell r="C645" t="str">
            <v>Cook Children's Health Plan</v>
          </cell>
          <cell r="F645" t="str">
            <v>Cook Children's Health Plan</v>
          </cell>
          <cell r="G645" t="str">
            <v>Tarrant</v>
          </cell>
          <cell r="H645" t="str">
            <v>STAR Kids</v>
          </cell>
        </row>
        <row r="646">
          <cell r="B646" t="str">
            <v>KB</v>
          </cell>
          <cell r="C646" t="str">
            <v>Cook Children's Health Plan</v>
          </cell>
          <cell r="F646" t="str">
            <v>Cook Children's Health Plan</v>
          </cell>
          <cell r="G646" t="str">
            <v>Tarrant</v>
          </cell>
          <cell r="H646" t="str">
            <v>STAR Kids</v>
          </cell>
        </row>
        <row r="647">
          <cell r="B647" t="str">
            <v>KB</v>
          </cell>
          <cell r="C647" t="str">
            <v>Cook Children's Health Plan</v>
          </cell>
          <cell r="F647" t="str">
            <v>Cook Children's Health Plan</v>
          </cell>
          <cell r="G647" t="str">
            <v>Tarrant</v>
          </cell>
          <cell r="H647" t="str">
            <v>STAR Kids</v>
          </cell>
        </row>
        <row r="648">
          <cell r="B648" t="str">
            <v>KB</v>
          </cell>
          <cell r="C648" t="str">
            <v>Cook Children's Health Plan</v>
          </cell>
          <cell r="F648" t="str">
            <v>Cook Children's Health Plan</v>
          </cell>
          <cell r="G648" t="str">
            <v>Tarrant</v>
          </cell>
          <cell r="H648" t="str">
            <v>STAR Kids</v>
          </cell>
        </row>
        <row r="649">
          <cell r="B649" t="str">
            <v>KB</v>
          </cell>
          <cell r="C649" t="str">
            <v>Cook Children's Health Plan</v>
          </cell>
          <cell r="F649" t="str">
            <v>Cook Children's Health Plan</v>
          </cell>
          <cell r="G649" t="str">
            <v>Tarrant</v>
          </cell>
          <cell r="H649" t="str">
            <v>STAR Kids</v>
          </cell>
        </row>
        <row r="650">
          <cell r="B650" t="str">
            <v>KC</v>
          </cell>
          <cell r="C650" t="str">
            <v>Driscoll Children's Health Plan</v>
          </cell>
          <cell r="F650" t="str">
            <v>Driscoll Children's Health Plan</v>
          </cell>
          <cell r="G650" t="str">
            <v>Hidalgo</v>
          </cell>
          <cell r="H650" t="str">
            <v>STAR Kids</v>
          </cell>
        </row>
        <row r="651">
          <cell r="B651" t="str">
            <v>KC</v>
          </cell>
          <cell r="C651" t="str">
            <v>Driscoll Children's Health Plan</v>
          </cell>
          <cell r="F651" t="str">
            <v>Driscoll Children's Health Plan</v>
          </cell>
          <cell r="G651" t="str">
            <v>Hidalgo</v>
          </cell>
          <cell r="H651" t="str">
            <v>STAR Kids</v>
          </cell>
        </row>
        <row r="652">
          <cell r="B652" t="str">
            <v>KC</v>
          </cell>
          <cell r="C652" t="str">
            <v>Driscoll Children's Health Plan</v>
          </cell>
          <cell r="F652" t="str">
            <v>Driscoll Children's Health Plan</v>
          </cell>
          <cell r="G652" t="str">
            <v>Hidalgo</v>
          </cell>
          <cell r="H652" t="str">
            <v>STAR Kids</v>
          </cell>
        </row>
        <row r="653">
          <cell r="B653" t="str">
            <v>KC</v>
          </cell>
          <cell r="C653" t="str">
            <v>Driscoll Children's Health Plan</v>
          </cell>
          <cell r="F653" t="str">
            <v>Driscoll Children's Health Plan</v>
          </cell>
          <cell r="G653" t="str">
            <v>Hidalgo</v>
          </cell>
          <cell r="H653" t="str">
            <v>STAR Kids</v>
          </cell>
        </row>
        <row r="654">
          <cell r="B654" t="str">
            <v>KC</v>
          </cell>
          <cell r="C654" t="str">
            <v>Driscoll Children's Health Plan</v>
          </cell>
          <cell r="F654" t="str">
            <v>Driscoll Children's Health Plan</v>
          </cell>
          <cell r="G654" t="str">
            <v>Hidalgo</v>
          </cell>
          <cell r="H654" t="str">
            <v>STAR Kids</v>
          </cell>
        </row>
        <row r="655">
          <cell r="B655" t="str">
            <v>KC</v>
          </cell>
          <cell r="C655" t="str">
            <v>Driscoll Children's Health Plan</v>
          </cell>
          <cell r="F655" t="str">
            <v>Driscoll Children's Health Plan</v>
          </cell>
          <cell r="G655" t="str">
            <v>Hidalgo</v>
          </cell>
          <cell r="H655" t="str">
            <v>STAR Kids</v>
          </cell>
        </row>
        <row r="656">
          <cell r="B656" t="str">
            <v>KC</v>
          </cell>
          <cell r="C656" t="str">
            <v>Driscoll Children's Health Plan</v>
          </cell>
          <cell r="F656" t="str">
            <v>Driscoll Children's Health Plan</v>
          </cell>
          <cell r="G656" t="str">
            <v>Hidalgo</v>
          </cell>
          <cell r="H656" t="str">
            <v>STAR Kids</v>
          </cell>
        </row>
        <row r="657">
          <cell r="B657" t="str">
            <v>KC</v>
          </cell>
          <cell r="C657" t="str">
            <v>Driscoll Children's Health Plan</v>
          </cell>
          <cell r="F657" t="str">
            <v>Driscoll Children's Health Plan</v>
          </cell>
          <cell r="G657" t="str">
            <v>Hidalgo</v>
          </cell>
          <cell r="H657" t="str">
            <v>STAR Kids</v>
          </cell>
        </row>
        <row r="658">
          <cell r="B658" t="str">
            <v>KC</v>
          </cell>
          <cell r="C658" t="str">
            <v>Driscoll Children's Health Plan</v>
          </cell>
          <cell r="F658" t="str">
            <v>Driscoll Children's Health Plan</v>
          </cell>
          <cell r="G658" t="str">
            <v>Hidalgo</v>
          </cell>
          <cell r="H658" t="str">
            <v>STAR Kids</v>
          </cell>
        </row>
        <row r="659">
          <cell r="B659" t="str">
            <v>KC</v>
          </cell>
          <cell r="C659" t="str">
            <v>Driscoll Children's Health Plan</v>
          </cell>
          <cell r="F659" t="str">
            <v>Driscoll Children's Health Plan</v>
          </cell>
          <cell r="G659" t="str">
            <v>Hidalgo</v>
          </cell>
          <cell r="H659" t="str">
            <v>STAR Kids</v>
          </cell>
        </row>
        <row r="660">
          <cell r="B660" t="str">
            <v>KC</v>
          </cell>
          <cell r="C660" t="str">
            <v>Driscoll Children's Health Plan</v>
          </cell>
          <cell r="F660" t="str">
            <v>Driscoll Children's Health Plan</v>
          </cell>
          <cell r="G660" t="str">
            <v>Hidalgo</v>
          </cell>
          <cell r="H660" t="str">
            <v>STAR Kids</v>
          </cell>
        </row>
        <row r="661">
          <cell r="B661" t="str">
            <v>KC</v>
          </cell>
          <cell r="C661" t="str">
            <v>Driscoll Children's Health Plan</v>
          </cell>
          <cell r="F661" t="str">
            <v>Driscoll Children's Health Plan</v>
          </cell>
          <cell r="G661" t="str">
            <v>Hidalgo</v>
          </cell>
          <cell r="H661" t="str">
            <v>STAR Kids</v>
          </cell>
        </row>
        <row r="662">
          <cell r="B662" t="str">
            <v>KD</v>
          </cell>
          <cell r="C662" t="str">
            <v>Driscoll Children's Health Plan</v>
          </cell>
          <cell r="F662" t="str">
            <v>Driscoll Children's Health Plan</v>
          </cell>
          <cell r="G662" t="str">
            <v>Nueces</v>
          </cell>
          <cell r="H662" t="str">
            <v>STAR Kids</v>
          </cell>
        </row>
        <row r="663">
          <cell r="B663" t="str">
            <v>KD</v>
          </cell>
          <cell r="C663" t="str">
            <v>Driscoll Children's Health Plan</v>
          </cell>
          <cell r="F663" t="str">
            <v>Driscoll Children's Health Plan</v>
          </cell>
          <cell r="G663" t="str">
            <v>Nueces</v>
          </cell>
          <cell r="H663" t="str">
            <v>STAR Kids</v>
          </cell>
        </row>
        <row r="664">
          <cell r="B664" t="str">
            <v>KD</v>
          </cell>
          <cell r="C664" t="str">
            <v>Driscoll Children's Health Plan</v>
          </cell>
          <cell r="F664" t="str">
            <v>Driscoll Children's Health Plan</v>
          </cell>
          <cell r="G664" t="str">
            <v>Nueces</v>
          </cell>
          <cell r="H664" t="str">
            <v>STAR Kids</v>
          </cell>
        </row>
        <row r="665">
          <cell r="B665" t="str">
            <v>KD</v>
          </cell>
          <cell r="C665" t="str">
            <v>Driscoll Children's Health Plan</v>
          </cell>
          <cell r="F665" t="str">
            <v>Driscoll Children's Health Plan</v>
          </cell>
          <cell r="G665" t="str">
            <v>Nueces</v>
          </cell>
          <cell r="H665" t="str">
            <v>STAR Kids</v>
          </cell>
        </row>
        <row r="666">
          <cell r="B666" t="str">
            <v>KD</v>
          </cell>
          <cell r="C666" t="str">
            <v>Driscoll Children's Health Plan</v>
          </cell>
          <cell r="F666" t="str">
            <v>Driscoll Children's Health Plan</v>
          </cell>
          <cell r="G666" t="str">
            <v>Nueces</v>
          </cell>
          <cell r="H666" t="str">
            <v>STAR Kids</v>
          </cell>
        </row>
        <row r="667">
          <cell r="B667" t="str">
            <v>KD</v>
          </cell>
          <cell r="C667" t="str">
            <v>Driscoll Children's Health Plan</v>
          </cell>
          <cell r="F667" t="str">
            <v>Driscoll Children's Health Plan</v>
          </cell>
          <cell r="G667" t="str">
            <v>Nueces</v>
          </cell>
          <cell r="H667" t="str">
            <v>STAR Kids</v>
          </cell>
        </row>
        <row r="668">
          <cell r="B668" t="str">
            <v>KD</v>
          </cell>
          <cell r="C668" t="str">
            <v>Driscoll Children's Health Plan</v>
          </cell>
          <cell r="F668" t="str">
            <v>Driscoll Children's Health Plan</v>
          </cell>
          <cell r="G668" t="str">
            <v>Nueces</v>
          </cell>
          <cell r="H668" t="str">
            <v>STAR Kids</v>
          </cell>
        </row>
        <row r="669">
          <cell r="B669" t="str">
            <v>KD</v>
          </cell>
          <cell r="C669" t="str">
            <v>Driscoll Children's Health Plan</v>
          </cell>
          <cell r="F669" t="str">
            <v>Driscoll Children's Health Plan</v>
          </cell>
          <cell r="G669" t="str">
            <v>Nueces</v>
          </cell>
          <cell r="H669" t="str">
            <v>STAR Kids</v>
          </cell>
        </row>
        <row r="670">
          <cell r="B670" t="str">
            <v>KD</v>
          </cell>
          <cell r="C670" t="str">
            <v>Driscoll Children's Health Plan</v>
          </cell>
          <cell r="F670" t="str">
            <v>Driscoll Children's Health Plan</v>
          </cell>
          <cell r="G670" t="str">
            <v>Nueces</v>
          </cell>
          <cell r="H670" t="str">
            <v>STAR Kids</v>
          </cell>
        </row>
        <row r="671">
          <cell r="B671" t="str">
            <v>KD</v>
          </cell>
          <cell r="C671" t="str">
            <v>Driscoll Children's Health Plan</v>
          </cell>
          <cell r="F671" t="str">
            <v>Driscoll Children's Health Plan</v>
          </cell>
          <cell r="G671" t="str">
            <v>Nueces</v>
          </cell>
          <cell r="H671" t="str">
            <v>STAR Kids</v>
          </cell>
        </row>
        <row r="672">
          <cell r="B672" t="str">
            <v>KD</v>
          </cell>
          <cell r="C672" t="str">
            <v>Driscoll Children's Health Plan</v>
          </cell>
          <cell r="F672" t="str">
            <v>Driscoll Children's Health Plan</v>
          </cell>
          <cell r="G672" t="str">
            <v>Nueces</v>
          </cell>
          <cell r="H672" t="str">
            <v>STAR Kids</v>
          </cell>
        </row>
        <row r="673">
          <cell r="B673" t="str">
            <v>KD</v>
          </cell>
          <cell r="C673" t="str">
            <v>Driscoll Children's Health Plan</v>
          </cell>
          <cell r="F673" t="str">
            <v>Driscoll Children's Health Plan</v>
          </cell>
          <cell r="G673" t="str">
            <v>Nueces</v>
          </cell>
          <cell r="H673" t="str">
            <v>STAR Kids</v>
          </cell>
        </row>
        <row r="674">
          <cell r="B674" t="str">
            <v>KE</v>
          </cell>
          <cell r="C674" t="str">
            <v>Superior Health Plan</v>
          </cell>
          <cell r="F674" t="str">
            <v>Superior Health Plan</v>
          </cell>
          <cell r="G674" t="str">
            <v>Bexar</v>
          </cell>
          <cell r="H674" t="str">
            <v>STAR Kids</v>
          </cell>
        </row>
        <row r="675">
          <cell r="B675" t="str">
            <v>KE</v>
          </cell>
          <cell r="C675" t="str">
            <v>Superior Health Plan</v>
          </cell>
          <cell r="F675" t="str">
            <v>Superior Health Plan</v>
          </cell>
          <cell r="G675" t="str">
            <v>Bexar</v>
          </cell>
          <cell r="H675" t="str">
            <v>STAR Kids</v>
          </cell>
        </row>
        <row r="676">
          <cell r="B676" t="str">
            <v>KE</v>
          </cell>
          <cell r="C676" t="str">
            <v>Superior Health Plan</v>
          </cell>
          <cell r="F676" t="str">
            <v>Superior Health Plan</v>
          </cell>
          <cell r="G676" t="str">
            <v>Bexar</v>
          </cell>
          <cell r="H676" t="str">
            <v>STAR Kids</v>
          </cell>
        </row>
        <row r="677">
          <cell r="B677" t="str">
            <v>KE</v>
          </cell>
          <cell r="C677" t="str">
            <v>Superior Health Plan</v>
          </cell>
          <cell r="F677" t="str">
            <v>Superior Health Plan</v>
          </cell>
          <cell r="G677" t="str">
            <v>Bexar</v>
          </cell>
          <cell r="H677" t="str">
            <v>STAR Kids</v>
          </cell>
        </row>
        <row r="678">
          <cell r="B678" t="str">
            <v>KE</v>
          </cell>
          <cell r="C678" t="str">
            <v>Superior Health Plan</v>
          </cell>
          <cell r="F678" t="str">
            <v>Superior Health Plan</v>
          </cell>
          <cell r="G678" t="str">
            <v>Bexar</v>
          </cell>
          <cell r="H678" t="str">
            <v>STAR Kids</v>
          </cell>
        </row>
        <row r="679">
          <cell r="B679" t="str">
            <v>KE</v>
          </cell>
          <cell r="C679" t="str">
            <v>Superior Health Plan</v>
          </cell>
          <cell r="F679" t="str">
            <v>Superior Health Plan</v>
          </cell>
          <cell r="G679" t="str">
            <v>Bexar</v>
          </cell>
          <cell r="H679" t="str">
            <v>STAR Kids</v>
          </cell>
        </row>
        <row r="680">
          <cell r="B680" t="str">
            <v>KE</v>
          </cell>
          <cell r="C680" t="str">
            <v>Superior Health Plan</v>
          </cell>
          <cell r="F680" t="str">
            <v>Superior Health Plan</v>
          </cell>
          <cell r="G680" t="str">
            <v>Bexar</v>
          </cell>
          <cell r="H680" t="str">
            <v>STAR Kids</v>
          </cell>
        </row>
        <row r="681">
          <cell r="B681" t="str">
            <v>KE</v>
          </cell>
          <cell r="C681" t="str">
            <v>Superior Health Plan</v>
          </cell>
          <cell r="F681" t="str">
            <v>Superior Health Plan</v>
          </cell>
          <cell r="G681" t="str">
            <v>Bexar</v>
          </cell>
          <cell r="H681" t="str">
            <v>STAR Kids</v>
          </cell>
        </row>
        <row r="682">
          <cell r="B682" t="str">
            <v>KE</v>
          </cell>
          <cell r="C682" t="str">
            <v>Superior Health Plan</v>
          </cell>
          <cell r="F682" t="str">
            <v>Superior Health Plan</v>
          </cell>
          <cell r="G682" t="str">
            <v>Bexar</v>
          </cell>
          <cell r="H682" t="str">
            <v>STAR Kids</v>
          </cell>
        </row>
        <row r="683">
          <cell r="B683" t="str">
            <v>KE</v>
          </cell>
          <cell r="C683" t="str">
            <v>Superior Health Plan</v>
          </cell>
          <cell r="F683" t="str">
            <v>Superior Health Plan</v>
          </cell>
          <cell r="G683" t="str">
            <v>Bexar</v>
          </cell>
          <cell r="H683" t="str">
            <v>STAR Kids</v>
          </cell>
        </row>
        <row r="684">
          <cell r="B684" t="str">
            <v>KE</v>
          </cell>
          <cell r="C684" t="str">
            <v>Superior Health Plan</v>
          </cell>
          <cell r="F684" t="str">
            <v>Superior Health Plan</v>
          </cell>
          <cell r="G684" t="str">
            <v>Bexar</v>
          </cell>
          <cell r="H684" t="str">
            <v>STAR Kids</v>
          </cell>
        </row>
        <row r="685">
          <cell r="B685" t="str">
            <v>KE</v>
          </cell>
          <cell r="C685" t="str">
            <v>Superior Health Plan</v>
          </cell>
          <cell r="F685" t="str">
            <v>Superior Health Plan</v>
          </cell>
          <cell r="G685" t="str">
            <v>Bexar</v>
          </cell>
          <cell r="H685" t="str">
            <v>STAR Kids</v>
          </cell>
        </row>
        <row r="686">
          <cell r="B686" t="str">
            <v>KF</v>
          </cell>
          <cell r="C686" t="str">
            <v>Superior Health Plan</v>
          </cell>
          <cell r="F686" t="str">
            <v>Superior Health Plan</v>
          </cell>
          <cell r="G686" t="str">
            <v>El Paso</v>
          </cell>
          <cell r="H686" t="str">
            <v>STAR Kids</v>
          </cell>
        </row>
        <row r="687">
          <cell r="B687" t="str">
            <v>KF</v>
          </cell>
          <cell r="C687" t="str">
            <v>Superior Health Plan</v>
          </cell>
          <cell r="F687" t="str">
            <v>Superior Health Plan</v>
          </cell>
          <cell r="G687" t="str">
            <v>El Paso</v>
          </cell>
          <cell r="H687" t="str">
            <v>STAR Kids</v>
          </cell>
        </row>
        <row r="688">
          <cell r="B688" t="str">
            <v>KF</v>
          </cell>
          <cell r="C688" t="str">
            <v>Superior Health Plan</v>
          </cell>
          <cell r="F688" t="str">
            <v>Superior Health Plan</v>
          </cell>
          <cell r="G688" t="str">
            <v>El Paso</v>
          </cell>
          <cell r="H688" t="str">
            <v>STAR Kids</v>
          </cell>
        </row>
        <row r="689">
          <cell r="B689" t="str">
            <v>KF</v>
          </cell>
          <cell r="C689" t="str">
            <v>Superior Health Plan</v>
          </cell>
          <cell r="F689" t="str">
            <v>Superior Health Plan</v>
          </cell>
          <cell r="G689" t="str">
            <v>El Paso</v>
          </cell>
          <cell r="H689" t="str">
            <v>STAR Kids</v>
          </cell>
        </row>
        <row r="690">
          <cell r="B690" t="str">
            <v>KF</v>
          </cell>
          <cell r="C690" t="str">
            <v>Superior Health Plan</v>
          </cell>
          <cell r="F690" t="str">
            <v>Superior Health Plan</v>
          </cell>
          <cell r="G690" t="str">
            <v>El Paso</v>
          </cell>
          <cell r="H690" t="str">
            <v>STAR Kids</v>
          </cell>
        </row>
        <row r="691">
          <cell r="B691" t="str">
            <v>KF</v>
          </cell>
          <cell r="C691" t="str">
            <v>Superior Health Plan</v>
          </cell>
          <cell r="F691" t="str">
            <v>Superior Health Plan</v>
          </cell>
          <cell r="G691" t="str">
            <v>El Paso</v>
          </cell>
          <cell r="H691" t="str">
            <v>STAR Kids</v>
          </cell>
        </row>
        <row r="692">
          <cell r="B692" t="str">
            <v>KF</v>
          </cell>
          <cell r="C692" t="str">
            <v>Superior Health Plan</v>
          </cell>
          <cell r="F692" t="str">
            <v>Superior Health Plan</v>
          </cell>
          <cell r="G692" t="str">
            <v>El Paso</v>
          </cell>
          <cell r="H692" t="str">
            <v>STAR Kids</v>
          </cell>
        </row>
        <row r="693">
          <cell r="B693" t="str">
            <v>KF</v>
          </cell>
          <cell r="C693" t="str">
            <v>Superior Health Plan</v>
          </cell>
          <cell r="F693" t="str">
            <v>Superior Health Plan</v>
          </cell>
          <cell r="G693" t="str">
            <v>El Paso</v>
          </cell>
          <cell r="H693" t="str">
            <v>STAR Kids</v>
          </cell>
        </row>
        <row r="694">
          <cell r="B694" t="str">
            <v>KF</v>
          </cell>
          <cell r="C694" t="str">
            <v>Superior Health Plan</v>
          </cell>
          <cell r="F694" t="str">
            <v>Superior Health Plan</v>
          </cell>
          <cell r="G694" t="str">
            <v>El Paso</v>
          </cell>
          <cell r="H694" t="str">
            <v>STAR Kids</v>
          </cell>
        </row>
        <row r="695">
          <cell r="B695" t="str">
            <v>KF</v>
          </cell>
          <cell r="C695" t="str">
            <v>Superior Health Plan</v>
          </cell>
          <cell r="F695" t="str">
            <v>Superior Health Plan</v>
          </cell>
          <cell r="G695" t="str">
            <v>El Paso</v>
          </cell>
          <cell r="H695" t="str">
            <v>STAR Kids</v>
          </cell>
        </row>
        <row r="696">
          <cell r="B696" t="str">
            <v>KF</v>
          </cell>
          <cell r="C696" t="str">
            <v>Superior Health Plan</v>
          </cell>
          <cell r="F696" t="str">
            <v>Superior Health Plan</v>
          </cell>
          <cell r="G696" t="str">
            <v>El Paso</v>
          </cell>
          <cell r="H696" t="str">
            <v>STAR Kids</v>
          </cell>
        </row>
        <row r="697">
          <cell r="B697" t="str">
            <v>KF</v>
          </cell>
          <cell r="C697" t="str">
            <v>Superior Health Plan</v>
          </cell>
          <cell r="F697" t="str">
            <v>Superior Health Plan</v>
          </cell>
          <cell r="G697" t="str">
            <v>El Paso</v>
          </cell>
          <cell r="H697" t="str">
            <v>STAR Kids</v>
          </cell>
        </row>
        <row r="698">
          <cell r="B698" t="str">
            <v>KG</v>
          </cell>
          <cell r="C698" t="str">
            <v>Superior Health Plan</v>
          </cell>
          <cell r="F698" t="str">
            <v>Superior Health Plan</v>
          </cell>
          <cell r="G698" t="str">
            <v>Hidalgo</v>
          </cell>
          <cell r="H698" t="str">
            <v>STAR Kids</v>
          </cell>
        </row>
        <row r="699">
          <cell r="B699" t="str">
            <v>KG</v>
          </cell>
          <cell r="C699" t="str">
            <v>Superior Health Plan</v>
          </cell>
          <cell r="F699" t="str">
            <v>Superior Health Plan</v>
          </cell>
          <cell r="G699" t="str">
            <v>Hidalgo</v>
          </cell>
          <cell r="H699" t="str">
            <v>STAR Kids</v>
          </cell>
        </row>
        <row r="700">
          <cell r="B700" t="str">
            <v>KG</v>
          </cell>
          <cell r="C700" t="str">
            <v>Superior Health Plan</v>
          </cell>
          <cell r="F700" t="str">
            <v>Superior Health Plan</v>
          </cell>
          <cell r="G700" t="str">
            <v>Hidalgo</v>
          </cell>
          <cell r="H700" t="str">
            <v>STAR Kids</v>
          </cell>
        </row>
        <row r="701">
          <cell r="B701" t="str">
            <v>KG</v>
          </cell>
          <cell r="C701" t="str">
            <v>Superior Health Plan</v>
          </cell>
          <cell r="F701" t="str">
            <v>Superior Health Plan</v>
          </cell>
          <cell r="G701" t="str">
            <v>Hidalgo</v>
          </cell>
          <cell r="H701" t="str">
            <v>STAR Kids</v>
          </cell>
        </row>
        <row r="702">
          <cell r="B702" t="str">
            <v>KG</v>
          </cell>
          <cell r="C702" t="str">
            <v>Superior Health Plan</v>
          </cell>
          <cell r="F702" t="str">
            <v>Superior Health Plan</v>
          </cell>
          <cell r="G702" t="str">
            <v>Hidalgo</v>
          </cell>
          <cell r="H702" t="str">
            <v>STAR Kids</v>
          </cell>
        </row>
        <row r="703">
          <cell r="B703" t="str">
            <v>KG</v>
          </cell>
          <cell r="C703" t="str">
            <v>Superior Health Plan</v>
          </cell>
          <cell r="F703" t="str">
            <v>Superior Health Plan</v>
          </cell>
          <cell r="G703" t="str">
            <v>Hidalgo</v>
          </cell>
          <cell r="H703" t="str">
            <v>STAR Kids</v>
          </cell>
        </row>
        <row r="704">
          <cell r="B704" t="str">
            <v>KG</v>
          </cell>
          <cell r="C704" t="str">
            <v>Superior Health Plan</v>
          </cell>
          <cell r="F704" t="str">
            <v>Superior Health Plan</v>
          </cell>
          <cell r="G704" t="str">
            <v>Hidalgo</v>
          </cell>
          <cell r="H704" t="str">
            <v>STAR Kids</v>
          </cell>
        </row>
        <row r="705">
          <cell r="B705" t="str">
            <v>KG</v>
          </cell>
          <cell r="C705" t="str">
            <v>Superior Health Plan</v>
          </cell>
          <cell r="F705" t="str">
            <v>Superior Health Plan</v>
          </cell>
          <cell r="G705" t="str">
            <v>Hidalgo</v>
          </cell>
          <cell r="H705" t="str">
            <v>STAR Kids</v>
          </cell>
        </row>
        <row r="706">
          <cell r="B706" t="str">
            <v>KG</v>
          </cell>
          <cell r="C706" t="str">
            <v>Superior Health Plan</v>
          </cell>
          <cell r="F706" t="str">
            <v>Superior Health Plan</v>
          </cell>
          <cell r="G706" t="str">
            <v>Hidalgo</v>
          </cell>
          <cell r="H706" t="str">
            <v>STAR Kids</v>
          </cell>
        </row>
        <row r="707">
          <cell r="B707" t="str">
            <v>KG</v>
          </cell>
          <cell r="C707" t="str">
            <v>Superior Health Plan</v>
          </cell>
          <cell r="F707" t="str">
            <v>Superior Health Plan</v>
          </cell>
          <cell r="G707" t="str">
            <v>Hidalgo</v>
          </cell>
          <cell r="H707" t="str">
            <v>STAR Kids</v>
          </cell>
        </row>
        <row r="708">
          <cell r="B708" t="str">
            <v>KG</v>
          </cell>
          <cell r="C708" t="str">
            <v>Superior Health Plan</v>
          </cell>
          <cell r="F708" t="str">
            <v>Superior Health Plan</v>
          </cell>
          <cell r="G708" t="str">
            <v>Hidalgo</v>
          </cell>
          <cell r="H708" t="str">
            <v>STAR Kids</v>
          </cell>
        </row>
        <row r="709">
          <cell r="B709" t="str">
            <v>KG</v>
          </cell>
          <cell r="C709" t="str">
            <v>Superior Health Plan</v>
          </cell>
          <cell r="F709" t="str">
            <v>Superior Health Plan</v>
          </cell>
          <cell r="G709" t="str">
            <v>Hidalgo</v>
          </cell>
          <cell r="H709" t="str">
            <v>STAR Kids</v>
          </cell>
        </row>
        <row r="710">
          <cell r="B710" t="str">
            <v>KH</v>
          </cell>
          <cell r="C710" t="str">
            <v>Superior Health Plan</v>
          </cell>
          <cell r="F710" t="str">
            <v>Superior Health Plan</v>
          </cell>
          <cell r="G710" t="str">
            <v>Lubbock</v>
          </cell>
          <cell r="H710" t="str">
            <v>STAR Kids</v>
          </cell>
        </row>
        <row r="711">
          <cell r="B711" t="str">
            <v>KH</v>
          </cell>
          <cell r="C711" t="str">
            <v>Superior Health Plan</v>
          </cell>
          <cell r="F711" t="str">
            <v>Superior Health Plan</v>
          </cell>
          <cell r="G711" t="str">
            <v>Lubbock</v>
          </cell>
          <cell r="H711" t="str">
            <v>STAR Kids</v>
          </cell>
        </row>
        <row r="712">
          <cell r="B712" t="str">
            <v>KH</v>
          </cell>
          <cell r="C712" t="str">
            <v>Superior Health Plan</v>
          </cell>
          <cell r="F712" t="str">
            <v>Superior Health Plan</v>
          </cell>
          <cell r="G712" t="str">
            <v>Lubbock</v>
          </cell>
          <cell r="H712" t="str">
            <v>STAR Kids</v>
          </cell>
        </row>
        <row r="713">
          <cell r="B713" t="str">
            <v>KH</v>
          </cell>
          <cell r="C713" t="str">
            <v>Superior Health Plan</v>
          </cell>
          <cell r="F713" t="str">
            <v>Superior Health Plan</v>
          </cell>
          <cell r="G713" t="str">
            <v>Lubbock</v>
          </cell>
          <cell r="H713" t="str">
            <v>STAR Kids</v>
          </cell>
        </row>
        <row r="714">
          <cell r="B714" t="str">
            <v>KH</v>
          </cell>
          <cell r="C714" t="str">
            <v>Superior Health Plan</v>
          </cell>
          <cell r="F714" t="str">
            <v>Superior Health Plan</v>
          </cell>
          <cell r="G714" t="str">
            <v>Lubbock</v>
          </cell>
          <cell r="H714" t="str">
            <v>STAR Kids</v>
          </cell>
        </row>
        <row r="715">
          <cell r="B715" t="str">
            <v>KH</v>
          </cell>
          <cell r="C715" t="str">
            <v>Superior Health Plan</v>
          </cell>
          <cell r="F715" t="str">
            <v>Superior Health Plan</v>
          </cell>
          <cell r="G715" t="str">
            <v>Lubbock</v>
          </cell>
          <cell r="H715" t="str">
            <v>STAR Kids</v>
          </cell>
        </row>
        <row r="716">
          <cell r="B716" t="str">
            <v>KH</v>
          </cell>
          <cell r="C716" t="str">
            <v>Superior Health Plan</v>
          </cell>
          <cell r="F716" t="str">
            <v>Superior Health Plan</v>
          </cell>
          <cell r="G716" t="str">
            <v>Lubbock</v>
          </cell>
          <cell r="H716" t="str">
            <v>STAR Kids</v>
          </cell>
        </row>
        <row r="717">
          <cell r="B717" t="str">
            <v>KH</v>
          </cell>
          <cell r="C717" t="str">
            <v>Superior Health Plan</v>
          </cell>
          <cell r="F717" t="str">
            <v>Superior Health Plan</v>
          </cell>
          <cell r="G717" t="str">
            <v>Lubbock</v>
          </cell>
          <cell r="H717" t="str">
            <v>STAR Kids</v>
          </cell>
        </row>
        <row r="718">
          <cell r="B718" t="str">
            <v>KH</v>
          </cell>
          <cell r="C718" t="str">
            <v>Superior Health Plan</v>
          </cell>
          <cell r="F718" t="str">
            <v>Superior Health Plan</v>
          </cell>
          <cell r="G718" t="str">
            <v>Lubbock</v>
          </cell>
          <cell r="H718" t="str">
            <v>STAR Kids</v>
          </cell>
        </row>
        <row r="719">
          <cell r="B719" t="str">
            <v>KH</v>
          </cell>
          <cell r="C719" t="str">
            <v>Superior Health Plan</v>
          </cell>
          <cell r="F719" t="str">
            <v>Superior Health Plan</v>
          </cell>
          <cell r="G719" t="str">
            <v>Lubbock</v>
          </cell>
          <cell r="H719" t="str">
            <v>STAR Kids</v>
          </cell>
        </row>
        <row r="720">
          <cell r="B720" t="str">
            <v>KH</v>
          </cell>
          <cell r="C720" t="str">
            <v>Superior Health Plan</v>
          </cell>
          <cell r="F720" t="str">
            <v>Superior Health Plan</v>
          </cell>
          <cell r="G720" t="str">
            <v>Lubbock</v>
          </cell>
          <cell r="H720" t="str">
            <v>STAR Kids</v>
          </cell>
        </row>
        <row r="721">
          <cell r="B721" t="str">
            <v>KH</v>
          </cell>
          <cell r="C721" t="str">
            <v>Superior Health Plan</v>
          </cell>
          <cell r="F721" t="str">
            <v>Superior Health Plan</v>
          </cell>
          <cell r="G721" t="str">
            <v>Lubbock</v>
          </cell>
          <cell r="H721" t="str">
            <v>STAR Kids</v>
          </cell>
        </row>
        <row r="722">
          <cell r="B722" t="str">
            <v>KJ</v>
          </cell>
          <cell r="C722" t="str">
            <v>Superior Health Plan</v>
          </cell>
          <cell r="F722" t="str">
            <v>Superior Health Plan</v>
          </cell>
          <cell r="G722" t="str">
            <v>MRSA West</v>
          </cell>
          <cell r="H722" t="str">
            <v>STAR Kids</v>
          </cell>
        </row>
        <row r="723">
          <cell r="B723" t="str">
            <v>KJ</v>
          </cell>
          <cell r="C723" t="str">
            <v>Superior Health Plan</v>
          </cell>
          <cell r="F723" t="str">
            <v>Superior Health Plan</v>
          </cell>
          <cell r="G723" t="str">
            <v>MRSA West</v>
          </cell>
          <cell r="H723" t="str">
            <v>STAR Kids</v>
          </cell>
        </row>
        <row r="724">
          <cell r="B724" t="str">
            <v>KJ</v>
          </cell>
          <cell r="C724" t="str">
            <v>Superior Health Plan</v>
          </cell>
          <cell r="F724" t="str">
            <v>Superior Health Plan</v>
          </cell>
          <cell r="G724" t="str">
            <v>MRSA West</v>
          </cell>
          <cell r="H724" t="str">
            <v>STAR Kids</v>
          </cell>
        </row>
        <row r="725">
          <cell r="B725" t="str">
            <v>KJ</v>
          </cell>
          <cell r="C725" t="str">
            <v>Superior Health Plan</v>
          </cell>
          <cell r="F725" t="str">
            <v>Superior Health Plan</v>
          </cell>
          <cell r="G725" t="str">
            <v>MRSA West</v>
          </cell>
          <cell r="H725" t="str">
            <v>STAR Kids</v>
          </cell>
        </row>
        <row r="726">
          <cell r="B726" t="str">
            <v>KJ</v>
          </cell>
          <cell r="C726" t="str">
            <v>Superior Health Plan</v>
          </cell>
          <cell r="F726" t="str">
            <v>Superior Health Plan</v>
          </cell>
          <cell r="G726" t="str">
            <v>MRSA West</v>
          </cell>
          <cell r="H726" t="str">
            <v>STAR Kids</v>
          </cell>
        </row>
        <row r="727">
          <cell r="B727" t="str">
            <v>KJ</v>
          </cell>
          <cell r="C727" t="str">
            <v>Superior Health Plan</v>
          </cell>
          <cell r="F727" t="str">
            <v>Superior Health Plan</v>
          </cell>
          <cell r="G727" t="str">
            <v>MRSA West</v>
          </cell>
          <cell r="H727" t="str">
            <v>STAR Kids</v>
          </cell>
        </row>
        <row r="728">
          <cell r="B728" t="str">
            <v>KJ</v>
          </cell>
          <cell r="C728" t="str">
            <v>Superior Health Plan</v>
          </cell>
          <cell r="F728" t="str">
            <v>Superior Health Plan</v>
          </cell>
          <cell r="G728" t="str">
            <v>MRSA West</v>
          </cell>
          <cell r="H728" t="str">
            <v>STAR Kids</v>
          </cell>
        </row>
        <row r="729">
          <cell r="B729" t="str">
            <v>KJ</v>
          </cell>
          <cell r="C729" t="str">
            <v>Superior Health Plan</v>
          </cell>
          <cell r="F729" t="str">
            <v>Superior Health Plan</v>
          </cell>
          <cell r="G729" t="str">
            <v>MRSA West</v>
          </cell>
          <cell r="H729" t="str">
            <v>STAR Kids</v>
          </cell>
        </row>
        <row r="730">
          <cell r="B730" t="str">
            <v>KJ</v>
          </cell>
          <cell r="C730" t="str">
            <v>Superior Health Plan</v>
          </cell>
          <cell r="F730" t="str">
            <v>Superior Health Plan</v>
          </cell>
          <cell r="G730" t="str">
            <v>MRSA West</v>
          </cell>
          <cell r="H730" t="str">
            <v>STAR Kids</v>
          </cell>
        </row>
        <row r="731">
          <cell r="B731" t="str">
            <v>KJ</v>
          </cell>
          <cell r="C731" t="str">
            <v>Superior Health Plan</v>
          </cell>
          <cell r="F731" t="str">
            <v>Superior Health Plan</v>
          </cell>
          <cell r="G731" t="str">
            <v>MRSA West</v>
          </cell>
          <cell r="H731" t="str">
            <v>STAR Kids</v>
          </cell>
        </row>
        <row r="732">
          <cell r="B732" t="str">
            <v>KJ</v>
          </cell>
          <cell r="C732" t="str">
            <v>Superior Health Plan</v>
          </cell>
          <cell r="F732" t="str">
            <v>Superior Health Plan</v>
          </cell>
          <cell r="G732" t="str">
            <v>MRSA West</v>
          </cell>
          <cell r="H732" t="str">
            <v>STAR Kids</v>
          </cell>
        </row>
        <row r="733">
          <cell r="B733" t="str">
            <v>KJ</v>
          </cell>
          <cell r="C733" t="str">
            <v>Superior Health Plan</v>
          </cell>
          <cell r="F733" t="str">
            <v>Superior Health Plan</v>
          </cell>
          <cell r="G733" t="str">
            <v>MRSA West</v>
          </cell>
          <cell r="H733" t="str">
            <v>STAR Kids</v>
          </cell>
        </row>
        <row r="734">
          <cell r="B734" t="str">
            <v>KL</v>
          </cell>
          <cell r="C734" t="str">
            <v>Superior Health Plan</v>
          </cell>
          <cell r="F734" t="str">
            <v>Superior Health Plan</v>
          </cell>
          <cell r="G734" t="str">
            <v>Travis</v>
          </cell>
          <cell r="H734" t="str">
            <v>STAR Kids</v>
          </cell>
        </row>
        <row r="735">
          <cell r="B735" t="str">
            <v>KL</v>
          </cell>
          <cell r="C735" t="str">
            <v>Superior Health Plan</v>
          </cell>
          <cell r="F735" t="str">
            <v>Superior Health Plan</v>
          </cell>
          <cell r="G735" t="str">
            <v>Travis</v>
          </cell>
          <cell r="H735" t="str">
            <v>STAR Kids</v>
          </cell>
        </row>
        <row r="736">
          <cell r="B736" t="str">
            <v>KL</v>
          </cell>
          <cell r="C736" t="str">
            <v>Superior Health Plan</v>
          </cell>
          <cell r="F736" t="str">
            <v>Superior Health Plan</v>
          </cell>
          <cell r="G736" t="str">
            <v>Travis</v>
          </cell>
          <cell r="H736" t="str">
            <v>STAR Kids</v>
          </cell>
        </row>
        <row r="737">
          <cell r="B737" t="str">
            <v>KL</v>
          </cell>
          <cell r="C737" t="str">
            <v>Superior Health Plan</v>
          </cell>
          <cell r="F737" t="str">
            <v>Superior Health Plan</v>
          </cell>
          <cell r="G737" t="str">
            <v>Travis</v>
          </cell>
          <cell r="H737" t="str">
            <v>STAR Kids</v>
          </cell>
        </row>
        <row r="738">
          <cell r="B738" t="str">
            <v>KL</v>
          </cell>
          <cell r="C738" t="str">
            <v>Superior Health Plan</v>
          </cell>
          <cell r="F738" t="str">
            <v>Superior Health Plan</v>
          </cell>
          <cell r="G738" t="str">
            <v>Travis</v>
          </cell>
          <cell r="H738" t="str">
            <v>STAR Kids</v>
          </cell>
        </row>
        <row r="739">
          <cell r="B739" t="str">
            <v>KL</v>
          </cell>
          <cell r="C739" t="str">
            <v>Superior Health Plan</v>
          </cell>
          <cell r="F739" t="str">
            <v>Superior Health Plan</v>
          </cell>
          <cell r="G739" t="str">
            <v>Travis</v>
          </cell>
          <cell r="H739" t="str">
            <v>STAR Kids</v>
          </cell>
        </row>
        <row r="740">
          <cell r="B740" t="str">
            <v>KL</v>
          </cell>
          <cell r="C740" t="str">
            <v>Superior Health Plan</v>
          </cell>
          <cell r="F740" t="str">
            <v>Superior Health Plan</v>
          </cell>
          <cell r="G740" t="str">
            <v>Travis</v>
          </cell>
          <cell r="H740" t="str">
            <v>STAR Kids</v>
          </cell>
        </row>
        <row r="741">
          <cell r="B741" t="str">
            <v>KL</v>
          </cell>
          <cell r="C741" t="str">
            <v>Superior Health Plan</v>
          </cell>
          <cell r="F741" t="str">
            <v>Superior Health Plan</v>
          </cell>
          <cell r="G741" t="str">
            <v>Travis</v>
          </cell>
          <cell r="H741" t="str">
            <v>STAR Kids</v>
          </cell>
        </row>
        <row r="742">
          <cell r="B742" t="str">
            <v>KL</v>
          </cell>
          <cell r="C742" t="str">
            <v>Superior Health Plan</v>
          </cell>
          <cell r="F742" t="str">
            <v>Superior Health Plan</v>
          </cell>
          <cell r="G742" t="str">
            <v>Travis</v>
          </cell>
          <cell r="H742" t="str">
            <v>STAR Kids</v>
          </cell>
        </row>
        <row r="743">
          <cell r="B743" t="str">
            <v>KL</v>
          </cell>
          <cell r="C743" t="str">
            <v>Superior Health Plan</v>
          </cell>
          <cell r="F743" t="str">
            <v>Superior Health Plan</v>
          </cell>
          <cell r="G743" t="str">
            <v>Travis</v>
          </cell>
          <cell r="H743" t="str">
            <v>STAR Kids</v>
          </cell>
        </row>
        <row r="744">
          <cell r="B744" t="str">
            <v>KL</v>
          </cell>
          <cell r="C744" t="str">
            <v>Superior Health Plan</v>
          </cell>
          <cell r="F744" t="str">
            <v>Superior Health Plan</v>
          </cell>
          <cell r="G744" t="str">
            <v>Travis</v>
          </cell>
          <cell r="H744" t="str">
            <v>STAR Kids</v>
          </cell>
        </row>
        <row r="745">
          <cell r="B745" t="str">
            <v>KL</v>
          </cell>
          <cell r="C745" t="str">
            <v>Superior Health Plan</v>
          </cell>
          <cell r="F745" t="str">
            <v>Superior Health Plan</v>
          </cell>
          <cell r="G745" t="str">
            <v>Travis</v>
          </cell>
          <cell r="H745" t="str">
            <v>STAR Kids</v>
          </cell>
        </row>
        <row r="746">
          <cell r="B746" t="str">
            <v>KM</v>
          </cell>
          <cell r="C746" t="str">
            <v>Texas Children's Health Plan</v>
          </cell>
          <cell r="F746" t="str">
            <v>Texas Children's Health Plan</v>
          </cell>
          <cell r="G746" t="str">
            <v>Harris</v>
          </cell>
          <cell r="H746" t="str">
            <v>STAR Kids</v>
          </cell>
        </row>
        <row r="747">
          <cell r="B747" t="str">
            <v>KM</v>
          </cell>
          <cell r="C747" t="str">
            <v>Texas Children's Health Plan</v>
          </cell>
          <cell r="F747" t="str">
            <v>Texas Children's Health Plan</v>
          </cell>
          <cell r="G747" t="str">
            <v>Harris</v>
          </cell>
          <cell r="H747" t="str">
            <v>STAR Kids</v>
          </cell>
        </row>
        <row r="748">
          <cell r="B748" t="str">
            <v>KM</v>
          </cell>
          <cell r="C748" t="str">
            <v>Texas Children's Health Plan</v>
          </cell>
          <cell r="F748" t="str">
            <v>Texas Children's Health Plan</v>
          </cell>
          <cell r="G748" t="str">
            <v>Harris</v>
          </cell>
          <cell r="H748" t="str">
            <v>STAR Kids</v>
          </cell>
        </row>
        <row r="749">
          <cell r="B749" t="str">
            <v>KM</v>
          </cell>
          <cell r="C749" t="str">
            <v>Texas Children's Health Plan</v>
          </cell>
          <cell r="F749" t="str">
            <v>Texas Children's Health Plan</v>
          </cell>
          <cell r="G749" t="str">
            <v>Harris</v>
          </cell>
          <cell r="H749" t="str">
            <v>STAR Kids</v>
          </cell>
        </row>
        <row r="750">
          <cell r="B750" t="str">
            <v>KM</v>
          </cell>
          <cell r="C750" t="str">
            <v>Texas Children's Health Plan</v>
          </cell>
          <cell r="F750" t="str">
            <v>Texas Children's Health Plan</v>
          </cell>
          <cell r="G750" t="str">
            <v>Harris</v>
          </cell>
          <cell r="H750" t="str">
            <v>STAR Kids</v>
          </cell>
        </row>
        <row r="751">
          <cell r="B751" t="str">
            <v>KM</v>
          </cell>
          <cell r="C751" t="str">
            <v>Texas Children's Health Plan</v>
          </cell>
          <cell r="F751" t="str">
            <v>Texas Children's Health Plan</v>
          </cell>
          <cell r="G751" t="str">
            <v>Harris</v>
          </cell>
          <cell r="H751" t="str">
            <v>STAR Kids</v>
          </cell>
        </row>
        <row r="752">
          <cell r="B752" t="str">
            <v>KM</v>
          </cell>
          <cell r="C752" t="str">
            <v>Texas Children's Health Plan</v>
          </cell>
          <cell r="F752" t="str">
            <v>Texas Children's Health Plan</v>
          </cell>
          <cell r="G752" t="str">
            <v>Harris</v>
          </cell>
          <cell r="H752" t="str">
            <v>STAR Kids</v>
          </cell>
        </row>
        <row r="753">
          <cell r="B753" t="str">
            <v>KM</v>
          </cell>
          <cell r="C753" t="str">
            <v>Texas Children's Health Plan</v>
          </cell>
          <cell r="F753" t="str">
            <v>Texas Children's Health Plan</v>
          </cell>
          <cell r="G753" t="str">
            <v>Harris</v>
          </cell>
          <cell r="H753" t="str">
            <v>STAR Kids</v>
          </cell>
        </row>
        <row r="754">
          <cell r="B754" t="str">
            <v>KM</v>
          </cell>
          <cell r="C754" t="str">
            <v>Texas Children's Health Plan</v>
          </cell>
          <cell r="F754" t="str">
            <v>Texas Children's Health Plan</v>
          </cell>
          <cell r="G754" t="str">
            <v>Harris</v>
          </cell>
          <cell r="H754" t="str">
            <v>STAR Kids</v>
          </cell>
        </row>
        <row r="755">
          <cell r="B755" t="str">
            <v>KM</v>
          </cell>
          <cell r="C755" t="str">
            <v>Texas Children's Health Plan</v>
          </cell>
          <cell r="F755" t="str">
            <v>Texas Children's Health Plan</v>
          </cell>
          <cell r="G755" t="str">
            <v>Harris</v>
          </cell>
          <cell r="H755" t="str">
            <v>STAR Kids</v>
          </cell>
        </row>
        <row r="756">
          <cell r="B756" t="str">
            <v>KM</v>
          </cell>
          <cell r="C756" t="str">
            <v>Texas Children's Health Plan</v>
          </cell>
          <cell r="F756" t="str">
            <v>Texas Children's Health Plan</v>
          </cell>
          <cell r="G756" t="str">
            <v>Harris</v>
          </cell>
          <cell r="H756" t="str">
            <v>STAR Kids</v>
          </cell>
        </row>
        <row r="757">
          <cell r="B757" t="str">
            <v>KM</v>
          </cell>
          <cell r="C757" t="str">
            <v>Texas Children's Health Plan</v>
          </cell>
          <cell r="F757" t="str">
            <v>Texas Children's Health Plan</v>
          </cell>
          <cell r="G757" t="str">
            <v>Harris</v>
          </cell>
          <cell r="H757" t="str">
            <v>STAR Kids</v>
          </cell>
        </row>
        <row r="758">
          <cell r="B758" t="str">
            <v>KN</v>
          </cell>
          <cell r="C758" t="str">
            <v>Texas Children's Health Plan</v>
          </cell>
          <cell r="F758" t="str">
            <v>Texas Children's Health Plan</v>
          </cell>
          <cell r="G758" t="str">
            <v>Jefferson</v>
          </cell>
          <cell r="H758" t="str">
            <v>STAR Kids</v>
          </cell>
        </row>
        <row r="759">
          <cell r="B759" t="str">
            <v>KN</v>
          </cell>
          <cell r="C759" t="str">
            <v>Texas Children's Health Plan</v>
          </cell>
          <cell r="F759" t="str">
            <v>Texas Children's Health Plan</v>
          </cell>
          <cell r="G759" t="str">
            <v>Jefferson</v>
          </cell>
          <cell r="H759" t="str">
            <v>STAR Kids</v>
          </cell>
        </row>
        <row r="760">
          <cell r="B760" t="str">
            <v>KN</v>
          </cell>
          <cell r="C760" t="str">
            <v>Texas Children's Health Plan</v>
          </cell>
          <cell r="F760" t="str">
            <v>Texas Children's Health Plan</v>
          </cell>
          <cell r="G760" t="str">
            <v>Jefferson</v>
          </cell>
          <cell r="H760" t="str">
            <v>STAR Kids</v>
          </cell>
        </row>
        <row r="761">
          <cell r="B761" t="str">
            <v>KN</v>
          </cell>
          <cell r="C761" t="str">
            <v>Texas Children's Health Plan</v>
          </cell>
          <cell r="F761" t="str">
            <v>Texas Children's Health Plan</v>
          </cell>
          <cell r="G761" t="str">
            <v>Jefferson</v>
          </cell>
          <cell r="H761" t="str">
            <v>STAR Kids</v>
          </cell>
        </row>
        <row r="762">
          <cell r="B762" t="str">
            <v>KN</v>
          </cell>
          <cell r="C762" t="str">
            <v>Texas Children's Health Plan</v>
          </cell>
          <cell r="F762" t="str">
            <v>Texas Children's Health Plan</v>
          </cell>
          <cell r="G762" t="str">
            <v>Jefferson</v>
          </cell>
          <cell r="H762" t="str">
            <v>STAR Kids</v>
          </cell>
        </row>
        <row r="763">
          <cell r="B763" t="str">
            <v>KN</v>
          </cell>
          <cell r="C763" t="str">
            <v>Texas Children's Health Plan</v>
          </cell>
          <cell r="F763" t="str">
            <v>Texas Children's Health Plan</v>
          </cell>
          <cell r="G763" t="str">
            <v>Jefferson</v>
          </cell>
          <cell r="H763" t="str">
            <v>STAR Kids</v>
          </cell>
        </row>
        <row r="764">
          <cell r="B764" t="str">
            <v>KN</v>
          </cell>
          <cell r="C764" t="str">
            <v>Texas Children's Health Plan</v>
          </cell>
          <cell r="F764" t="str">
            <v>Texas Children's Health Plan</v>
          </cell>
          <cell r="G764" t="str">
            <v>Jefferson</v>
          </cell>
          <cell r="H764" t="str">
            <v>STAR Kids</v>
          </cell>
        </row>
        <row r="765">
          <cell r="B765" t="str">
            <v>KN</v>
          </cell>
          <cell r="C765" t="str">
            <v>Texas Children's Health Plan</v>
          </cell>
          <cell r="F765" t="str">
            <v>Texas Children's Health Plan</v>
          </cell>
          <cell r="G765" t="str">
            <v>Jefferson</v>
          </cell>
          <cell r="H765" t="str">
            <v>STAR Kids</v>
          </cell>
        </row>
        <row r="766">
          <cell r="B766" t="str">
            <v>KN</v>
          </cell>
          <cell r="C766" t="str">
            <v>Texas Children's Health Plan</v>
          </cell>
          <cell r="F766" t="str">
            <v>Texas Children's Health Plan</v>
          </cell>
          <cell r="G766" t="str">
            <v>Jefferson</v>
          </cell>
          <cell r="H766" t="str">
            <v>STAR Kids</v>
          </cell>
        </row>
        <row r="767">
          <cell r="B767" t="str">
            <v>KN</v>
          </cell>
          <cell r="C767" t="str">
            <v>Texas Children's Health Plan</v>
          </cell>
          <cell r="F767" t="str">
            <v>Texas Children's Health Plan</v>
          </cell>
          <cell r="G767" t="str">
            <v>Jefferson</v>
          </cell>
          <cell r="H767" t="str">
            <v>STAR Kids</v>
          </cell>
        </row>
        <row r="768">
          <cell r="B768" t="str">
            <v>KN</v>
          </cell>
          <cell r="C768" t="str">
            <v>Texas Children's Health Plan</v>
          </cell>
          <cell r="F768" t="str">
            <v>Texas Children's Health Plan</v>
          </cell>
          <cell r="G768" t="str">
            <v>Jefferson</v>
          </cell>
          <cell r="H768" t="str">
            <v>STAR Kids</v>
          </cell>
        </row>
        <row r="769">
          <cell r="B769" t="str">
            <v>KN</v>
          </cell>
          <cell r="C769" t="str">
            <v>Texas Children's Health Plan</v>
          </cell>
          <cell r="F769" t="str">
            <v>Texas Children's Health Plan</v>
          </cell>
          <cell r="G769" t="str">
            <v>Jefferson</v>
          </cell>
          <cell r="H769" t="str">
            <v>STAR Kids</v>
          </cell>
        </row>
        <row r="770">
          <cell r="B770" t="str">
            <v>KP</v>
          </cell>
          <cell r="C770" t="str">
            <v>Texas Children's Health Plan</v>
          </cell>
          <cell r="F770" t="str">
            <v>Texas Children's Health Plan</v>
          </cell>
          <cell r="G770" t="str">
            <v>MRSA Northeast</v>
          </cell>
          <cell r="H770" t="str">
            <v>STAR Kids</v>
          </cell>
        </row>
        <row r="771">
          <cell r="B771" t="str">
            <v>KP</v>
          </cell>
          <cell r="C771" t="str">
            <v>Texas Children's Health Plan</v>
          </cell>
          <cell r="F771" t="str">
            <v>Texas Children's Health Plan</v>
          </cell>
          <cell r="G771" t="str">
            <v>MRSA Northeast</v>
          </cell>
          <cell r="H771" t="str">
            <v>STAR Kids</v>
          </cell>
        </row>
        <row r="772">
          <cell r="B772" t="str">
            <v>KP</v>
          </cell>
          <cell r="C772" t="str">
            <v>Texas Children's Health Plan</v>
          </cell>
          <cell r="F772" t="str">
            <v>Texas Children's Health Plan</v>
          </cell>
          <cell r="G772" t="str">
            <v>MRSA Northeast</v>
          </cell>
          <cell r="H772" t="str">
            <v>STAR Kids</v>
          </cell>
        </row>
        <row r="773">
          <cell r="B773" t="str">
            <v>KP</v>
          </cell>
          <cell r="C773" t="str">
            <v>Texas Children's Health Plan</v>
          </cell>
          <cell r="F773" t="str">
            <v>Texas Children's Health Plan</v>
          </cell>
          <cell r="G773" t="str">
            <v>MRSA Northeast</v>
          </cell>
          <cell r="H773" t="str">
            <v>STAR Kids</v>
          </cell>
        </row>
        <row r="774">
          <cell r="B774" t="str">
            <v>KP</v>
          </cell>
          <cell r="C774" t="str">
            <v>Texas Children's Health Plan</v>
          </cell>
          <cell r="F774" t="str">
            <v>Texas Children's Health Plan</v>
          </cell>
          <cell r="G774" t="str">
            <v>MRSA Northeast</v>
          </cell>
          <cell r="H774" t="str">
            <v>STAR Kids</v>
          </cell>
        </row>
        <row r="775">
          <cell r="B775" t="str">
            <v>KP</v>
          </cell>
          <cell r="C775" t="str">
            <v>Texas Children's Health Plan</v>
          </cell>
          <cell r="F775" t="str">
            <v>Texas Children's Health Plan</v>
          </cell>
          <cell r="G775" t="str">
            <v>MRSA Northeast</v>
          </cell>
          <cell r="H775" t="str">
            <v>STAR Kids</v>
          </cell>
        </row>
        <row r="776">
          <cell r="B776" t="str">
            <v>KP</v>
          </cell>
          <cell r="C776" t="str">
            <v>Texas Children's Health Plan</v>
          </cell>
          <cell r="F776" t="str">
            <v>Texas Children's Health Plan</v>
          </cell>
          <cell r="G776" t="str">
            <v>MRSA Northeast</v>
          </cell>
          <cell r="H776" t="str">
            <v>STAR Kids</v>
          </cell>
        </row>
        <row r="777">
          <cell r="B777" t="str">
            <v>KP</v>
          </cell>
          <cell r="C777" t="str">
            <v>Texas Children's Health Plan</v>
          </cell>
          <cell r="F777" t="str">
            <v>Texas Children's Health Plan</v>
          </cell>
          <cell r="G777" t="str">
            <v>MRSA Northeast</v>
          </cell>
          <cell r="H777" t="str">
            <v>STAR Kids</v>
          </cell>
        </row>
        <row r="778">
          <cell r="B778" t="str">
            <v>KP</v>
          </cell>
          <cell r="C778" t="str">
            <v>Texas Children's Health Plan</v>
          </cell>
          <cell r="F778" t="str">
            <v>Texas Children's Health Plan</v>
          </cell>
          <cell r="G778" t="str">
            <v>MRSA Northeast</v>
          </cell>
          <cell r="H778" t="str">
            <v>STAR Kids</v>
          </cell>
        </row>
        <row r="779">
          <cell r="B779" t="str">
            <v>KP</v>
          </cell>
          <cell r="C779" t="str">
            <v>Texas Children's Health Plan</v>
          </cell>
          <cell r="F779" t="str">
            <v>Texas Children's Health Plan</v>
          </cell>
          <cell r="G779" t="str">
            <v>MRSA Northeast</v>
          </cell>
          <cell r="H779" t="str">
            <v>STAR Kids</v>
          </cell>
        </row>
        <row r="780">
          <cell r="B780" t="str">
            <v>KP</v>
          </cell>
          <cell r="C780" t="str">
            <v>Texas Children's Health Plan</v>
          </cell>
          <cell r="F780" t="str">
            <v>Texas Children's Health Plan</v>
          </cell>
          <cell r="G780" t="str">
            <v>MRSA Northeast</v>
          </cell>
          <cell r="H780" t="str">
            <v>STAR Kids</v>
          </cell>
        </row>
        <row r="781">
          <cell r="B781" t="str">
            <v>KP</v>
          </cell>
          <cell r="C781" t="str">
            <v>Texas Children's Health Plan</v>
          </cell>
          <cell r="F781" t="str">
            <v>Texas Children's Health Plan</v>
          </cell>
          <cell r="G781" t="str">
            <v>MRSA Northeast</v>
          </cell>
          <cell r="H781" t="str">
            <v>STAR Kids</v>
          </cell>
        </row>
        <row r="782">
          <cell r="B782" t="str">
            <v>KQ</v>
          </cell>
          <cell r="C782" t="str">
            <v>UnitedHealthCare Community Plan</v>
          </cell>
          <cell r="F782" t="str">
            <v>UnitedHealthCare Community Plan</v>
          </cell>
          <cell r="G782" t="str">
            <v>Harris</v>
          </cell>
          <cell r="H782" t="str">
            <v>STAR Kids</v>
          </cell>
        </row>
        <row r="783">
          <cell r="B783" t="str">
            <v>KQ</v>
          </cell>
          <cell r="C783" t="str">
            <v>UnitedHealthCare Community Plan</v>
          </cell>
          <cell r="F783" t="str">
            <v>UnitedHealthCare Community Plan</v>
          </cell>
          <cell r="G783" t="str">
            <v>Harris</v>
          </cell>
          <cell r="H783" t="str">
            <v>STAR Kids</v>
          </cell>
        </row>
        <row r="784">
          <cell r="B784" t="str">
            <v>KQ</v>
          </cell>
          <cell r="C784" t="str">
            <v>UnitedHealthCare Community Plan</v>
          </cell>
          <cell r="F784" t="str">
            <v>UnitedHealthCare Community Plan</v>
          </cell>
          <cell r="G784" t="str">
            <v>Harris</v>
          </cell>
          <cell r="H784" t="str">
            <v>STAR Kids</v>
          </cell>
        </row>
        <row r="785">
          <cell r="B785" t="str">
            <v>KQ</v>
          </cell>
          <cell r="C785" t="str">
            <v>UnitedHealthCare Community Plan</v>
          </cell>
          <cell r="F785" t="str">
            <v>UnitedHealthCare Community Plan</v>
          </cell>
          <cell r="G785" t="str">
            <v>Harris</v>
          </cell>
          <cell r="H785" t="str">
            <v>STAR Kids</v>
          </cell>
        </row>
        <row r="786">
          <cell r="B786" t="str">
            <v>KQ</v>
          </cell>
          <cell r="C786" t="str">
            <v>UnitedHealthCare Community Plan</v>
          </cell>
          <cell r="F786" t="str">
            <v>UnitedHealthCare Community Plan</v>
          </cell>
          <cell r="G786" t="str">
            <v>Harris</v>
          </cell>
          <cell r="H786" t="str">
            <v>STAR Kids</v>
          </cell>
        </row>
        <row r="787">
          <cell r="B787" t="str">
            <v>KQ</v>
          </cell>
          <cell r="C787" t="str">
            <v>UnitedHealthCare Community Plan</v>
          </cell>
          <cell r="F787" t="str">
            <v>UnitedHealthCare Community Plan</v>
          </cell>
          <cell r="G787" t="str">
            <v>Harris</v>
          </cell>
          <cell r="H787" t="str">
            <v>STAR Kids</v>
          </cell>
        </row>
        <row r="788">
          <cell r="B788" t="str">
            <v>KQ</v>
          </cell>
          <cell r="C788" t="str">
            <v>UnitedHealthCare Community Plan</v>
          </cell>
          <cell r="F788" t="str">
            <v>UnitedHealthCare Community Plan</v>
          </cell>
          <cell r="G788" t="str">
            <v>Harris</v>
          </cell>
          <cell r="H788" t="str">
            <v>STAR Kids</v>
          </cell>
        </row>
        <row r="789">
          <cell r="B789" t="str">
            <v>KQ</v>
          </cell>
          <cell r="C789" t="str">
            <v>UnitedHealthCare Community Plan</v>
          </cell>
          <cell r="F789" t="str">
            <v>UnitedHealthCare Community Plan</v>
          </cell>
          <cell r="G789" t="str">
            <v>Harris</v>
          </cell>
          <cell r="H789" t="str">
            <v>STAR Kids</v>
          </cell>
        </row>
        <row r="790">
          <cell r="B790" t="str">
            <v>KQ</v>
          </cell>
          <cell r="C790" t="str">
            <v>UnitedHealthCare Community Plan</v>
          </cell>
          <cell r="F790" t="str">
            <v>UnitedHealthCare Community Plan</v>
          </cell>
          <cell r="G790" t="str">
            <v>Harris</v>
          </cell>
          <cell r="H790" t="str">
            <v>STAR Kids</v>
          </cell>
        </row>
        <row r="791">
          <cell r="B791" t="str">
            <v>KQ</v>
          </cell>
          <cell r="C791" t="str">
            <v>UnitedHealthCare Community Plan</v>
          </cell>
          <cell r="F791" t="str">
            <v>UnitedHealthCare Community Plan</v>
          </cell>
          <cell r="G791" t="str">
            <v>Harris</v>
          </cell>
          <cell r="H791" t="str">
            <v>STAR Kids</v>
          </cell>
        </row>
        <row r="792">
          <cell r="B792" t="str">
            <v>KQ</v>
          </cell>
          <cell r="C792" t="str">
            <v>UnitedHealthCare Community Plan</v>
          </cell>
          <cell r="F792" t="str">
            <v>UnitedHealthCare Community Plan</v>
          </cell>
          <cell r="G792" t="str">
            <v>Harris</v>
          </cell>
          <cell r="H792" t="str">
            <v>STAR Kids</v>
          </cell>
        </row>
        <row r="793">
          <cell r="B793" t="str">
            <v>KQ</v>
          </cell>
          <cell r="C793" t="str">
            <v>UnitedHealthCare Community Plan</v>
          </cell>
          <cell r="F793" t="str">
            <v>UnitedHealthCare Community Plan</v>
          </cell>
          <cell r="G793" t="str">
            <v>Harris</v>
          </cell>
          <cell r="H793" t="str">
            <v>STAR Kids</v>
          </cell>
        </row>
        <row r="794">
          <cell r="B794" t="str">
            <v>KR</v>
          </cell>
          <cell r="C794" t="str">
            <v>UnitedHealthCare Community Plan</v>
          </cell>
          <cell r="F794" t="str">
            <v>UnitedHealthCare Community Plan</v>
          </cell>
          <cell r="G794" t="str">
            <v>Hidalgo</v>
          </cell>
          <cell r="H794" t="str">
            <v>STAR Kids</v>
          </cell>
        </row>
        <row r="795">
          <cell r="B795" t="str">
            <v>KR</v>
          </cell>
          <cell r="C795" t="str">
            <v>UnitedHealthCare Community Plan</v>
          </cell>
          <cell r="F795" t="str">
            <v>UnitedHealthCare Community Plan</v>
          </cell>
          <cell r="G795" t="str">
            <v>Hidalgo</v>
          </cell>
          <cell r="H795" t="str">
            <v>STAR Kids</v>
          </cell>
        </row>
        <row r="796">
          <cell r="B796" t="str">
            <v>KR</v>
          </cell>
          <cell r="C796" t="str">
            <v>UnitedHealthCare Community Plan</v>
          </cell>
          <cell r="F796" t="str">
            <v>UnitedHealthCare Community Plan</v>
          </cell>
          <cell r="G796" t="str">
            <v>Hidalgo</v>
          </cell>
          <cell r="H796" t="str">
            <v>STAR Kids</v>
          </cell>
        </row>
        <row r="797">
          <cell r="B797" t="str">
            <v>KR</v>
          </cell>
          <cell r="C797" t="str">
            <v>UnitedHealthCare Community Plan</v>
          </cell>
          <cell r="F797" t="str">
            <v>UnitedHealthCare Community Plan</v>
          </cell>
          <cell r="G797" t="str">
            <v>Hidalgo</v>
          </cell>
          <cell r="H797" t="str">
            <v>STAR Kids</v>
          </cell>
        </row>
        <row r="798">
          <cell r="B798" t="str">
            <v>KR</v>
          </cell>
          <cell r="C798" t="str">
            <v>UnitedHealthCare Community Plan</v>
          </cell>
          <cell r="F798" t="str">
            <v>UnitedHealthCare Community Plan</v>
          </cell>
          <cell r="G798" t="str">
            <v>Hidalgo</v>
          </cell>
          <cell r="H798" t="str">
            <v>STAR Kids</v>
          </cell>
        </row>
        <row r="799">
          <cell r="B799" t="str">
            <v>KR</v>
          </cell>
          <cell r="C799" t="str">
            <v>UnitedHealthCare Community Plan</v>
          </cell>
          <cell r="F799" t="str">
            <v>UnitedHealthCare Community Plan</v>
          </cell>
          <cell r="G799" t="str">
            <v>Hidalgo</v>
          </cell>
          <cell r="H799" t="str">
            <v>STAR Kids</v>
          </cell>
        </row>
        <row r="800">
          <cell r="B800" t="str">
            <v>KR</v>
          </cell>
          <cell r="C800" t="str">
            <v>UnitedHealthCare Community Plan</v>
          </cell>
          <cell r="F800" t="str">
            <v>UnitedHealthCare Community Plan</v>
          </cell>
          <cell r="G800" t="str">
            <v>Hidalgo</v>
          </cell>
          <cell r="H800" t="str">
            <v>STAR Kids</v>
          </cell>
        </row>
        <row r="801">
          <cell r="B801" t="str">
            <v>KR</v>
          </cell>
          <cell r="C801" t="str">
            <v>UnitedHealthCare Community Plan</v>
          </cell>
          <cell r="F801" t="str">
            <v>UnitedHealthCare Community Plan</v>
          </cell>
          <cell r="G801" t="str">
            <v>Hidalgo</v>
          </cell>
          <cell r="H801" t="str">
            <v>STAR Kids</v>
          </cell>
        </row>
        <row r="802">
          <cell r="B802" t="str">
            <v>KR</v>
          </cell>
          <cell r="C802" t="str">
            <v>UnitedHealthCare Community Plan</v>
          </cell>
          <cell r="F802" t="str">
            <v>UnitedHealthCare Community Plan</v>
          </cell>
          <cell r="G802" t="str">
            <v>Hidalgo</v>
          </cell>
          <cell r="H802" t="str">
            <v>STAR Kids</v>
          </cell>
        </row>
        <row r="803">
          <cell r="B803" t="str">
            <v>KR</v>
          </cell>
          <cell r="C803" t="str">
            <v>UnitedHealthCare Community Plan</v>
          </cell>
          <cell r="F803" t="str">
            <v>UnitedHealthCare Community Plan</v>
          </cell>
          <cell r="G803" t="str">
            <v>Hidalgo</v>
          </cell>
          <cell r="H803" t="str">
            <v>STAR Kids</v>
          </cell>
        </row>
        <row r="804">
          <cell r="B804" t="str">
            <v>KR</v>
          </cell>
          <cell r="C804" t="str">
            <v>UnitedHealthCare Community Plan</v>
          </cell>
          <cell r="F804" t="str">
            <v>UnitedHealthCare Community Plan</v>
          </cell>
          <cell r="G804" t="str">
            <v>Hidalgo</v>
          </cell>
          <cell r="H804" t="str">
            <v>STAR Kids</v>
          </cell>
        </row>
        <row r="805">
          <cell r="B805" t="str">
            <v>KR</v>
          </cell>
          <cell r="C805" t="str">
            <v>UnitedHealthCare Community Plan</v>
          </cell>
          <cell r="F805" t="str">
            <v>UnitedHealthCare Community Plan</v>
          </cell>
          <cell r="G805" t="str">
            <v>Hidalgo</v>
          </cell>
          <cell r="H805" t="str">
            <v>STAR Kids</v>
          </cell>
        </row>
        <row r="806">
          <cell r="B806" t="str">
            <v>KS</v>
          </cell>
          <cell r="C806" t="str">
            <v>UnitedHealthCare Community Plan</v>
          </cell>
          <cell r="F806" t="str">
            <v>UnitedHealthCare Community Plan</v>
          </cell>
          <cell r="G806" t="str">
            <v>Jefferson</v>
          </cell>
          <cell r="H806" t="str">
            <v>STAR Kids</v>
          </cell>
        </row>
        <row r="807">
          <cell r="B807" t="str">
            <v>KS</v>
          </cell>
          <cell r="C807" t="str">
            <v>UnitedHealthCare Community Plan</v>
          </cell>
          <cell r="F807" t="str">
            <v>UnitedHealthCare Community Plan</v>
          </cell>
          <cell r="G807" t="str">
            <v>Jefferson</v>
          </cell>
          <cell r="H807" t="str">
            <v>STAR Kids</v>
          </cell>
        </row>
        <row r="808">
          <cell r="B808" t="str">
            <v>KS</v>
          </cell>
          <cell r="C808" t="str">
            <v>UnitedHealthCare Community Plan</v>
          </cell>
          <cell r="F808" t="str">
            <v>UnitedHealthCare Community Plan</v>
          </cell>
          <cell r="G808" t="str">
            <v>Jefferson</v>
          </cell>
          <cell r="H808" t="str">
            <v>STAR Kids</v>
          </cell>
        </row>
        <row r="809">
          <cell r="B809" t="str">
            <v>KS</v>
          </cell>
          <cell r="C809" t="str">
            <v>UnitedHealthCare Community Plan</v>
          </cell>
          <cell r="F809" t="str">
            <v>UnitedHealthCare Community Plan</v>
          </cell>
          <cell r="G809" t="str">
            <v>Jefferson</v>
          </cell>
          <cell r="H809" t="str">
            <v>STAR Kids</v>
          </cell>
        </row>
        <row r="810">
          <cell r="B810" t="str">
            <v>KS</v>
          </cell>
          <cell r="C810" t="str">
            <v>UnitedHealthCare Community Plan</v>
          </cell>
          <cell r="F810" t="str">
            <v>UnitedHealthCare Community Plan</v>
          </cell>
          <cell r="G810" t="str">
            <v>Jefferson</v>
          </cell>
          <cell r="H810" t="str">
            <v>STAR Kids</v>
          </cell>
        </row>
        <row r="811">
          <cell r="B811" t="str">
            <v>KS</v>
          </cell>
          <cell r="C811" t="str">
            <v>UnitedHealthCare Community Plan</v>
          </cell>
          <cell r="F811" t="str">
            <v>UnitedHealthCare Community Plan</v>
          </cell>
          <cell r="G811" t="str">
            <v>Jefferson</v>
          </cell>
          <cell r="H811" t="str">
            <v>STAR Kids</v>
          </cell>
        </row>
        <row r="812">
          <cell r="B812" t="str">
            <v>KS</v>
          </cell>
          <cell r="C812" t="str">
            <v>UnitedHealthCare Community Plan</v>
          </cell>
          <cell r="F812" t="str">
            <v>UnitedHealthCare Community Plan</v>
          </cell>
          <cell r="G812" t="str">
            <v>Jefferson</v>
          </cell>
          <cell r="H812" t="str">
            <v>STAR Kids</v>
          </cell>
        </row>
        <row r="813">
          <cell r="B813" t="str">
            <v>KS</v>
          </cell>
          <cell r="C813" t="str">
            <v>UnitedHealthCare Community Plan</v>
          </cell>
          <cell r="F813" t="str">
            <v>UnitedHealthCare Community Plan</v>
          </cell>
          <cell r="G813" t="str">
            <v>Jefferson</v>
          </cell>
          <cell r="H813" t="str">
            <v>STAR Kids</v>
          </cell>
        </row>
        <row r="814">
          <cell r="B814" t="str">
            <v>KS</v>
          </cell>
          <cell r="C814" t="str">
            <v>UnitedHealthCare Community Plan</v>
          </cell>
          <cell r="F814" t="str">
            <v>UnitedHealthCare Community Plan</v>
          </cell>
          <cell r="G814" t="str">
            <v>Jefferson</v>
          </cell>
          <cell r="H814" t="str">
            <v>STAR Kids</v>
          </cell>
        </row>
        <row r="815">
          <cell r="B815" t="str">
            <v>KS</v>
          </cell>
          <cell r="C815" t="str">
            <v>UnitedHealthCare Community Plan</v>
          </cell>
          <cell r="F815" t="str">
            <v>UnitedHealthCare Community Plan</v>
          </cell>
          <cell r="G815" t="str">
            <v>Jefferson</v>
          </cell>
          <cell r="H815" t="str">
            <v>STAR Kids</v>
          </cell>
        </row>
        <row r="816">
          <cell r="B816" t="str">
            <v>KS</v>
          </cell>
          <cell r="C816" t="str">
            <v>UnitedHealthCare Community Plan</v>
          </cell>
          <cell r="F816" t="str">
            <v>UnitedHealthCare Community Plan</v>
          </cell>
          <cell r="G816" t="str">
            <v>Jefferson</v>
          </cell>
          <cell r="H816" t="str">
            <v>STAR Kids</v>
          </cell>
        </row>
        <row r="817">
          <cell r="B817" t="str">
            <v>KS</v>
          </cell>
          <cell r="C817" t="str">
            <v>UnitedHealthCare Community Plan</v>
          </cell>
          <cell r="F817" t="str">
            <v>UnitedHealthCare Community Plan</v>
          </cell>
          <cell r="G817" t="str">
            <v>Jefferson</v>
          </cell>
          <cell r="H817" t="str">
            <v>STAR Kids</v>
          </cell>
        </row>
        <row r="818">
          <cell r="B818" t="str">
            <v>KT</v>
          </cell>
          <cell r="C818" t="str">
            <v>UnitedHealthCare Community Plan</v>
          </cell>
          <cell r="F818" t="str">
            <v>UnitedHealthCare Community Plan</v>
          </cell>
          <cell r="G818" t="str">
            <v>MRSA Central</v>
          </cell>
          <cell r="H818" t="str">
            <v>STAR Kids</v>
          </cell>
        </row>
        <row r="819">
          <cell r="B819" t="str">
            <v>KT</v>
          </cell>
          <cell r="C819" t="str">
            <v>UnitedHealthCare Community Plan</v>
          </cell>
          <cell r="F819" t="str">
            <v>UnitedHealthCare Community Plan</v>
          </cell>
          <cell r="G819" t="str">
            <v>MRSA Central</v>
          </cell>
          <cell r="H819" t="str">
            <v>STAR Kids</v>
          </cell>
        </row>
        <row r="820">
          <cell r="B820" t="str">
            <v>KT</v>
          </cell>
          <cell r="C820" t="str">
            <v>UnitedHealthCare Community Plan</v>
          </cell>
          <cell r="F820" t="str">
            <v>UnitedHealthCare Community Plan</v>
          </cell>
          <cell r="G820" t="str">
            <v>MRSA Central</v>
          </cell>
          <cell r="H820" t="str">
            <v>STAR Kids</v>
          </cell>
        </row>
        <row r="821">
          <cell r="B821" t="str">
            <v>KT</v>
          </cell>
          <cell r="C821" t="str">
            <v>UnitedHealthCare Community Plan</v>
          </cell>
          <cell r="F821" t="str">
            <v>UnitedHealthCare Community Plan</v>
          </cell>
          <cell r="G821" t="str">
            <v>MRSA Central</v>
          </cell>
          <cell r="H821" t="str">
            <v>STAR Kids</v>
          </cell>
        </row>
        <row r="822">
          <cell r="B822" t="str">
            <v>KT</v>
          </cell>
          <cell r="C822" t="str">
            <v>UnitedHealthCare Community Plan</v>
          </cell>
          <cell r="F822" t="str">
            <v>UnitedHealthCare Community Plan</v>
          </cell>
          <cell r="G822" t="str">
            <v>MRSA Central</v>
          </cell>
          <cell r="H822" t="str">
            <v>STAR Kids</v>
          </cell>
        </row>
        <row r="823">
          <cell r="B823" t="str">
            <v>KT</v>
          </cell>
          <cell r="C823" t="str">
            <v>UnitedHealthCare Community Plan</v>
          </cell>
          <cell r="F823" t="str">
            <v>UnitedHealthCare Community Plan</v>
          </cell>
          <cell r="G823" t="str">
            <v>MRSA Central</v>
          </cell>
          <cell r="H823" t="str">
            <v>STAR Kids</v>
          </cell>
        </row>
        <row r="824">
          <cell r="B824" t="str">
            <v>KT</v>
          </cell>
          <cell r="C824" t="str">
            <v>UnitedHealthCare Community Plan</v>
          </cell>
          <cell r="F824" t="str">
            <v>UnitedHealthCare Community Plan</v>
          </cell>
          <cell r="G824" t="str">
            <v>MRSA Central</v>
          </cell>
          <cell r="H824" t="str">
            <v>STAR Kids</v>
          </cell>
        </row>
        <row r="825">
          <cell r="B825" t="str">
            <v>KT</v>
          </cell>
          <cell r="C825" t="str">
            <v>UnitedHealthCare Community Plan</v>
          </cell>
          <cell r="F825" t="str">
            <v>UnitedHealthCare Community Plan</v>
          </cell>
          <cell r="G825" t="str">
            <v>MRSA Central</v>
          </cell>
          <cell r="H825" t="str">
            <v>STAR Kids</v>
          </cell>
        </row>
        <row r="826">
          <cell r="B826" t="str">
            <v>KT</v>
          </cell>
          <cell r="C826" t="str">
            <v>UnitedHealthCare Community Plan</v>
          </cell>
          <cell r="F826" t="str">
            <v>UnitedHealthCare Community Plan</v>
          </cell>
          <cell r="G826" t="str">
            <v>MRSA Central</v>
          </cell>
          <cell r="H826" t="str">
            <v>STAR Kids</v>
          </cell>
        </row>
        <row r="827">
          <cell r="B827" t="str">
            <v>KT</v>
          </cell>
          <cell r="C827" t="str">
            <v>UnitedHealthCare Community Plan</v>
          </cell>
          <cell r="F827" t="str">
            <v>UnitedHealthCare Community Plan</v>
          </cell>
          <cell r="G827" t="str">
            <v>MRSA Central</v>
          </cell>
          <cell r="H827" t="str">
            <v>STAR Kids</v>
          </cell>
        </row>
        <row r="828">
          <cell r="B828" t="str">
            <v>KT</v>
          </cell>
          <cell r="C828" t="str">
            <v>UnitedHealthCare Community Plan</v>
          </cell>
          <cell r="F828" t="str">
            <v>UnitedHealthCare Community Plan</v>
          </cell>
          <cell r="G828" t="str">
            <v>MRSA Central</v>
          </cell>
          <cell r="H828" t="str">
            <v>STAR Kids</v>
          </cell>
        </row>
        <row r="829">
          <cell r="B829" t="str">
            <v>KT</v>
          </cell>
          <cell r="C829" t="str">
            <v>UnitedHealthCare Community Plan</v>
          </cell>
          <cell r="F829" t="str">
            <v>UnitedHealthCare Community Plan</v>
          </cell>
          <cell r="G829" t="str">
            <v>MRSA Central</v>
          </cell>
          <cell r="H829" t="str">
            <v>STAR Kids</v>
          </cell>
        </row>
        <row r="830">
          <cell r="B830" t="str">
            <v>KU</v>
          </cell>
          <cell r="C830" t="str">
            <v>UnitedHealthCare Community Plan</v>
          </cell>
          <cell r="F830" t="str">
            <v>UnitedHealthCare Community Plan</v>
          </cell>
          <cell r="G830" t="str">
            <v>MRSA Northeast</v>
          </cell>
          <cell r="H830" t="str">
            <v>STAR Kids</v>
          </cell>
        </row>
        <row r="831">
          <cell r="B831" t="str">
            <v>KU</v>
          </cell>
          <cell r="C831" t="str">
            <v>UnitedHealthCare Community Plan</v>
          </cell>
          <cell r="F831" t="str">
            <v>UnitedHealthCare Community Plan</v>
          </cell>
          <cell r="G831" t="str">
            <v>MRSA Northeast</v>
          </cell>
          <cell r="H831" t="str">
            <v>STAR Kids</v>
          </cell>
        </row>
        <row r="832">
          <cell r="B832" t="str">
            <v>KU</v>
          </cell>
          <cell r="C832" t="str">
            <v>UnitedHealthCare Community Plan</v>
          </cell>
          <cell r="F832" t="str">
            <v>UnitedHealthCare Community Plan</v>
          </cell>
          <cell r="G832" t="str">
            <v>MRSA Northeast</v>
          </cell>
          <cell r="H832" t="str">
            <v>STAR Kids</v>
          </cell>
        </row>
        <row r="833">
          <cell r="B833" t="str">
            <v>KU</v>
          </cell>
          <cell r="C833" t="str">
            <v>UnitedHealthCare Community Plan</v>
          </cell>
          <cell r="F833" t="str">
            <v>UnitedHealthCare Community Plan</v>
          </cell>
          <cell r="G833" t="str">
            <v>MRSA Northeast</v>
          </cell>
          <cell r="H833" t="str">
            <v>STAR Kids</v>
          </cell>
        </row>
        <row r="834">
          <cell r="B834" t="str">
            <v>KU</v>
          </cell>
          <cell r="C834" t="str">
            <v>UnitedHealthCare Community Plan</v>
          </cell>
          <cell r="F834" t="str">
            <v>UnitedHealthCare Community Plan</v>
          </cell>
          <cell r="G834" t="str">
            <v>MRSA Northeast</v>
          </cell>
          <cell r="H834" t="str">
            <v>STAR Kids</v>
          </cell>
        </row>
        <row r="835">
          <cell r="B835" t="str">
            <v>KU</v>
          </cell>
          <cell r="C835" t="str">
            <v>UnitedHealthCare Community Plan</v>
          </cell>
          <cell r="F835" t="str">
            <v>UnitedHealthCare Community Plan</v>
          </cell>
          <cell r="G835" t="str">
            <v>MRSA Northeast</v>
          </cell>
          <cell r="H835" t="str">
            <v>STAR Kids</v>
          </cell>
        </row>
        <row r="836">
          <cell r="B836" t="str">
            <v>KU</v>
          </cell>
          <cell r="C836" t="str">
            <v>UnitedHealthCare Community Plan</v>
          </cell>
          <cell r="F836" t="str">
            <v>UnitedHealthCare Community Plan</v>
          </cell>
          <cell r="G836" t="str">
            <v>MRSA Northeast</v>
          </cell>
          <cell r="H836" t="str">
            <v>STAR Kids</v>
          </cell>
        </row>
        <row r="837">
          <cell r="B837" t="str">
            <v>KU</v>
          </cell>
          <cell r="C837" t="str">
            <v>UnitedHealthCare Community Plan</v>
          </cell>
          <cell r="F837" t="str">
            <v>UnitedHealthCare Community Plan</v>
          </cell>
          <cell r="G837" t="str">
            <v>MRSA Northeast</v>
          </cell>
          <cell r="H837" t="str">
            <v>STAR Kids</v>
          </cell>
        </row>
        <row r="838">
          <cell r="B838" t="str">
            <v>KU</v>
          </cell>
          <cell r="C838" t="str">
            <v>UnitedHealthCare Community Plan</v>
          </cell>
          <cell r="F838" t="str">
            <v>UnitedHealthCare Community Plan</v>
          </cell>
          <cell r="G838" t="str">
            <v>MRSA Northeast</v>
          </cell>
          <cell r="H838" t="str">
            <v>STAR Kids</v>
          </cell>
        </row>
        <row r="839">
          <cell r="B839" t="str">
            <v>KU</v>
          </cell>
          <cell r="C839" t="str">
            <v>UnitedHealthCare Community Plan</v>
          </cell>
          <cell r="F839" t="str">
            <v>UnitedHealthCare Community Plan</v>
          </cell>
          <cell r="G839" t="str">
            <v>MRSA Northeast</v>
          </cell>
          <cell r="H839" t="str">
            <v>STAR Kids</v>
          </cell>
        </row>
        <row r="840">
          <cell r="B840" t="str">
            <v>KU</v>
          </cell>
          <cell r="C840" t="str">
            <v>UnitedHealthCare Community Plan</v>
          </cell>
          <cell r="F840" t="str">
            <v>UnitedHealthCare Community Plan</v>
          </cell>
          <cell r="G840" t="str">
            <v>MRSA Northeast</v>
          </cell>
          <cell r="H840" t="str">
            <v>STAR Kids</v>
          </cell>
        </row>
        <row r="841">
          <cell r="B841" t="str">
            <v>KU</v>
          </cell>
          <cell r="C841" t="str">
            <v>UnitedHealthCare Community Plan</v>
          </cell>
          <cell r="F841" t="str">
            <v>UnitedHealthCare Community Plan</v>
          </cell>
          <cell r="G841" t="str">
            <v>MRSA Northeast</v>
          </cell>
          <cell r="H841" t="str">
            <v>STAR Kids</v>
          </cell>
        </row>
        <row r="842">
          <cell r="B842" t="str">
            <v>KV</v>
          </cell>
          <cell r="C842" t="str">
            <v>Superior Health Plan</v>
          </cell>
          <cell r="F842" t="str">
            <v>Superior Health Plan</v>
          </cell>
          <cell r="G842" t="str">
            <v>Nueces</v>
          </cell>
          <cell r="H842" t="str">
            <v>STAR Kids</v>
          </cell>
        </row>
        <row r="843">
          <cell r="B843" t="str">
            <v>KV</v>
          </cell>
          <cell r="C843" t="str">
            <v>Superior Health Plan</v>
          </cell>
          <cell r="F843" t="str">
            <v>Superior Health Plan</v>
          </cell>
          <cell r="G843" t="str">
            <v>Nueces</v>
          </cell>
          <cell r="H843" t="str">
            <v>STAR Kids</v>
          </cell>
        </row>
        <row r="844">
          <cell r="B844" t="str">
            <v>KV</v>
          </cell>
          <cell r="C844" t="str">
            <v>Superior Health Plan</v>
          </cell>
          <cell r="F844" t="str">
            <v>Superior Health Plan</v>
          </cell>
          <cell r="G844" t="str">
            <v>Nueces</v>
          </cell>
          <cell r="H844" t="str">
            <v>STAR Kids</v>
          </cell>
        </row>
        <row r="845">
          <cell r="B845" t="str">
            <v>KV</v>
          </cell>
          <cell r="C845" t="str">
            <v>Superior Health Plan</v>
          </cell>
          <cell r="F845" t="str">
            <v>Superior Health Plan</v>
          </cell>
          <cell r="G845" t="str">
            <v>Nueces</v>
          </cell>
          <cell r="H845" t="str">
            <v>STAR Kids</v>
          </cell>
        </row>
        <row r="846">
          <cell r="B846" t="str">
            <v>KV</v>
          </cell>
          <cell r="C846" t="str">
            <v>Superior Health Plan</v>
          </cell>
          <cell r="F846" t="str">
            <v>Superior Health Plan</v>
          </cell>
          <cell r="G846" t="str">
            <v>Nueces</v>
          </cell>
          <cell r="H846" t="str">
            <v>STAR Kids</v>
          </cell>
        </row>
        <row r="847">
          <cell r="B847" t="str">
            <v>KV</v>
          </cell>
          <cell r="C847" t="str">
            <v>Superior Health Plan</v>
          </cell>
          <cell r="F847" t="str">
            <v>Superior Health Plan</v>
          </cell>
          <cell r="G847" t="str">
            <v>Nueces</v>
          </cell>
          <cell r="H847" t="str">
            <v>STAR Kids</v>
          </cell>
        </row>
        <row r="848">
          <cell r="B848" t="str">
            <v>KV</v>
          </cell>
          <cell r="C848" t="str">
            <v>Superior Health Plan</v>
          </cell>
          <cell r="F848" t="str">
            <v>Superior Health Plan</v>
          </cell>
          <cell r="G848" t="str">
            <v>Nueces</v>
          </cell>
          <cell r="H848" t="str">
            <v>STAR Kids</v>
          </cell>
        </row>
        <row r="849">
          <cell r="B849" t="str">
            <v>KV</v>
          </cell>
          <cell r="C849" t="str">
            <v>Superior Health Plan</v>
          </cell>
          <cell r="F849" t="str">
            <v>Superior Health Plan</v>
          </cell>
          <cell r="G849" t="str">
            <v>Nueces</v>
          </cell>
          <cell r="H849" t="str">
            <v>STAR Kids</v>
          </cell>
        </row>
        <row r="850">
          <cell r="B850" t="str">
            <v>KV</v>
          </cell>
          <cell r="C850" t="str">
            <v>Superior Health Plan</v>
          </cell>
          <cell r="F850" t="str">
            <v>Superior Health Plan</v>
          </cell>
          <cell r="G850" t="str">
            <v>Nueces</v>
          </cell>
          <cell r="H850" t="str">
            <v>STAR Kids</v>
          </cell>
        </row>
        <row r="851">
          <cell r="B851" t="str">
            <v>KV</v>
          </cell>
          <cell r="C851" t="str">
            <v>Superior Health Plan</v>
          </cell>
          <cell r="F851" t="str">
            <v>Superior Health Plan</v>
          </cell>
          <cell r="G851" t="str">
            <v>Nueces</v>
          </cell>
          <cell r="H851" t="str">
            <v>STAR Kids</v>
          </cell>
        </row>
        <row r="852">
          <cell r="B852" t="str">
            <v>KV</v>
          </cell>
          <cell r="C852" t="str">
            <v>Superior Health Plan</v>
          </cell>
          <cell r="F852" t="str">
            <v>Superior Health Plan</v>
          </cell>
          <cell r="G852" t="str">
            <v>Nueces</v>
          </cell>
          <cell r="H852" t="str">
            <v>STAR Kids</v>
          </cell>
        </row>
        <row r="853">
          <cell r="B853" t="str">
            <v>KV</v>
          </cell>
          <cell r="C853" t="str">
            <v>Superior Health Plan</v>
          </cell>
          <cell r="F853" t="str">
            <v>Superior Health Plan</v>
          </cell>
          <cell r="G853" t="str">
            <v>Nueces</v>
          </cell>
          <cell r="H853" t="str">
            <v>STAR Kids</v>
          </cell>
        </row>
        <row r="854">
          <cell r="B854" t="str">
            <v>KW</v>
          </cell>
          <cell r="C854" t="str">
            <v>AETNA</v>
          </cell>
          <cell r="F854" t="str">
            <v>AETNA</v>
          </cell>
          <cell r="G854" t="str">
            <v>Dallas</v>
          </cell>
          <cell r="H854" t="str">
            <v>STAR Kids</v>
          </cell>
        </row>
        <row r="855">
          <cell r="B855" t="str">
            <v>KW</v>
          </cell>
          <cell r="C855" t="str">
            <v>AETNA</v>
          </cell>
          <cell r="F855" t="str">
            <v>AETNA</v>
          </cell>
          <cell r="G855" t="str">
            <v>Dallas</v>
          </cell>
          <cell r="H855" t="str">
            <v>STAR Kids</v>
          </cell>
        </row>
        <row r="856">
          <cell r="B856" t="str">
            <v>KW</v>
          </cell>
          <cell r="C856" t="str">
            <v>AETNA</v>
          </cell>
          <cell r="F856" t="str">
            <v>AETNA</v>
          </cell>
          <cell r="G856" t="str">
            <v>Dallas</v>
          </cell>
          <cell r="H856" t="str">
            <v>STAR Kids</v>
          </cell>
        </row>
        <row r="857">
          <cell r="B857" t="str">
            <v>KW</v>
          </cell>
          <cell r="C857" t="str">
            <v>AETNA</v>
          </cell>
          <cell r="F857" t="str">
            <v>AETNA</v>
          </cell>
          <cell r="G857" t="str">
            <v>Dallas</v>
          </cell>
          <cell r="H857" t="str">
            <v>STAR Kids</v>
          </cell>
        </row>
        <row r="858">
          <cell r="B858" t="str">
            <v>KW</v>
          </cell>
          <cell r="C858" t="str">
            <v>AETNA</v>
          </cell>
          <cell r="F858" t="str">
            <v>AETNA</v>
          </cell>
          <cell r="G858" t="str">
            <v>Dallas</v>
          </cell>
          <cell r="H858" t="str">
            <v>STAR Kids</v>
          </cell>
        </row>
        <row r="859">
          <cell r="B859" t="str">
            <v>KW</v>
          </cell>
          <cell r="C859" t="str">
            <v>AETNA</v>
          </cell>
          <cell r="F859" t="str">
            <v>AETNA</v>
          </cell>
          <cell r="G859" t="str">
            <v>Dallas</v>
          </cell>
          <cell r="H859" t="str">
            <v>STAR Kids</v>
          </cell>
        </row>
        <row r="860">
          <cell r="B860" t="str">
            <v>KW</v>
          </cell>
          <cell r="C860" t="str">
            <v>AETNA</v>
          </cell>
          <cell r="F860" t="str">
            <v>AETNA</v>
          </cell>
          <cell r="G860" t="str">
            <v>Dallas</v>
          </cell>
          <cell r="H860" t="str">
            <v>STAR Kids</v>
          </cell>
        </row>
        <row r="861">
          <cell r="B861" t="str">
            <v>KW</v>
          </cell>
          <cell r="C861" t="str">
            <v>AETNA</v>
          </cell>
          <cell r="F861" t="str">
            <v>AETNA</v>
          </cell>
          <cell r="G861" t="str">
            <v>Dallas</v>
          </cell>
          <cell r="H861" t="str">
            <v>STAR Kids</v>
          </cell>
        </row>
        <row r="862">
          <cell r="B862" t="str">
            <v>KW</v>
          </cell>
          <cell r="C862" t="str">
            <v>AETNA</v>
          </cell>
          <cell r="F862" t="str">
            <v>AETNA</v>
          </cell>
          <cell r="G862" t="str">
            <v>Dallas</v>
          </cell>
          <cell r="H862" t="str">
            <v>STAR Kids</v>
          </cell>
        </row>
        <row r="863">
          <cell r="B863" t="str">
            <v>KW</v>
          </cell>
          <cell r="C863" t="str">
            <v>AETNA</v>
          </cell>
          <cell r="F863" t="str">
            <v>AETNA</v>
          </cell>
          <cell r="G863" t="str">
            <v>Dallas</v>
          </cell>
          <cell r="H863" t="str">
            <v>STAR Kids</v>
          </cell>
        </row>
        <row r="864">
          <cell r="B864" t="str">
            <v>KW</v>
          </cell>
          <cell r="C864" t="str">
            <v>AETNA</v>
          </cell>
          <cell r="F864" t="str">
            <v>AETNA</v>
          </cell>
          <cell r="G864" t="str">
            <v>Dallas</v>
          </cell>
          <cell r="H864" t="str">
            <v>STAR Kids</v>
          </cell>
        </row>
        <row r="865">
          <cell r="B865" t="str">
            <v>KW</v>
          </cell>
          <cell r="C865" t="str">
            <v>AETNA</v>
          </cell>
          <cell r="F865" t="str">
            <v>AETNA</v>
          </cell>
          <cell r="G865" t="str">
            <v>Dallas</v>
          </cell>
          <cell r="H865" t="str">
            <v>STAR Kids</v>
          </cell>
        </row>
        <row r="866">
          <cell r="B866">
            <v>18</v>
          </cell>
          <cell r="C866" t="str">
            <v>UnitedHealthCare Community Plan</v>
          </cell>
          <cell r="F866" t="str">
            <v>UnitedHealthCare Community Plan</v>
          </cell>
          <cell r="G866" t="str">
            <v>Travis</v>
          </cell>
          <cell r="H866" t="str">
            <v>STAR+PLUS</v>
          </cell>
        </row>
        <row r="867">
          <cell r="B867">
            <v>18</v>
          </cell>
          <cell r="C867" t="str">
            <v>UnitedHealthCare Community Plan</v>
          </cell>
          <cell r="F867" t="str">
            <v>UnitedHealthCare Community Plan</v>
          </cell>
          <cell r="G867" t="str">
            <v>Travis</v>
          </cell>
          <cell r="H867" t="str">
            <v>STAR+PLUS</v>
          </cell>
        </row>
        <row r="868">
          <cell r="B868">
            <v>18</v>
          </cell>
          <cell r="C868" t="str">
            <v>UnitedHealthCare Community Plan</v>
          </cell>
          <cell r="F868" t="str">
            <v>UnitedHealthCare Community Plan</v>
          </cell>
          <cell r="G868" t="str">
            <v>Travis</v>
          </cell>
          <cell r="H868" t="str">
            <v>STAR+PLUS</v>
          </cell>
        </row>
        <row r="869">
          <cell r="B869">
            <v>18</v>
          </cell>
          <cell r="C869" t="str">
            <v>UnitedHealthCare Community Plan</v>
          </cell>
          <cell r="F869" t="str">
            <v>UnitedHealthCare Community Plan</v>
          </cell>
          <cell r="G869" t="str">
            <v>Travis</v>
          </cell>
          <cell r="H869" t="str">
            <v>STAR+PLUS</v>
          </cell>
        </row>
        <row r="870">
          <cell r="B870">
            <v>18</v>
          </cell>
          <cell r="C870" t="str">
            <v>UnitedHealthCare Community Plan</v>
          </cell>
          <cell r="F870" t="str">
            <v>UnitedHealthCare Community Plan</v>
          </cell>
          <cell r="G870" t="str">
            <v>Travis</v>
          </cell>
          <cell r="H870" t="str">
            <v>STAR+PLUS</v>
          </cell>
        </row>
        <row r="871">
          <cell r="B871">
            <v>18</v>
          </cell>
          <cell r="C871" t="str">
            <v>UnitedHealthCare Community Plan</v>
          </cell>
          <cell r="F871" t="str">
            <v>UnitedHealthCare Community Plan</v>
          </cell>
          <cell r="G871" t="str">
            <v>Travis</v>
          </cell>
          <cell r="H871" t="str">
            <v>STAR+PLUS</v>
          </cell>
        </row>
        <row r="872">
          <cell r="B872">
            <v>18</v>
          </cell>
          <cell r="C872" t="str">
            <v>UnitedHealthCare Community Plan</v>
          </cell>
          <cell r="F872" t="str">
            <v>UnitedHealthCare Community Plan</v>
          </cell>
          <cell r="G872" t="str">
            <v>Travis</v>
          </cell>
          <cell r="H872" t="str">
            <v>STAR+PLUS</v>
          </cell>
        </row>
        <row r="873">
          <cell r="B873">
            <v>18</v>
          </cell>
          <cell r="C873" t="str">
            <v>UnitedHealthCare Community Plan</v>
          </cell>
          <cell r="F873" t="str">
            <v>UnitedHealthCare Community Plan</v>
          </cell>
          <cell r="G873" t="str">
            <v>Travis</v>
          </cell>
          <cell r="H873" t="str">
            <v>STAR+PLUS</v>
          </cell>
        </row>
        <row r="874">
          <cell r="B874">
            <v>18</v>
          </cell>
          <cell r="C874" t="str">
            <v>UnitedHealthCare Community Plan</v>
          </cell>
          <cell r="F874" t="str">
            <v>UnitedHealthCare Community Plan</v>
          </cell>
          <cell r="G874" t="str">
            <v>Travis</v>
          </cell>
          <cell r="H874" t="str">
            <v>STAR+PLUS</v>
          </cell>
        </row>
        <row r="875">
          <cell r="B875">
            <v>18</v>
          </cell>
          <cell r="C875" t="str">
            <v>UnitedHealthCare Community Plan</v>
          </cell>
          <cell r="F875" t="str">
            <v>UnitedHealthCare Community Plan</v>
          </cell>
          <cell r="G875" t="str">
            <v>Travis</v>
          </cell>
          <cell r="H875" t="str">
            <v>STAR+PLUS</v>
          </cell>
        </row>
        <row r="876">
          <cell r="B876">
            <v>18</v>
          </cell>
          <cell r="C876" t="str">
            <v>UnitedHealthCare Community Plan</v>
          </cell>
          <cell r="F876" t="str">
            <v>UnitedHealthCare Community Plan</v>
          </cell>
          <cell r="G876" t="str">
            <v>Travis</v>
          </cell>
          <cell r="H876" t="str">
            <v>STAR+PLUS</v>
          </cell>
        </row>
        <row r="877">
          <cell r="B877">
            <v>18</v>
          </cell>
          <cell r="C877" t="str">
            <v>UnitedHealthCare Community Plan</v>
          </cell>
          <cell r="F877" t="str">
            <v>UnitedHealthCare Community Plan</v>
          </cell>
          <cell r="G877" t="str">
            <v>Travis</v>
          </cell>
          <cell r="H877" t="str">
            <v>STAR+PLUS</v>
          </cell>
        </row>
        <row r="878">
          <cell r="B878">
            <v>19</v>
          </cell>
          <cell r="C878" t="str">
            <v>Wellpoint</v>
          </cell>
          <cell r="F878" t="str">
            <v>Wellpoint</v>
          </cell>
          <cell r="G878" t="str">
            <v>Travis</v>
          </cell>
          <cell r="H878" t="str">
            <v>STAR+PLUS</v>
          </cell>
        </row>
        <row r="879">
          <cell r="B879">
            <v>19</v>
          </cell>
          <cell r="C879" t="str">
            <v>Wellpoint</v>
          </cell>
          <cell r="F879" t="str">
            <v>Wellpoint</v>
          </cell>
          <cell r="G879" t="str">
            <v>Travis</v>
          </cell>
          <cell r="H879" t="str">
            <v>STAR+PLUS</v>
          </cell>
        </row>
        <row r="880">
          <cell r="B880">
            <v>19</v>
          </cell>
          <cell r="C880" t="str">
            <v>Wellpoint</v>
          </cell>
          <cell r="F880" t="str">
            <v>Wellpoint</v>
          </cell>
          <cell r="G880" t="str">
            <v>Travis</v>
          </cell>
          <cell r="H880" t="str">
            <v>STAR+PLUS</v>
          </cell>
        </row>
        <row r="881">
          <cell r="B881">
            <v>19</v>
          </cell>
          <cell r="C881" t="str">
            <v>Wellpoint</v>
          </cell>
          <cell r="F881" t="str">
            <v>Wellpoint</v>
          </cell>
          <cell r="G881" t="str">
            <v>Travis</v>
          </cell>
          <cell r="H881" t="str">
            <v>STAR+PLUS</v>
          </cell>
        </row>
        <row r="882">
          <cell r="B882">
            <v>19</v>
          </cell>
          <cell r="C882" t="str">
            <v>Wellpoint</v>
          </cell>
          <cell r="F882" t="str">
            <v>Wellpoint</v>
          </cell>
          <cell r="G882" t="str">
            <v>Travis</v>
          </cell>
          <cell r="H882" t="str">
            <v>STAR+PLUS</v>
          </cell>
        </row>
        <row r="883">
          <cell r="B883">
            <v>19</v>
          </cell>
          <cell r="C883" t="str">
            <v>Wellpoint</v>
          </cell>
          <cell r="F883" t="str">
            <v>Wellpoint</v>
          </cell>
          <cell r="G883" t="str">
            <v>Travis</v>
          </cell>
          <cell r="H883" t="str">
            <v>STAR+PLUS</v>
          </cell>
        </row>
        <row r="884">
          <cell r="B884">
            <v>19</v>
          </cell>
          <cell r="C884" t="str">
            <v>Wellpoint</v>
          </cell>
          <cell r="F884" t="str">
            <v>Wellpoint</v>
          </cell>
          <cell r="G884" t="str">
            <v>Travis</v>
          </cell>
          <cell r="H884" t="str">
            <v>STAR+PLUS</v>
          </cell>
        </row>
        <row r="885">
          <cell r="B885">
            <v>19</v>
          </cell>
          <cell r="C885" t="str">
            <v>Wellpoint</v>
          </cell>
          <cell r="F885" t="str">
            <v>Wellpoint</v>
          </cell>
          <cell r="G885" t="str">
            <v>Travis</v>
          </cell>
          <cell r="H885" t="str">
            <v>STAR+PLUS</v>
          </cell>
        </row>
        <row r="886">
          <cell r="B886">
            <v>19</v>
          </cell>
          <cell r="C886" t="str">
            <v>Wellpoint</v>
          </cell>
          <cell r="F886" t="str">
            <v>Wellpoint</v>
          </cell>
          <cell r="G886" t="str">
            <v>Travis</v>
          </cell>
          <cell r="H886" t="str">
            <v>STAR+PLUS</v>
          </cell>
        </row>
        <row r="887">
          <cell r="B887">
            <v>19</v>
          </cell>
          <cell r="C887" t="str">
            <v>Wellpoint</v>
          </cell>
          <cell r="F887" t="str">
            <v>Wellpoint</v>
          </cell>
          <cell r="G887" t="str">
            <v>Travis</v>
          </cell>
          <cell r="H887" t="str">
            <v>STAR+PLUS</v>
          </cell>
        </row>
        <row r="888">
          <cell r="B888">
            <v>19</v>
          </cell>
          <cell r="C888" t="str">
            <v>Wellpoint</v>
          </cell>
          <cell r="F888" t="str">
            <v>Wellpoint</v>
          </cell>
          <cell r="G888" t="str">
            <v>Travis</v>
          </cell>
          <cell r="H888" t="str">
            <v>STAR+PLUS</v>
          </cell>
        </row>
        <row r="889">
          <cell r="B889">
            <v>19</v>
          </cell>
          <cell r="C889" t="str">
            <v>Wellpoint</v>
          </cell>
          <cell r="F889" t="str">
            <v>Wellpoint</v>
          </cell>
          <cell r="G889" t="str">
            <v>Travis</v>
          </cell>
          <cell r="H889" t="str">
            <v>STAR+PLUS</v>
          </cell>
        </row>
        <row r="890">
          <cell r="B890">
            <v>33</v>
          </cell>
          <cell r="C890" t="str">
            <v>Molina Healthcare of Texas</v>
          </cell>
          <cell r="F890" t="str">
            <v>Molina Healthcare of Texas</v>
          </cell>
          <cell r="G890" t="str">
            <v>EL PASO</v>
          </cell>
          <cell r="H890" t="str">
            <v>STAR+PLUS</v>
          </cell>
        </row>
        <row r="891">
          <cell r="B891">
            <v>33</v>
          </cell>
          <cell r="C891" t="str">
            <v>Molina Healthcare of Texas</v>
          </cell>
          <cell r="F891" t="str">
            <v>Molina Healthcare of Texas</v>
          </cell>
          <cell r="G891" t="str">
            <v>EL PASO</v>
          </cell>
          <cell r="H891" t="str">
            <v>STAR+PLUS</v>
          </cell>
        </row>
        <row r="892">
          <cell r="B892">
            <v>33</v>
          </cell>
          <cell r="C892" t="str">
            <v>Molina Healthcare of Texas</v>
          </cell>
          <cell r="F892" t="str">
            <v>Molina Healthcare of Texas</v>
          </cell>
          <cell r="G892" t="str">
            <v>EL PASO</v>
          </cell>
          <cell r="H892" t="str">
            <v>STAR+PLUS</v>
          </cell>
        </row>
        <row r="893">
          <cell r="B893">
            <v>33</v>
          </cell>
          <cell r="C893" t="str">
            <v>Molina Healthcare of Texas</v>
          </cell>
          <cell r="F893" t="str">
            <v>Molina Healthcare of Texas</v>
          </cell>
          <cell r="G893" t="str">
            <v>EL PASO</v>
          </cell>
          <cell r="H893" t="str">
            <v>STAR+PLUS</v>
          </cell>
        </row>
        <row r="894">
          <cell r="B894">
            <v>33</v>
          </cell>
          <cell r="C894" t="str">
            <v>Molina Healthcare of Texas</v>
          </cell>
          <cell r="F894" t="str">
            <v>Molina Healthcare of Texas</v>
          </cell>
          <cell r="G894" t="str">
            <v>EL PASO</v>
          </cell>
          <cell r="H894" t="str">
            <v>STAR+PLUS</v>
          </cell>
        </row>
        <row r="895">
          <cell r="B895">
            <v>33</v>
          </cell>
          <cell r="C895" t="str">
            <v>Molina Healthcare of Texas</v>
          </cell>
          <cell r="F895" t="str">
            <v>Molina Healthcare of Texas</v>
          </cell>
          <cell r="G895" t="str">
            <v>EL PASO</v>
          </cell>
          <cell r="H895" t="str">
            <v>STAR+PLUS</v>
          </cell>
        </row>
        <row r="896">
          <cell r="B896">
            <v>33</v>
          </cell>
          <cell r="C896" t="str">
            <v>Molina Healthcare of Texas</v>
          </cell>
          <cell r="F896" t="str">
            <v>Molina Healthcare of Texas</v>
          </cell>
          <cell r="G896" t="str">
            <v>EL PASO</v>
          </cell>
          <cell r="H896" t="str">
            <v>STAR+PLUS</v>
          </cell>
        </row>
        <row r="897">
          <cell r="B897">
            <v>33</v>
          </cell>
          <cell r="C897" t="str">
            <v>Molina Healthcare of Texas</v>
          </cell>
          <cell r="F897" t="str">
            <v>Molina Healthcare of Texas</v>
          </cell>
          <cell r="G897" t="str">
            <v>EL PASO</v>
          </cell>
          <cell r="H897" t="str">
            <v>STAR+PLUS</v>
          </cell>
        </row>
        <row r="898">
          <cell r="B898">
            <v>33</v>
          </cell>
          <cell r="C898" t="str">
            <v>Molina Healthcare of Texas</v>
          </cell>
          <cell r="F898" t="str">
            <v>Molina Healthcare of Texas</v>
          </cell>
          <cell r="G898" t="str">
            <v>EL PASO</v>
          </cell>
          <cell r="H898" t="str">
            <v>STAR+PLUS</v>
          </cell>
        </row>
        <row r="899">
          <cell r="B899">
            <v>33</v>
          </cell>
          <cell r="C899" t="str">
            <v>Molina Healthcare of Texas</v>
          </cell>
          <cell r="F899" t="str">
            <v>Molina Healthcare of Texas</v>
          </cell>
          <cell r="G899" t="str">
            <v>EL PASO</v>
          </cell>
          <cell r="H899" t="str">
            <v>STAR+PLUS</v>
          </cell>
        </row>
        <row r="900">
          <cell r="B900">
            <v>33</v>
          </cell>
          <cell r="C900" t="str">
            <v>Molina Healthcare of Texas</v>
          </cell>
          <cell r="F900" t="str">
            <v>Molina Healthcare of Texas</v>
          </cell>
          <cell r="G900" t="str">
            <v>EL PASO</v>
          </cell>
          <cell r="H900" t="str">
            <v>STAR+PLUS</v>
          </cell>
        </row>
        <row r="901">
          <cell r="B901">
            <v>33</v>
          </cell>
          <cell r="C901" t="str">
            <v>Molina Healthcare of Texas</v>
          </cell>
          <cell r="F901" t="str">
            <v>Molina Healthcare of Texas</v>
          </cell>
          <cell r="G901" t="str">
            <v>EL PASO</v>
          </cell>
          <cell r="H901" t="str">
            <v>STAR+PLUS</v>
          </cell>
        </row>
        <row r="902">
          <cell r="B902">
            <v>34</v>
          </cell>
          <cell r="C902" t="str">
            <v>Wellpoint</v>
          </cell>
          <cell r="F902" t="str">
            <v>Wellpoint</v>
          </cell>
          <cell r="G902" t="str">
            <v>El Paso</v>
          </cell>
          <cell r="H902" t="str">
            <v>STAR+PLUS</v>
          </cell>
        </row>
        <row r="903">
          <cell r="B903">
            <v>34</v>
          </cell>
          <cell r="C903" t="str">
            <v>Wellpoint</v>
          </cell>
          <cell r="F903" t="str">
            <v>Wellpoint</v>
          </cell>
          <cell r="G903" t="str">
            <v>El Paso</v>
          </cell>
          <cell r="H903" t="str">
            <v>STAR+PLUS</v>
          </cell>
        </row>
        <row r="904">
          <cell r="B904">
            <v>34</v>
          </cell>
          <cell r="C904" t="str">
            <v>Wellpoint</v>
          </cell>
          <cell r="F904" t="str">
            <v>Wellpoint</v>
          </cell>
          <cell r="G904" t="str">
            <v>El Paso</v>
          </cell>
          <cell r="H904" t="str">
            <v>STAR+PLUS</v>
          </cell>
        </row>
        <row r="905">
          <cell r="B905">
            <v>34</v>
          </cell>
          <cell r="C905" t="str">
            <v>Wellpoint</v>
          </cell>
          <cell r="F905" t="str">
            <v>Wellpoint</v>
          </cell>
          <cell r="G905" t="str">
            <v>El Paso</v>
          </cell>
          <cell r="H905" t="str">
            <v>STAR+PLUS</v>
          </cell>
        </row>
        <row r="906">
          <cell r="B906">
            <v>34</v>
          </cell>
          <cell r="C906" t="str">
            <v>Wellpoint</v>
          </cell>
          <cell r="F906" t="str">
            <v>Wellpoint</v>
          </cell>
          <cell r="G906" t="str">
            <v>El Paso</v>
          </cell>
          <cell r="H906" t="str">
            <v>STAR+PLUS</v>
          </cell>
        </row>
        <row r="907">
          <cell r="B907">
            <v>34</v>
          </cell>
          <cell r="C907" t="str">
            <v>Wellpoint</v>
          </cell>
          <cell r="F907" t="str">
            <v>Wellpoint</v>
          </cell>
          <cell r="G907" t="str">
            <v>El Paso</v>
          </cell>
          <cell r="H907" t="str">
            <v>STAR+PLUS</v>
          </cell>
        </row>
        <row r="908">
          <cell r="B908">
            <v>34</v>
          </cell>
          <cell r="C908" t="str">
            <v>Wellpoint</v>
          </cell>
          <cell r="F908" t="str">
            <v>Wellpoint</v>
          </cell>
          <cell r="G908" t="str">
            <v>El Paso</v>
          </cell>
          <cell r="H908" t="str">
            <v>STAR+PLUS</v>
          </cell>
        </row>
        <row r="909">
          <cell r="B909">
            <v>34</v>
          </cell>
          <cell r="C909" t="str">
            <v>Wellpoint</v>
          </cell>
          <cell r="F909" t="str">
            <v>Wellpoint</v>
          </cell>
          <cell r="G909" t="str">
            <v>El Paso</v>
          </cell>
          <cell r="H909" t="str">
            <v>STAR+PLUS</v>
          </cell>
        </row>
        <row r="910">
          <cell r="B910">
            <v>34</v>
          </cell>
          <cell r="C910" t="str">
            <v>Wellpoint</v>
          </cell>
          <cell r="F910" t="str">
            <v>Wellpoint</v>
          </cell>
          <cell r="G910" t="str">
            <v>El Paso</v>
          </cell>
          <cell r="H910" t="str">
            <v>STAR+PLUS</v>
          </cell>
        </row>
        <row r="911">
          <cell r="B911">
            <v>34</v>
          </cell>
          <cell r="C911" t="str">
            <v>Wellpoint</v>
          </cell>
          <cell r="F911" t="str">
            <v>Wellpoint</v>
          </cell>
          <cell r="G911" t="str">
            <v>El Paso</v>
          </cell>
          <cell r="H911" t="str">
            <v>STAR+PLUS</v>
          </cell>
        </row>
        <row r="912">
          <cell r="B912">
            <v>34</v>
          </cell>
          <cell r="C912" t="str">
            <v>Wellpoint</v>
          </cell>
          <cell r="F912" t="str">
            <v>Wellpoint</v>
          </cell>
          <cell r="G912" t="str">
            <v>El Paso</v>
          </cell>
          <cell r="H912" t="str">
            <v>STAR+PLUS</v>
          </cell>
        </row>
        <row r="913">
          <cell r="B913">
            <v>34</v>
          </cell>
          <cell r="C913" t="str">
            <v>Wellpoint</v>
          </cell>
          <cell r="F913" t="str">
            <v>Wellpoint</v>
          </cell>
          <cell r="G913" t="str">
            <v>El Paso</v>
          </cell>
          <cell r="H913" t="str">
            <v>STAR+PLUS</v>
          </cell>
        </row>
        <row r="914">
          <cell r="B914">
            <v>45</v>
          </cell>
          <cell r="C914" t="str">
            <v>Wellpoint</v>
          </cell>
          <cell r="F914" t="str">
            <v>Wellpoint</v>
          </cell>
          <cell r="G914" t="str">
            <v>Bexar</v>
          </cell>
          <cell r="H914" t="str">
            <v>STAR+PLUS</v>
          </cell>
        </row>
        <row r="915">
          <cell r="B915">
            <v>45</v>
          </cell>
          <cell r="C915" t="str">
            <v>Wellpoint</v>
          </cell>
          <cell r="F915" t="str">
            <v>Wellpoint</v>
          </cell>
          <cell r="G915" t="str">
            <v>Bexar</v>
          </cell>
          <cell r="H915" t="str">
            <v>STAR+PLUS</v>
          </cell>
        </row>
        <row r="916">
          <cell r="B916">
            <v>45</v>
          </cell>
          <cell r="C916" t="str">
            <v>Wellpoint</v>
          </cell>
          <cell r="F916" t="str">
            <v>Wellpoint</v>
          </cell>
          <cell r="G916" t="str">
            <v>Bexar</v>
          </cell>
          <cell r="H916" t="str">
            <v>STAR+PLUS</v>
          </cell>
        </row>
        <row r="917">
          <cell r="B917">
            <v>45</v>
          </cell>
          <cell r="C917" t="str">
            <v>Wellpoint</v>
          </cell>
          <cell r="F917" t="str">
            <v>Wellpoint</v>
          </cell>
          <cell r="G917" t="str">
            <v>Bexar</v>
          </cell>
          <cell r="H917" t="str">
            <v>STAR+PLUS</v>
          </cell>
        </row>
        <row r="918">
          <cell r="B918">
            <v>45</v>
          </cell>
          <cell r="C918" t="str">
            <v>Wellpoint</v>
          </cell>
          <cell r="F918" t="str">
            <v>Wellpoint</v>
          </cell>
          <cell r="G918" t="str">
            <v>Bexar</v>
          </cell>
          <cell r="H918" t="str">
            <v>STAR+PLUS</v>
          </cell>
        </row>
        <row r="919">
          <cell r="B919">
            <v>45</v>
          </cell>
          <cell r="C919" t="str">
            <v>Wellpoint</v>
          </cell>
          <cell r="F919" t="str">
            <v>Wellpoint</v>
          </cell>
          <cell r="G919" t="str">
            <v>Bexar</v>
          </cell>
          <cell r="H919" t="str">
            <v>STAR+PLUS</v>
          </cell>
        </row>
        <row r="920">
          <cell r="B920">
            <v>45</v>
          </cell>
          <cell r="C920" t="str">
            <v>Wellpoint</v>
          </cell>
          <cell r="F920" t="str">
            <v>Wellpoint</v>
          </cell>
          <cell r="G920" t="str">
            <v>Bexar</v>
          </cell>
          <cell r="H920" t="str">
            <v>STAR+PLUS</v>
          </cell>
        </row>
        <row r="921">
          <cell r="B921">
            <v>45</v>
          </cell>
          <cell r="C921" t="str">
            <v>Wellpoint</v>
          </cell>
          <cell r="F921" t="str">
            <v>Wellpoint</v>
          </cell>
          <cell r="G921" t="str">
            <v>Bexar</v>
          </cell>
          <cell r="H921" t="str">
            <v>STAR+PLUS</v>
          </cell>
        </row>
        <row r="922">
          <cell r="B922">
            <v>45</v>
          </cell>
          <cell r="C922" t="str">
            <v>Wellpoint</v>
          </cell>
          <cell r="F922" t="str">
            <v>Wellpoint</v>
          </cell>
          <cell r="G922" t="str">
            <v>Bexar</v>
          </cell>
          <cell r="H922" t="str">
            <v>STAR+PLUS</v>
          </cell>
        </row>
        <row r="923">
          <cell r="B923">
            <v>45</v>
          </cell>
          <cell r="C923" t="str">
            <v>Wellpoint</v>
          </cell>
          <cell r="F923" t="str">
            <v>Wellpoint</v>
          </cell>
          <cell r="G923" t="str">
            <v>Bexar</v>
          </cell>
          <cell r="H923" t="str">
            <v>STAR+PLUS</v>
          </cell>
        </row>
        <row r="924">
          <cell r="B924">
            <v>45</v>
          </cell>
          <cell r="C924" t="str">
            <v>Wellpoint</v>
          </cell>
          <cell r="F924" t="str">
            <v>Wellpoint</v>
          </cell>
          <cell r="G924" t="str">
            <v>Bexar</v>
          </cell>
          <cell r="H924" t="str">
            <v>STAR+PLUS</v>
          </cell>
        </row>
        <row r="925">
          <cell r="B925">
            <v>45</v>
          </cell>
          <cell r="C925" t="str">
            <v>Wellpoint</v>
          </cell>
          <cell r="F925" t="str">
            <v>Wellpoint</v>
          </cell>
          <cell r="G925" t="str">
            <v>Bexar</v>
          </cell>
          <cell r="H925" t="str">
            <v>STAR+PLUS</v>
          </cell>
        </row>
        <row r="926">
          <cell r="B926">
            <v>46</v>
          </cell>
          <cell r="C926" t="str">
            <v>Molina Healthcare of Texas</v>
          </cell>
          <cell r="F926" t="str">
            <v>Molina Healthcare of Texas</v>
          </cell>
          <cell r="G926" t="str">
            <v>BEXAR</v>
          </cell>
          <cell r="H926" t="str">
            <v>STAR+PLUS</v>
          </cell>
        </row>
        <row r="927">
          <cell r="B927">
            <v>46</v>
          </cell>
          <cell r="C927" t="str">
            <v>Molina Healthcare of Texas</v>
          </cell>
          <cell r="F927" t="str">
            <v>Molina Healthcare of Texas</v>
          </cell>
          <cell r="G927" t="str">
            <v>BEXAR</v>
          </cell>
          <cell r="H927" t="str">
            <v>STAR+PLUS</v>
          </cell>
        </row>
        <row r="928">
          <cell r="B928">
            <v>46</v>
          </cell>
          <cell r="C928" t="str">
            <v>Molina Healthcare of Texas</v>
          </cell>
          <cell r="F928" t="str">
            <v>Molina Healthcare of Texas</v>
          </cell>
          <cell r="G928" t="str">
            <v>BEXAR</v>
          </cell>
          <cell r="H928" t="str">
            <v>STAR+PLUS</v>
          </cell>
        </row>
        <row r="929">
          <cell r="B929">
            <v>46</v>
          </cell>
          <cell r="C929" t="str">
            <v>Molina Healthcare of Texas</v>
          </cell>
          <cell r="F929" t="str">
            <v>Molina Healthcare of Texas</v>
          </cell>
          <cell r="G929" t="str">
            <v>BEXAR</v>
          </cell>
          <cell r="H929" t="str">
            <v>STAR+PLUS</v>
          </cell>
        </row>
        <row r="930">
          <cell r="B930">
            <v>46</v>
          </cell>
          <cell r="C930" t="str">
            <v>Molina Healthcare of Texas</v>
          </cell>
          <cell r="F930" t="str">
            <v>Molina Healthcare of Texas</v>
          </cell>
          <cell r="G930" t="str">
            <v>BEXAR</v>
          </cell>
          <cell r="H930" t="str">
            <v>STAR+PLUS</v>
          </cell>
        </row>
        <row r="931">
          <cell r="B931">
            <v>46</v>
          </cell>
          <cell r="C931" t="str">
            <v>Molina Healthcare of Texas</v>
          </cell>
          <cell r="F931" t="str">
            <v>Molina Healthcare of Texas</v>
          </cell>
          <cell r="G931" t="str">
            <v>BEXAR</v>
          </cell>
          <cell r="H931" t="str">
            <v>STAR+PLUS</v>
          </cell>
        </row>
        <row r="932">
          <cell r="B932">
            <v>46</v>
          </cell>
          <cell r="C932" t="str">
            <v>Molina Healthcare of Texas</v>
          </cell>
          <cell r="F932" t="str">
            <v>Molina Healthcare of Texas</v>
          </cell>
          <cell r="G932" t="str">
            <v>BEXAR</v>
          </cell>
          <cell r="H932" t="str">
            <v>STAR+PLUS</v>
          </cell>
        </row>
        <row r="933">
          <cell r="B933">
            <v>46</v>
          </cell>
          <cell r="C933" t="str">
            <v>Molina Healthcare of Texas</v>
          </cell>
          <cell r="F933" t="str">
            <v>Molina Healthcare of Texas</v>
          </cell>
          <cell r="G933" t="str">
            <v>BEXAR</v>
          </cell>
          <cell r="H933" t="str">
            <v>STAR+PLUS</v>
          </cell>
        </row>
        <row r="934">
          <cell r="B934">
            <v>46</v>
          </cell>
          <cell r="C934" t="str">
            <v>Molina Healthcare of Texas</v>
          </cell>
          <cell r="F934" t="str">
            <v>Molina Healthcare of Texas</v>
          </cell>
          <cell r="G934" t="str">
            <v>BEXAR</v>
          </cell>
          <cell r="H934" t="str">
            <v>STAR+PLUS</v>
          </cell>
        </row>
        <row r="935">
          <cell r="B935">
            <v>46</v>
          </cell>
          <cell r="C935" t="str">
            <v>Molina Healthcare of Texas</v>
          </cell>
          <cell r="F935" t="str">
            <v>Molina Healthcare of Texas</v>
          </cell>
          <cell r="G935" t="str">
            <v>BEXAR</v>
          </cell>
          <cell r="H935" t="str">
            <v>STAR+PLUS</v>
          </cell>
        </row>
        <row r="936">
          <cell r="B936">
            <v>46</v>
          </cell>
          <cell r="C936" t="str">
            <v>Molina Healthcare of Texas</v>
          </cell>
          <cell r="F936" t="str">
            <v>Molina Healthcare of Texas</v>
          </cell>
          <cell r="G936" t="str">
            <v>BEXAR</v>
          </cell>
          <cell r="H936" t="str">
            <v>STAR+PLUS</v>
          </cell>
        </row>
        <row r="937">
          <cell r="B937">
            <v>46</v>
          </cell>
          <cell r="C937" t="str">
            <v>Molina Healthcare of Texas</v>
          </cell>
          <cell r="F937" t="str">
            <v>Molina Healthcare of Texas</v>
          </cell>
          <cell r="G937" t="str">
            <v>BEXAR</v>
          </cell>
          <cell r="H937" t="str">
            <v>STAR+PLUS</v>
          </cell>
        </row>
        <row r="938">
          <cell r="B938">
            <v>47</v>
          </cell>
          <cell r="C938" t="str">
            <v>Superior Health Plan</v>
          </cell>
          <cell r="F938" t="str">
            <v>Superior Health Plan</v>
          </cell>
          <cell r="G938" t="str">
            <v>Bexar</v>
          </cell>
          <cell r="H938" t="str">
            <v>STAR+PLUS</v>
          </cell>
        </row>
        <row r="939">
          <cell r="B939">
            <v>47</v>
          </cell>
          <cell r="C939" t="str">
            <v>Superior Health Plan</v>
          </cell>
          <cell r="F939" t="str">
            <v>Superior Health Plan</v>
          </cell>
          <cell r="G939" t="str">
            <v>Bexar</v>
          </cell>
          <cell r="H939" t="str">
            <v>STAR+PLUS</v>
          </cell>
        </row>
        <row r="940">
          <cell r="B940">
            <v>47</v>
          </cell>
          <cell r="C940" t="str">
            <v>Superior Health Plan</v>
          </cell>
          <cell r="F940" t="str">
            <v>Superior Health Plan</v>
          </cell>
          <cell r="G940" t="str">
            <v>Bexar</v>
          </cell>
          <cell r="H940" t="str">
            <v>STAR+PLUS</v>
          </cell>
        </row>
        <row r="941">
          <cell r="B941">
            <v>47</v>
          </cell>
          <cell r="C941" t="str">
            <v>Superior Health Plan</v>
          </cell>
          <cell r="F941" t="str">
            <v>Superior Health Plan</v>
          </cell>
          <cell r="G941" t="str">
            <v>Bexar</v>
          </cell>
          <cell r="H941" t="str">
            <v>STAR+PLUS</v>
          </cell>
        </row>
        <row r="942">
          <cell r="B942">
            <v>47</v>
          </cell>
          <cell r="C942" t="str">
            <v>Superior Health Plan</v>
          </cell>
          <cell r="F942" t="str">
            <v>Superior Health Plan</v>
          </cell>
          <cell r="G942" t="str">
            <v>Bexar</v>
          </cell>
          <cell r="H942" t="str">
            <v>STAR+PLUS</v>
          </cell>
        </row>
        <row r="943">
          <cell r="B943">
            <v>47</v>
          </cell>
          <cell r="C943" t="str">
            <v>Superior Health Plan</v>
          </cell>
          <cell r="F943" t="str">
            <v>Superior Health Plan</v>
          </cell>
          <cell r="G943" t="str">
            <v>Bexar</v>
          </cell>
          <cell r="H943" t="str">
            <v>STAR+PLUS</v>
          </cell>
        </row>
        <row r="944">
          <cell r="B944">
            <v>47</v>
          </cell>
          <cell r="C944" t="str">
            <v>Superior Health Plan</v>
          </cell>
          <cell r="F944" t="str">
            <v>Superior Health Plan</v>
          </cell>
          <cell r="G944" t="str">
            <v>Bexar</v>
          </cell>
          <cell r="H944" t="str">
            <v>STAR+PLUS</v>
          </cell>
        </row>
        <row r="945">
          <cell r="B945">
            <v>47</v>
          </cell>
          <cell r="C945" t="str">
            <v>Superior Health Plan</v>
          </cell>
          <cell r="F945" t="str">
            <v>Superior Health Plan</v>
          </cell>
          <cell r="G945" t="str">
            <v>Bexar</v>
          </cell>
          <cell r="H945" t="str">
            <v>STAR+PLUS</v>
          </cell>
        </row>
        <row r="946">
          <cell r="B946">
            <v>47</v>
          </cell>
          <cell r="C946" t="str">
            <v>Superior Health Plan</v>
          </cell>
          <cell r="F946" t="str">
            <v>Superior Health Plan</v>
          </cell>
          <cell r="G946" t="str">
            <v>Bexar</v>
          </cell>
          <cell r="H946" t="str">
            <v>STAR+PLUS</v>
          </cell>
        </row>
        <row r="947">
          <cell r="B947">
            <v>47</v>
          </cell>
          <cell r="C947" t="str">
            <v>Superior Health Plan</v>
          </cell>
          <cell r="F947" t="str">
            <v>Superior Health Plan</v>
          </cell>
          <cell r="G947" t="str">
            <v>Bexar</v>
          </cell>
          <cell r="H947" t="str">
            <v>STAR+PLUS</v>
          </cell>
        </row>
        <row r="948">
          <cell r="B948">
            <v>47</v>
          </cell>
          <cell r="C948" t="str">
            <v>Superior Health Plan</v>
          </cell>
          <cell r="F948" t="str">
            <v>Superior Health Plan</v>
          </cell>
          <cell r="G948" t="str">
            <v>Bexar</v>
          </cell>
          <cell r="H948" t="str">
            <v>STAR+PLUS</v>
          </cell>
        </row>
        <row r="949">
          <cell r="B949">
            <v>47</v>
          </cell>
          <cell r="C949" t="str">
            <v>Superior Health Plan</v>
          </cell>
          <cell r="F949" t="str">
            <v>Superior Health Plan</v>
          </cell>
          <cell r="G949" t="str">
            <v>Bexar</v>
          </cell>
          <cell r="H949" t="str">
            <v>STAR+PLUS</v>
          </cell>
        </row>
        <row r="950">
          <cell r="B950">
            <v>69</v>
          </cell>
          <cell r="C950" t="str">
            <v>Wellpoint</v>
          </cell>
          <cell r="F950" t="str">
            <v>Wellpoint</v>
          </cell>
          <cell r="G950" t="str">
            <v>Tarrant</v>
          </cell>
          <cell r="H950" t="str">
            <v>STAR+PLUS</v>
          </cell>
        </row>
        <row r="951">
          <cell r="B951">
            <v>69</v>
          </cell>
          <cell r="C951" t="str">
            <v>Wellpoint</v>
          </cell>
          <cell r="F951" t="str">
            <v>Wellpoint</v>
          </cell>
          <cell r="G951" t="str">
            <v>Tarrant</v>
          </cell>
          <cell r="H951" t="str">
            <v>STAR+PLUS</v>
          </cell>
        </row>
        <row r="952">
          <cell r="B952">
            <v>69</v>
          </cell>
          <cell r="C952" t="str">
            <v>Wellpoint</v>
          </cell>
          <cell r="F952" t="str">
            <v>Wellpoint</v>
          </cell>
          <cell r="G952" t="str">
            <v>Tarrant</v>
          </cell>
          <cell r="H952" t="str">
            <v>STAR+PLUS</v>
          </cell>
        </row>
        <row r="953">
          <cell r="B953">
            <v>69</v>
          </cell>
          <cell r="C953" t="str">
            <v>Wellpoint</v>
          </cell>
          <cell r="F953" t="str">
            <v>Wellpoint</v>
          </cell>
          <cell r="G953" t="str">
            <v>Tarrant</v>
          </cell>
          <cell r="H953" t="str">
            <v>STAR+PLUS</v>
          </cell>
        </row>
        <row r="954">
          <cell r="B954">
            <v>69</v>
          </cell>
          <cell r="C954" t="str">
            <v>Wellpoint</v>
          </cell>
          <cell r="F954" t="str">
            <v>Wellpoint</v>
          </cell>
          <cell r="G954" t="str">
            <v>Tarrant</v>
          </cell>
          <cell r="H954" t="str">
            <v>STAR+PLUS</v>
          </cell>
        </row>
        <row r="955">
          <cell r="B955">
            <v>69</v>
          </cell>
          <cell r="C955" t="str">
            <v>Wellpoint</v>
          </cell>
          <cell r="F955" t="str">
            <v>Wellpoint</v>
          </cell>
          <cell r="G955" t="str">
            <v>Tarrant</v>
          </cell>
          <cell r="H955" t="str">
            <v>STAR+PLUS</v>
          </cell>
        </row>
        <row r="956">
          <cell r="B956">
            <v>69</v>
          </cell>
          <cell r="C956" t="str">
            <v>Wellpoint</v>
          </cell>
          <cell r="F956" t="str">
            <v>Wellpoint</v>
          </cell>
          <cell r="G956" t="str">
            <v>Tarrant</v>
          </cell>
          <cell r="H956" t="str">
            <v>STAR+PLUS</v>
          </cell>
        </row>
        <row r="957">
          <cell r="B957">
            <v>69</v>
          </cell>
          <cell r="C957" t="str">
            <v>Wellpoint</v>
          </cell>
          <cell r="F957" t="str">
            <v>Wellpoint</v>
          </cell>
          <cell r="G957" t="str">
            <v>Tarrant</v>
          </cell>
          <cell r="H957" t="str">
            <v>STAR+PLUS</v>
          </cell>
        </row>
        <row r="958">
          <cell r="B958">
            <v>69</v>
          </cell>
          <cell r="C958" t="str">
            <v>Wellpoint</v>
          </cell>
          <cell r="F958" t="str">
            <v>Wellpoint</v>
          </cell>
          <cell r="G958" t="str">
            <v>Tarrant</v>
          </cell>
          <cell r="H958" t="str">
            <v>STAR+PLUS</v>
          </cell>
        </row>
        <row r="959">
          <cell r="B959">
            <v>69</v>
          </cell>
          <cell r="C959" t="str">
            <v>Wellpoint</v>
          </cell>
          <cell r="F959" t="str">
            <v>Wellpoint</v>
          </cell>
          <cell r="G959" t="str">
            <v>Tarrant</v>
          </cell>
          <cell r="H959" t="str">
            <v>STAR+PLUS</v>
          </cell>
        </row>
        <row r="960">
          <cell r="B960">
            <v>69</v>
          </cell>
          <cell r="C960" t="str">
            <v>Wellpoint</v>
          </cell>
          <cell r="F960" t="str">
            <v>Wellpoint</v>
          </cell>
          <cell r="G960" t="str">
            <v>Tarrant</v>
          </cell>
          <cell r="H960" t="str">
            <v>STAR+PLUS</v>
          </cell>
        </row>
        <row r="961">
          <cell r="B961">
            <v>69</v>
          </cell>
          <cell r="C961" t="str">
            <v>Wellpoint</v>
          </cell>
          <cell r="F961" t="str">
            <v>Wellpoint</v>
          </cell>
          <cell r="G961" t="str">
            <v>Tarrant</v>
          </cell>
          <cell r="H961" t="str">
            <v>STAR+PLUS</v>
          </cell>
        </row>
        <row r="962">
          <cell r="B962">
            <v>85</v>
          </cell>
          <cell r="C962" t="str">
            <v>UnitedHealthCare Community Plan</v>
          </cell>
          <cell r="F962" t="str">
            <v>UnitedHealthCare Community Plan</v>
          </cell>
          <cell r="G962" t="str">
            <v>Nueces</v>
          </cell>
          <cell r="H962" t="str">
            <v>STAR+PLUS</v>
          </cell>
        </row>
        <row r="963">
          <cell r="B963">
            <v>85</v>
          </cell>
          <cell r="C963" t="str">
            <v>UnitedHealthCare Community Plan</v>
          </cell>
          <cell r="F963" t="str">
            <v>UnitedHealthCare Community Plan</v>
          </cell>
          <cell r="G963" t="str">
            <v>Nueces</v>
          </cell>
          <cell r="H963" t="str">
            <v>STAR+PLUS</v>
          </cell>
        </row>
        <row r="964">
          <cell r="B964">
            <v>85</v>
          </cell>
          <cell r="C964" t="str">
            <v>UnitedHealthCare Community Plan</v>
          </cell>
          <cell r="F964" t="str">
            <v>UnitedHealthCare Community Plan</v>
          </cell>
          <cell r="G964" t="str">
            <v>Nueces</v>
          </cell>
          <cell r="H964" t="str">
            <v>STAR+PLUS</v>
          </cell>
        </row>
        <row r="965">
          <cell r="B965">
            <v>85</v>
          </cell>
          <cell r="C965" t="str">
            <v>UnitedHealthCare Community Plan</v>
          </cell>
          <cell r="F965" t="str">
            <v>UnitedHealthCare Community Plan</v>
          </cell>
          <cell r="G965" t="str">
            <v>Nueces</v>
          </cell>
          <cell r="H965" t="str">
            <v>STAR+PLUS</v>
          </cell>
        </row>
        <row r="966">
          <cell r="B966">
            <v>85</v>
          </cell>
          <cell r="C966" t="str">
            <v>UnitedHealthCare Community Plan</v>
          </cell>
          <cell r="F966" t="str">
            <v>UnitedHealthCare Community Plan</v>
          </cell>
          <cell r="G966" t="str">
            <v>Nueces</v>
          </cell>
          <cell r="H966" t="str">
            <v>STAR+PLUS</v>
          </cell>
        </row>
        <row r="967">
          <cell r="B967">
            <v>85</v>
          </cell>
          <cell r="C967" t="str">
            <v>UnitedHealthCare Community Plan</v>
          </cell>
          <cell r="F967" t="str">
            <v>UnitedHealthCare Community Plan</v>
          </cell>
          <cell r="G967" t="str">
            <v>Nueces</v>
          </cell>
          <cell r="H967" t="str">
            <v>STAR+PLUS</v>
          </cell>
        </row>
        <row r="968">
          <cell r="B968">
            <v>85</v>
          </cell>
          <cell r="C968" t="str">
            <v>UnitedHealthCare Community Plan</v>
          </cell>
          <cell r="F968" t="str">
            <v>UnitedHealthCare Community Plan</v>
          </cell>
          <cell r="G968" t="str">
            <v>Nueces</v>
          </cell>
          <cell r="H968" t="str">
            <v>STAR+PLUS</v>
          </cell>
        </row>
        <row r="969">
          <cell r="B969">
            <v>85</v>
          </cell>
          <cell r="C969" t="str">
            <v>UnitedHealthCare Community Plan</v>
          </cell>
          <cell r="F969" t="str">
            <v>UnitedHealthCare Community Plan</v>
          </cell>
          <cell r="G969" t="str">
            <v>Nueces</v>
          </cell>
          <cell r="H969" t="str">
            <v>STAR+PLUS</v>
          </cell>
        </row>
        <row r="970">
          <cell r="B970">
            <v>85</v>
          </cell>
          <cell r="C970" t="str">
            <v>UnitedHealthCare Community Plan</v>
          </cell>
          <cell r="F970" t="str">
            <v>UnitedHealthCare Community Plan</v>
          </cell>
          <cell r="G970" t="str">
            <v>Nueces</v>
          </cell>
          <cell r="H970" t="str">
            <v>STAR+PLUS</v>
          </cell>
        </row>
        <row r="971">
          <cell r="B971">
            <v>85</v>
          </cell>
          <cell r="C971" t="str">
            <v>UnitedHealthCare Community Plan</v>
          </cell>
          <cell r="F971" t="str">
            <v>UnitedHealthCare Community Plan</v>
          </cell>
          <cell r="G971" t="str">
            <v>Nueces</v>
          </cell>
          <cell r="H971" t="str">
            <v>STAR+PLUS</v>
          </cell>
        </row>
        <row r="972">
          <cell r="B972">
            <v>85</v>
          </cell>
          <cell r="C972" t="str">
            <v>UnitedHealthCare Community Plan</v>
          </cell>
          <cell r="F972" t="str">
            <v>UnitedHealthCare Community Plan</v>
          </cell>
          <cell r="G972" t="str">
            <v>Nueces</v>
          </cell>
          <cell r="H972" t="str">
            <v>STAR+PLUS</v>
          </cell>
        </row>
        <row r="973">
          <cell r="B973">
            <v>85</v>
          </cell>
          <cell r="C973" t="str">
            <v>UnitedHealthCare Community Plan</v>
          </cell>
          <cell r="F973" t="str">
            <v>UnitedHealthCare Community Plan</v>
          </cell>
          <cell r="G973" t="str">
            <v>Nueces</v>
          </cell>
          <cell r="H973" t="str">
            <v>STAR+PLUS</v>
          </cell>
        </row>
        <row r="974">
          <cell r="B974">
            <v>86</v>
          </cell>
          <cell r="C974" t="str">
            <v>Superior Health Plan</v>
          </cell>
          <cell r="F974" t="str">
            <v>Superior Health Plan</v>
          </cell>
          <cell r="G974" t="str">
            <v>NUECES</v>
          </cell>
          <cell r="H974" t="str">
            <v>STAR+PLUS</v>
          </cell>
        </row>
        <row r="975">
          <cell r="B975">
            <v>86</v>
          </cell>
          <cell r="C975" t="str">
            <v>Superior Health Plan</v>
          </cell>
          <cell r="F975" t="str">
            <v>Superior Health Plan</v>
          </cell>
          <cell r="G975" t="str">
            <v>NUECES</v>
          </cell>
          <cell r="H975" t="str">
            <v>STAR+PLUS</v>
          </cell>
        </row>
        <row r="976">
          <cell r="B976">
            <v>86</v>
          </cell>
          <cell r="C976" t="str">
            <v>Superior Health Plan</v>
          </cell>
          <cell r="F976" t="str">
            <v>Superior Health Plan</v>
          </cell>
          <cell r="G976" t="str">
            <v>NUECES</v>
          </cell>
          <cell r="H976" t="str">
            <v>STAR+PLUS</v>
          </cell>
        </row>
        <row r="977">
          <cell r="B977">
            <v>86</v>
          </cell>
          <cell r="C977" t="str">
            <v>Superior Health Plan</v>
          </cell>
          <cell r="F977" t="str">
            <v>Superior Health Plan</v>
          </cell>
          <cell r="G977" t="str">
            <v>NUECES</v>
          </cell>
          <cell r="H977" t="str">
            <v>STAR+PLUS</v>
          </cell>
        </row>
        <row r="978">
          <cell r="B978">
            <v>86</v>
          </cell>
          <cell r="C978" t="str">
            <v>Superior Health Plan</v>
          </cell>
          <cell r="F978" t="str">
            <v>Superior Health Plan</v>
          </cell>
          <cell r="G978" t="str">
            <v>NUECES</v>
          </cell>
          <cell r="H978" t="str">
            <v>STAR+PLUS</v>
          </cell>
        </row>
        <row r="979">
          <cell r="B979">
            <v>86</v>
          </cell>
          <cell r="C979" t="str">
            <v>Superior Health Plan</v>
          </cell>
          <cell r="F979" t="str">
            <v>Superior Health Plan</v>
          </cell>
          <cell r="G979" t="str">
            <v>NUECES</v>
          </cell>
          <cell r="H979" t="str">
            <v>STAR+PLUS</v>
          </cell>
        </row>
        <row r="980">
          <cell r="B980">
            <v>86</v>
          </cell>
          <cell r="C980" t="str">
            <v>Superior Health Plan</v>
          </cell>
          <cell r="F980" t="str">
            <v>Superior Health Plan</v>
          </cell>
          <cell r="G980" t="str">
            <v>NUECES</v>
          </cell>
          <cell r="H980" t="str">
            <v>STAR+PLUS</v>
          </cell>
        </row>
        <row r="981">
          <cell r="B981">
            <v>86</v>
          </cell>
          <cell r="C981" t="str">
            <v>Superior Health Plan</v>
          </cell>
          <cell r="F981" t="str">
            <v>Superior Health Plan</v>
          </cell>
          <cell r="G981" t="str">
            <v>NUECES</v>
          </cell>
          <cell r="H981" t="str">
            <v>STAR+PLUS</v>
          </cell>
        </row>
        <row r="982">
          <cell r="B982">
            <v>86</v>
          </cell>
          <cell r="C982" t="str">
            <v>Superior Health Plan</v>
          </cell>
          <cell r="F982" t="str">
            <v>Superior Health Plan</v>
          </cell>
          <cell r="G982" t="str">
            <v>NUECES</v>
          </cell>
          <cell r="H982" t="str">
            <v>STAR+PLUS</v>
          </cell>
        </row>
        <row r="983">
          <cell r="B983">
            <v>86</v>
          </cell>
          <cell r="C983" t="str">
            <v>Superior Health Plan</v>
          </cell>
          <cell r="F983" t="str">
            <v>Superior Health Plan</v>
          </cell>
          <cell r="G983" t="str">
            <v>NUECES</v>
          </cell>
          <cell r="H983" t="str">
            <v>STAR+PLUS</v>
          </cell>
        </row>
        <row r="984">
          <cell r="B984">
            <v>86</v>
          </cell>
          <cell r="C984" t="str">
            <v>Superior Health Plan</v>
          </cell>
          <cell r="F984" t="str">
            <v>Superior Health Plan</v>
          </cell>
          <cell r="G984" t="str">
            <v>NUECES</v>
          </cell>
          <cell r="H984" t="str">
            <v>STAR+PLUS</v>
          </cell>
        </row>
        <row r="985">
          <cell r="B985">
            <v>86</v>
          </cell>
          <cell r="C985" t="str">
            <v>Superior Health Plan</v>
          </cell>
          <cell r="F985" t="str">
            <v>Superior Health Plan</v>
          </cell>
          <cell r="G985" t="str">
            <v>NUECES</v>
          </cell>
          <cell r="H985" t="str">
            <v>STAR+PLUS</v>
          </cell>
        </row>
        <row r="986">
          <cell r="B986" t="str">
            <v>5A</v>
          </cell>
          <cell r="C986" t="str">
            <v>Wellpoint</v>
          </cell>
          <cell r="F986" t="str">
            <v>Wellpoint</v>
          </cell>
          <cell r="G986" t="str">
            <v>LUBBOCK</v>
          </cell>
          <cell r="H986" t="str">
            <v>STAR+PLUS</v>
          </cell>
        </row>
        <row r="987">
          <cell r="B987" t="str">
            <v>5A</v>
          </cell>
          <cell r="C987" t="str">
            <v>Wellpoint</v>
          </cell>
          <cell r="F987" t="str">
            <v>Wellpoint</v>
          </cell>
          <cell r="G987" t="str">
            <v>LUBBOCK</v>
          </cell>
          <cell r="H987" t="str">
            <v>STAR+PLUS</v>
          </cell>
        </row>
        <row r="988">
          <cell r="B988" t="str">
            <v>5A</v>
          </cell>
          <cell r="C988" t="str">
            <v>Wellpoint</v>
          </cell>
          <cell r="F988" t="str">
            <v>Wellpoint</v>
          </cell>
          <cell r="G988" t="str">
            <v>LUBBOCK</v>
          </cell>
          <cell r="H988" t="str">
            <v>STAR+PLUS</v>
          </cell>
        </row>
        <row r="989">
          <cell r="B989" t="str">
            <v>5A</v>
          </cell>
          <cell r="C989" t="str">
            <v>Wellpoint</v>
          </cell>
          <cell r="F989" t="str">
            <v>Wellpoint</v>
          </cell>
          <cell r="G989" t="str">
            <v>LUBBOCK</v>
          </cell>
          <cell r="H989" t="str">
            <v>STAR+PLUS</v>
          </cell>
        </row>
        <row r="990">
          <cell r="B990" t="str">
            <v>5A</v>
          </cell>
          <cell r="C990" t="str">
            <v>Wellpoint</v>
          </cell>
          <cell r="F990" t="str">
            <v>Wellpoint</v>
          </cell>
          <cell r="G990" t="str">
            <v>LUBBOCK</v>
          </cell>
          <cell r="H990" t="str">
            <v>STAR+PLUS</v>
          </cell>
        </row>
        <row r="991">
          <cell r="B991" t="str">
            <v>5A</v>
          </cell>
          <cell r="C991" t="str">
            <v>Wellpoint</v>
          </cell>
          <cell r="F991" t="str">
            <v>Wellpoint</v>
          </cell>
          <cell r="G991" t="str">
            <v>LUBBOCK</v>
          </cell>
          <cell r="H991" t="str">
            <v>STAR+PLUS</v>
          </cell>
        </row>
        <row r="992">
          <cell r="B992" t="str">
            <v>5A</v>
          </cell>
          <cell r="C992" t="str">
            <v>Wellpoint</v>
          </cell>
          <cell r="F992" t="str">
            <v>Wellpoint</v>
          </cell>
          <cell r="G992" t="str">
            <v>LUBBOCK</v>
          </cell>
          <cell r="H992" t="str">
            <v>STAR+PLUS</v>
          </cell>
        </row>
        <row r="993">
          <cell r="B993" t="str">
            <v>5A</v>
          </cell>
          <cell r="C993" t="str">
            <v>Wellpoint</v>
          </cell>
          <cell r="F993" t="str">
            <v>Wellpoint</v>
          </cell>
          <cell r="G993" t="str">
            <v>LUBBOCK</v>
          </cell>
          <cell r="H993" t="str">
            <v>STAR+PLUS</v>
          </cell>
        </row>
        <row r="994">
          <cell r="B994" t="str">
            <v>5A</v>
          </cell>
          <cell r="C994" t="str">
            <v>Wellpoint</v>
          </cell>
          <cell r="F994" t="str">
            <v>Wellpoint</v>
          </cell>
          <cell r="G994" t="str">
            <v>LUBBOCK</v>
          </cell>
          <cell r="H994" t="str">
            <v>STAR+PLUS</v>
          </cell>
        </row>
        <row r="995">
          <cell r="B995" t="str">
            <v>5A</v>
          </cell>
          <cell r="C995" t="str">
            <v>Wellpoint</v>
          </cell>
          <cell r="F995" t="str">
            <v>Wellpoint</v>
          </cell>
          <cell r="G995" t="str">
            <v>LUBBOCK</v>
          </cell>
          <cell r="H995" t="str">
            <v>STAR+PLUS</v>
          </cell>
        </row>
        <row r="996">
          <cell r="B996" t="str">
            <v>5A</v>
          </cell>
          <cell r="C996" t="str">
            <v>Wellpoint</v>
          </cell>
          <cell r="F996" t="str">
            <v>Wellpoint</v>
          </cell>
          <cell r="G996" t="str">
            <v>LUBBOCK</v>
          </cell>
          <cell r="H996" t="str">
            <v>STAR+PLUS</v>
          </cell>
        </row>
        <row r="997">
          <cell r="B997" t="str">
            <v>5A</v>
          </cell>
          <cell r="C997" t="str">
            <v>Wellpoint</v>
          </cell>
          <cell r="F997" t="str">
            <v>Wellpoint</v>
          </cell>
          <cell r="G997" t="str">
            <v>LUBBOCK</v>
          </cell>
          <cell r="H997" t="str">
            <v>STAR+PLUS</v>
          </cell>
        </row>
        <row r="998">
          <cell r="B998" t="str">
            <v>5B</v>
          </cell>
          <cell r="C998" t="str">
            <v>Superior Health Plan</v>
          </cell>
          <cell r="F998" t="str">
            <v>Superior Health Plan</v>
          </cell>
          <cell r="G998" t="str">
            <v>LUBBOCK</v>
          </cell>
          <cell r="H998" t="str">
            <v>STAR+PLUS</v>
          </cell>
        </row>
        <row r="999">
          <cell r="B999" t="str">
            <v>5B</v>
          </cell>
          <cell r="C999" t="str">
            <v>Superior Health Plan</v>
          </cell>
          <cell r="F999" t="str">
            <v>Superior Health Plan</v>
          </cell>
          <cell r="G999" t="str">
            <v>LUBBOCK</v>
          </cell>
          <cell r="H999" t="str">
            <v>STAR+PLUS</v>
          </cell>
        </row>
        <row r="1000">
          <cell r="B1000" t="str">
            <v>5B</v>
          </cell>
          <cell r="C1000" t="str">
            <v>Superior Health Plan</v>
          </cell>
          <cell r="F1000" t="str">
            <v>Superior Health Plan</v>
          </cell>
          <cell r="G1000" t="str">
            <v>LUBBOCK</v>
          </cell>
          <cell r="H1000" t="str">
            <v>STAR+PLUS</v>
          </cell>
        </row>
        <row r="1001">
          <cell r="B1001" t="str">
            <v>5B</v>
          </cell>
          <cell r="C1001" t="str">
            <v>Superior Health Plan</v>
          </cell>
          <cell r="F1001" t="str">
            <v>Superior Health Plan</v>
          </cell>
          <cell r="G1001" t="str">
            <v>LUBBOCK</v>
          </cell>
          <cell r="H1001" t="str">
            <v>STAR+PLUS</v>
          </cell>
        </row>
        <row r="1002">
          <cell r="B1002" t="str">
            <v>5B</v>
          </cell>
          <cell r="C1002" t="str">
            <v>Superior Health Plan</v>
          </cell>
          <cell r="F1002" t="str">
            <v>Superior Health Plan</v>
          </cell>
          <cell r="G1002" t="str">
            <v>LUBBOCK</v>
          </cell>
          <cell r="H1002" t="str">
            <v>STAR+PLUS</v>
          </cell>
        </row>
        <row r="1003">
          <cell r="B1003" t="str">
            <v>5B</v>
          </cell>
          <cell r="C1003" t="str">
            <v>Superior Health Plan</v>
          </cell>
          <cell r="F1003" t="str">
            <v>Superior Health Plan</v>
          </cell>
          <cell r="G1003" t="str">
            <v>LUBBOCK</v>
          </cell>
          <cell r="H1003" t="str">
            <v>STAR+PLUS</v>
          </cell>
        </row>
        <row r="1004">
          <cell r="B1004" t="str">
            <v>5B</v>
          </cell>
          <cell r="C1004" t="str">
            <v>Superior Health Plan</v>
          </cell>
          <cell r="F1004" t="str">
            <v>Superior Health Plan</v>
          </cell>
          <cell r="G1004" t="str">
            <v>LUBBOCK</v>
          </cell>
          <cell r="H1004" t="str">
            <v>STAR+PLUS</v>
          </cell>
        </row>
        <row r="1005">
          <cell r="B1005" t="str">
            <v>5B</v>
          </cell>
          <cell r="C1005" t="str">
            <v>Superior Health Plan</v>
          </cell>
          <cell r="F1005" t="str">
            <v>Superior Health Plan</v>
          </cell>
          <cell r="G1005" t="str">
            <v>LUBBOCK</v>
          </cell>
          <cell r="H1005" t="str">
            <v>STAR+PLUS</v>
          </cell>
        </row>
        <row r="1006">
          <cell r="B1006" t="str">
            <v>5B</v>
          </cell>
          <cell r="C1006" t="str">
            <v>Superior Health Plan</v>
          </cell>
          <cell r="F1006" t="str">
            <v>Superior Health Plan</v>
          </cell>
          <cell r="G1006" t="str">
            <v>LUBBOCK</v>
          </cell>
          <cell r="H1006" t="str">
            <v>STAR+PLUS</v>
          </cell>
        </row>
        <row r="1007">
          <cell r="B1007" t="str">
            <v>5B</v>
          </cell>
          <cell r="C1007" t="str">
            <v>Superior Health Plan</v>
          </cell>
          <cell r="F1007" t="str">
            <v>Superior Health Plan</v>
          </cell>
          <cell r="G1007" t="str">
            <v>LUBBOCK</v>
          </cell>
          <cell r="H1007" t="str">
            <v>STAR+PLUS</v>
          </cell>
        </row>
        <row r="1008">
          <cell r="B1008" t="str">
            <v>5B</v>
          </cell>
          <cell r="C1008" t="str">
            <v>Superior Health Plan</v>
          </cell>
          <cell r="F1008" t="str">
            <v>Superior Health Plan</v>
          </cell>
          <cell r="G1008" t="str">
            <v>LUBBOCK</v>
          </cell>
          <cell r="H1008" t="str">
            <v>STAR+PLUS</v>
          </cell>
        </row>
        <row r="1009">
          <cell r="B1009" t="str">
            <v>5B</v>
          </cell>
          <cell r="C1009" t="str">
            <v>Superior Health Plan</v>
          </cell>
          <cell r="F1009" t="str">
            <v>Superior Health Plan</v>
          </cell>
          <cell r="G1009" t="str">
            <v>LUBBOCK</v>
          </cell>
          <cell r="H1009" t="str">
            <v>STAR+PLUS</v>
          </cell>
        </row>
        <row r="1010">
          <cell r="B1010" t="str">
            <v>7P</v>
          </cell>
          <cell r="C1010" t="str">
            <v>Wellpoint</v>
          </cell>
          <cell r="F1010" t="str">
            <v>Wellpoint</v>
          </cell>
          <cell r="G1010" t="str">
            <v>Harris</v>
          </cell>
          <cell r="H1010" t="str">
            <v>STAR+PLUS</v>
          </cell>
        </row>
        <row r="1011">
          <cell r="B1011" t="str">
            <v>7P</v>
          </cell>
          <cell r="C1011" t="str">
            <v>Wellpoint</v>
          </cell>
          <cell r="F1011" t="str">
            <v>Wellpoint</v>
          </cell>
          <cell r="G1011" t="str">
            <v>Harris</v>
          </cell>
          <cell r="H1011" t="str">
            <v>STAR+PLUS</v>
          </cell>
        </row>
        <row r="1012">
          <cell r="B1012" t="str">
            <v>7P</v>
          </cell>
          <cell r="C1012" t="str">
            <v>Wellpoint</v>
          </cell>
          <cell r="F1012" t="str">
            <v>Wellpoint</v>
          </cell>
          <cell r="G1012" t="str">
            <v>Harris</v>
          </cell>
          <cell r="H1012" t="str">
            <v>STAR+PLUS</v>
          </cell>
        </row>
        <row r="1013">
          <cell r="B1013" t="str">
            <v>7P</v>
          </cell>
          <cell r="C1013" t="str">
            <v>Wellpoint</v>
          </cell>
          <cell r="F1013" t="str">
            <v>Wellpoint</v>
          </cell>
          <cell r="G1013" t="str">
            <v>Harris</v>
          </cell>
          <cell r="H1013" t="str">
            <v>STAR+PLUS</v>
          </cell>
        </row>
        <row r="1014">
          <cell r="B1014" t="str">
            <v>7P</v>
          </cell>
          <cell r="C1014" t="str">
            <v>Wellpoint</v>
          </cell>
          <cell r="F1014" t="str">
            <v>Wellpoint</v>
          </cell>
          <cell r="G1014" t="str">
            <v>Harris</v>
          </cell>
          <cell r="H1014" t="str">
            <v>STAR+PLUS</v>
          </cell>
        </row>
        <row r="1015">
          <cell r="B1015" t="str">
            <v>7P</v>
          </cell>
          <cell r="C1015" t="str">
            <v>Wellpoint</v>
          </cell>
          <cell r="F1015" t="str">
            <v>Wellpoint</v>
          </cell>
          <cell r="G1015" t="str">
            <v>Harris</v>
          </cell>
          <cell r="H1015" t="str">
            <v>STAR+PLUS</v>
          </cell>
        </row>
        <row r="1016">
          <cell r="B1016" t="str">
            <v>7P</v>
          </cell>
          <cell r="C1016" t="str">
            <v>Wellpoint</v>
          </cell>
          <cell r="F1016" t="str">
            <v>Wellpoint</v>
          </cell>
          <cell r="G1016" t="str">
            <v>Harris</v>
          </cell>
          <cell r="H1016" t="str">
            <v>STAR+PLUS</v>
          </cell>
        </row>
        <row r="1017">
          <cell r="B1017" t="str">
            <v>7P</v>
          </cell>
          <cell r="C1017" t="str">
            <v>Wellpoint</v>
          </cell>
          <cell r="F1017" t="str">
            <v>Wellpoint</v>
          </cell>
          <cell r="G1017" t="str">
            <v>Harris</v>
          </cell>
          <cell r="H1017" t="str">
            <v>STAR+PLUS</v>
          </cell>
        </row>
        <row r="1018">
          <cell r="B1018" t="str">
            <v>7P</v>
          </cell>
          <cell r="C1018" t="str">
            <v>Wellpoint</v>
          </cell>
          <cell r="F1018" t="str">
            <v>Wellpoint</v>
          </cell>
          <cell r="G1018" t="str">
            <v>Harris</v>
          </cell>
          <cell r="H1018" t="str">
            <v>STAR+PLUS</v>
          </cell>
        </row>
        <row r="1019">
          <cell r="B1019" t="str">
            <v>7P</v>
          </cell>
          <cell r="C1019" t="str">
            <v>Wellpoint</v>
          </cell>
          <cell r="F1019" t="str">
            <v>Wellpoint</v>
          </cell>
          <cell r="G1019" t="str">
            <v>Harris</v>
          </cell>
          <cell r="H1019" t="str">
            <v>STAR+PLUS</v>
          </cell>
        </row>
        <row r="1020">
          <cell r="B1020" t="str">
            <v>7P</v>
          </cell>
          <cell r="C1020" t="str">
            <v>Wellpoint</v>
          </cell>
          <cell r="F1020" t="str">
            <v>Wellpoint</v>
          </cell>
          <cell r="G1020" t="str">
            <v>Harris</v>
          </cell>
          <cell r="H1020" t="str">
            <v>STAR+PLUS</v>
          </cell>
        </row>
        <row r="1021">
          <cell r="B1021" t="str">
            <v>7P</v>
          </cell>
          <cell r="C1021" t="str">
            <v>Wellpoint</v>
          </cell>
          <cell r="F1021" t="str">
            <v>Wellpoint</v>
          </cell>
          <cell r="G1021" t="str">
            <v>Harris</v>
          </cell>
          <cell r="H1021" t="str">
            <v>STAR+PLUS</v>
          </cell>
        </row>
        <row r="1022">
          <cell r="B1022" t="str">
            <v>7R</v>
          </cell>
          <cell r="C1022" t="str">
            <v>UnitedHealthCare Community Plan</v>
          </cell>
          <cell r="F1022" t="str">
            <v>UnitedHealthCare Community Plan</v>
          </cell>
          <cell r="G1022" t="str">
            <v>Harris</v>
          </cell>
          <cell r="H1022" t="str">
            <v>STAR+PLUS</v>
          </cell>
        </row>
        <row r="1023">
          <cell r="B1023" t="str">
            <v>7R</v>
          </cell>
          <cell r="C1023" t="str">
            <v>UnitedHealthCare Community Plan</v>
          </cell>
          <cell r="F1023" t="str">
            <v>UnitedHealthCare Community Plan</v>
          </cell>
          <cell r="G1023" t="str">
            <v>Harris</v>
          </cell>
          <cell r="H1023" t="str">
            <v>STAR+PLUS</v>
          </cell>
        </row>
        <row r="1024">
          <cell r="B1024" t="str">
            <v>7R</v>
          </cell>
          <cell r="C1024" t="str">
            <v>UnitedHealthCare Community Plan</v>
          </cell>
          <cell r="F1024" t="str">
            <v>UnitedHealthCare Community Plan</v>
          </cell>
          <cell r="G1024" t="str">
            <v>Harris</v>
          </cell>
          <cell r="H1024" t="str">
            <v>STAR+PLUS</v>
          </cell>
        </row>
        <row r="1025">
          <cell r="B1025" t="str">
            <v>7R</v>
          </cell>
          <cell r="C1025" t="str">
            <v>UnitedHealthCare Community Plan</v>
          </cell>
          <cell r="F1025" t="str">
            <v>UnitedHealthCare Community Plan</v>
          </cell>
          <cell r="G1025" t="str">
            <v>Harris</v>
          </cell>
          <cell r="H1025" t="str">
            <v>STAR+PLUS</v>
          </cell>
        </row>
        <row r="1026">
          <cell r="B1026" t="str">
            <v>7R</v>
          </cell>
          <cell r="C1026" t="str">
            <v>UnitedHealthCare Community Plan</v>
          </cell>
          <cell r="F1026" t="str">
            <v>UnitedHealthCare Community Plan</v>
          </cell>
          <cell r="G1026" t="str">
            <v>Harris</v>
          </cell>
          <cell r="H1026" t="str">
            <v>STAR+PLUS</v>
          </cell>
        </row>
        <row r="1027">
          <cell r="B1027" t="str">
            <v>7R</v>
          </cell>
          <cell r="C1027" t="str">
            <v>UnitedHealthCare Community Plan</v>
          </cell>
          <cell r="F1027" t="str">
            <v>UnitedHealthCare Community Plan</v>
          </cell>
          <cell r="G1027" t="str">
            <v>Harris</v>
          </cell>
          <cell r="H1027" t="str">
            <v>STAR+PLUS</v>
          </cell>
        </row>
        <row r="1028">
          <cell r="B1028" t="str">
            <v>7R</v>
          </cell>
          <cell r="C1028" t="str">
            <v>UnitedHealthCare Community Plan</v>
          </cell>
          <cell r="F1028" t="str">
            <v>UnitedHealthCare Community Plan</v>
          </cell>
          <cell r="G1028" t="str">
            <v>Harris</v>
          </cell>
          <cell r="H1028" t="str">
            <v>STAR+PLUS</v>
          </cell>
        </row>
        <row r="1029">
          <cell r="B1029" t="str">
            <v>7R</v>
          </cell>
          <cell r="C1029" t="str">
            <v>UnitedHealthCare Community Plan</v>
          </cell>
          <cell r="F1029" t="str">
            <v>UnitedHealthCare Community Plan</v>
          </cell>
          <cell r="G1029" t="str">
            <v>Harris</v>
          </cell>
          <cell r="H1029" t="str">
            <v>STAR+PLUS</v>
          </cell>
        </row>
        <row r="1030">
          <cell r="B1030" t="str">
            <v>7R</v>
          </cell>
          <cell r="C1030" t="str">
            <v>UnitedHealthCare Community Plan</v>
          </cell>
          <cell r="F1030" t="str">
            <v>UnitedHealthCare Community Plan</v>
          </cell>
          <cell r="G1030" t="str">
            <v>Harris</v>
          </cell>
          <cell r="H1030" t="str">
            <v>STAR+PLUS</v>
          </cell>
        </row>
        <row r="1031">
          <cell r="B1031" t="str">
            <v>7R</v>
          </cell>
          <cell r="C1031" t="str">
            <v>UnitedHealthCare Community Plan</v>
          </cell>
          <cell r="F1031" t="str">
            <v>UnitedHealthCare Community Plan</v>
          </cell>
          <cell r="G1031" t="str">
            <v>Harris</v>
          </cell>
          <cell r="H1031" t="str">
            <v>STAR+PLUS</v>
          </cell>
        </row>
        <row r="1032">
          <cell r="B1032" t="str">
            <v>7R</v>
          </cell>
          <cell r="C1032" t="str">
            <v>UnitedHealthCare Community Plan</v>
          </cell>
          <cell r="F1032" t="str">
            <v>UnitedHealthCare Community Plan</v>
          </cell>
          <cell r="G1032" t="str">
            <v>Harris</v>
          </cell>
          <cell r="H1032" t="str">
            <v>STAR+PLUS</v>
          </cell>
        </row>
        <row r="1033">
          <cell r="B1033" t="str">
            <v>7R</v>
          </cell>
          <cell r="C1033" t="str">
            <v>UnitedHealthCare Community Plan</v>
          </cell>
          <cell r="F1033" t="str">
            <v>UnitedHealthCare Community Plan</v>
          </cell>
          <cell r="G1033" t="str">
            <v>Harris</v>
          </cell>
          <cell r="H1033" t="str">
            <v>STAR+PLUS</v>
          </cell>
        </row>
        <row r="1034">
          <cell r="B1034" t="str">
            <v>7S</v>
          </cell>
          <cell r="C1034" t="str">
            <v>Molina Healthcare of Texas</v>
          </cell>
          <cell r="F1034" t="str">
            <v>Molina Healthcare of Texas</v>
          </cell>
          <cell r="G1034" t="str">
            <v>HARRIS</v>
          </cell>
          <cell r="H1034" t="str">
            <v>STAR+PLUS</v>
          </cell>
        </row>
        <row r="1035">
          <cell r="B1035" t="str">
            <v>7S</v>
          </cell>
          <cell r="C1035" t="str">
            <v>Molina Healthcare of Texas</v>
          </cell>
          <cell r="F1035" t="str">
            <v>Molina Healthcare of Texas</v>
          </cell>
          <cell r="G1035" t="str">
            <v>HARRIS</v>
          </cell>
          <cell r="H1035" t="str">
            <v>STAR+PLUS</v>
          </cell>
        </row>
        <row r="1036">
          <cell r="B1036" t="str">
            <v>7S</v>
          </cell>
          <cell r="C1036" t="str">
            <v>Molina Healthcare of Texas</v>
          </cell>
          <cell r="F1036" t="str">
            <v>Molina Healthcare of Texas</v>
          </cell>
          <cell r="G1036" t="str">
            <v>HARRIS</v>
          </cell>
          <cell r="H1036" t="str">
            <v>STAR+PLUS</v>
          </cell>
        </row>
        <row r="1037">
          <cell r="B1037" t="str">
            <v>7S</v>
          </cell>
          <cell r="C1037" t="str">
            <v>Molina Healthcare of Texas</v>
          </cell>
          <cell r="F1037" t="str">
            <v>Molina Healthcare of Texas</v>
          </cell>
          <cell r="G1037" t="str">
            <v>HARRIS</v>
          </cell>
          <cell r="H1037" t="str">
            <v>STAR+PLUS</v>
          </cell>
        </row>
        <row r="1038">
          <cell r="B1038" t="str">
            <v>7S</v>
          </cell>
          <cell r="C1038" t="str">
            <v>Molina Healthcare of Texas</v>
          </cell>
          <cell r="F1038" t="str">
            <v>Molina Healthcare of Texas</v>
          </cell>
          <cell r="G1038" t="str">
            <v>HARRIS</v>
          </cell>
          <cell r="H1038" t="str">
            <v>STAR+PLUS</v>
          </cell>
        </row>
        <row r="1039">
          <cell r="B1039" t="str">
            <v>7S</v>
          </cell>
          <cell r="C1039" t="str">
            <v>Molina Healthcare of Texas</v>
          </cell>
          <cell r="F1039" t="str">
            <v>Molina Healthcare of Texas</v>
          </cell>
          <cell r="G1039" t="str">
            <v>HARRIS</v>
          </cell>
          <cell r="H1039" t="str">
            <v>STAR+PLUS</v>
          </cell>
        </row>
        <row r="1040">
          <cell r="B1040" t="str">
            <v>7S</v>
          </cell>
          <cell r="C1040" t="str">
            <v>Molina Healthcare of Texas</v>
          </cell>
          <cell r="F1040" t="str">
            <v>Molina Healthcare of Texas</v>
          </cell>
          <cell r="G1040" t="str">
            <v>HARRIS</v>
          </cell>
          <cell r="H1040" t="str">
            <v>STAR+PLUS</v>
          </cell>
        </row>
        <row r="1041">
          <cell r="B1041" t="str">
            <v>7S</v>
          </cell>
          <cell r="C1041" t="str">
            <v>Molina Healthcare of Texas</v>
          </cell>
          <cell r="F1041" t="str">
            <v>Molina Healthcare of Texas</v>
          </cell>
          <cell r="G1041" t="str">
            <v>HARRIS</v>
          </cell>
          <cell r="H1041" t="str">
            <v>STAR+PLUS</v>
          </cell>
        </row>
        <row r="1042">
          <cell r="B1042" t="str">
            <v>7S</v>
          </cell>
          <cell r="C1042" t="str">
            <v>Molina Healthcare of Texas</v>
          </cell>
          <cell r="F1042" t="str">
            <v>Molina Healthcare of Texas</v>
          </cell>
          <cell r="G1042" t="str">
            <v>HARRIS</v>
          </cell>
          <cell r="H1042" t="str">
            <v>STAR+PLUS</v>
          </cell>
        </row>
        <row r="1043">
          <cell r="B1043" t="str">
            <v>7S</v>
          </cell>
          <cell r="C1043" t="str">
            <v>Molina Healthcare of Texas</v>
          </cell>
          <cell r="F1043" t="str">
            <v>Molina Healthcare of Texas</v>
          </cell>
          <cell r="G1043" t="str">
            <v>HARRIS</v>
          </cell>
          <cell r="H1043" t="str">
            <v>STAR+PLUS</v>
          </cell>
        </row>
        <row r="1044">
          <cell r="B1044" t="str">
            <v>7S</v>
          </cell>
          <cell r="C1044" t="str">
            <v>Molina Healthcare of Texas</v>
          </cell>
          <cell r="F1044" t="str">
            <v>Molina Healthcare of Texas</v>
          </cell>
          <cell r="G1044" t="str">
            <v>HARRIS</v>
          </cell>
          <cell r="H1044" t="str">
            <v>STAR+PLUS</v>
          </cell>
        </row>
        <row r="1045">
          <cell r="B1045" t="str">
            <v>7S</v>
          </cell>
          <cell r="C1045" t="str">
            <v>Molina Healthcare of Texas</v>
          </cell>
          <cell r="F1045" t="str">
            <v>Molina Healthcare of Texas</v>
          </cell>
          <cell r="G1045" t="str">
            <v>HARRIS</v>
          </cell>
          <cell r="H1045" t="str">
            <v>STAR+PLUS</v>
          </cell>
        </row>
        <row r="1046">
          <cell r="B1046" t="str">
            <v>8R</v>
          </cell>
          <cell r="C1046" t="str">
            <v>Wellpoint</v>
          </cell>
          <cell r="F1046" t="str">
            <v>Wellpoint</v>
          </cell>
          <cell r="G1046" t="str">
            <v>Jefferson</v>
          </cell>
          <cell r="H1046" t="str">
            <v>STAR+PLUS</v>
          </cell>
        </row>
        <row r="1047">
          <cell r="B1047" t="str">
            <v>8R</v>
          </cell>
          <cell r="C1047" t="str">
            <v>Wellpoint</v>
          </cell>
          <cell r="F1047" t="str">
            <v>Wellpoint</v>
          </cell>
          <cell r="G1047" t="str">
            <v>Jefferson</v>
          </cell>
          <cell r="H1047" t="str">
            <v>STAR+PLUS</v>
          </cell>
        </row>
        <row r="1048">
          <cell r="B1048" t="str">
            <v>8R</v>
          </cell>
          <cell r="C1048" t="str">
            <v>Wellpoint</v>
          </cell>
          <cell r="F1048" t="str">
            <v>Wellpoint</v>
          </cell>
          <cell r="G1048" t="str">
            <v>Jefferson</v>
          </cell>
          <cell r="H1048" t="str">
            <v>STAR+PLUS</v>
          </cell>
        </row>
        <row r="1049">
          <cell r="B1049" t="str">
            <v>8R</v>
          </cell>
          <cell r="C1049" t="str">
            <v>Wellpoint</v>
          </cell>
          <cell r="F1049" t="str">
            <v>Wellpoint</v>
          </cell>
          <cell r="G1049" t="str">
            <v>Jefferson</v>
          </cell>
          <cell r="H1049" t="str">
            <v>STAR+PLUS</v>
          </cell>
        </row>
        <row r="1050">
          <cell r="B1050" t="str">
            <v>8R</v>
          </cell>
          <cell r="C1050" t="str">
            <v>Wellpoint</v>
          </cell>
          <cell r="F1050" t="str">
            <v>Wellpoint</v>
          </cell>
          <cell r="G1050" t="str">
            <v>Jefferson</v>
          </cell>
          <cell r="H1050" t="str">
            <v>STAR+PLUS</v>
          </cell>
        </row>
        <row r="1051">
          <cell r="B1051" t="str">
            <v>8R</v>
          </cell>
          <cell r="C1051" t="str">
            <v>Wellpoint</v>
          </cell>
          <cell r="F1051" t="str">
            <v>Wellpoint</v>
          </cell>
          <cell r="G1051" t="str">
            <v>Jefferson</v>
          </cell>
          <cell r="H1051" t="str">
            <v>STAR+PLUS</v>
          </cell>
        </row>
        <row r="1052">
          <cell r="B1052" t="str">
            <v>8R</v>
          </cell>
          <cell r="C1052" t="str">
            <v>Wellpoint</v>
          </cell>
          <cell r="F1052" t="str">
            <v>Wellpoint</v>
          </cell>
          <cell r="G1052" t="str">
            <v>Jefferson</v>
          </cell>
          <cell r="H1052" t="str">
            <v>STAR+PLUS</v>
          </cell>
        </row>
        <row r="1053">
          <cell r="B1053" t="str">
            <v>8R</v>
          </cell>
          <cell r="C1053" t="str">
            <v>Wellpoint</v>
          </cell>
          <cell r="F1053" t="str">
            <v>Wellpoint</v>
          </cell>
          <cell r="G1053" t="str">
            <v>Jefferson</v>
          </cell>
          <cell r="H1053" t="str">
            <v>STAR+PLUS</v>
          </cell>
        </row>
        <row r="1054">
          <cell r="B1054" t="str">
            <v>8R</v>
          </cell>
          <cell r="C1054" t="str">
            <v>Wellpoint</v>
          </cell>
          <cell r="F1054" t="str">
            <v>Wellpoint</v>
          </cell>
          <cell r="G1054" t="str">
            <v>Jefferson</v>
          </cell>
          <cell r="H1054" t="str">
            <v>STAR+PLUS</v>
          </cell>
        </row>
        <row r="1055">
          <cell r="B1055" t="str">
            <v>8R</v>
          </cell>
          <cell r="C1055" t="str">
            <v>Wellpoint</v>
          </cell>
          <cell r="F1055" t="str">
            <v>Wellpoint</v>
          </cell>
          <cell r="G1055" t="str">
            <v>Jefferson</v>
          </cell>
          <cell r="H1055" t="str">
            <v>STAR+PLUS</v>
          </cell>
        </row>
        <row r="1056">
          <cell r="B1056" t="str">
            <v>8R</v>
          </cell>
          <cell r="C1056" t="str">
            <v>Wellpoint</v>
          </cell>
          <cell r="F1056" t="str">
            <v>Wellpoint</v>
          </cell>
          <cell r="G1056" t="str">
            <v>Jefferson</v>
          </cell>
          <cell r="H1056" t="str">
            <v>STAR+PLUS</v>
          </cell>
        </row>
        <row r="1057">
          <cell r="B1057" t="str">
            <v>8R</v>
          </cell>
          <cell r="C1057" t="str">
            <v>Wellpoint</v>
          </cell>
          <cell r="F1057" t="str">
            <v>Wellpoint</v>
          </cell>
          <cell r="G1057" t="str">
            <v>Jefferson</v>
          </cell>
          <cell r="H1057" t="str">
            <v>STAR+PLUS</v>
          </cell>
        </row>
        <row r="1058">
          <cell r="B1058" t="str">
            <v>8S</v>
          </cell>
          <cell r="C1058" t="str">
            <v>UnitedHealthCare Community Plan</v>
          </cell>
          <cell r="F1058" t="str">
            <v>UnitedHealthCare Community Plan</v>
          </cell>
          <cell r="G1058" t="str">
            <v>Jefferson</v>
          </cell>
          <cell r="H1058" t="str">
            <v>STAR+PLUS</v>
          </cell>
        </row>
        <row r="1059">
          <cell r="B1059" t="str">
            <v>8S</v>
          </cell>
          <cell r="C1059" t="str">
            <v>UnitedHealthCare Community Plan</v>
          </cell>
          <cell r="F1059" t="str">
            <v>UnitedHealthCare Community Plan</v>
          </cell>
          <cell r="G1059" t="str">
            <v>Jefferson</v>
          </cell>
          <cell r="H1059" t="str">
            <v>STAR+PLUS</v>
          </cell>
        </row>
        <row r="1060">
          <cell r="B1060" t="str">
            <v>8S</v>
          </cell>
          <cell r="C1060" t="str">
            <v>UnitedHealthCare Community Plan</v>
          </cell>
          <cell r="F1060" t="str">
            <v>UnitedHealthCare Community Plan</v>
          </cell>
          <cell r="G1060" t="str">
            <v>Jefferson</v>
          </cell>
          <cell r="H1060" t="str">
            <v>STAR+PLUS</v>
          </cell>
        </row>
        <row r="1061">
          <cell r="B1061" t="str">
            <v>8S</v>
          </cell>
          <cell r="C1061" t="str">
            <v>UnitedHealthCare Community Plan</v>
          </cell>
          <cell r="F1061" t="str">
            <v>UnitedHealthCare Community Plan</v>
          </cell>
          <cell r="G1061" t="str">
            <v>Jefferson</v>
          </cell>
          <cell r="H1061" t="str">
            <v>STAR+PLUS</v>
          </cell>
        </row>
        <row r="1062">
          <cell r="B1062" t="str">
            <v>8S</v>
          </cell>
          <cell r="C1062" t="str">
            <v>UnitedHealthCare Community Plan</v>
          </cell>
          <cell r="F1062" t="str">
            <v>UnitedHealthCare Community Plan</v>
          </cell>
          <cell r="G1062" t="str">
            <v>Jefferson</v>
          </cell>
          <cell r="H1062" t="str">
            <v>STAR+PLUS</v>
          </cell>
        </row>
        <row r="1063">
          <cell r="B1063" t="str">
            <v>8S</v>
          </cell>
          <cell r="C1063" t="str">
            <v>UnitedHealthCare Community Plan</v>
          </cell>
          <cell r="F1063" t="str">
            <v>UnitedHealthCare Community Plan</v>
          </cell>
          <cell r="G1063" t="str">
            <v>Jefferson</v>
          </cell>
          <cell r="H1063" t="str">
            <v>STAR+PLUS</v>
          </cell>
        </row>
        <row r="1064">
          <cell r="B1064" t="str">
            <v>8S</v>
          </cell>
          <cell r="C1064" t="str">
            <v>UnitedHealthCare Community Plan</v>
          </cell>
          <cell r="F1064" t="str">
            <v>UnitedHealthCare Community Plan</v>
          </cell>
          <cell r="G1064" t="str">
            <v>Jefferson</v>
          </cell>
          <cell r="H1064" t="str">
            <v>STAR+PLUS</v>
          </cell>
        </row>
        <row r="1065">
          <cell r="B1065" t="str">
            <v>8S</v>
          </cell>
          <cell r="C1065" t="str">
            <v>UnitedHealthCare Community Plan</v>
          </cell>
          <cell r="F1065" t="str">
            <v>UnitedHealthCare Community Plan</v>
          </cell>
          <cell r="G1065" t="str">
            <v>Jefferson</v>
          </cell>
          <cell r="H1065" t="str">
            <v>STAR+PLUS</v>
          </cell>
        </row>
        <row r="1066">
          <cell r="B1066" t="str">
            <v>8S</v>
          </cell>
          <cell r="C1066" t="str">
            <v>UnitedHealthCare Community Plan</v>
          </cell>
          <cell r="F1066" t="str">
            <v>UnitedHealthCare Community Plan</v>
          </cell>
          <cell r="G1066" t="str">
            <v>Jefferson</v>
          </cell>
          <cell r="H1066" t="str">
            <v>STAR+PLUS</v>
          </cell>
        </row>
        <row r="1067">
          <cell r="B1067" t="str">
            <v>8S</v>
          </cell>
          <cell r="C1067" t="str">
            <v>UnitedHealthCare Community Plan</v>
          </cell>
          <cell r="F1067" t="str">
            <v>UnitedHealthCare Community Plan</v>
          </cell>
          <cell r="G1067" t="str">
            <v>Jefferson</v>
          </cell>
          <cell r="H1067" t="str">
            <v>STAR+PLUS</v>
          </cell>
        </row>
        <row r="1068">
          <cell r="B1068" t="str">
            <v>8S</v>
          </cell>
          <cell r="C1068" t="str">
            <v>UnitedHealthCare Community Plan</v>
          </cell>
          <cell r="F1068" t="str">
            <v>UnitedHealthCare Community Plan</v>
          </cell>
          <cell r="G1068" t="str">
            <v>Jefferson</v>
          </cell>
          <cell r="H1068" t="str">
            <v>STAR+PLUS</v>
          </cell>
        </row>
        <row r="1069">
          <cell r="B1069" t="str">
            <v>8S</v>
          </cell>
          <cell r="C1069" t="str">
            <v>UnitedHealthCare Community Plan</v>
          </cell>
          <cell r="F1069" t="str">
            <v>UnitedHealthCare Community Plan</v>
          </cell>
          <cell r="G1069" t="str">
            <v>Jefferson</v>
          </cell>
          <cell r="H1069" t="str">
            <v>STAR+PLUS</v>
          </cell>
        </row>
        <row r="1070">
          <cell r="B1070" t="str">
            <v>8T</v>
          </cell>
          <cell r="C1070" t="str">
            <v>Molina Healthcare of Texas</v>
          </cell>
          <cell r="F1070" t="str">
            <v>Molina Healthcare of Texas</v>
          </cell>
          <cell r="G1070" t="str">
            <v>Jefferson</v>
          </cell>
          <cell r="H1070" t="str">
            <v>STAR+PLUS</v>
          </cell>
        </row>
        <row r="1071">
          <cell r="B1071" t="str">
            <v>8T</v>
          </cell>
          <cell r="C1071" t="str">
            <v>Molina Healthcare of Texas</v>
          </cell>
          <cell r="F1071" t="str">
            <v>Molina Healthcare of Texas</v>
          </cell>
          <cell r="G1071" t="str">
            <v>Jefferson</v>
          </cell>
          <cell r="H1071" t="str">
            <v>STAR+PLUS</v>
          </cell>
        </row>
        <row r="1072">
          <cell r="B1072" t="str">
            <v>8T</v>
          </cell>
          <cell r="C1072" t="str">
            <v>Molina Healthcare of Texas</v>
          </cell>
          <cell r="F1072" t="str">
            <v>Molina Healthcare of Texas</v>
          </cell>
          <cell r="G1072" t="str">
            <v>Jefferson</v>
          </cell>
          <cell r="H1072" t="str">
            <v>STAR+PLUS</v>
          </cell>
        </row>
        <row r="1073">
          <cell r="B1073" t="str">
            <v>8T</v>
          </cell>
          <cell r="C1073" t="str">
            <v>Molina Healthcare of Texas</v>
          </cell>
          <cell r="F1073" t="str">
            <v>Molina Healthcare of Texas</v>
          </cell>
          <cell r="G1073" t="str">
            <v>Jefferson</v>
          </cell>
          <cell r="H1073" t="str">
            <v>STAR+PLUS</v>
          </cell>
        </row>
        <row r="1074">
          <cell r="B1074" t="str">
            <v>8T</v>
          </cell>
          <cell r="C1074" t="str">
            <v>Molina Healthcare of Texas</v>
          </cell>
          <cell r="F1074" t="str">
            <v>Molina Healthcare of Texas</v>
          </cell>
          <cell r="G1074" t="str">
            <v>Jefferson</v>
          </cell>
          <cell r="H1074" t="str">
            <v>STAR+PLUS</v>
          </cell>
        </row>
        <row r="1075">
          <cell r="B1075" t="str">
            <v>8T</v>
          </cell>
          <cell r="C1075" t="str">
            <v>Molina Healthcare of Texas</v>
          </cell>
          <cell r="F1075" t="str">
            <v>Molina Healthcare of Texas</v>
          </cell>
          <cell r="G1075" t="str">
            <v>Jefferson</v>
          </cell>
          <cell r="H1075" t="str">
            <v>STAR+PLUS</v>
          </cell>
        </row>
        <row r="1076">
          <cell r="B1076" t="str">
            <v>8T</v>
          </cell>
          <cell r="C1076" t="str">
            <v>Molina Healthcare of Texas</v>
          </cell>
          <cell r="F1076" t="str">
            <v>Molina Healthcare of Texas</v>
          </cell>
          <cell r="G1076" t="str">
            <v>Jefferson</v>
          </cell>
          <cell r="H1076" t="str">
            <v>STAR+PLUS</v>
          </cell>
        </row>
        <row r="1077">
          <cell r="B1077" t="str">
            <v>8T</v>
          </cell>
          <cell r="C1077" t="str">
            <v>Molina Healthcare of Texas</v>
          </cell>
          <cell r="F1077" t="str">
            <v>Molina Healthcare of Texas</v>
          </cell>
          <cell r="G1077" t="str">
            <v>Jefferson</v>
          </cell>
          <cell r="H1077" t="str">
            <v>STAR+PLUS</v>
          </cell>
        </row>
        <row r="1078">
          <cell r="B1078" t="str">
            <v>8T</v>
          </cell>
          <cell r="C1078" t="str">
            <v>Molina Healthcare of Texas</v>
          </cell>
          <cell r="F1078" t="str">
            <v>Molina Healthcare of Texas</v>
          </cell>
          <cell r="G1078" t="str">
            <v>Jefferson</v>
          </cell>
          <cell r="H1078" t="str">
            <v>STAR+PLUS</v>
          </cell>
        </row>
        <row r="1079">
          <cell r="B1079" t="str">
            <v>8T</v>
          </cell>
          <cell r="C1079" t="str">
            <v>Molina Healthcare of Texas</v>
          </cell>
          <cell r="F1079" t="str">
            <v>Molina Healthcare of Texas</v>
          </cell>
          <cell r="G1079" t="str">
            <v>Jefferson</v>
          </cell>
          <cell r="H1079" t="str">
            <v>STAR+PLUS</v>
          </cell>
        </row>
        <row r="1080">
          <cell r="B1080" t="str">
            <v>8T</v>
          </cell>
          <cell r="C1080" t="str">
            <v>Molina Healthcare of Texas</v>
          </cell>
          <cell r="F1080" t="str">
            <v>Molina Healthcare of Texas</v>
          </cell>
          <cell r="G1080" t="str">
            <v>Jefferson</v>
          </cell>
          <cell r="H1080" t="str">
            <v>STAR+PLUS</v>
          </cell>
        </row>
        <row r="1081">
          <cell r="B1081" t="str">
            <v>8T</v>
          </cell>
          <cell r="C1081" t="str">
            <v>Molina Healthcare of Texas</v>
          </cell>
          <cell r="F1081" t="str">
            <v>Molina Healthcare of Texas</v>
          </cell>
          <cell r="G1081" t="str">
            <v>Jefferson</v>
          </cell>
          <cell r="H1081" t="str">
            <v>STAR+PLUS</v>
          </cell>
        </row>
        <row r="1082">
          <cell r="B1082" t="str">
            <v>9F</v>
          </cell>
          <cell r="C1082" t="str">
            <v>Molina Healthcare of Texas</v>
          </cell>
          <cell r="F1082" t="str">
            <v>Molina Healthcare of Texas</v>
          </cell>
          <cell r="G1082" t="str">
            <v>DALLAS</v>
          </cell>
          <cell r="H1082" t="str">
            <v>STAR+PLUS</v>
          </cell>
        </row>
        <row r="1083">
          <cell r="B1083" t="str">
            <v>9F</v>
          </cell>
          <cell r="C1083" t="str">
            <v>Molina Healthcare of Texas</v>
          </cell>
          <cell r="F1083" t="str">
            <v>Molina Healthcare of Texas</v>
          </cell>
          <cell r="G1083" t="str">
            <v>DALLAS</v>
          </cell>
          <cell r="H1083" t="str">
            <v>STAR+PLUS</v>
          </cell>
        </row>
        <row r="1084">
          <cell r="B1084" t="str">
            <v>9F</v>
          </cell>
          <cell r="C1084" t="str">
            <v>Molina Healthcare of Texas</v>
          </cell>
          <cell r="F1084" t="str">
            <v>Molina Healthcare of Texas</v>
          </cell>
          <cell r="G1084" t="str">
            <v>DALLAS</v>
          </cell>
          <cell r="H1084" t="str">
            <v>STAR+PLUS</v>
          </cell>
        </row>
        <row r="1085">
          <cell r="B1085" t="str">
            <v>9F</v>
          </cell>
          <cell r="C1085" t="str">
            <v>Molina Healthcare of Texas</v>
          </cell>
          <cell r="F1085" t="str">
            <v>Molina Healthcare of Texas</v>
          </cell>
          <cell r="G1085" t="str">
            <v>DALLAS</v>
          </cell>
          <cell r="H1085" t="str">
            <v>STAR+PLUS</v>
          </cell>
        </row>
        <row r="1086">
          <cell r="B1086" t="str">
            <v>9F</v>
          </cell>
          <cell r="C1086" t="str">
            <v>Molina Healthcare of Texas</v>
          </cell>
          <cell r="F1086" t="str">
            <v>Molina Healthcare of Texas</v>
          </cell>
          <cell r="G1086" t="str">
            <v>DALLAS</v>
          </cell>
          <cell r="H1086" t="str">
            <v>STAR+PLUS</v>
          </cell>
        </row>
        <row r="1087">
          <cell r="B1087" t="str">
            <v>9F</v>
          </cell>
          <cell r="C1087" t="str">
            <v>Molina Healthcare of Texas</v>
          </cell>
          <cell r="F1087" t="str">
            <v>Molina Healthcare of Texas</v>
          </cell>
          <cell r="G1087" t="str">
            <v>DALLAS</v>
          </cell>
          <cell r="H1087" t="str">
            <v>STAR+PLUS</v>
          </cell>
        </row>
        <row r="1088">
          <cell r="B1088" t="str">
            <v>9F</v>
          </cell>
          <cell r="C1088" t="str">
            <v>Molina Healthcare of Texas</v>
          </cell>
          <cell r="F1088" t="str">
            <v>Molina Healthcare of Texas</v>
          </cell>
          <cell r="G1088" t="str">
            <v>DALLAS</v>
          </cell>
          <cell r="H1088" t="str">
            <v>STAR+PLUS</v>
          </cell>
        </row>
        <row r="1089">
          <cell r="B1089" t="str">
            <v>9F</v>
          </cell>
          <cell r="C1089" t="str">
            <v>Molina Healthcare of Texas</v>
          </cell>
          <cell r="F1089" t="str">
            <v>Molina Healthcare of Texas</v>
          </cell>
          <cell r="G1089" t="str">
            <v>DALLAS</v>
          </cell>
          <cell r="H1089" t="str">
            <v>STAR+PLUS</v>
          </cell>
        </row>
        <row r="1090">
          <cell r="B1090" t="str">
            <v>9F</v>
          </cell>
          <cell r="C1090" t="str">
            <v>Molina Healthcare of Texas</v>
          </cell>
          <cell r="F1090" t="str">
            <v>Molina Healthcare of Texas</v>
          </cell>
          <cell r="G1090" t="str">
            <v>DALLAS</v>
          </cell>
          <cell r="H1090" t="str">
            <v>STAR+PLUS</v>
          </cell>
        </row>
        <row r="1091">
          <cell r="B1091" t="str">
            <v>9F</v>
          </cell>
          <cell r="C1091" t="str">
            <v>Molina Healthcare of Texas</v>
          </cell>
          <cell r="F1091" t="str">
            <v>Molina Healthcare of Texas</v>
          </cell>
          <cell r="G1091" t="str">
            <v>DALLAS</v>
          </cell>
          <cell r="H1091" t="str">
            <v>STAR+PLUS</v>
          </cell>
        </row>
        <row r="1092">
          <cell r="B1092" t="str">
            <v>9F</v>
          </cell>
          <cell r="C1092" t="str">
            <v>Molina Healthcare of Texas</v>
          </cell>
          <cell r="F1092" t="str">
            <v>Molina Healthcare of Texas</v>
          </cell>
          <cell r="G1092" t="str">
            <v>DALLAS</v>
          </cell>
          <cell r="H1092" t="str">
            <v>STAR+PLUS</v>
          </cell>
        </row>
        <row r="1093">
          <cell r="B1093" t="str">
            <v>9F</v>
          </cell>
          <cell r="C1093" t="str">
            <v>Molina Healthcare of Texas</v>
          </cell>
          <cell r="F1093" t="str">
            <v>Molina Healthcare of Texas</v>
          </cell>
          <cell r="G1093" t="str">
            <v>DALLAS</v>
          </cell>
          <cell r="H1093" t="str">
            <v>STAR+PLUS</v>
          </cell>
        </row>
        <row r="1094">
          <cell r="B1094" t="str">
            <v>9H</v>
          </cell>
          <cell r="C1094" t="str">
            <v>Superior Health Plan</v>
          </cell>
          <cell r="F1094" t="str">
            <v>Superior Health Plan</v>
          </cell>
          <cell r="G1094" t="str">
            <v>DALLAS</v>
          </cell>
          <cell r="H1094" t="str">
            <v>STAR+PLUS</v>
          </cell>
        </row>
        <row r="1095">
          <cell r="B1095" t="str">
            <v>9H</v>
          </cell>
          <cell r="C1095" t="str">
            <v>Superior Health Plan</v>
          </cell>
          <cell r="F1095" t="str">
            <v>Superior Health Plan</v>
          </cell>
          <cell r="G1095" t="str">
            <v>DALLAS</v>
          </cell>
          <cell r="H1095" t="str">
            <v>STAR+PLUS</v>
          </cell>
        </row>
        <row r="1096">
          <cell r="B1096" t="str">
            <v>9H</v>
          </cell>
          <cell r="C1096" t="str">
            <v>Superior Health Plan</v>
          </cell>
          <cell r="F1096" t="str">
            <v>Superior Health Plan</v>
          </cell>
          <cell r="G1096" t="str">
            <v>DALLAS</v>
          </cell>
          <cell r="H1096" t="str">
            <v>STAR+PLUS</v>
          </cell>
        </row>
        <row r="1097">
          <cell r="B1097" t="str">
            <v>9H</v>
          </cell>
          <cell r="C1097" t="str">
            <v>Superior Health Plan</v>
          </cell>
          <cell r="F1097" t="str">
            <v>Superior Health Plan</v>
          </cell>
          <cell r="G1097" t="str">
            <v>DALLAS</v>
          </cell>
          <cell r="H1097" t="str">
            <v>STAR+PLUS</v>
          </cell>
        </row>
        <row r="1098">
          <cell r="B1098" t="str">
            <v>9H</v>
          </cell>
          <cell r="C1098" t="str">
            <v>Superior Health Plan</v>
          </cell>
          <cell r="F1098" t="str">
            <v>Superior Health Plan</v>
          </cell>
          <cell r="G1098" t="str">
            <v>DALLAS</v>
          </cell>
          <cell r="H1098" t="str">
            <v>STAR+PLUS</v>
          </cell>
        </row>
        <row r="1099">
          <cell r="B1099" t="str">
            <v>9H</v>
          </cell>
          <cell r="C1099" t="str">
            <v>Superior Health Plan</v>
          </cell>
          <cell r="F1099" t="str">
            <v>Superior Health Plan</v>
          </cell>
          <cell r="G1099" t="str">
            <v>DALLAS</v>
          </cell>
          <cell r="H1099" t="str">
            <v>STAR+PLUS</v>
          </cell>
        </row>
        <row r="1100">
          <cell r="B1100" t="str">
            <v>9H</v>
          </cell>
          <cell r="C1100" t="str">
            <v>Superior Health Plan</v>
          </cell>
          <cell r="F1100" t="str">
            <v>Superior Health Plan</v>
          </cell>
          <cell r="G1100" t="str">
            <v>DALLAS</v>
          </cell>
          <cell r="H1100" t="str">
            <v>STAR+PLUS</v>
          </cell>
        </row>
        <row r="1101">
          <cell r="B1101" t="str">
            <v>9H</v>
          </cell>
          <cell r="C1101" t="str">
            <v>Superior Health Plan</v>
          </cell>
          <cell r="F1101" t="str">
            <v>Superior Health Plan</v>
          </cell>
          <cell r="G1101" t="str">
            <v>DALLAS</v>
          </cell>
          <cell r="H1101" t="str">
            <v>STAR+PLUS</v>
          </cell>
        </row>
        <row r="1102">
          <cell r="B1102" t="str">
            <v>9H</v>
          </cell>
          <cell r="C1102" t="str">
            <v>Superior Health Plan</v>
          </cell>
          <cell r="F1102" t="str">
            <v>Superior Health Plan</v>
          </cell>
          <cell r="G1102" t="str">
            <v>DALLAS</v>
          </cell>
          <cell r="H1102" t="str">
            <v>STAR+PLUS</v>
          </cell>
        </row>
        <row r="1103">
          <cell r="B1103" t="str">
            <v>9H</v>
          </cell>
          <cell r="C1103" t="str">
            <v>Superior Health Plan</v>
          </cell>
          <cell r="F1103" t="str">
            <v>Superior Health Plan</v>
          </cell>
          <cell r="G1103" t="str">
            <v>DALLAS</v>
          </cell>
          <cell r="H1103" t="str">
            <v>STAR+PLUS</v>
          </cell>
        </row>
        <row r="1104">
          <cell r="B1104" t="str">
            <v>9H</v>
          </cell>
          <cell r="C1104" t="str">
            <v>Superior Health Plan</v>
          </cell>
          <cell r="F1104" t="str">
            <v>Superior Health Plan</v>
          </cell>
          <cell r="G1104" t="str">
            <v>DALLAS</v>
          </cell>
          <cell r="H1104" t="str">
            <v>STAR+PLUS</v>
          </cell>
        </row>
        <row r="1105">
          <cell r="B1105" t="str">
            <v>9H</v>
          </cell>
          <cell r="C1105" t="str">
            <v>Superior Health Plan</v>
          </cell>
          <cell r="F1105" t="str">
            <v>Superior Health Plan</v>
          </cell>
          <cell r="G1105" t="str">
            <v>DALLAS</v>
          </cell>
          <cell r="H1105" t="str">
            <v>STAR+PLUS</v>
          </cell>
        </row>
        <row r="1106">
          <cell r="B1106" t="str">
            <v>C4</v>
          </cell>
          <cell r="C1106" t="str">
            <v>Superior Health Plan</v>
          </cell>
          <cell r="F1106" t="str">
            <v>Superior Health Plan</v>
          </cell>
          <cell r="G1106" t="str">
            <v>MRSA Central</v>
          </cell>
          <cell r="H1106" t="str">
            <v>STAR+PLUS</v>
          </cell>
        </row>
        <row r="1107">
          <cell r="B1107" t="str">
            <v>C4</v>
          </cell>
          <cell r="C1107" t="str">
            <v>Superior Health Plan</v>
          </cell>
          <cell r="F1107" t="str">
            <v>Superior Health Plan</v>
          </cell>
          <cell r="G1107" t="str">
            <v>MRSA Central</v>
          </cell>
          <cell r="H1107" t="str">
            <v>STAR+PLUS</v>
          </cell>
        </row>
        <row r="1108">
          <cell r="B1108" t="str">
            <v>C4</v>
          </cell>
          <cell r="C1108" t="str">
            <v>Superior Health Plan</v>
          </cell>
          <cell r="F1108" t="str">
            <v>Superior Health Plan</v>
          </cell>
          <cell r="G1108" t="str">
            <v>MRSA Central</v>
          </cell>
          <cell r="H1108" t="str">
            <v>STAR+PLUS</v>
          </cell>
        </row>
        <row r="1109">
          <cell r="B1109" t="str">
            <v>C4</v>
          </cell>
          <cell r="C1109" t="str">
            <v>Superior Health Plan</v>
          </cell>
          <cell r="F1109" t="str">
            <v>Superior Health Plan</v>
          </cell>
          <cell r="G1109" t="str">
            <v>MRSA Central</v>
          </cell>
          <cell r="H1109" t="str">
            <v>STAR+PLUS</v>
          </cell>
        </row>
        <row r="1110">
          <cell r="B1110" t="str">
            <v>C4</v>
          </cell>
          <cell r="C1110" t="str">
            <v>Superior Health Plan</v>
          </cell>
          <cell r="F1110" t="str">
            <v>Superior Health Plan</v>
          </cell>
          <cell r="G1110" t="str">
            <v>MRSA Central</v>
          </cell>
          <cell r="H1110" t="str">
            <v>STAR+PLUS</v>
          </cell>
        </row>
        <row r="1111">
          <cell r="B1111" t="str">
            <v>C4</v>
          </cell>
          <cell r="C1111" t="str">
            <v>Superior Health Plan</v>
          </cell>
          <cell r="F1111" t="str">
            <v>Superior Health Plan</v>
          </cell>
          <cell r="G1111" t="str">
            <v>MRSA Central</v>
          </cell>
          <cell r="H1111" t="str">
            <v>STAR+PLUS</v>
          </cell>
        </row>
        <row r="1112">
          <cell r="B1112" t="str">
            <v>C4</v>
          </cell>
          <cell r="C1112" t="str">
            <v>Superior Health Plan</v>
          </cell>
          <cell r="F1112" t="str">
            <v>Superior Health Plan</v>
          </cell>
          <cell r="G1112" t="str">
            <v>MRSA Central</v>
          </cell>
          <cell r="H1112" t="str">
            <v>STAR+PLUS</v>
          </cell>
        </row>
        <row r="1113">
          <cell r="B1113" t="str">
            <v>C4</v>
          </cell>
          <cell r="C1113" t="str">
            <v>Superior Health Plan</v>
          </cell>
          <cell r="F1113" t="str">
            <v>Superior Health Plan</v>
          </cell>
          <cell r="G1113" t="str">
            <v>MRSA Central</v>
          </cell>
          <cell r="H1113" t="str">
            <v>STAR+PLUS</v>
          </cell>
        </row>
        <row r="1114">
          <cell r="B1114" t="str">
            <v>C4</v>
          </cell>
          <cell r="C1114" t="str">
            <v>Superior Health Plan</v>
          </cell>
          <cell r="F1114" t="str">
            <v>Superior Health Plan</v>
          </cell>
          <cell r="G1114" t="str">
            <v>MRSA Central</v>
          </cell>
          <cell r="H1114" t="str">
            <v>STAR+PLUS</v>
          </cell>
        </row>
        <row r="1115">
          <cell r="B1115" t="str">
            <v>C4</v>
          </cell>
          <cell r="C1115" t="str">
            <v>Superior Health Plan</v>
          </cell>
          <cell r="F1115" t="str">
            <v>Superior Health Plan</v>
          </cell>
          <cell r="G1115" t="str">
            <v>MRSA Central</v>
          </cell>
          <cell r="H1115" t="str">
            <v>STAR+PLUS</v>
          </cell>
        </row>
        <row r="1116">
          <cell r="B1116" t="str">
            <v>C4</v>
          </cell>
          <cell r="C1116" t="str">
            <v>Superior Health Plan</v>
          </cell>
          <cell r="F1116" t="str">
            <v>Superior Health Plan</v>
          </cell>
          <cell r="G1116" t="str">
            <v>MRSA Central</v>
          </cell>
          <cell r="H1116" t="str">
            <v>STAR+PLUS</v>
          </cell>
        </row>
        <row r="1117">
          <cell r="B1117" t="str">
            <v>C4</v>
          </cell>
          <cell r="C1117" t="str">
            <v>Superior Health Plan</v>
          </cell>
          <cell r="F1117" t="str">
            <v>Superior Health Plan</v>
          </cell>
          <cell r="G1117" t="str">
            <v>MRSA Central</v>
          </cell>
          <cell r="H1117" t="str">
            <v>STAR+PLUS</v>
          </cell>
        </row>
        <row r="1118">
          <cell r="B1118" t="str">
            <v>C5</v>
          </cell>
          <cell r="C1118" t="str">
            <v>UnitedHealthCare Community Plan</v>
          </cell>
          <cell r="F1118" t="str">
            <v>UnitedHealthCare Community Plan</v>
          </cell>
          <cell r="G1118" t="str">
            <v>MRSA Central</v>
          </cell>
          <cell r="H1118" t="str">
            <v>STAR+PLUS</v>
          </cell>
        </row>
        <row r="1119">
          <cell r="B1119" t="str">
            <v>C5</v>
          </cell>
          <cell r="C1119" t="str">
            <v>UnitedHealthCare Community Plan</v>
          </cell>
          <cell r="F1119" t="str">
            <v>UnitedHealthCare Community Plan</v>
          </cell>
          <cell r="G1119" t="str">
            <v>MRSA Central</v>
          </cell>
          <cell r="H1119" t="str">
            <v>STAR+PLUS</v>
          </cell>
        </row>
        <row r="1120">
          <cell r="B1120" t="str">
            <v>C5</v>
          </cell>
          <cell r="C1120" t="str">
            <v>UnitedHealthCare Community Plan</v>
          </cell>
          <cell r="F1120" t="str">
            <v>UnitedHealthCare Community Plan</v>
          </cell>
          <cell r="G1120" t="str">
            <v>MRSA Central</v>
          </cell>
          <cell r="H1120" t="str">
            <v>STAR+PLUS</v>
          </cell>
        </row>
        <row r="1121">
          <cell r="B1121" t="str">
            <v>C5</v>
          </cell>
          <cell r="C1121" t="str">
            <v>UnitedHealthCare Community Plan</v>
          </cell>
          <cell r="F1121" t="str">
            <v>UnitedHealthCare Community Plan</v>
          </cell>
          <cell r="G1121" t="str">
            <v>MRSA Central</v>
          </cell>
          <cell r="H1121" t="str">
            <v>STAR+PLUS</v>
          </cell>
        </row>
        <row r="1122">
          <cell r="B1122" t="str">
            <v>C5</v>
          </cell>
          <cell r="C1122" t="str">
            <v>UnitedHealthCare Community Plan</v>
          </cell>
          <cell r="F1122" t="str">
            <v>UnitedHealthCare Community Plan</v>
          </cell>
          <cell r="G1122" t="str">
            <v>MRSA Central</v>
          </cell>
          <cell r="H1122" t="str">
            <v>STAR+PLUS</v>
          </cell>
        </row>
        <row r="1123">
          <cell r="B1123" t="str">
            <v>C5</v>
          </cell>
          <cell r="C1123" t="str">
            <v>UnitedHealthCare Community Plan</v>
          </cell>
          <cell r="F1123" t="str">
            <v>UnitedHealthCare Community Plan</v>
          </cell>
          <cell r="G1123" t="str">
            <v>MRSA Central</v>
          </cell>
          <cell r="H1123" t="str">
            <v>STAR+PLUS</v>
          </cell>
        </row>
        <row r="1124">
          <cell r="B1124" t="str">
            <v>C5</v>
          </cell>
          <cell r="C1124" t="str">
            <v>UnitedHealthCare Community Plan</v>
          </cell>
          <cell r="F1124" t="str">
            <v>UnitedHealthCare Community Plan</v>
          </cell>
          <cell r="G1124" t="str">
            <v>MRSA Central</v>
          </cell>
          <cell r="H1124" t="str">
            <v>STAR+PLUS</v>
          </cell>
        </row>
        <row r="1125">
          <cell r="B1125" t="str">
            <v>C5</v>
          </cell>
          <cell r="C1125" t="str">
            <v>UnitedHealthCare Community Plan</v>
          </cell>
          <cell r="F1125" t="str">
            <v>UnitedHealthCare Community Plan</v>
          </cell>
          <cell r="G1125" t="str">
            <v>MRSA Central</v>
          </cell>
          <cell r="H1125" t="str">
            <v>STAR+PLUS</v>
          </cell>
        </row>
        <row r="1126">
          <cell r="B1126" t="str">
            <v>C5</v>
          </cell>
          <cell r="C1126" t="str">
            <v>UnitedHealthCare Community Plan</v>
          </cell>
          <cell r="F1126" t="str">
            <v>UnitedHealthCare Community Plan</v>
          </cell>
          <cell r="G1126" t="str">
            <v>MRSA Central</v>
          </cell>
          <cell r="H1126" t="str">
            <v>STAR+PLUS</v>
          </cell>
        </row>
        <row r="1127">
          <cell r="B1127" t="str">
            <v>C5</v>
          </cell>
          <cell r="C1127" t="str">
            <v>UnitedHealthCare Community Plan</v>
          </cell>
          <cell r="F1127" t="str">
            <v>UnitedHealthCare Community Plan</v>
          </cell>
          <cell r="G1127" t="str">
            <v>MRSA Central</v>
          </cell>
          <cell r="H1127" t="str">
            <v>STAR+PLUS</v>
          </cell>
        </row>
        <row r="1128">
          <cell r="B1128" t="str">
            <v>C5</v>
          </cell>
          <cell r="C1128" t="str">
            <v>UnitedHealthCare Community Plan</v>
          </cell>
          <cell r="F1128" t="str">
            <v>UnitedHealthCare Community Plan</v>
          </cell>
          <cell r="G1128" t="str">
            <v>MRSA Central</v>
          </cell>
          <cell r="H1128" t="str">
            <v>STAR+PLUS</v>
          </cell>
        </row>
        <row r="1129">
          <cell r="B1129" t="str">
            <v>C5</v>
          </cell>
          <cell r="C1129" t="str">
            <v>UnitedHealthCare Community Plan</v>
          </cell>
          <cell r="F1129" t="str">
            <v>UnitedHealthCare Community Plan</v>
          </cell>
          <cell r="G1129" t="str">
            <v>MRSA Central</v>
          </cell>
          <cell r="H1129" t="str">
            <v>STAR+PLUS</v>
          </cell>
        </row>
        <row r="1130">
          <cell r="B1130" t="str">
            <v>H5</v>
          </cell>
          <cell r="C1130" t="str">
            <v>Superior Health Plan</v>
          </cell>
          <cell r="F1130" t="str">
            <v>Superior Health Plan</v>
          </cell>
          <cell r="G1130" t="str">
            <v>Hidalgo</v>
          </cell>
          <cell r="H1130" t="str">
            <v>STAR+PLUS</v>
          </cell>
        </row>
        <row r="1131">
          <cell r="B1131" t="str">
            <v>H5</v>
          </cell>
          <cell r="C1131" t="str">
            <v>Superior Health Plan</v>
          </cell>
          <cell r="F1131" t="str">
            <v>Superior Health Plan</v>
          </cell>
          <cell r="G1131" t="str">
            <v>Hidalgo</v>
          </cell>
          <cell r="H1131" t="str">
            <v>STAR+PLUS</v>
          </cell>
        </row>
        <row r="1132">
          <cell r="B1132" t="str">
            <v>H5</v>
          </cell>
          <cell r="C1132" t="str">
            <v>Superior Health Plan</v>
          </cell>
          <cell r="F1132" t="str">
            <v>Superior Health Plan</v>
          </cell>
          <cell r="G1132" t="str">
            <v>Hidalgo</v>
          </cell>
          <cell r="H1132" t="str">
            <v>STAR+PLUS</v>
          </cell>
        </row>
        <row r="1133">
          <cell r="B1133" t="str">
            <v>H5</v>
          </cell>
          <cell r="C1133" t="str">
            <v>Superior Health Plan</v>
          </cell>
          <cell r="F1133" t="str">
            <v>Superior Health Plan</v>
          </cell>
          <cell r="G1133" t="str">
            <v>Hidalgo</v>
          </cell>
          <cell r="H1133" t="str">
            <v>STAR+PLUS</v>
          </cell>
        </row>
        <row r="1134">
          <cell r="B1134" t="str">
            <v>H5</v>
          </cell>
          <cell r="C1134" t="str">
            <v>Superior Health Plan</v>
          </cell>
          <cell r="F1134" t="str">
            <v>Superior Health Plan</v>
          </cell>
          <cell r="G1134" t="str">
            <v>Hidalgo</v>
          </cell>
          <cell r="H1134" t="str">
            <v>STAR+PLUS</v>
          </cell>
        </row>
        <row r="1135">
          <cell r="B1135" t="str">
            <v>H5</v>
          </cell>
          <cell r="C1135" t="str">
            <v>Superior Health Plan</v>
          </cell>
          <cell r="F1135" t="str">
            <v>Superior Health Plan</v>
          </cell>
          <cell r="G1135" t="str">
            <v>Hidalgo</v>
          </cell>
          <cell r="H1135" t="str">
            <v>STAR+PLUS</v>
          </cell>
        </row>
        <row r="1136">
          <cell r="B1136" t="str">
            <v>H5</v>
          </cell>
          <cell r="C1136" t="str">
            <v>Superior Health Plan</v>
          </cell>
          <cell r="F1136" t="str">
            <v>Superior Health Plan</v>
          </cell>
          <cell r="G1136" t="str">
            <v>Hidalgo</v>
          </cell>
          <cell r="H1136" t="str">
            <v>STAR+PLUS</v>
          </cell>
        </row>
        <row r="1137">
          <cell r="B1137" t="str">
            <v>H5</v>
          </cell>
          <cell r="C1137" t="str">
            <v>Superior Health Plan</v>
          </cell>
          <cell r="F1137" t="str">
            <v>Superior Health Plan</v>
          </cell>
          <cell r="G1137" t="str">
            <v>Hidalgo</v>
          </cell>
          <cell r="H1137" t="str">
            <v>STAR+PLUS</v>
          </cell>
        </row>
        <row r="1138">
          <cell r="B1138" t="str">
            <v>H5</v>
          </cell>
          <cell r="C1138" t="str">
            <v>Superior Health Plan</v>
          </cell>
          <cell r="F1138" t="str">
            <v>Superior Health Plan</v>
          </cell>
          <cell r="G1138" t="str">
            <v>Hidalgo</v>
          </cell>
          <cell r="H1138" t="str">
            <v>STAR+PLUS</v>
          </cell>
        </row>
        <row r="1139">
          <cell r="B1139" t="str">
            <v>H5</v>
          </cell>
          <cell r="C1139" t="str">
            <v>Superior Health Plan</v>
          </cell>
          <cell r="F1139" t="str">
            <v>Superior Health Plan</v>
          </cell>
          <cell r="G1139" t="str">
            <v>Hidalgo</v>
          </cell>
          <cell r="H1139" t="str">
            <v>STAR+PLUS</v>
          </cell>
        </row>
        <row r="1140">
          <cell r="B1140" t="str">
            <v>H5</v>
          </cell>
          <cell r="C1140" t="str">
            <v>Superior Health Plan</v>
          </cell>
          <cell r="F1140" t="str">
            <v>Superior Health Plan</v>
          </cell>
          <cell r="G1140" t="str">
            <v>Hidalgo</v>
          </cell>
          <cell r="H1140" t="str">
            <v>STAR+PLUS</v>
          </cell>
        </row>
        <row r="1141">
          <cell r="B1141" t="str">
            <v>H5</v>
          </cell>
          <cell r="C1141" t="str">
            <v>Superior Health Plan</v>
          </cell>
          <cell r="F1141" t="str">
            <v>Superior Health Plan</v>
          </cell>
          <cell r="G1141" t="str">
            <v>Hidalgo</v>
          </cell>
          <cell r="H1141" t="str">
            <v>STAR+PLUS</v>
          </cell>
        </row>
        <row r="1142">
          <cell r="B1142" t="str">
            <v>H6</v>
          </cell>
          <cell r="C1142" t="str">
            <v>Molina Healthcare of Texas</v>
          </cell>
          <cell r="F1142" t="str">
            <v>Molina Healthcare of Texas</v>
          </cell>
          <cell r="G1142" t="str">
            <v>Hidalgo</v>
          </cell>
          <cell r="H1142" t="str">
            <v>STAR+PLUS</v>
          </cell>
        </row>
        <row r="1143">
          <cell r="B1143" t="str">
            <v>H6</v>
          </cell>
          <cell r="C1143" t="str">
            <v>Molina Healthcare of Texas</v>
          </cell>
          <cell r="F1143" t="str">
            <v>Molina Healthcare of Texas</v>
          </cell>
          <cell r="G1143" t="str">
            <v>Hidalgo</v>
          </cell>
          <cell r="H1143" t="str">
            <v>STAR+PLUS</v>
          </cell>
        </row>
        <row r="1144">
          <cell r="B1144" t="str">
            <v>H6</v>
          </cell>
          <cell r="C1144" t="str">
            <v>Molina Healthcare of Texas</v>
          </cell>
          <cell r="F1144" t="str">
            <v>Molina Healthcare of Texas</v>
          </cell>
          <cell r="G1144" t="str">
            <v>Hidalgo</v>
          </cell>
          <cell r="H1144" t="str">
            <v>STAR+PLUS</v>
          </cell>
        </row>
        <row r="1145">
          <cell r="B1145" t="str">
            <v>H6</v>
          </cell>
          <cell r="C1145" t="str">
            <v>Molina Healthcare of Texas</v>
          </cell>
          <cell r="F1145" t="str">
            <v>Molina Healthcare of Texas</v>
          </cell>
          <cell r="G1145" t="str">
            <v>Hidalgo</v>
          </cell>
          <cell r="H1145" t="str">
            <v>STAR+PLUS</v>
          </cell>
        </row>
        <row r="1146">
          <cell r="B1146" t="str">
            <v>H6</v>
          </cell>
          <cell r="C1146" t="str">
            <v>Molina Healthcare of Texas</v>
          </cell>
          <cell r="F1146" t="str">
            <v>Molina Healthcare of Texas</v>
          </cell>
          <cell r="G1146" t="str">
            <v>Hidalgo</v>
          </cell>
          <cell r="H1146" t="str">
            <v>STAR+PLUS</v>
          </cell>
        </row>
        <row r="1147">
          <cell r="B1147" t="str">
            <v>H6</v>
          </cell>
          <cell r="C1147" t="str">
            <v>Molina Healthcare of Texas</v>
          </cell>
          <cell r="F1147" t="str">
            <v>Molina Healthcare of Texas</v>
          </cell>
          <cell r="G1147" t="str">
            <v>Hidalgo</v>
          </cell>
          <cell r="H1147" t="str">
            <v>STAR+PLUS</v>
          </cell>
        </row>
        <row r="1148">
          <cell r="B1148" t="str">
            <v>H6</v>
          </cell>
          <cell r="C1148" t="str">
            <v>Molina Healthcare of Texas</v>
          </cell>
          <cell r="F1148" t="str">
            <v>Molina Healthcare of Texas</v>
          </cell>
          <cell r="G1148" t="str">
            <v>Hidalgo</v>
          </cell>
          <cell r="H1148" t="str">
            <v>STAR+PLUS</v>
          </cell>
        </row>
        <row r="1149">
          <cell r="B1149" t="str">
            <v>H6</v>
          </cell>
          <cell r="C1149" t="str">
            <v>Molina Healthcare of Texas</v>
          </cell>
          <cell r="F1149" t="str">
            <v>Molina Healthcare of Texas</v>
          </cell>
          <cell r="G1149" t="str">
            <v>Hidalgo</v>
          </cell>
          <cell r="H1149" t="str">
            <v>STAR+PLUS</v>
          </cell>
        </row>
        <row r="1150">
          <cell r="B1150" t="str">
            <v>H6</v>
          </cell>
          <cell r="C1150" t="str">
            <v>Molina Healthcare of Texas</v>
          </cell>
          <cell r="F1150" t="str">
            <v>Molina Healthcare of Texas</v>
          </cell>
          <cell r="G1150" t="str">
            <v>Hidalgo</v>
          </cell>
          <cell r="H1150" t="str">
            <v>STAR+PLUS</v>
          </cell>
        </row>
        <row r="1151">
          <cell r="B1151" t="str">
            <v>H6</v>
          </cell>
          <cell r="C1151" t="str">
            <v>Molina Healthcare of Texas</v>
          </cell>
          <cell r="F1151" t="str">
            <v>Molina Healthcare of Texas</v>
          </cell>
          <cell r="G1151" t="str">
            <v>Hidalgo</v>
          </cell>
          <cell r="H1151" t="str">
            <v>STAR+PLUS</v>
          </cell>
        </row>
        <row r="1152">
          <cell r="B1152" t="str">
            <v>H6</v>
          </cell>
          <cell r="C1152" t="str">
            <v>Molina Healthcare of Texas</v>
          </cell>
          <cell r="F1152" t="str">
            <v>Molina Healthcare of Texas</v>
          </cell>
          <cell r="G1152" t="str">
            <v>Hidalgo</v>
          </cell>
          <cell r="H1152" t="str">
            <v>STAR+PLUS</v>
          </cell>
        </row>
        <row r="1153">
          <cell r="B1153" t="str">
            <v>H6</v>
          </cell>
          <cell r="C1153" t="str">
            <v>Molina Healthcare of Texas</v>
          </cell>
          <cell r="F1153" t="str">
            <v>Molina Healthcare of Texas</v>
          </cell>
          <cell r="G1153" t="str">
            <v>Hidalgo</v>
          </cell>
          <cell r="H1153" t="str">
            <v>STAR+PLUS</v>
          </cell>
        </row>
        <row r="1154">
          <cell r="B1154" t="str">
            <v>N4</v>
          </cell>
          <cell r="C1154" t="str">
            <v>UnitedHealthCare Community Plan</v>
          </cell>
          <cell r="F1154" t="str">
            <v>UnitedHealthCare Community Plan</v>
          </cell>
          <cell r="G1154" t="str">
            <v>MRSA Northeast</v>
          </cell>
          <cell r="H1154" t="str">
            <v>STAR+PLUS</v>
          </cell>
        </row>
        <row r="1155">
          <cell r="B1155" t="str">
            <v>N4</v>
          </cell>
          <cell r="C1155" t="str">
            <v>UnitedHealthCare Community Plan</v>
          </cell>
          <cell r="F1155" t="str">
            <v>UnitedHealthCare Community Plan</v>
          </cell>
          <cell r="G1155" t="str">
            <v>MRSA Northeast</v>
          </cell>
          <cell r="H1155" t="str">
            <v>STAR+PLUS</v>
          </cell>
        </row>
        <row r="1156">
          <cell r="B1156" t="str">
            <v>N4</v>
          </cell>
          <cell r="C1156" t="str">
            <v>UnitedHealthCare Community Plan</v>
          </cell>
          <cell r="F1156" t="str">
            <v>UnitedHealthCare Community Plan</v>
          </cell>
          <cell r="G1156" t="str">
            <v>MRSA Northeast</v>
          </cell>
          <cell r="H1156" t="str">
            <v>STAR+PLUS</v>
          </cell>
        </row>
        <row r="1157">
          <cell r="B1157" t="str">
            <v>N4</v>
          </cell>
          <cell r="C1157" t="str">
            <v>UnitedHealthCare Community Plan</v>
          </cell>
          <cell r="F1157" t="str">
            <v>UnitedHealthCare Community Plan</v>
          </cell>
          <cell r="G1157" t="str">
            <v>MRSA Northeast</v>
          </cell>
          <cell r="H1157" t="str">
            <v>STAR+PLUS</v>
          </cell>
        </row>
        <row r="1158">
          <cell r="B1158" t="str">
            <v>N4</v>
          </cell>
          <cell r="C1158" t="str">
            <v>UnitedHealthCare Community Plan</v>
          </cell>
          <cell r="F1158" t="str">
            <v>UnitedHealthCare Community Plan</v>
          </cell>
          <cell r="G1158" t="str">
            <v>MRSA Northeast</v>
          </cell>
          <cell r="H1158" t="str">
            <v>STAR+PLUS</v>
          </cell>
        </row>
        <row r="1159">
          <cell r="B1159" t="str">
            <v>N4</v>
          </cell>
          <cell r="C1159" t="str">
            <v>UnitedHealthCare Community Plan</v>
          </cell>
          <cell r="F1159" t="str">
            <v>UnitedHealthCare Community Plan</v>
          </cell>
          <cell r="G1159" t="str">
            <v>MRSA Northeast</v>
          </cell>
          <cell r="H1159" t="str">
            <v>STAR+PLUS</v>
          </cell>
        </row>
        <row r="1160">
          <cell r="B1160" t="str">
            <v>N4</v>
          </cell>
          <cell r="C1160" t="str">
            <v>UnitedHealthCare Community Plan</v>
          </cell>
          <cell r="F1160" t="str">
            <v>UnitedHealthCare Community Plan</v>
          </cell>
          <cell r="G1160" t="str">
            <v>MRSA Northeast</v>
          </cell>
          <cell r="H1160" t="str">
            <v>STAR+PLUS</v>
          </cell>
        </row>
        <row r="1161">
          <cell r="B1161" t="str">
            <v>N4</v>
          </cell>
          <cell r="C1161" t="str">
            <v>UnitedHealthCare Community Plan</v>
          </cell>
          <cell r="F1161" t="str">
            <v>UnitedHealthCare Community Plan</v>
          </cell>
          <cell r="G1161" t="str">
            <v>MRSA Northeast</v>
          </cell>
          <cell r="H1161" t="str">
            <v>STAR+PLUS</v>
          </cell>
        </row>
        <row r="1162">
          <cell r="B1162" t="str">
            <v>N4</v>
          </cell>
          <cell r="C1162" t="str">
            <v>UnitedHealthCare Community Plan</v>
          </cell>
          <cell r="F1162" t="str">
            <v>UnitedHealthCare Community Plan</v>
          </cell>
          <cell r="G1162" t="str">
            <v>MRSA Northeast</v>
          </cell>
          <cell r="H1162" t="str">
            <v>STAR+PLUS</v>
          </cell>
        </row>
        <row r="1163">
          <cell r="B1163" t="str">
            <v>N4</v>
          </cell>
          <cell r="C1163" t="str">
            <v>UnitedHealthCare Community Plan</v>
          </cell>
          <cell r="F1163" t="str">
            <v>UnitedHealthCare Community Plan</v>
          </cell>
          <cell r="G1163" t="str">
            <v>MRSA Northeast</v>
          </cell>
          <cell r="H1163" t="str">
            <v>STAR+PLUS</v>
          </cell>
        </row>
        <row r="1164">
          <cell r="B1164" t="str">
            <v>N4</v>
          </cell>
          <cell r="C1164" t="str">
            <v>UnitedHealthCare Community Plan</v>
          </cell>
          <cell r="F1164" t="str">
            <v>UnitedHealthCare Community Plan</v>
          </cell>
          <cell r="G1164" t="str">
            <v>MRSA Northeast</v>
          </cell>
          <cell r="H1164" t="str">
            <v>STAR+PLUS</v>
          </cell>
        </row>
        <row r="1165">
          <cell r="B1165" t="str">
            <v>N4</v>
          </cell>
          <cell r="C1165" t="str">
            <v>UnitedHealthCare Community Plan</v>
          </cell>
          <cell r="F1165" t="str">
            <v>UnitedHealthCare Community Plan</v>
          </cell>
          <cell r="G1165" t="str">
            <v>MRSA Northeast</v>
          </cell>
          <cell r="H1165" t="str">
            <v>STAR+PLUS</v>
          </cell>
        </row>
        <row r="1166">
          <cell r="B1166" t="str">
            <v>P1</v>
          </cell>
          <cell r="C1166" t="str">
            <v>Molina Healthcare of Texas</v>
          </cell>
          <cell r="F1166" t="str">
            <v>Molina Healthcare of Texas</v>
          </cell>
          <cell r="G1166" t="str">
            <v>Tarrant</v>
          </cell>
          <cell r="H1166" t="str">
            <v>STAR+PLUS</v>
          </cell>
        </row>
        <row r="1167">
          <cell r="B1167" t="str">
            <v>P1</v>
          </cell>
          <cell r="C1167" t="str">
            <v>Molina Healthcare of Texas</v>
          </cell>
          <cell r="F1167" t="str">
            <v>Molina Healthcare of Texas</v>
          </cell>
          <cell r="G1167" t="str">
            <v>Tarrant</v>
          </cell>
          <cell r="H1167" t="str">
            <v>STAR+PLUS</v>
          </cell>
        </row>
        <row r="1168">
          <cell r="B1168" t="str">
            <v>P1</v>
          </cell>
          <cell r="C1168" t="str">
            <v>Molina Healthcare of Texas</v>
          </cell>
          <cell r="F1168" t="str">
            <v>Molina Healthcare of Texas</v>
          </cell>
          <cell r="G1168" t="str">
            <v>Tarrant</v>
          </cell>
          <cell r="H1168" t="str">
            <v>STAR+PLUS</v>
          </cell>
        </row>
        <row r="1169">
          <cell r="B1169" t="str">
            <v>P1</v>
          </cell>
          <cell r="C1169" t="str">
            <v>Molina Healthcare of Texas</v>
          </cell>
          <cell r="F1169" t="str">
            <v>Molina Healthcare of Texas</v>
          </cell>
          <cell r="G1169" t="str">
            <v>Tarrant</v>
          </cell>
          <cell r="H1169" t="str">
            <v>STAR+PLUS</v>
          </cell>
        </row>
        <row r="1170">
          <cell r="B1170" t="str">
            <v>P1</v>
          </cell>
          <cell r="C1170" t="str">
            <v>Molina Healthcare of Texas</v>
          </cell>
          <cell r="F1170" t="str">
            <v>Molina Healthcare of Texas</v>
          </cell>
          <cell r="G1170" t="str">
            <v>Tarrant</v>
          </cell>
          <cell r="H1170" t="str">
            <v>STAR+PLUS</v>
          </cell>
        </row>
        <row r="1171">
          <cell r="B1171" t="str">
            <v>P1</v>
          </cell>
          <cell r="C1171" t="str">
            <v>Molina Healthcare of Texas</v>
          </cell>
          <cell r="F1171" t="str">
            <v>Molina Healthcare of Texas</v>
          </cell>
          <cell r="G1171" t="str">
            <v>Tarrant</v>
          </cell>
          <cell r="H1171" t="str">
            <v>STAR+PLUS</v>
          </cell>
        </row>
        <row r="1172">
          <cell r="B1172" t="str">
            <v>P1</v>
          </cell>
          <cell r="C1172" t="str">
            <v>Molina Healthcare of Texas</v>
          </cell>
          <cell r="F1172" t="str">
            <v>Molina Healthcare of Texas</v>
          </cell>
          <cell r="G1172" t="str">
            <v>Tarrant</v>
          </cell>
          <cell r="H1172" t="str">
            <v>STAR+PLUS</v>
          </cell>
        </row>
        <row r="1173">
          <cell r="B1173" t="str">
            <v>P1</v>
          </cell>
          <cell r="C1173" t="str">
            <v>Molina Healthcare of Texas</v>
          </cell>
          <cell r="F1173" t="str">
            <v>Molina Healthcare of Texas</v>
          </cell>
          <cell r="G1173" t="str">
            <v>Tarrant</v>
          </cell>
          <cell r="H1173" t="str">
            <v>STAR+PLUS</v>
          </cell>
        </row>
        <row r="1174">
          <cell r="B1174" t="str">
            <v>P1</v>
          </cell>
          <cell r="C1174" t="str">
            <v>Molina Healthcare of Texas</v>
          </cell>
          <cell r="F1174" t="str">
            <v>Molina Healthcare of Texas</v>
          </cell>
          <cell r="G1174" t="str">
            <v>Tarrant</v>
          </cell>
          <cell r="H1174" t="str">
            <v>STAR+PLUS</v>
          </cell>
        </row>
        <row r="1175">
          <cell r="B1175" t="str">
            <v>P1</v>
          </cell>
          <cell r="C1175" t="str">
            <v>Molina Healthcare of Texas</v>
          </cell>
          <cell r="F1175" t="str">
            <v>Molina Healthcare of Texas</v>
          </cell>
          <cell r="G1175" t="str">
            <v>Tarrant</v>
          </cell>
          <cell r="H1175" t="str">
            <v>STAR+PLUS</v>
          </cell>
        </row>
        <row r="1176">
          <cell r="B1176" t="str">
            <v>P1</v>
          </cell>
          <cell r="C1176" t="str">
            <v>Molina Healthcare of Texas</v>
          </cell>
          <cell r="F1176" t="str">
            <v>Molina Healthcare of Texas</v>
          </cell>
          <cell r="G1176" t="str">
            <v>Tarrant</v>
          </cell>
          <cell r="H1176" t="str">
            <v>STAR+PLUS</v>
          </cell>
        </row>
        <row r="1177">
          <cell r="B1177" t="str">
            <v>P1</v>
          </cell>
          <cell r="C1177" t="str">
            <v>Molina Healthcare of Texas</v>
          </cell>
          <cell r="F1177" t="str">
            <v>Molina Healthcare of Texas</v>
          </cell>
          <cell r="G1177" t="str">
            <v>Tarrant</v>
          </cell>
          <cell r="H1177" t="str">
            <v>STAR+PLUS</v>
          </cell>
        </row>
        <row r="1178">
          <cell r="B1178" t="str">
            <v>P2</v>
          </cell>
          <cell r="C1178" t="str">
            <v>Molina Healthcare of Texas</v>
          </cell>
          <cell r="F1178" t="str">
            <v>Molina Healthcare of Texas</v>
          </cell>
          <cell r="G1178" t="str">
            <v>MRSA Northeast</v>
          </cell>
          <cell r="H1178" t="str">
            <v>STAR+PLUS</v>
          </cell>
        </row>
        <row r="1179">
          <cell r="B1179" t="str">
            <v>P2</v>
          </cell>
          <cell r="C1179" t="str">
            <v>Molina Healthcare of Texas</v>
          </cell>
          <cell r="F1179" t="str">
            <v>Molina Healthcare of Texas</v>
          </cell>
          <cell r="G1179" t="str">
            <v>MRSA Northeast</v>
          </cell>
          <cell r="H1179" t="str">
            <v>STAR+PLUS</v>
          </cell>
        </row>
        <row r="1180">
          <cell r="B1180" t="str">
            <v>P2</v>
          </cell>
          <cell r="C1180" t="str">
            <v>Molina Healthcare of Texas</v>
          </cell>
          <cell r="F1180" t="str">
            <v>Molina Healthcare of Texas</v>
          </cell>
          <cell r="G1180" t="str">
            <v>MRSA Northeast</v>
          </cell>
          <cell r="H1180" t="str">
            <v>STAR+PLUS</v>
          </cell>
        </row>
        <row r="1181">
          <cell r="B1181" t="str">
            <v>P2</v>
          </cell>
          <cell r="C1181" t="str">
            <v>Molina Healthcare of Texas</v>
          </cell>
          <cell r="F1181" t="str">
            <v>Molina Healthcare of Texas</v>
          </cell>
          <cell r="G1181" t="str">
            <v>MRSA Northeast</v>
          </cell>
          <cell r="H1181" t="str">
            <v>STAR+PLUS</v>
          </cell>
        </row>
        <row r="1182">
          <cell r="B1182" t="str">
            <v>P2</v>
          </cell>
          <cell r="C1182" t="str">
            <v>Molina Healthcare of Texas</v>
          </cell>
          <cell r="F1182" t="str">
            <v>Molina Healthcare of Texas</v>
          </cell>
          <cell r="G1182" t="str">
            <v>MRSA Northeast</v>
          </cell>
          <cell r="H1182" t="str">
            <v>STAR+PLUS</v>
          </cell>
        </row>
        <row r="1183">
          <cell r="B1183" t="str">
            <v>P2</v>
          </cell>
          <cell r="C1183" t="str">
            <v>Molina Healthcare of Texas</v>
          </cell>
          <cell r="F1183" t="str">
            <v>Molina Healthcare of Texas</v>
          </cell>
          <cell r="G1183" t="str">
            <v>MRSA Northeast</v>
          </cell>
          <cell r="H1183" t="str">
            <v>STAR+PLUS</v>
          </cell>
        </row>
        <row r="1184">
          <cell r="B1184" t="str">
            <v>P2</v>
          </cell>
          <cell r="C1184" t="str">
            <v>Molina Healthcare of Texas</v>
          </cell>
          <cell r="F1184" t="str">
            <v>Molina Healthcare of Texas</v>
          </cell>
          <cell r="G1184" t="str">
            <v>MRSA Northeast</v>
          </cell>
          <cell r="H1184" t="str">
            <v>STAR+PLUS</v>
          </cell>
        </row>
        <row r="1185">
          <cell r="B1185" t="str">
            <v>P2</v>
          </cell>
          <cell r="C1185" t="str">
            <v>Molina Healthcare of Texas</v>
          </cell>
          <cell r="F1185" t="str">
            <v>Molina Healthcare of Texas</v>
          </cell>
          <cell r="G1185" t="str">
            <v>MRSA Northeast</v>
          </cell>
          <cell r="H1185" t="str">
            <v>STAR+PLUS</v>
          </cell>
        </row>
        <row r="1186">
          <cell r="B1186" t="str">
            <v>P2</v>
          </cell>
          <cell r="C1186" t="str">
            <v>Molina Healthcare of Texas</v>
          </cell>
          <cell r="F1186" t="str">
            <v>Molina Healthcare of Texas</v>
          </cell>
          <cell r="G1186" t="str">
            <v>MRSA Northeast</v>
          </cell>
          <cell r="H1186" t="str">
            <v>STAR+PLUS</v>
          </cell>
        </row>
        <row r="1187">
          <cell r="B1187" t="str">
            <v>P2</v>
          </cell>
          <cell r="C1187" t="str">
            <v>Molina Healthcare of Texas</v>
          </cell>
          <cell r="F1187" t="str">
            <v>Molina Healthcare of Texas</v>
          </cell>
          <cell r="G1187" t="str">
            <v>MRSA Northeast</v>
          </cell>
          <cell r="H1187" t="str">
            <v>STAR+PLUS</v>
          </cell>
        </row>
        <row r="1188">
          <cell r="B1188" t="str">
            <v>P2</v>
          </cell>
          <cell r="C1188" t="str">
            <v>Molina Healthcare of Texas</v>
          </cell>
          <cell r="F1188" t="str">
            <v>Molina Healthcare of Texas</v>
          </cell>
          <cell r="G1188" t="str">
            <v>MRSA Northeast</v>
          </cell>
          <cell r="H1188" t="str">
            <v>STAR+PLUS</v>
          </cell>
        </row>
        <row r="1189">
          <cell r="B1189" t="str">
            <v>P2</v>
          </cell>
          <cell r="C1189" t="str">
            <v>Molina Healthcare of Texas</v>
          </cell>
          <cell r="F1189" t="str">
            <v>Molina Healthcare of Texas</v>
          </cell>
          <cell r="G1189" t="str">
            <v>MRSA Northeast</v>
          </cell>
          <cell r="H1189" t="str">
            <v>STAR+PLUS</v>
          </cell>
        </row>
        <row r="1190">
          <cell r="B1190" t="str">
            <v>S1</v>
          </cell>
          <cell r="C1190" t="str">
            <v>Community First Health Plan</v>
          </cell>
          <cell r="F1190" t="str">
            <v>Community First Health Plan</v>
          </cell>
          <cell r="G1190" t="str">
            <v>Bexar</v>
          </cell>
          <cell r="H1190" t="str">
            <v>STAR+PLUS</v>
          </cell>
        </row>
        <row r="1191">
          <cell r="B1191" t="str">
            <v>S1</v>
          </cell>
          <cell r="C1191" t="str">
            <v>Community First Health Plan</v>
          </cell>
          <cell r="F1191" t="str">
            <v>Community First Health Plan</v>
          </cell>
          <cell r="G1191" t="str">
            <v>Bexar</v>
          </cell>
          <cell r="H1191" t="str">
            <v>STAR+PLUS</v>
          </cell>
        </row>
        <row r="1192">
          <cell r="B1192" t="str">
            <v>S1</v>
          </cell>
          <cell r="C1192" t="str">
            <v>Community First Health Plan</v>
          </cell>
          <cell r="F1192" t="str">
            <v>Community First Health Plan</v>
          </cell>
          <cell r="G1192" t="str">
            <v>Bexar</v>
          </cell>
          <cell r="H1192" t="str">
            <v>STAR+PLUS</v>
          </cell>
        </row>
        <row r="1193">
          <cell r="B1193" t="str">
            <v>S1</v>
          </cell>
          <cell r="C1193" t="str">
            <v>Community First Health Plan</v>
          </cell>
          <cell r="F1193" t="str">
            <v>Community First Health Plan</v>
          </cell>
          <cell r="G1193" t="str">
            <v>Bexar</v>
          </cell>
          <cell r="H1193" t="str">
            <v>STAR+PLUS</v>
          </cell>
        </row>
        <row r="1194">
          <cell r="B1194" t="str">
            <v>S1</v>
          </cell>
          <cell r="C1194" t="str">
            <v>Community First Health Plan</v>
          </cell>
          <cell r="F1194" t="str">
            <v>Community First Health Plan</v>
          </cell>
          <cell r="G1194" t="str">
            <v>Bexar</v>
          </cell>
          <cell r="H1194" t="str">
            <v>STAR+PLUS</v>
          </cell>
        </row>
        <row r="1195">
          <cell r="B1195" t="str">
            <v>S1</v>
          </cell>
          <cell r="C1195" t="str">
            <v>Community First Health Plan</v>
          </cell>
          <cell r="F1195" t="str">
            <v>Community First Health Plan</v>
          </cell>
          <cell r="G1195" t="str">
            <v>Bexar</v>
          </cell>
          <cell r="H1195" t="str">
            <v>STAR+PLUS</v>
          </cell>
        </row>
        <row r="1196">
          <cell r="B1196" t="str">
            <v>S1</v>
          </cell>
          <cell r="C1196" t="str">
            <v>Community First Health Plan</v>
          </cell>
          <cell r="F1196" t="str">
            <v>Community First Health Plan</v>
          </cell>
          <cell r="G1196" t="str">
            <v>Bexar</v>
          </cell>
          <cell r="H1196" t="str">
            <v>STAR+PLUS</v>
          </cell>
        </row>
        <row r="1197">
          <cell r="B1197" t="str">
            <v>S1</v>
          </cell>
          <cell r="C1197" t="str">
            <v>Community First Health Plan</v>
          </cell>
          <cell r="F1197" t="str">
            <v>Community First Health Plan</v>
          </cell>
          <cell r="G1197" t="str">
            <v>Bexar</v>
          </cell>
          <cell r="H1197" t="str">
            <v>STAR+PLUS</v>
          </cell>
        </row>
        <row r="1198">
          <cell r="B1198" t="str">
            <v>S1</v>
          </cell>
          <cell r="C1198" t="str">
            <v>Community First Health Plan</v>
          </cell>
          <cell r="F1198" t="str">
            <v>Community First Health Plan</v>
          </cell>
          <cell r="G1198" t="str">
            <v>Bexar</v>
          </cell>
          <cell r="H1198" t="str">
            <v>STAR+PLUS</v>
          </cell>
        </row>
        <row r="1199">
          <cell r="B1199" t="str">
            <v>S1</v>
          </cell>
          <cell r="C1199" t="str">
            <v>Community First Health Plan</v>
          </cell>
          <cell r="F1199" t="str">
            <v>Community First Health Plan</v>
          </cell>
          <cell r="G1199" t="str">
            <v>Bexar</v>
          </cell>
          <cell r="H1199" t="str">
            <v>STAR+PLUS</v>
          </cell>
        </row>
        <row r="1200">
          <cell r="B1200" t="str">
            <v>S1</v>
          </cell>
          <cell r="C1200" t="str">
            <v>Community First Health Plan</v>
          </cell>
          <cell r="F1200" t="str">
            <v>Community First Health Plan</v>
          </cell>
          <cell r="G1200" t="str">
            <v>Bexar</v>
          </cell>
          <cell r="H1200" t="str">
            <v>STAR+PLUS</v>
          </cell>
        </row>
        <row r="1201">
          <cell r="B1201" t="str">
            <v>S1</v>
          </cell>
          <cell r="C1201" t="str">
            <v>Community First Health Plan</v>
          </cell>
          <cell r="F1201" t="str">
            <v>Community First Health Plan</v>
          </cell>
          <cell r="G1201" t="str">
            <v>Bexar</v>
          </cell>
          <cell r="H1201" t="str">
            <v>STAR+PLUS</v>
          </cell>
        </row>
        <row r="1202">
          <cell r="B1202" t="str">
            <v>S2</v>
          </cell>
          <cell r="C1202" t="str">
            <v>El Paso First Health Plan</v>
          </cell>
          <cell r="F1202" t="str">
            <v>El Paso First Health Plan</v>
          </cell>
          <cell r="G1202" t="str">
            <v>El Paso</v>
          </cell>
          <cell r="H1202" t="str">
            <v>STAR+PLUS</v>
          </cell>
        </row>
        <row r="1203">
          <cell r="B1203" t="str">
            <v>S2</v>
          </cell>
          <cell r="C1203" t="str">
            <v>El Paso First Health Plan</v>
          </cell>
          <cell r="F1203" t="str">
            <v>El Paso First Health Plan</v>
          </cell>
          <cell r="G1203" t="str">
            <v>El Paso</v>
          </cell>
          <cell r="H1203" t="str">
            <v>STAR+PLUS</v>
          </cell>
        </row>
        <row r="1204">
          <cell r="B1204" t="str">
            <v>S2</v>
          </cell>
          <cell r="C1204" t="str">
            <v>El Paso First Health Plan</v>
          </cell>
          <cell r="F1204" t="str">
            <v>El Paso First Health Plan</v>
          </cell>
          <cell r="G1204" t="str">
            <v>El Paso</v>
          </cell>
          <cell r="H1204" t="str">
            <v>STAR+PLUS</v>
          </cell>
        </row>
        <row r="1205">
          <cell r="B1205" t="str">
            <v>S2</v>
          </cell>
          <cell r="C1205" t="str">
            <v>El Paso First Health Plan</v>
          </cell>
          <cell r="F1205" t="str">
            <v>El Paso First Health Plan</v>
          </cell>
          <cell r="G1205" t="str">
            <v>El Paso</v>
          </cell>
          <cell r="H1205" t="str">
            <v>STAR+PLUS</v>
          </cell>
        </row>
        <row r="1206">
          <cell r="B1206" t="str">
            <v>S2</v>
          </cell>
          <cell r="C1206" t="str">
            <v>El Paso First Health Plan</v>
          </cell>
          <cell r="F1206" t="str">
            <v>El Paso First Health Plan</v>
          </cell>
          <cell r="G1206" t="str">
            <v>El Paso</v>
          </cell>
          <cell r="H1206" t="str">
            <v>STAR+PLUS</v>
          </cell>
        </row>
        <row r="1207">
          <cell r="B1207" t="str">
            <v>S2</v>
          </cell>
          <cell r="C1207" t="str">
            <v>El Paso First Health Plan</v>
          </cell>
          <cell r="F1207" t="str">
            <v>El Paso First Health Plan</v>
          </cell>
          <cell r="G1207" t="str">
            <v>El Paso</v>
          </cell>
          <cell r="H1207" t="str">
            <v>STAR+PLUS</v>
          </cell>
        </row>
        <row r="1208">
          <cell r="B1208" t="str">
            <v>S2</v>
          </cell>
          <cell r="C1208" t="str">
            <v>El Paso First Health Plan</v>
          </cell>
          <cell r="F1208" t="str">
            <v>El Paso First Health Plan</v>
          </cell>
          <cell r="G1208" t="str">
            <v>El Paso</v>
          </cell>
          <cell r="H1208" t="str">
            <v>STAR+PLUS</v>
          </cell>
        </row>
        <row r="1209">
          <cell r="B1209" t="str">
            <v>S2</v>
          </cell>
          <cell r="C1209" t="str">
            <v>El Paso First Health Plan</v>
          </cell>
          <cell r="F1209" t="str">
            <v>El Paso First Health Plan</v>
          </cell>
          <cell r="G1209" t="str">
            <v>El Paso</v>
          </cell>
          <cell r="H1209" t="str">
            <v>STAR+PLUS</v>
          </cell>
        </row>
        <row r="1210">
          <cell r="B1210" t="str">
            <v>S2</v>
          </cell>
          <cell r="C1210" t="str">
            <v>El Paso First Health Plan</v>
          </cell>
          <cell r="F1210" t="str">
            <v>El Paso First Health Plan</v>
          </cell>
          <cell r="G1210" t="str">
            <v>El Paso</v>
          </cell>
          <cell r="H1210" t="str">
            <v>STAR+PLUS</v>
          </cell>
        </row>
        <row r="1211">
          <cell r="B1211" t="str">
            <v>S2</v>
          </cell>
          <cell r="C1211" t="str">
            <v>El Paso First Health Plan</v>
          </cell>
          <cell r="F1211" t="str">
            <v>El Paso First Health Plan</v>
          </cell>
          <cell r="G1211" t="str">
            <v>El Paso</v>
          </cell>
          <cell r="H1211" t="str">
            <v>STAR+PLUS</v>
          </cell>
        </row>
        <row r="1212">
          <cell r="B1212" t="str">
            <v>S2</v>
          </cell>
          <cell r="C1212" t="str">
            <v>El Paso First Health Plan</v>
          </cell>
          <cell r="F1212" t="str">
            <v>El Paso First Health Plan</v>
          </cell>
          <cell r="G1212" t="str">
            <v>El Paso</v>
          </cell>
          <cell r="H1212" t="str">
            <v>STAR+PLUS</v>
          </cell>
        </row>
        <row r="1213">
          <cell r="B1213" t="str">
            <v>S2</v>
          </cell>
          <cell r="C1213" t="str">
            <v>El Paso First Health Plan</v>
          </cell>
          <cell r="F1213" t="str">
            <v>El Paso First Health Plan</v>
          </cell>
          <cell r="G1213" t="str">
            <v>El Paso</v>
          </cell>
          <cell r="H1213" t="str">
            <v>STAR+PLUS</v>
          </cell>
        </row>
        <row r="1214">
          <cell r="B1214" t="str">
            <v>S3</v>
          </cell>
          <cell r="C1214" t="str">
            <v>Community Health Choice</v>
          </cell>
          <cell r="F1214" t="str">
            <v>Community Health Choice</v>
          </cell>
          <cell r="G1214" t="str">
            <v>Harris</v>
          </cell>
          <cell r="H1214" t="str">
            <v>STAR+PLUS</v>
          </cell>
        </row>
        <row r="1215">
          <cell r="B1215" t="str">
            <v>S3</v>
          </cell>
          <cell r="C1215" t="str">
            <v>Community Health Choice</v>
          </cell>
          <cell r="F1215" t="str">
            <v>Community Health Choice</v>
          </cell>
          <cell r="G1215" t="str">
            <v>Harris</v>
          </cell>
          <cell r="H1215" t="str">
            <v>STAR+PLUS</v>
          </cell>
        </row>
        <row r="1216">
          <cell r="B1216" t="str">
            <v>S3</v>
          </cell>
          <cell r="C1216" t="str">
            <v>Community Health Choice</v>
          </cell>
          <cell r="F1216" t="str">
            <v>Community Health Choice</v>
          </cell>
          <cell r="G1216" t="str">
            <v>Harris</v>
          </cell>
          <cell r="H1216" t="str">
            <v>STAR+PLUS</v>
          </cell>
        </row>
        <row r="1217">
          <cell r="B1217" t="str">
            <v>S3</v>
          </cell>
          <cell r="C1217" t="str">
            <v>Community Health Choice</v>
          </cell>
          <cell r="F1217" t="str">
            <v>Community Health Choice</v>
          </cell>
          <cell r="G1217" t="str">
            <v>Harris</v>
          </cell>
          <cell r="H1217" t="str">
            <v>STAR+PLUS</v>
          </cell>
        </row>
        <row r="1218">
          <cell r="B1218" t="str">
            <v>S3</v>
          </cell>
          <cell r="C1218" t="str">
            <v>Community Health Choice</v>
          </cell>
          <cell r="F1218" t="str">
            <v>Community Health Choice</v>
          </cell>
          <cell r="G1218" t="str">
            <v>Harris</v>
          </cell>
          <cell r="H1218" t="str">
            <v>STAR+PLUS</v>
          </cell>
        </row>
        <row r="1219">
          <cell r="B1219" t="str">
            <v>S3</v>
          </cell>
          <cell r="C1219" t="str">
            <v>Community Health Choice</v>
          </cell>
          <cell r="F1219" t="str">
            <v>Community Health Choice</v>
          </cell>
          <cell r="G1219" t="str">
            <v>Harris</v>
          </cell>
          <cell r="H1219" t="str">
            <v>STAR+PLUS</v>
          </cell>
        </row>
        <row r="1220">
          <cell r="B1220" t="str">
            <v>S3</v>
          </cell>
          <cell r="C1220" t="str">
            <v>Community Health Choice</v>
          </cell>
          <cell r="F1220" t="str">
            <v>Community Health Choice</v>
          </cell>
          <cell r="G1220" t="str">
            <v>Harris</v>
          </cell>
          <cell r="H1220" t="str">
            <v>STAR+PLUS</v>
          </cell>
        </row>
        <row r="1221">
          <cell r="B1221" t="str">
            <v>S3</v>
          </cell>
          <cell r="C1221" t="str">
            <v>Community Health Choice</v>
          </cell>
          <cell r="F1221" t="str">
            <v>Community Health Choice</v>
          </cell>
          <cell r="G1221" t="str">
            <v>Harris</v>
          </cell>
          <cell r="H1221" t="str">
            <v>STAR+PLUS</v>
          </cell>
        </row>
        <row r="1222">
          <cell r="B1222" t="str">
            <v>S3</v>
          </cell>
          <cell r="C1222" t="str">
            <v>Community Health Choice</v>
          </cell>
          <cell r="F1222" t="str">
            <v>Community Health Choice</v>
          </cell>
          <cell r="G1222" t="str">
            <v>Harris</v>
          </cell>
          <cell r="H1222" t="str">
            <v>STAR+PLUS</v>
          </cell>
        </row>
        <row r="1223">
          <cell r="B1223" t="str">
            <v>S3</v>
          </cell>
          <cell r="C1223" t="str">
            <v>Community Health Choice</v>
          </cell>
          <cell r="F1223" t="str">
            <v>Community Health Choice</v>
          </cell>
          <cell r="G1223" t="str">
            <v>Harris</v>
          </cell>
          <cell r="H1223" t="str">
            <v>STAR+PLUS</v>
          </cell>
        </row>
        <row r="1224">
          <cell r="B1224" t="str">
            <v>S3</v>
          </cell>
          <cell r="C1224" t="str">
            <v>Community Health Choice</v>
          </cell>
          <cell r="F1224" t="str">
            <v>Community Health Choice</v>
          </cell>
          <cell r="G1224" t="str">
            <v>Harris</v>
          </cell>
          <cell r="H1224" t="str">
            <v>STAR+PLUS</v>
          </cell>
        </row>
        <row r="1225">
          <cell r="B1225" t="str">
            <v>S3</v>
          </cell>
          <cell r="C1225" t="str">
            <v>Community Health Choice</v>
          </cell>
          <cell r="F1225" t="str">
            <v>Community Health Choice</v>
          </cell>
          <cell r="G1225" t="str">
            <v>Harris</v>
          </cell>
          <cell r="H1225" t="str">
            <v>STAR+PLUS</v>
          </cell>
        </row>
        <row r="1226">
          <cell r="B1226" t="str">
            <v>S4</v>
          </cell>
          <cell r="C1226" t="str">
            <v>Superior Health Plan</v>
          </cell>
          <cell r="F1226" t="str">
            <v>Superior Health Plan</v>
          </cell>
          <cell r="G1226" t="str">
            <v>Travis</v>
          </cell>
          <cell r="H1226" t="str">
            <v>STAR+PLUS</v>
          </cell>
        </row>
        <row r="1227">
          <cell r="B1227" t="str">
            <v>S4</v>
          </cell>
          <cell r="C1227" t="str">
            <v>Superior Health Plan</v>
          </cell>
          <cell r="F1227" t="str">
            <v>Superior Health Plan</v>
          </cell>
          <cell r="G1227" t="str">
            <v>Travis</v>
          </cell>
          <cell r="H1227" t="str">
            <v>STAR+PLUS</v>
          </cell>
        </row>
        <row r="1228">
          <cell r="B1228" t="str">
            <v>S4</v>
          </cell>
          <cell r="C1228" t="str">
            <v>Superior Health Plan</v>
          </cell>
          <cell r="F1228" t="str">
            <v>Superior Health Plan</v>
          </cell>
          <cell r="G1228" t="str">
            <v>Travis</v>
          </cell>
          <cell r="H1228" t="str">
            <v>STAR+PLUS</v>
          </cell>
        </row>
        <row r="1229">
          <cell r="B1229" t="str">
            <v>S4</v>
          </cell>
          <cell r="C1229" t="str">
            <v>Superior Health Plan</v>
          </cell>
          <cell r="F1229" t="str">
            <v>Superior Health Plan</v>
          </cell>
          <cell r="G1229" t="str">
            <v>Travis</v>
          </cell>
          <cell r="H1229" t="str">
            <v>STAR+PLUS</v>
          </cell>
        </row>
        <row r="1230">
          <cell r="B1230" t="str">
            <v>S4</v>
          </cell>
          <cell r="C1230" t="str">
            <v>Superior Health Plan</v>
          </cell>
          <cell r="F1230" t="str">
            <v>Superior Health Plan</v>
          </cell>
          <cell r="G1230" t="str">
            <v>Travis</v>
          </cell>
          <cell r="H1230" t="str">
            <v>STAR+PLUS</v>
          </cell>
        </row>
        <row r="1231">
          <cell r="B1231" t="str">
            <v>S4</v>
          </cell>
          <cell r="C1231" t="str">
            <v>Superior Health Plan</v>
          </cell>
          <cell r="F1231" t="str">
            <v>Superior Health Plan</v>
          </cell>
          <cell r="G1231" t="str">
            <v>Travis</v>
          </cell>
          <cell r="H1231" t="str">
            <v>STAR+PLUS</v>
          </cell>
        </row>
        <row r="1232">
          <cell r="B1232" t="str">
            <v>S4</v>
          </cell>
          <cell r="C1232" t="str">
            <v>Superior Health Plan</v>
          </cell>
          <cell r="F1232" t="str">
            <v>Superior Health Plan</v>
          </cell>
          <cell r="G1232" t="str">
            <v>Travis</v>
          </cell>
          <cell r="H1232" t="str">
            <v>STAR+PLUS</v>
          </cell>
        </row>
        <row r="1233">
          <cell r="B1233" t="str">
            <v>S4</v>
          </cell>
          <cell r="C1233" t="str">
            <v>Superior Health Plan</v>
          </cell>
          <cell r="F1233" t="str">
            <v>Superior Health Plan</v>
          </cell>
          <cell r="G1233" t="str">
            <v>Travis</v>
          </cell>
          <cell r="H1233" t="str">
            <v>STAR+PLUS</v>
          </cell>
        </row>
        <row r="1234">
          <cell r="B1234" t="str">
            <v>S4</v>
          </cell>
          <cell r="C1234" t="str">
            <v>Superior Health Plan</v>
          </cell>
          <cell r="F1234" t="str">
            <v>Superior Health Plan</v>
          </cell>
          <cell r="G1234" t="str">
            <v>Travis</v>
          </cell>
          <cell r="H1234" t="str">
            <v>STAR+PLUS</v>
          </cell>
        </row>
        <row r="1235">
          <cell r="B1235" t="str">
            <v>S4</v>
          </cell>
          <cell r="C1235" t="str">
            <v>Superior Health Plan</v>
          </cell>
          <cell r="F1235" t="str">
            <v>Superior Health Plan</v>
          </cell>
          <cell r="G1235" t="str">
            <v>Travis</v>
          </cell>
          <cell r="H1235" t="str">
            <v>STAR+PLUS</v>
          </cell>
        </row>
        <row r="1236">
          <cell r="B1236" t="str">
            <v>S4</v>
          </cell>
          <cell r="C1236" t="str">
            <v>Superior Health Plan</v>
          </cell>
          <cell r="F1236" t="str">
            <v>Superior Health Plan</v>
          </cell>
          <cell r="G1236" t="str">
            <v>Travis</v>
          </cell>
          <cell r="H1236" t="str">
            <v>STAR+PLUS</v>
          </cell>
        </row>
        <row r="1237">
          <cell r="B1237" t="str">
            <v>S4</v>
          </cell>
          <cell r="C1237" t="str">
            <v>Superior Health Plan</v>
          </cell>
          <cell r="F1237" t="str">
            <v>Superior Health Plan</v>
          </cell>
          <cell r="G1237" t="str">
            <v>Travis</v>
          </cell>
          <cell r="H1237" t="str">
            <v>STAR+PLUS</v>
          </cell>
        </row>
        <row r="1238">
          <cell r="B1238" t="str">
            <v>S5</v>
          </cell>
          <cell r="C1238" t="str">
            <v>UnitedHealthCare Community Plan</v>
          </cell>
          <cell r="F1238" t="str">
            <v>UnitedHealthCare Community Plan</v>
          </cell>
          <cell r="G1238" t="str">
            <v>Bexar</v>
          </cell>
          <cell r="H1238" t="str">
            <v>STAR+PLUS</v>
          </cell>
        </row>
        <row r="1239">
          <cell r="B1239" t="str">
            <v>S5</v>
          </cell>
          <cell r="C1239" t="str">
            <v>UnitedHealthCare Community Plan</v>
          </cell>
          <cell r="F1239" t="str">
            <v>UnitedHealthCare Community Plan</v>
          </cell>
          <cell r="G1239" t="str">
            <v>Bexar</v>
          </cell>
          <cell r="H1239" t="str">
            <v>STAR+PLUS</v>
          </cell>
        </row>
        <row r="1240">
          <cell r="B1240" t="str">
            <v>S5</v>
          </cell>
          <cell r="C1240" t="str">
            <v>UnitedHealthCare Community Plan</v>
          </cell>
          <cell r="F1240" t="str">
            <v>UnitedHealthCare Community Plan</v>
          </cell>
          <cell r="G1240" t="str">
            <v>Bexar</v>
          </cell>
          <cell r="H1240" t="str">
            <v>STAR+PLUS</v>
          </cell>
        </row>
        <row r="1241">
          <cell r="B1241" t="str">
            <v>S5</v>
          </cell>
          <cell r="C1241" t="str">
            <v>UnitedHealthCare Community Plan</v>
          </cell>
          <cell r="F1241" t="str">
            <v>UnitedHealthCare Community Plan</v>
          </cell>
          <cell r="G1241" t="str">
            <v>Bexar</v>
          </cell>
          <cell r="H1241" t="str">
            <v>STAR+PLUS</v>
          </cell>
        </row>
        <row r="1242">
          <cell r="B1242" t="str">
            <v>S5</v>
          </cell>
          <cell r="C1242" t="str">
            <v>UnitedHealthCare Community Plan</v>
          </cell>
          <cell r="F1242" t="str">
            <v>UnitedHealthCare Community Plan</v>
          </cell>
          <cell r="G1242" t="str">
            <v>Bexar</v>
          </cell>
          <cell r="H1242" t="str">
            <v>STAR+PLUS</v>
          </cell>
        </row>
        <row r="1243">
          <cell r="B1243" t="str">
            <v>S5</v>
          </cell>
          <cell r="C1243" t="str">
            <v>UnitedHealthCare Community Plan</v>
          </cell>
          <cell r="F1243" t="str">
            <v>UnitedHealthCare Community Plan</v>
          </cell>
          <cell r="G1243" t="str">
            <v>Bexar</v>
          </cell>
          <cell r="H1243" t="str">
            <v>STAR+PLUS</v>
          </cell>
        </row>
        <row r="1244">
          <cell r="B1244" t="str">
            <v>S5</v>
          </cell>
          <cell r="C1244" t="str">
            <v>UnitedHealthCare Community Plan</v>
          </cell>
          <cell r="F1244" t="str">
            <v>UnitedHealthCare Community Plan</v>
          </cell>
          <cell r="G1244" t="str">
            <v>Bexar</v>
          </cell>
          <cell r="H1244" t="str">
            <v>STAR+PLUS</v>
          </cell>
        </row>
        <row r="1245">
          <cell r="B1245" t="str">
            <v>S5</v>
          </cell>
          <cell r="C1245" t="str">
            <v>UnitedHealthCare Community Plan</v>
          </cell>
          <cell r="F1245" t="str">
            <v>UnitedHealthCare Community Plan</v>
          </cell>
          <cell r="G1245" t="str">
            <v>Bexar</v>
          </cell>
          <cell r="H1245" t="str">
            <v>STAR+PLUS</v>
          </cell>
        </row>
        <row r="1246">
          <cell r="B1246" t="str">
            <v>S5</v>
          </cell>
          <cell r="C1246" t="str">
            <v>UnitedHealthCare Community Plan</v>
          </cell>
          <cell r="F1246" t="str">
            <v>UnitedHealthCare Community Plan</v>
          </cell>
          <cell r="G1246" t="str">
            <v>Bexar</v>
          </cell>
          <cell r="H1246" t="str">
            <v>STAR+PLUS</v>
          </cell>
        </row>
        <row r="1247">
          <cell r="B1247" t="str">
            <v>S5</v>
          </cell>
          <cell r="C1247" t="str">
            <v>UnitedHealthCare Community Plan</v>
          </cell>
          <cell r="F1247" t="str">
            <v>UnitedHealthCare Community Plan</v>
          </cell>
          <cell r="G1247" t="str">
            <v>Bexar</v>
          </cell>
          <cell r="H1247" t="str">
            <v>STAR+PLUS</v>
          </cell>
        </row>
        <row r="1248">
          <cell r="B1248" t="str">
            <v>S5</v>
          </cell>
          <cell r="C1248" t="str">
            <v>UnitedHealthCare Community Plan</v>
          </cell>
          <cell r="F1248" t="str">
            <v>UnitedHealthCare Community Plan</v>
          </cell>
          <cell r="G1248" t="str">
            <v>Bexar</v>
          </cell>
          <cell r="H1248" t="str">
            <v>STAR+PLUS</v>
          </cell>
        </row>
        <row r="1249">
          <cell r="B1249" t="str">
            <v>S5</v>
          </cell>
          <cell r="C1249" t="str">
            <v>UnitedHealthCare Community Plan</v>
          </cell>
          <cell r="F1249" t="str">
            <v>UnitedHealthCare Community Plan</v>
          </cell>
          <cell r="G1249" t="str">
            <v>Bexar</v>
          </cell>
          <cell r="H1249" t="str">
            <v>STAR+PLUS</v>
          </cell>
        </row>
        <row r="1250">
          <cell r="B1250" t="str">
            <v>S6</v>
          </cell>
          <cell r="C1250" t="str">
            <v>UnitedHealthCare Community Plan</v>
          </cell>
          <cell r="F1250" t="str">
            <v>UnitedHealthCare Community Plan</v>
          </cell>
          <cell r="G1250" t="str">
            <v>Dallas</v>
          </cell>
          <cell r="H1250" t="str">
            <v>STAR+PLUS</v>
          </cell>
        </row>
        <row r="1251">
          <cell r="B1251" t="str">
            <v>S6</v>
          </cell>
          <cell r="C1251" t="str">
            <v>UnitedHealthCare Community Plan</v>
          </cell>
          <cell r="F1251" t="str">
            <v>UnitedHealthCare Community Plan</v>
          </cell>
          <cell r="G1251" t="str">
            <v>Dallas</v>
          </cell>
          <cell r="H1251" t="str">
            <v>STAR+PLUS</v>
          </cell>
        </row>
        <row r="1252">
          <cell r="B1252" t="str">
            <v>S6</v>
          </cell>
          <cell r="C1252" t="str">
            <v>UnitedHealthCare Community Plan</v>
          </cell>
          <cell r="F1252" t="str">
            <v>UnitedHealthCare Community Plan</v>
          </cell>
          <cell r="G1252" t="str">
            <v>Dallas</v>
          </cell>
          <cell r="H1252" t="str">
            <v>STAR+PLUS</v>
          </cell>
        </row>
        <row r="1253">
          <cell r="B1253" t="str">
            <v>S6</v>
          </cell>
          <cell r="C1253" t="str">
            <v>UnitedHealthCare Community Plan</v>
          </cell>
          <cell r="F1253" t="str">
            <v>UnitedHealthCare Community Plan</v>
          </cell>
          <cell r="G1253" t="str">
            <v>Dallas</v>
          </cell>
          <cell r="H1253" t="str">
            <v>STAR+PLUS</v>
          </cell>
        </row>
        <row r="1254">
          <cell r="B1254" t="str">
            <v>S6</v>
          </cell>
          <cell r="C1254" t="str">
            <v>UnitedHealthCare Community Plan</v>
          </cell>
          <cell r="F1254" t="str">
            <v>UnitedHealthCare Community Plan</v>
          </cell>
          <cell r="G1254" t="str">
            <v>Dallas</v>
          </cell>
          <cell r="H1254" t="str">
            <v>STAR+PLUS</v>
          </cell>
        </row>
        <row r="1255">
          <cell r="B1255" t="str">
            <v>S6</v>
          </cell>
          <cell r="C1255" t="str">
            <v>UnitedHealthCare Community Plan</v>
          </cell>
          <cell r="F1255" t="str">
            <v>UnitedHealthCare Community Plan</v>
          </cell>
          <cell r="G1255" t="str">
            <v>Dallas</v>
          </cell>
          <cell r="H1255" t="str">
            <v>STAR+PLUS</v>
          </cell>
        </row>
        <row r="1256">
          <cell r="B1256" t="str">
            <v>S6</v>
          </cell>
          <cell r="C1256" t="str">
            <v>UnitedHealthCare Community Plan</v>
          </cell>
          <cell r="F1256" t="str">
            <v>UnitedHealthCare Community Plan</v>
          </cell>
          <cell r="G1256" t="str">
            <v>Dallas</v>
          </cell>
          <cell r="H1256" t="str">
            <v>STAR+PLUS</v>
          </cell>
        </row>
        <row r="1257">
          <cell r="B1257" t="str">
            <v>S6</v>
          </cell>
          <cell r="C1257" t="str">
            <v>UnitedHealthCare Community Plan</v>
          </cell>
          <cell r="F1257" t="str">
            <v>UnitedHealthCare Community Plan</v>
          </cell>
          <cell r="G1257" t="str">
            <v>Dallas</v>
          </cell>
          <cell r="H1257" t="str">
            <v>STAR+PLUS</v>
          </cell>
        </row>
        <row r="1258">
          <cell r="B1258" t="str">
            <v>S6</v>
          </cell>
          <cell r="C1258" t="str">
            <v>UnitedHealthCare Community Plan</v>
          </cell>
          <cell r="F1258" t="str">
            <v>UnitedHealthCare Community Plan</v>
          </cell>
          <cell r="G1258" t="str">
            <v>Dallas</v>
          </cell>
          <cell r="H1258" t="str">
            <v>STAR+PLUS</v>
          </cell>
        </row>
        <row r="1259">
          <cell r="B1259" t="str">
            <v>S6</v>
          </cell>
          <cell r="C1259" t="str">
            <v>UnitedHealthCare Community Plan</v>
          </cell>
          <cell r="F1259" t="str">
            <v>UnitedHealthCare Community Plan</v>
          </cell>
          <cell r="G1259" t="str">
            <v>Dallas</v>
          </cell>
          <cell r="H1259" t="str">
            <v>STAR+PLUS</v>
          </cell>
        </row>
        <row r="1260">
          <cell r="B1260" t="str">
            <v>S6</v>
          </cell>
          <cell r="C1260" t="str">
            <v>UnitedHealthCare Community Plan</v>
          </cell>
          <cell r="F1260" t="str">
            <v>UnitedHealthCare Community Plan</v>
          </cell>
          <cell r="G1260" t="str">
            <v>Dallas</v>
          </cell>
          <cell r="H1260" t="str">
            <v>STAR+PLUS</v>
          </cell>
        </row>
        <row r="1261">
          <cell r="B1261" t="str">
            <v>S6</v>
          </cell>
          <cell r="C1261" t="str">
            <v>UnitedHealthCare Community Plan</v>
          </cell>
          <cell r="F1261" t="str">
            <v>UnitedHealthCare Community Plan</v>
          </cell>
          <cell r="G1261" t="str">
            <v>Dallas</v>
          </cell>
          <cell r="H1261" t="str">
            <v>STAR+PLUS</v>
          </cell>
        </row>
        <row r="1262">
          <cell r="B1262" t="str">
            <v>S7</v>
          </cell>
          <cell r="C1262" t="str">
            <v>UnitedHealthCare Community Plan</v>
          </cell>
          <cell r="F1262" t="str">
            <v>UnitedHealthCare Community Plan</v>
          </cell>
          <cell r="G1262" t="str">
            <v>Hidalgo</v>
          </cell>
          <cell r="H1262" t="str">
            <v>STAR+PLUS</v>
          </cell>
        </row>
        <row r="1263">
          <cell r="B1263" t="str">
            <v>S7</v>
          </cell>
          <cell r="C1263" t="str">
            <v>UnitedHealthCare Community Plan</v>
          </cell>
          <cell r="F1263" t="str">
            <v>UnitedHealthCare Community Plan</v>
          </cell>
          <cell r="G1263" t="str">
            <v>Hidalgo</v>
          </cell>
          <cell r="H1263" t="str">
            <v>STAR+PLUS</v>
          </cell>
        </row>
        <row r="1264">
          <cell r="B1264" t="str">
            <v>S7</v>
          </cell>
          <cell r="C1264" t="str">
            <v>UnitedHealthCare Community Plan</v>
          </cell>
          <cell r="F1264" t="str">
            <v>UnitedHealthCare Community Plan</v>
          </cell>
          <cell r="G1264" t="str">
            <v>Hidalgo</v>
          </cell>
          <cell r="H1264" t="str">
            <v>STAR+PLUS</v>
          </cell>
        </row>
        <row r="1265">
          <cell r="B1265" t="str">
            <v>S7</v>
          </cell>
          <cell r="C1265" t="str">
            <v>UnitedHealthCare Community Plan</v>
          </cell>
          <cell r="F1265" t="str">
            <v>UnitedHealthCare Community Plan</v>
          </cell>
          <cell r="G1265" t="str">
            <v>Hidalgo</v>
          </cell>
          <cell r="H1265" t="str">
            <v>STAR+PLUS</v>
          </cell>
        </row>
        <row r="1266">
          <cell r="B1266" t="str">
            <v>S7</v>
          </cell>
          <cell r="C1266" t="str">
            <v>UnitedHealthCare Community Plan</v>
          </cell>
          <cell r="F1266" t="str">
            <v>UnitedHealthCare Community Plan</v>
          </cell>
          <cell r="G1266" t="str">
            <v>Hidalgo</v>
          </cell>
          <cell r="H1266" t="str">
            <v>STAR+PLUS</v>
          </cell>
        </row>
        <row r="1267">
          <cell r="B1267" t="str">
            <v>S7</v>
          </cell>
          <cell r="C1267" t="str">
            <v>UnitedHealthCare Community Plan</v>
          </cell>
          <cell r="F1267" t="str">
            <v>UnitedHealthCare Community Plan</v>
          </cell>
          <cell r="G1267" t="str">
            <v>Hidalgo</v>
          </cell>
          <cell r="H1267" t="str">
            <v>STAR+PLUS</v>
          </cell>
        </row>
        <row r="1268">
          <cell r="B1268" t="str">
            <v>S7</v>
          </cell>
          <cell r="C1268" t="str">
            <v>UnitedHealthCare Community Plan</v>
          </cell>
          <cell r="F1268" t="str">
            <v>UnitedHealthCare Community Plan</v>
          </cell>
          <cell r="G1268" t="str">
            <v>Hidalgo</v>
          </cell>
          <cell r="H1268" t="str">
            <v>STAR+PLUS</v>
          </cell>
        </row>
        <row r="1269">
          <cell r="B1269" t="str">
            <v>S7</v>
          </cell>
          <cell r="C1269" t="str">
            <v>UnitedHealthCare Community Plan</v>
          </cell>
          <cell r="F1269" t="str">
            <v>UnitedHealthCare Community Plan</v>
          </cell>
          <cell r="G1269" t="str">
            <v>Hidalgo</v>
          </cell>
          <cell r="H1269" t="str">
            <v>STAR+PLUS</v>
          </cell>
        </row>
        <row r="1270">
          <cell r="B1270" t="str">
            <v>S7</v>
          </cell>
          <cell r="C1270" t="str">
            <v>UnitedHealthCare Community Plan</v>
          </cell>
          <cell r="F1270" t="str">
            <v>UnitedHealthCare Community Plan</v>
          </cell>
          <cell r="G1270" t="str">
            <v>Hidalgo</v>
          </cell>
          <cell r="H1270" t="str">
            <v>STAR+PLUS</v>
          </cell>
        </row>
        <row r="1271">
          <cell r="B1271" t="str">
            <v>S7</v>
          </cell>
          <cell r="C1271" t="str">
            <v>UnitedHealthCare Community Plan</v>
          </cell>
          <cell r="F1271" t="str">
            <v>UnitedHealthCare Community Plan</v>
          </cell>
          <cell r="G1271" t="str">
            <v>Hidalgo</v>
          </cell>
          <cell r="H1271" t="str">
            <v>STAR+PLUS</v>
          </cell>
        </row>
        <row r="1272">
          <cell r="B1272" t="str">
            <v>S7</v>
          </cell>
          <cell r="C1272" t="str">
            <v>UnitedHealthCare Community Plan</v>
          </cell>
          <cell r="F1272" t="str">
            <v>UnitedHealthCare Community Plan</v>
          </cell>
          <cell r="G1272" t="str">
            <v>Hidalgo</v>
          </cell>
          <cell r="H1272" t="str">
            <v>STAR+PLUS</v>
          </cell>
        </row>
        <row r="1273">
          <cell r="B1273" t="str">
            <v>S7</v>
          </cell>
          <cell r="C1273" t="str">
            <v>UnitedHealthCare Community Plan</v>
          </cell>
          <cell r="F1273" t="str">
            <v>UnitedHealthCare Community Plan</v>
          </cell>
          <cell r="G1273" t="str">
            <v>Hidalgo</v>
          </cell>
          <cell r="H1273" t="str">
            <v>STAR+PLUS</v>
          </cell>
        </row>
        <row r="1274">
          <cell r="B1274" t="str">
            <v>S8</v>
          </cell>
          <cell r="C1274" t="str">
            <v>UnitedHealthCare Community Plan</v>
          </cell>
          <cell r="F1274" t="str">
            <v>UnitedHealthCare Community Plan</v>
          </cell>
          <cell r="G1274" t="str">
            <v>Tarrant</v>
          </cell>
          <cell r="H1274" t="str">
            <v>STAR+PLUS</v>
          </cell>
        </row>
        <row r="1275">
          <cell r="B1275" t="str">
            <v>S8</v>
          </cell>
          <cell r="C1275" t="str">
            <v>UnitedHealthCare Community Plan</v>
          </cell>
          <cell r="F1275" t="str">
            <v>UnitedHealthCare Community Plan</v>
          </cell>
          <cell r="G1275" t="str">
            <v>Tarrant</v>
          </cell>
          <cell r="H1275" t="str">
            <v>STAR+PLUS</v>
          </cell>
        </row>
        <row r="1276">
          <cell r="B1276" t="str">
            <v>S8</v>
          </cell>
          <cell r="C1276" t="str">
            <v>UnitedHealthCare Community Plan</v>
          </cell>
          <cell r="F1276" t="str">
            <v>UnitedHealthCare Community Plan</v>
          </cell>
          <cell r="G1276" t="str">
            <v>Tarrant</v>
          </cell>
          <cell r="H1276" t="str">
            <v>STAR+PLUS</v>
          </cell>
        </row>
        <row r="1277">
          <cell r="B1277" t="str">
            <v>S8</v>
          </cell>
          <cell r="C1277" t="str">
            <v>UnitedHealthCare Community Plan</v>
          </cell>
          <cell r="F1277" t="str">
            <v>UnitedHealthCare Community Plan</v>
          </cell>
          <cell r="G1277" t="str">
            <v>Tarrant</v>
          </cell>
          <cell r="H1277" t="str">
            <v>STAR+PLUS</v>
          </cell>
        </row>
        <row r="1278">
          <cell r="B1278" t="str">
            <v>S8</v>
          </cell>
          <cell r="C1278" t="str">
            <v>UnitedHealthCare Community Plan</v>
          </cell>
          <cell r="F1278" t="str">
            <v>UnitedHealthCare Community Plan</v>
          </cell>
          <cell r="G1278" t="str">
            <v>Tarrant</v>
          </cell>
          <cell r="H1278" t="str">
            <v>STAR+PLUS</v>
          </cell>
        </row>
        <row r="1279">
          <cell r="B1279" t="str">
            <v>S8</v>
          </cell>
          <cell r="C1279" t="str">
            <v>UnitedHealthCare Community Plan</v>
          </cell>
          <cell r="F1279" t="str">
            <v>UnitedHealthCare Community Plan</v>
          </cell>
          <cell r="G1279" t="str">
            <v>Tarrant</v>
          </cell>
          <cell r="H1279" t="str">
            <v>STAR+PLUS</v>
          </cell>
        </row>
        <row r="1280">
          <cell r="B1280" t="str">
            <v>S8</v>
          </cell>
          <cell r="C1280" t="str">
            <v>UnitedHealthCare Community Plan</v>
          </cell>
          <cell r="F1280" t="str">
            <v>UnitedHealthCare Community Plan</v>
          </cell>
          <cell r="G1280" t="str">
            <v>Tarrant</v>
          </cell>
          <cell r="H1280" t="str">
            <v>STAR+PLUS</v>
          </cell>
        </row>
        <row r="1281">
          <cell r="B1281" t="str">
            <v>S8</v>
          </cell>
          <cell r="C1281" t="str">
            <v>UnitedHealthCare Community Plan</v>
          </cell>
          <cell r="F1281" t="str">
            <v>UnitedHealthCare Community Plan</v>
          </cell>
          <cell r="G1281" t="str">
            <v>Tarrant</v>
          </cell>
          <cell r="H1281" t="str">
            <v>STAR+PLUS</v>
          </cell>
        </row>
        <row r="1282">
          <cell r="B1282" t="str">
            <v>S8</v>
          </cell>
          <cell r="C1282" t="str">
            <v>UnitedHealthCare Community Plan</v>
          </cell>
          <cell r="F1282" t="str">
            <v>UnitedHealthCare Community Plan</v>
          </cell>
          <cell r="G1282" t="str">
            <v>Tarrant</v>
          </cell>
          <cell r="H1282" t="str">
            <v>STAR+PLUS</v>
          </cell>
        </row>
        <row r="1283">
          <cell r="B1283" t="str">
            <v>S8</v>
          </cell>
          <cell r="C1283" t="str">
            <v>UnitedHealthCare Community Plan</v>
          </cell>
          <cell r="F1283" t="str">
            <v>UnitedHealthCare Community Plan</v>
          </cell>
          <cell r="G1283" t="str">
            <v>Tarrant</v>
          </cell>
          <cell r="H1283" t="str">
            <v>STAR+PLUS</v>
          </cell>
        </row>
        <row r="1284">
          <cell r="B1284" t="str">
            <v>S8</v>
          </cell>
          <cell r="C1284" t="str">
            <v>UnitedHealthCare Community Plan</v>
          </cell>
          <cell r="F1284" t="str">
            <v>UnitedHealthCare Community Plan</v>
          </cell>
          <cell r="G1284" t="str">
            <v>Tarrant</v>
          </cell>
          <cell r="H1284" t="str">
            <v>STAR+PLUS</v>
          </cell>
        </row>
        <row r="1285">
          <cell r="B1285" t="str">
            <v>S8</v>
          </cell>
          <cell r="C1285" t="str">
            <v>UnitedHealthCare Community Plan</v>
          </cell>
          <cell r="F1285" t="str">
            <v>UnitedHealthCare Community Plan</v>
          </cell>
          <cell r="G1285" t="str">
            <v>Tarrant</v>
          </cell>
          <cell r="H1285" t="str">
            <v>STAR+PLUS</v>
          </cell>
        </row>
        <row r="1286">
          <cell r="B1286" t="str">
            <v>S9</v>
          </cell>
          <cell r="C1286" t="str">
            <v>Wellpoint</v>
          </cell>
          <cell r="F1286" t="str">
            <v>Wellpoint</v>
          </cell>
          <cell r="G1286" t="str">
            <v>Nueces</v>
          </cell>
          <cell r="H1286" t="str">
            <v>STAR+PLUS</v>
          </cell>
        </row>
        <row r="1287">
          <cell r="B1287" t="str">
            <v>S9</v>
          </cell>
          <cell r="C1287" t="str">
            <v>Wellpoint</v>
          </cell>
          <cell r="F1287" t="str">
            <v>Wellpoint</v>
          </cell>
          <cell r="G1287" t="str">
            <v>Nueces</v>
          </cell>
          <cell r="H1287" t="str">
            <v>STAR+PLUS</v>
          </cell>
        </row>
        <row r="1288">
          <cell r="B1288" t="str">
            <v>S9</v>
          </cell>
          <cell r="C1288" t="str">
            <v>Wellpoint</v>
          </cell>
          <cell r="F1288" t="str">
            <v>Wellpoint</v>
          </cell>
          <cell r="G1288" t="str">
            <v>Nueces</v>
          </cell>
          <cell r="H1288" t="str">
            <v>STAR+PLUS</v>
          </cell>
        </row>
        <row r="1289">
          <cell r="B1289" t="str">
            <v>S9</v>
          </cell>
          <cell r="C1289" t="str">
            <v>Wellpoint</v>
          </cell>
          <cell r="F1289" t="str">
            <v>Wellpoint</v>
          </cell>
          <cell r="G1289" t="str">
            <v>Nueces</v>
          </cell>
          <cell r="H1289" t="str">
            <v>STAR+PLUS</v>
          </cell>
        </row>
        <row r="1290">
          <cell r="B1290" t="str">
            <v>S9</v>
          </cell>
          <cell r="C1290" t="str">
            <v>Wellpoint</v>
          </cell>
          <cell r="F1290" t="str">
            <v>Wellpoint</v>
          </cell>
          <cell r="G1290" t="str">
            <v>Nueces</v>
          </cell>
          <cell r="H1290" t="str">
            <v>STAR+PLUS</v>
          </cell>
        </row>
        <row r="1291">
          <cell r="B1291" t="str">
            <v>S9</v>
          </cell>
          <cell r="C1291" t="str">
            <v>Wellpoint</v>
          </cell>
          <cell r="F1291" t="str">
            <v>Wellpoint</v>
          </cell>
          <cell r="G1291" t="str">
            <v>Nueces</v>
          </cell>
          <cell r="H1291" t="str">
            <v>STAR+PLUS</v>
          </cell>
        </row>
        <row r="1292">
          <cell r="B1292" t="str">
            <v>S9</v>
          </cell>
          <cell r="C1292" t="str">
            <v>Wellpoint</v>
          </cell>
          <cell r="F1292" t="str">
            <v>Wellpoint</v>
          </cell>
          <cell r="G1292" t="str">
            <v>Nueces</v>
          </cell>
          <cell r="H1292" t="str">
            <v>STAR+PLUS</v>
          </cell>
        </row>
        <row r="1293">
          <cell r="B1293" t="str">
            <v>S9</v>
          </cell>
          <cell r="C1293" t="str">
            <v>Wellpoint</v>
          </cell>
          <cell r="F1293" t="str">
            <v>Wellpoint</v>
          </cell>
          <cell r="G1293" t="str">
            <v>Nueces</v>
          </cell>
          <cell r="H1293" t="str">
            <v>STAR+PLUS</v>
          </cell>
        </row>
        <row r="1294">
          <cell r="B1294" t="str">
            <v>S9</v>
          </cell>
          <cell r="C1294" t="str">
            <v>Wellpoint</v>
          </cell>
          <cell r="F1294" t="str">
            <v>Wellpoint</v>
          </cell>
          <cell r="G1294" t="str">
            <v>Nueces</v>
          </cell>
          <cell r="H1294" t="str">
            <v>STAR+PLUS</v>
          </cell>
        </row>
        <row r="1295">
          <cell r="B1295" t="str">
            <v>S9</v>
          </cell>
          <cell r="C1295" t="str">
            <v>Wellpoint</v>
          </cell>
          <cell r="F1295" t="str">
            <v>Wellpoint</v>
          </cell>
          <cell r="G1295" t="str">
            <v>Nueces</v>
          </cell>
          <cell r="H1295" t="str">
            <v>STAR+PLUS</v>
          </cell>
        </row>
        <row r="1296">
          <cell r="B1296" t="str">
            <v>S9</v>
          </cell>
          <cell r="C1296" t="str">
            <v>Wellpoint</v>
          </cell>
          <cell r="F1296" t="str">
            <v>Wellpoint</v>
          </cell>
          <cell r="G1296" t="str">
            <v>Nueces</v>
          </cell>
          <cell r="H1296" t="str">
            <v>STAR+PLUS</v>
          </cell>
        </row>
        <row r="1297">
          <cell r="B1297" t="str">
            <v>S9</v>
          </cell>
          <cell r="C1297" t="str">
            <v>Wellpoint</v>
          </cell>
          <cell r="F1297" t="str">
            <v>Wellpoint</v>
          </cell>
          <cell r="G1297" t="str">
            <v>Nueces</v>
          </cell>
          <cell r="H1297" t="str">
            <v>STAR+PLUS</v>
          </cell>
        </row>
        <row r="1298">
          <cell r="B1298" t="str">
            <v>W5</v>
          </cell>
          <cell r="C1298" t="str">
            <v>Wellpoint</v>
          </cell>
          <cell r="F1298" t="str">
            <v>Wellpoint</v>
          </cell>
          <cell r="G1298" t="str">
            <v>MRSA West</v>
          </cell>
          <cell r="H1298" t="str">
            <v>STAR+PLUS</v>
          </cell>
        </row>
        <row r="1299">
          <cell r="B1299" t="str">
            <v>W5</v>
          </cell>
          <cell r="C1299" t="str">
            <v>Wellpoint</v>
          </cell>
          <cell r="F1299" t="str">
            <v>Wellpoint</v>
          </cell>
          <cell r="G1299" t="str">
            <v>MRSA West</v>
          </cell>
          <cell r="H1299" t="str">
            <v>STAR+PLUS</v>
          </cell>
        </row>
        <row r="1300">
          <cell r="B1300" t="str">
            <v>W5</v>
          </cell>
          <cell r="C1300" t="str">
            <v>Wellpoint</v>
          </cell>
          <cell r="F1300" t="str">
            <v>Wellpoint</v>
          </cell>
          <cell r="G1300" t="str">
            <v>MRSA West</v>
          </cell>
          <cell r="H1300" t="str">
            <v>STAR+PLUS</v>
          </cell>
        </row>
        <row r="1301">
          <cell r="B1301" t="str">
            <v>W5</v>
          </cell>
          <cell r="C1301" t="str">
            <v>Wellpoint</v>
          </cell>
          <cell r="F1301" t="str">
            <v>Wellpoint</v>
          </cell>
          <cell r="G1301" t="str">
            <v>MRSA West</v>
          </cell>
          <cell r="H1301" t="str">
            <v>STAR+PLUS</v>
          </cell>
        </row>
        <row r="1302">
          <cell r="B1302" t="str">
            <v>W5</v>
          </cell>
          <cell r="C1302" t="str">
            <v>Wellpoint</v>
          </cell>
          <cell r="F1302" t="str">
            <v>Wellpoint</v>
          </cell>
          <cell r="G1302" t="str">
            <v>MRSA West</v>
          </cell>
          <cell r="H1302" t="str">
            <v>STAR+PLUS</v>
          </cell>
        </row>
        <row r="1303">
          <cell r="B1303" t="str">
            <v>W5</v>
          </cell>
          <cell r="C1303" t="str">
            <v>Wellpoint</v>
          </cell>
          <cell r="F1303" t="str">
            <v>Wellpoint</v>
          </cell>
          <cell r="G1303" t="str">
            <v>MRSA West</v>
          </cell>
          <cell r="H1303" t="str">
            <v>STAR+PLUS</v>
          </cell>
        </row>
        <row r="1304">
          <cell r="B1304" t="str">
            <v>W5</v>
          </cell>
          <cell r="C1304" t="str">
            <v>Wellpoint</v>
          </cell>
          <cell r="F1304" t="str">
            <v>Wellpoint</v>
          </cell>
          <cell r="G1304" t="str">
            <v>MRSA West</v>
          </cell>
          <cell r="H1304" t="str">
            <v>STAR+PLUS</v>
          </cell>
        </row>
        <row r="1305">
          <cell r="B1305" t="str">
            <v>W5</v>
          </cell>
          <cell r="C1305" t="str">
            <v>Wellpoint</v>
          </cell>
          <cell r="F1305" t="str">
            <v>Wellpoint</v>
          </cell>
          <cell r="G1305" t="str">
            <v>MRSA West</v>
          </cell>
          <cell r="H1305" t="str">
            <v>STAR+PLUS</v>
          </cell>
        </row>
        <row r="1306">
          <cell r="B1306" t="str">
            <v>W5</v>
          </cell>
          <cell r="C1306" t="str">
            <v>Wellpoint</v>
          </cell>
          <cell r="F1306" t="str">
            <v>Wellpoint</v>
          </cell>
          <cell r="G1306" t="str">
            <v>MRSA West</v>
          </cell>
          <cell r="H1306" t="str">
            <v>STAR+PLUS</v>
          </cell>
        </row>
        <row r="1307">
          <cell r="B1307" t="str">
            <v>W5</v>
          </cell>
          <cell r="C1307" t="str">
            <v>Wellpoint</v>
          </cell>
          <cell r="F1307" t="str">
            <v>Wellpoint</v>
          </cell>
          <cell r="G1307" t="str">
            <v>MRSA West</v>
          </cell>
          <cell r="H1307" t="str">
            <v>STAR+PLUS</v>
          </cell>
        </row>
        <row r="1308">
          <cell r="B1308" t="str">
            <v>W5</v>
          </cell>
          <cell r="C1308" t="str">
            <v>Wellpoint</v>
          </cell>
          <cell r="F1308" t="str">
            <v>Wellpoint</v>
          </cell>
          <cell r="G1308" t="str">
            <v>MRSA West</v>
          </cell>
          <cell r="H1308" t="str">
            <v>STAR+PLUS</v>
          </cell>
        </row>
        <row r="1309">
          <cell r="B1309" t="str">
            <v>W5</v>
          </cell>
          <cell r="C1309" t="str">
            <v>Wellpoint</v>
          </cell>
          <cell r="F1309" t="str">
            <v>Wellpoint</v>
          </cell>
          <cell r="G1309" t="str">
            <v>MRSA West</v>
          </cell>
          <cell r="H1309" t="str">
            <v>STAR+PLUS</v>
          </cell>
        </row>
        <row r="1310">
          <cell r="B1310" t="str">
            <v>W6</v>
          </cell>
          <cell r="C1310" t="str">
            <v>Superior Health Plan</v>
          </cell>
          <cell r="F1310" t="str">
            <v>Superior Health Plan</v>
          </cell>
          <cell r="G1310" t="str">
            <v>MRSA West</v>
          </cell>
          <cell r="H1310" t="str">
            <v>STAR+PLUS</v>
          </cell>
        </row>
        <row r="1311">
          <cell r="B1311" t="str">
            <v>W6</v>
          </cell>
          <cell r="C1311" t="str">
            <v>Superior Health Plan</v>
          </cell>
          <cell r="F1311" t="str">
            <v>Superior Health Plan</v>
          </cell>
          <cell r="G1311" t="str">
            <v>MRSA West</v>
          </cell>
          <cell r="H1311" t="str">
            <v>STAR+PLUS</v>
          </cell>
        </row>
        <row r="1312">
          <cell r="B1312" t="str">
            <v>W6</v>
          </cell>
          <cell r="C1312" t="str">
            <v>Superior Health Plan</v>
          </cell>
          <cell r="F1312" t="str">
            <v>Superior Health Plan</v>
          </cell>
          <cell r="G1312" t="str">
            <v>MRSA West</v>
          </cell>
          <cell r="H1312" t="str">
            <v>STAR+PLUS</v>
          </cell>
        </row>
        <row r="1313">
          <cell r="B1313" t="str">
            <v>W6</v>
          </cell>
          <cell r="C1313" t="str">
            <v>Superior Health Plan</v>
          </cell>
          <cell r="F1313" t="str">
            <v>Superior Health Plan</v>
          </cell>
          <cell r="G1313" t="str">
            <v>MRSA West</v>
          </cell>
          <cell r="H1313" t="str">
            <v>STAR+PLUS</v>
          </cell>
        </row>
        <row r="1314">
          <cell r="B1314" t="str">
            <v>W6</v>
          </cell>
          <cell r="C1314" t="str">
            <v>Superior Health Plan</v>
          </cell>
          <cell r="F1314" t="str">
            <v>Superior Health Plan</v>
          </cell>
          <cell r="G1314" t="str">
            <v>MRSA West</v>
          </cell>
          <cell r="H1314" t="str">
            <v>STAR+PLUS</v>
          </cell>
        </row>
        <row r="1315">
          <cell r="B1315" t="str">
            <v>W6</v>
          </cell>
          <cell r="C1315" t="str">
            <v>Superior Health Plan</v>
          </cell>
          <cell r="F1315" t="str">
            <v>Superior Health Plan</v>
          </cell>
          <cell r="G1315" t="str">
            <v>MRSA West</v>
          </cell>
          <cell r="H1315" t="str">
            <v>STAR+PLUS</v>
          </cell>
        </row>
        <row r="1316">
          <cell r="B1316" t="str">
            <v>W6</v>
          </cell>
          <cell r="C1316" t="str">
            <v>Superior Health Plan</v>
          </cell>
          <cell r="F1316" t="str">
            <v>Superior Health Plan</v>
          </cell>
          <cell r="G1316" t="str">
            <v>MRSA West</v>
          </cell>
          <cell r="H1316" t="str">
            <v>STAR+PLUS</v>
          </cell>
        </row>
        <row r="1317">
          <cell r="B1317" t="str">
            <v>W6</v>
          </cell>
          <cell r="C1317" t="str">
            <v>Superior Health Plan</v>
          </cell>
          <cell r="F1317" t="str">
            <v>Superior Health Plan</v>
          </cell>
          <cell r="G1317" t="str">
            <v>MRSA West</v>
          </cell>
          <cell r="H1317" t="str">
            <v>STAR+PLUS</v>
          </cell>
        </row>
        <row r="1318">
          <cell r="B1318" t="str">
            <v>W6</v>
          </cell>
          <cell r="C1318" t="str">
            <v>Superior Health Plan</v>
          </cell>
          <cell r="F1318" t="str">
            <v>Superior Health Plan</v>
          </cell>
          <cell r="G1318" t="str">
            <v>MRSA West</v>
          </cell>
          <cell r="H1318" t="str">
            <v>STAR+PLUS</v>
          </cell>
        </row>
        <row r="1319">
          <cell r="B1319" t="str">
            <v>W6</v>
          </cell>
          <cell r="C1319" t="str">
            <v>Superior Health Plan</v>
          </cell>
          <cell r="F1319" t="str">
            <v>Superior Health Plan</v>
          </cell>
          <cell r="G1319" t="str">
            <v>MRSA West</v>
          </cell>
          <cell r="H1319" t="str">
            <v>STAR+PLUS</v>
          </cell>
        </row>
        <row r="1320">
          <cell r="B1320" t="str">
            <v>W6</v>
          </cell>
          <cell r="C1320" t="str">
            <v>Superior Health Plan</v>
          </cell>
          <cell r="F1320" t="str">
            <v>Superior Health Plan</v>
          </cell>
          <cell r="G1320" t="str">
            <v>MRSA West</v>
          </cell>
          <cell r="H1320" t="str">
            <v>STAR+PLUS</v>
          </cell>
        </row>
        <row r="1321">
          <cell r="B1321" t="str">
            <v>W6</v>
          </cell>
          <cell r="C1321" t="str">
            <v>Superior Health Plan</v>
          </cell>
          <cell r="F1321" t="str">
            <v>Superior Health Plan</v>
          </cell>
          <cell r="G1321" t="str">
            <v>MRSA West</v>
          </cell>
          <cell r="H1321" t="str">
            <v>STAR+PLUS</v>
          </cell>
        </row>
      </sheetData>
      <sheetData sheetId="2">
        <row r="1">
          <cell r="A1" t="str">
            <v>ATLIS 2025 1st Half - IGT Calculation_Internal.xlsx</v>
          </cell>
          <cell r="J1" t="str">
            <v>State Share of FMAP for SFY 2025:</v>
          </cell>
          <cell r="K1">
            <v>0.39990000000000003</v>
          </cell>
        </row>
        <row r="2">
          <cell r="J2">
            <v>334442200.11999995</v>
          </cell>
          <cell r="K2">
            <v>144442910.73999989</v>
          </cell>
        </row>
        <row r="3">
          <cell r="A3" t="str">
            <v>Combination Code</v>
          </cell>
          <cell r="J3" t="str">
            <v>Estimated Potential ATLIS Payment for September to February</v>
          </cell>
          <cell r="K3" t="str">
            <v>IGT Required with 8% Buffer</v>
          </cell>
        </row>
        <row r="4">
          <cell r="A4" t="str">
            <v>43-Urban-Bexar-STAR</v>
          </cell>
          <cell r="J4">
            <v>821790.53</v>
          </cell>
          <cell r="K4">
            <v>354924.76</v>
          </cell>
        </row>
        <row r="5">
          <cell r="A5" t="str">
            <v>42-Urban-Bexar-STAR</v>
          </cell>
          <cell r="J5">
            <v>3408859.2</v>
          </cell>
          <cell r="K5">
            <v>1472259.02</v>
          </cell>
        </row>
        <row r="6">
          <cell r="A6" t="str">
            <v>KA-Urban-Bexar-STAR Kids</v>
          </cell>
          <cell r="J6">
            <v>0</v>
          </cell>
          <cell r="K6">
            <v>0</v>
          </cell>
        </row>
        <row r="7">
          <cell r="A7" t="str">
            <v>S1-Urban-Bexar-STAR+PLUS</v>
          </cell>
          <cell r="J7">
            <v>8286953.7000000002</v>
          </cell>
          <cell r="K7">
            <v>3579069.01</v>
          </cell>
        </row>
        <row r="8">
          <cell r="A8" t="str">
            <v>46-Urban-Bexar-STAR+PLUS</v>
          </cell>
          <cell r="J8">
            <v>9220075.7400000002</v>
          </cell>
          <cell r="K8">
            <v>3982076.95</v>
          </cell>
        </row>
        <row r="9">
          <cell r="A9" t="str">
            <v>40-Urban-Bexar-STAR</v>
          </cell>
          <cell r="J9">
            <v>3966296.5</v>
          </cell>
          <cell r="K9">
            <v>1713011.73</v>
          </cell>
        </row>
        <row r="10">
          <cell r="A10" t="str">
            <v>47-Urban-Bexar-STAR+PLUS</v>
          </cell>
          <cell r="J10">
            <v>0</v>
          </cell>
          <cell r="K10">
            <v>0</v>
          </cell>
        </row>
        <row r="11">
          <cell r="A11" t="str">
            <v>KE-Urban-Bexar-STAR Kids</v>
          </cell>
          <cell r="J11">
            <v>0</v>
          </cell>
          <cell r="K11">
            <v>0</v>
          </cell>
        </row>
        <row r="12">
          <cell r="A12" t="str">
            <v>S5-Urban-Bexar-STAR+PLUS</v>
          </cell>
          <cell r="J12">
            <v>8211980.1100000003</v>
          </cell>
          <cell r="K12">
            <v>3546688.51</v>
          </cell>
        </row>
        <row r="13">
          <cell r="A13" t="str">
            <v>44-Urban-Bexar-STAR</v>
          </cell>
          <cell r="J13">
            <v>289912.93</v>
          </cell>
          <cell r="K13">
            <v>125211.08</v>
          </cell>
        </row>
        <row r="14">
          <cell r="A14" t="str">
            <v>45-Urban-Bexar-STAR+PLUS</v>
          </cell>
          <cell r="J14">
            <v>0</v>
          </cell>
          <cell r="K14">
            <v>0</v>
          </cell>
        </row>
        <row r="15">
          <cell r="A15" t="str">
            <v>KW-Urban-Dallas-STAR Kids</v>
          </cell>
          <cell r="J15">
            <v>0</v>
          </cell>
          <cell r="K15">
            <v>0</v>
          </cell>
        </row>
        <row r="16">
          <cell r="A16" t="str">
            <v>95-Urban-Dallas-STAR</v>
          </cell>
          <cell r="J16">
            <v>1781192.31</v>
          </cell>
          <cell r="K16">
            <v>769282.71</v>
          </cell>
        </row>
        <row r="17">
          <cell r="A17" t="str">
            <v>9F-Urban-Dallas-STAR+PLUS</v>
          </cell>
          <cell r="J17">
            <v>8439297.9399999995</v>
          </cell>
          <cell r="K17">
            <v>3644865.27</v>
          </cell>
        </row>
        <row r="18">
          <cell r="A18" t="str">
            <v>93-Urban-Dallas-STAR</v>
          </cell>
          <cell r="J18">
            <v>6850728.9800000004</v>
          </cell>
          <cell r="K18">
            <v>2958775.04</v>
          </cell>
        </row>
        <row r="19">
          <cell r="A19" t="str">
            <v>9H-Urban-Dallas-STAR+PLUS</v>
          </cell>
          <cell r="J19">
            <v>6755394.3700000001</v>
          </cell>
          <cell r="K19">
            <v>2917600.79</v>
          </cell>
        </row>
        <row r="20">
          <cell r="A20" t="str">
            <v>S6-Urban-Dallas-STAR+PLUS</v>
          </cell>
          <cell r="J20">
            <v>676510.24</v>
          </cell>
          <cell r="K20">
            <v>292179.36</v>
          </cell>
        </row>
        <row r="21">
          <cell r="A21" t="str">
            <v>90-Urban-Dallas-STAR</v>
          </cell>
          <cell r="J21">
            <v>9244676.4199999999</v>
          </cell>
          <cell r="K21">
            <v>3992701.79</v>
          </cell>
        </row>
        <row r="22">
          <cell r="A22" t="str">
            <v>K2-Urban-Dallas-STAR Kids</v>
          </cell>
          <cell r="J22">
            <v>0</v>
          </cell>
          <cell r="K22">
            <v>0</v>
          </cell>
        </row>
        <row r="23">
          <cell r="A23" t="str">
            <v>37-Urban-El Paso-STAR</v>
          </cell>
          <cell r="J23">
            <v>0</v>
          </cell>
          <cell r="K23">
            <v>0</v>
          </cell>
        </row>
        <row r="24">
          <cell r="A24" t="str">
            <v>S2-Urban-El Paso-STAR+PLUS</v>
          </cell>
          <cell r="J24">
            <v>4028348.54</v>
          </cell>
          <cell r="K24">
            <v>1739811.51</v>
          </cell>
        </row>
        <row r="25">
          <cell r="A25" t="str">
            <v>31-Urban-EL PASO-STAR</v>
          </cell>
          <cell r="J25">
            <v>0</v>
          </cell>
          <cell r="K25">
            <v>0</v>
          </cell>
        </row>
        <row r="26">
          <cell r="A26" t="str">
            <v>33-Urban-EL PASO-STAR+PLUS</v>
          </cell>
          <cell r="J26">
            <v>5336497.38</v>
          </cell>
          <cell r="K26">
            <v>2304790.5299999998</v>
          </cell>
        </row>
        <row r="27">
          <cell r="A27" t="str">
            <v>36-Urban-El Paso-STAR</v>
          </cell>
          <cell r="J27">
            <v>0</v>
          </cell>
          <cell r="K27">
            <v>0</v>
          </cell>
        </row>
        <row r="28">
          <cell r="A28" t="str">
            <v>KF-Urban-El Paso-STAR Kids</v>
          </cell>
          <cell r="J28">
            <v>0</v>
          </cell>
          <cell r="K28">
            <v>0</v>
          </cell>
        </row>
        <row r="29">
          <cell r="A29" t="str">
            <v>34-Urban-El Paso-STAR+PLUS</v>
          </cell>
          <cell r="J29">
            <v>0</v>
          </cell>
          <cell r="K29">
            <v>0</v>
          </cell>
        </row>
        <row r="30">
          <cell r="A30" t="str">
            <v>K3-Urban-El Paso-STAR Kids</v>
          </cell>
          <cell r="J30">
            <v>0</v>
          </cell>
          <cell r="K30">
            <v>0</v>
          </cell>
        </row>
        <row r="31">
          <cell r="A31" t="str">
            <v>79-Urban-Harris-STAR</v>
          </cell>
          <cell r="J31">
            <v>0</v>
          </cell>
          <cell r="K31">
            <v>0</v>
          </cell>
        </row>
        <row r="32">
          <cell r="A32" t="str">
            <v>S3-Urban-Harris-STAR+PLUS</v>
          </cell>
          <cell r="J32">
            <v>5078598.5999999996</v>
          </cell>
          <cell r="K32">
            <v>2193406.11</v>
          </cell>
        </row>
        <row r="33">
          <cell r="A33" t="str">
            <v>7G-Urban-Harris-STAR</v>
          </cell>
          <cell r="J33">
            <v>0</v>
          </cell>
          <cell r="K33">
            <v>0</v>
          </cell>
        </row>
        <row r="34">
          <cell r="A34" t="str">
            <v>7S-Urban-HARRIS-STAR+PLUS</v>
          </cell>
          <cell r="J34">
            <v>5710495.2699999996</v>
          </cell>
          <cell r="K34">
            <v>2466317.2200000002</v>
          </cell>
        </row>
        <row r="35">
          <cell r="A35" t="str">
            <v>72-Urban-Harris-STAR</v>
          </cell>
          <cell r="J35">
            <v>0</v>
          </cell>
          <cell r="K35">
            <v>0</v>
          </cell>
        </row>
        <row r="36">
          <cell r="A36" t="str">
            <v>KM-Urban-Harris-STAR Kids</v>
          </cell>
          <cell r="J36">
            <v>0</v>
          </cell>
          <cell r="K36">
            <v>0</v>
          </cell>
        </row>
        <row r="37">
          <cell r="A37" t="str">
            <v>7H-Urban-HARRIS-STAR</v>
          </cell>
          <cell r="J37">
            <v>0</v>
          </cell>
          <cell r="K37">
            <v>0</v>
          </cell>
        </row>
        <row r="38">
          <cell r="A38" t="str">
            <v>7R-Urban-Harris-STAR+PLUS</v>
          </cell>
          <cell r="J38">
            <v>17043318.27</v>
          </cell>
          <cell r="K38">
            <v>7360872.8099999996</v>
          </cell>
        </row>
        <row r="39">
          <cell r="A39" t="str">
            <v>KQ-Urban-Harris-STAR Kids</v>
          </cell>
          <cell r="J39">
            <v>0</v>
          </cell>
          <cell r="K39">
            <v>0</v>
          </cell>
        </row>
        <row r="40">
          <cell r="A40" t="str">
            <v>71-Urban-Harris-STAR</v>
          </cell>
          <cell r="J40">
            <v>0</v>
          </cell>
          <cell r="K40">
            <v>0</v>
          </cell>
        </row>
        <row r="41">
          <cell r="A41" t="str">
            <v>7P-Urban-Harris-STAR+PLUS</v>
          </cell>
          <cell r="J41">
            <v>0</v>
          </cell>
          <cell r="K41">
            <v>0</v>
          </cell>
        </row>
        <row r="42">
          <cell r="A42" t="str">
            <v>K4-Urban-Harris-STAR Kids</v>
          </cell>
          <cell r="J42">
            <v>0</v>
          </cell>
          <cell r="K42">
            <v>0</v>
          </cell>
        </row>
        <row r="43">
          <cell r="A43" t="str">
            <v>H4-Urban-Hidalgo-STAR</v>
          </cell>
          <cell r="J43">
            <v>0</v>
          </cell>
          <cell r="K43">
            <v>0</v>
          </cell>
        </row>
        <row r="44">
          <cell r="A44" t="str">
            <v>KC-Urban-Hidalgo-STAR Kids</v>
          </cell>
          <cell r="J44">
            <v>0</v>
          </cell>
          <cell r="K44">
            <v>0</v>
          </cell>
        </row>
        <row r="45">
          <cell r="A45" t="str">
            <v>H3-Urban-Hidalgo-STAR</v>
          </cell>
          <cell r="J45">
            <v>0</v>
          </cell>
          <cell r="K45">
            <v>0</v>
          </cell>
        </row>
        <row r="46">
          <cell r="A46" t="str">
            <v>H6-Urban-Hidalgo-STAR+PLUS</v>
          </cell>
          <cell r="J46">
            <v>10437674.48</v>
          </cell>
          <cell r="K46">
            <v>4507948.1100000003</v>
          </cell>
        </row>
        <row r="47">
          <cell r="A47" t="str">
            <v>H2-Urban-Hidalgo-STAR</v>
          </cell>
          <cell r="J47">
            <v>0</v>
          </cell>
          <cell r="K47">
            <v>0</v>
          </cell>
        </row>
        <row r="48">
          <cell r="A48" t="str">
            <v>H5-Urban-Hidalgo-STAR+PLUS</v>
          </cell>
          <cell r="J48">
            <v>13952999.51</v>
          </cell>
          <cell r="K48">
            <v>6026188.8600000003</v>
          </cell>
        </row>
        <row r="49">
          <cell r="A49" t="str">
            <v>KG-Urban-Hidalgo-STAR Kids</v>
          </cell>
          <cell r="J49">
            <v>0</v>
          </cell>
          <cell r="K49">
            <v>0</v>
          </cell>
        </row>
        <row r="50">
          <cell r="A50" t="str">
            <v>H1-Urban-Hidalgo-STAR</v>
          </cell>
          <cell r="J50">
            <v>0</v>
          </cell>
          <cell r="K50">
            <v>0</v>
          </cell>
        </row>
        <row r="51">
          <cell r="A51" t="str">
            <v>KR-Urban-Hidalgo-STAR Kids</v>
          </cell>
          <cell r="J51">
            <v>0</v>
          </cell>
          <cell r="K51">
            <v>0</v>
          </cell>
        </row>
        <row r="52">
          <cell r="A52" t="str">
            <v>S7-Urban-Hidalgo-STAR+PLUS</v>
          </cell>
          <cell r="J52">
            <v>453195.02</v>
          </cell>
          <cell r="K52">
            <v>195731.3</v>
          </cell>
        </row>
        <row r="53">
          <cell r="A53" t="str">
            <v>KN-Urban-Jefferson-STAR Kids</v>
          </cell>
          <cell r="J53">
            <v>0</v>
          </cell>
          <cell r="K53">
            <v>0</v>
          </cell>
        </row>
        <row r="54">
          <cell r="A54" t="str">
            <v>8S-Urban-Jefferson-STAR+PLUS</v>
          </cell>
          <cell r="J54">
            <v>0</v>
          </cell>
          <cell r="K54">
            <v>0</v>
          </cell>
        </row>
        <row r="55">
          <cell r="A55" t="str">
            <v>KS-Urban-Jefferson-STAR Kids</v>
          </cell>
          <cell r="J55">
            <v>0</v>
          </cell>
          <cell r="K55">
            <v>0</v>
          </cell>
        </row>
        <row r="56">
          <cell r="A56" t="str">
            <v>8H-Urban-Jefferson-STAR</v>
          </cell>
          <cell r="J56">
            <v>0</v>
          </cell>
          <cell r="K56">
            <v>0</v>
          </cell>
        </row>
        <row r="57">
          <cell r="A57" t="str">
            <v>8J-Urban-Jefferson-STAR</v>
          </cell>
          <cell r="J57">
            <v>0</v>
          </cell>
          <cell r="K57">
            <v>0</v>
          </cell>
        </row>
        <row r="58">
          <cell r="A58" t="str">
            <v>8T-Urban-Jefferson-STAR+PLUS</v>
          </cell>
          <cell r="J58">
            <v>3678688.99</v>
          </cell>
          <cell r="K58">
            <v>1588796.35</v>
          </cell>
        </row>
        <row r="59">
          <cell r="A59" t="str">
            <v>8K-Urban-Jefferson-STAR</v>
          </cell>
          <cell r="J59">
            <v>0</v>
          </cell>
          <cell r="K59">
            <v>0</v>
          </cell>
        </row>
        <row r="60">
          <cell r="A60" t="str">
            <v>8L-Urban-Jefferson-STAR</v>
          </cell>
          <cell r="J60">
            <v>0</v>
          </cell>
          <cell r="K60">
            <v>0</v>
          </cell>
        </row>
        <row r="61">
          <cell r="A61" t="str">
            <v>8G-Urban-Jefferson-STAR</v>
          </cell>
          <cell r="J61">
            <v>0</v>
          </cell>
          <cell r="K61">
            <v>0</v>
          </cell>
        </row>
        <row r="62">
          <cell r="A62" t="str">
            <v>8R-Urban-Jefferson-STAR+PLUS</v>
          </cell>
          <cell r="J62">
            <v>3737845.38</v>
          </cell>
          <cell r="K62">
            <v>1614345.52</v>
          </cell>
        </row>
        <row r="63">
          <cell r="A63" t="str">
            <v>50-Urban-Lubbock-STAR</v>
          </cell>
          <cell r="J63">
            <v>0</v>
          </cell>
          <cell r="K63">
            <v>0</v>
          </cell>
        </row>
        <row r="64">
          <cell r="A64" t="str">
            <v>52-Urban-Lubbock-STAR</v>
          </cell>
          <cell r="J64">
            <v>0</v>
          </cell>
          <cell r="K64">
            <v>0</v>
          </cell>
        </row>
        <row r="65">
          <cell r="A65" t="str">
            <v>5B-Urban-LUBBOCK-STAR+PLUS</v>
          </cell>
          <cell r="J65">
            <v>1151644.1399999999</v>
          </cell>
          <cell r="K65">
            <v>497385.89</v>
          </cell>
        </row>
        <row r="66">
          <cell r="A66" t="str">
            <v>KH-Urban-Lubbock-STAR Kids</v>
          </cell>
          <cell r="J66">
            <v>0</v>
          </cell>
          <cell r="K66">
            <v>0</v>
          </cell>
        </row>
        <row r="67">
          <cell r="A67" t="str">
            <v>53-Urban-LUBBOCK-STAR</v>
          </cell>
          <cell r="J67">
            <v>0</v>
          </cell>
          <cell r="K67">
            <v>0</v>
          </cell>
        </row>
        <row r="68">
          <cell r="A68" t="str">
            <v>5A-Urban-LUBBOCK-STAR+PLUS</v>
          </cell>
          <cell r="J68">
            <v>990992.38</v>
          </cell>
          <cell r="K68">
            <v>428001.68</v>
          </cell>
        </row>
        <row r="69">
          <cell r="A69" t="str">
            <v>K5-Urban-Lubbock-STAR Kids</v>
          </cell>
          <cell r="J69">
            <v>0</v>
          </cell>
          <cell r="K69">
            <v>0</v>
          </cell>
        </row>
        <row r="70">
          <cell r="A70" t="str">
            <v>K7-Urban-MRSA Central-STAR Kids</v>
          </cell>
          <cell r="J70">
            <v>0</v>
          </cell>
          <cell r="K70">
            <v>0</v>
          </cell>
        </row>
        <row r="71">
          <cell r="A71" t="str">
            <v>C3-Urban-MRSA Central-STAR</v>
          </cell>
          <cell r="J71">
            <v>0</v>
          </cell>
          <cell r="K71">
            <v>0</v>
          </cell>
        </row>
        <row r="72">
          <cell r="A72" t="str">
            <v>C2-Urban-MRSA Central-STAR</v>
          </cell>
          <cell r="J72">
            <v>0</v>
          </cell>
          <cell r="K72">
            <v>0</v>
          </cell>
        </row>
        <row r="73">
          <cell r="A73" t="str">
            <v>C4-Urban-MRSA Central-STAR+PLUS</v>
          </cell>
          <cell r="J73">
            <v>3113484.51</v>
          </cell>
          <cell r="K73">
            <v>1344689.05</v>
          </cell>
        </row>
        <row r="74">
          <cell r="A74" t="str">
            <v>C5-Urban-MRSA Central-STAR+PLUS</v>
          </cell>
          <cell r="J74">
            <v>3203910.93</v>
          </cell>
          <cell r="K74">
            <v>1383743.5</v>
          </cell>
        </row>
        <row r="75">
          <cell r="A75" t="str">
            <v>KT-Urban-MRSA Central-STAR Kids</v>
          </cell>
          <cell r="J75">
            <v>0</v>
          </cell>
          <cell r="K75">
            <v>0</v>
          </cell>
        </row>
        <row r="76">
          <cell r="A76" t="str">
            <v>C1-Urban-MRSA Central-STAR</v>
          </cell>
          <cell r="J76">
            <v>0</v>
          </cell>
          <cell r="K76">
            <v>0</v>
          </cell>
        </row>
        <row r="77">
          <cell r="A77" t="str">
            <v>P2-Urban-MRSA Northeast-STAR+PLUS</v>
          </cell>
          <cell r="J77">
            <v>1096763.6000000001</v>
          </cell>
          <cell r="K77">
            <v>473683.42</v>
          </cell>
        </row>
        <row r="78">
          <cell r="A78" t="str">
            <v>N2-Urban-MRSA Northeast-STAR</v>
          </cell>
          <cell r="J78">
            <v>0</v>
          </cell>
          <cell r="K78">
            <v>0</v>
          </cell>
        </row>
        <row r="79">
          <cell r="A79" t="str">
            <v>KP-Urban-MRSA Northeast-STAR Kids</v>
          </cell>
          <cell r="J79">
            <v>0</v>
          </cell>
          <cell r="K79">
            <v>0</v>
          </cell>
        </row>
        <row r="80">
          <cell r="A80" t="str">
            <v>KU-Urban-MRSA Northeast-STAR Kids</v>
          </cell>
          <cell r="J80">
            <v>0</v>
          </cell>
          <cell r="K80">
            <v>0</v>
          </cell>
        </row>
        <row r="81">
          <cell r="A81" t="str">
            <v>N4-Urban-MRSA Northeast-STAR+PLUS</v>
          </cell>
          <cell r="J81">
            <v>2204147.73</v>
          </cell>
          <cell r="K81">
            <v>951953.77</v>
          </cell>
        </row>
        <row r="82">
          <cell r="A82" t="str">
            <v>N1-Urban-MRSA Northeast-STAR</v>
          </cell>
          <cell r="J82">
            <v>0</v>
          </cell>
          <cell r="K82">
            <v>0</v>
          </cell>
        </row>
        <row r="83">
          <cell r="A83" t="str">
            <v>W4-Urban-MRSA West-STAR</v>
          </cell>
          <cell r="J83">
            <v>0</v>
          </cell>
          <cell r="K83">
            <v>0</v>
          </cell>
        </row>
        <row r="84">
          <cell r="A84" t="str">
            <v>KJ-Urban-MRSA West-STAR Kids</v>
          </cell>
          <cell r="J84">
            <v>0</v>
          </cell>
          <cell r="K84">
            <v>0</v>
          </cell>
        </row>
        <row r="85">
          <cell r="A85" t="str">
            <v>W3-Urban-MRSA West-STAR</v>
          </cell>
          <cell r="J85">
            <v>0</v>
          </cell>
          <cell r="K85">
            <v>0</v>
          </cell>
        </row>
        <row r="86">
          <cell r="A86" t="str">
            <v>W6-Urban-MRSA West-STAR+PLUS</v>
          </cell>
          <cell r="J86">
            <v>3745574.47</v>
          </cell>
          <cell r="K86">
            <v>1617683.65</v>
          </cell>
        </row>
        <row r="87">
          <cell r="A87" t="str">
            <v>K6-Urban-MRSA West-STAR Kids</v>
          </cell>
          <cell r="J87">
            <v>0</v>
          </cell>
          <cell r="K87">
            <v>0</v>
          </cell>
        </row>
        <row r="88">
          <cell r="A88" t="str">
            <v>W2-Urban-MRSA West-STAR</v>
          </cell>
          <cell r="J88">
            <v>0</v>
          </cell>
          <cell r="K88">
            <v>0</v>
          </cell>
        </row>
        <row r="89">
          <cell r="A89" t="str">
            <v>W5-Urban-MRSA West-STAR+PLUS</v>
          </cell>
          <cell r="J89">
            <v>2558272.77</v>
          </cell>
          <cell r="K89">
            <v>1104897.54</v>
          </cell>
        </row>
        <row r="90">
          <cell r="A90" t="str">
            <v>82-Urban-Nueces-STAR</v>
          </cell>
          <cell r="J90">
            <v>813897.5</v>
          </cell>
          <cell r="K90">
            <v>351515.82</v>
          </cell>
        </row>
        <row r="91">
          <cell r="A91" t="str">
            <v>KD-Urban-Nueces-STAR Kids</v>
          </cell>
          <cell r="J91">
            <v>0</v>
          </cell>
          <cell r="K91">
            <v>0</v>
          </cell>
        </row>
        <row r="92">
          <cell r="A92" t="str">
            <v>83-Urban-Nueces-STAR</v>
          </cell>
          <cell r="J92">
            <v>239058.09</v>
          </cell>
          <cell r="K92">
            <v>103247.28</v>
          </cell>
        </row>
        <row r="93">
          <cell r="A93" t="str">
            <v>86-Urban-NUECES-STAR+PLUS</v>
          </cell>
          <cell r="J93">
            <v>7105946.7400000002</v>
          </cell>
          <cell r="K93">
            <v>3069001.55</v>
          </cell>
        </row>
        <row r="94">
          <cell r="A94" t="str">
            <v>KV-Urban-Nueces-STAR Kids</v>
          </cell>
          <cell r="J94">
            <v>0</v>
          </cell>
          <cell r="K94">
            <v>0</v>
          </cell>
        </row>
        <row r="95">
          <cell r="A95" t="str">
            <v>85-Urban-Nueces-STAR+PLUS</v>
          </cell>
          <cell r="J95">
            <v>0</v>
          </cell>
          <cell r="K95">
            <v>0</v>
          </cell>
        </row>
        <row r="96">
          <cell r="A96" t="str">
            <v>2Q-Urban-Nueces-STAR</v>
          </cell>
          <cell r="J96">
            <v>29499.45</v>
          </cell>
          <cell r="K96">
            <v>12740.58</v>
          </cell>
        </row>
        <row r="97">
          <cell r="A97" t="str">
            <v>S9-Urban-Nueces-STAR+PLUS</v>
          </cell>
          <cell r="J97">
            <v>3663218.12</v>
          </cell>
          <cell r="K97">
            <v>1582114.6</v>
          </cell>
        </row>
        <row r="98">
          <cell r="A98" t="str">
            <v>67-Urban-Tarrant-STAR</v>
          </cell>
          <cell r="J98">
            <v>3019692.66</v>
          </cell>
          <cell r="K98">
            <v>1304181.1000000001</v>
          </cell>
        </row>
        <row r="99">
          <cell r="A99" t="str">
            <v>K1-Urban-Tarrant-STAR Kids</v>
          </cell>
          <cell r="J99">
            <v>0</v>
          </cell>
          <cell r="K99">
            <v>0</v>
          </cell>
        </row>
        <row r="100">
          <cell r="A100" t="str">
            <v>66-Urban-Tarrant-STAR</v>
          </cell>
          <cell r="J100">
            <v>3843544.1</v>
          </cell>
          <cell r="K100">
            <v>1659995.95</v>
          </cell>
        </row>
        <row r="101">
          <cell r="A101" t="str">
            <v>KB-Urban-Tarrant-STAR Kids</v>
          </cell>
          <cell r="J101">
            <v>0</v>
          </cell>
          <cell r="K101">
            <v>0</v>
          </cell>
        </row>
        <row r="102">
          <cell r="A102" t="str">
            <v>P1-Urban-Tarrant-STAR+PLUS</v>
          </cell>
          <cell r="J102">
            <v>11672290.59</v>
          </cell>
          <cell r="K102">
            <v>5041168.93</v>
          </cell>
        </row>
        <row r="103">
          <cell r="A103" t="str">
            <v>S8-Urban-Tarrant-STAR+PLUS</v>
          </cell>
          <cell r="J103">
            <v>10901562.84</v>
          </cell>
          <cell r="K103">
            <v>4708297.78</v>
          </cell>
        </row>
        <row r="104">
          <cell r="A104" t="str">
            <v>63-Urban-Tarrant-STAR</v>
          </cell>
          <cell r="J104">
            <v>3657506.93</v>
          </cell>
          <cell r="K104">
            <v>1579647.98</v>
          </cell>
        </row>
        <row r="105">
          <cell r="A105" t="str">
            <v>69-Urban-Tarrant-STAR+PLUS</v>
          </cell>
          <cell r="J105">
            <v>0</v>
          </cell>
          <cell r="K105">
            <v>0</v>
          </cell>
        </row>
        <row r="106">
          <cell r="A106" t="str">
            <v>1P-Urban-Travis-STAR</v>
          </cell>
          <cell r="J106">
            <v>0</v>
          </cell>
          <cell r="K106">
            <v>0</v>
          </cell>
        </row>
        <row r="107">
          <cell r="A107" t="str">
            <v>K8-Urban-Travis-STAR Kids</v>
          </cell>
          <cell r="J107">
            <v>0</v>
          </cell>
          <cell r="K107">
            <v>0</v>
          </cell>
        </row>
        <row r="108">
          <cell r="A108" t="str">
            <v>1A-Urban-Travis-STAR</v>
          </cell>
          <cell r="J108">
            <v>0</v>
          </cell>
          <cell r="K108">
            <v>0</v>
          </cell>
        </row>
        <row r="109">
          <cell r="A109" t="str">
            <v>10-Urban-Travis-STAR</v>
          </cell>
          <cell r="J109">
            <v>0</v>
          </cell>
          <cell r="K109">
            <v>0</v>
          </cell>
        </row>
        <row r="110">
          <cell r="A110" t="str">
            <v>KL-Urban-Travis-STAR Kids</v>
          </cell>
          <cell r="J110">
            <v>0</v>
          </cell>
          <cell r="K110">
            <v>0</v>
          </cell>
        </row>
        <row r="111">
          <cell r="A111" t="str">
            <v>S4-Urban-Travis-STAR+PLUS</v>
          </cell>
          <cell r="J111">
            <v>1134607.8999999999</v>
          </cell>
          <cell r="K111">
            <v>490028.08</v>
          </cell>
        </row>
        <row r="112">
          <cell r="A112" t="str">
            <v>18-Urban-Travis-STAR+PLUS</v>
          </cell>
          <cell r="J112">
            <v>3054555.87</v>
          </cell>
          <cell r="K112">
            <v>1319238.24</v>
          </cell>
        </row>
        <row r="113">
          <cell r="A113" t="str">
            <v>19-Urban-Travis-STAR+PLUS</v>
          </cell>
          <cell r="J113">
            <v>0</v>
          </cell>
          <cell r="K113">
            <v>0</v>
          </cell>
        </row>
        <row r="114">
          <cell r="A114" t="str">
            <v>43-Children's-Bexar-STAR</v>
          </cell>
          <cell r="J114">
            <v>0</v>
          </cell>
          <cell r="K114">
            <v>0</v>
          </cell>
        </row>
        <row r="115">
          <cell r="A115" t="str">
            <v>42-Children's-Bexar-STAR</v>
          </cell>
          <cell r="J115">
            <v>0</v>
          </cell>
          <cell r="K115">
            <v>0</v>
          </cell>
        </row>
        <row r="116">
          <cell r="A116" t="str">
            <v>KA-Children's-Bexar-STAR Kids</v>
          </cell>
          <cell r="J116">
            <v>77675.850000000006</v>
          </cell>
          <cell r="K116">
            <v>33547.58</v>
          </cell>
        </row>
        <row r="117">
          <cell r="A117" t="str">
            <v>S1-Children's-Bexar-STAR+PLUS</v>
          </cell>
          <cell r="J117">
            <v>0</v>
          </cell>
          <cell r="K117">
            <v>0</v>
          </cell>
        </row>
        <row r="118">
          <cell r="A118" t="str">
            <v>46-Children's-Bexar-STAR+PLUS</v>
          </cell>
          <cell r="J118">
            <v>0</v>
          </cell>
          <cell r="K118">
            <v>0</v>
          </cell>
        </row>
        <row r="119">
          <cell r="A119" t="str">
            <v>40-Children's-Bexar-STAR</v>
          </cell>
          <cell r="J119">
            <v>0</v>
          </cell>
          <cell r="K119">
            <v>0</v>
          </cell>
        </row>
        <row r="120">
          <cell r="A120" t="str">
            <v>47-Children's-Bexar-STAR+PLUS</v>
          </cell>
          <cell r="J120">
            <v>0</v>
          </cell>
          <cell r="K120">
            <v>0</v>
          </cell>
        </row>
        <row r="121">
          <cell r="A121" t="str">
            <v>KE-Children's-Bexar-STAR Kids</v>
          </cell>
          <cell r="J121">
            <v>69226.58</v>
          </cell>
          <cell r="K121">
            <v>29898.41</v>
          </cell>
        </row>
        <row r="122">
          <cell r="A122" t="str">
            <v>S5-Children's-Bexar-STAR+PLUS</v>
          </cell>
          <cell r="J122">
            <v>0</v>
          </cell>
          <cell r="K122">
            <v>0</v>
          </cell>
        </row>
        <row r="123">
          <cell r="A123" t="str">
            <v>44-Children's-Bexar-STAR</v>
          </cell>
          <cell r="J123">
            <v>0</v>
          </cell>
          <cell r="K123">
            <v>0</v>
          </cell>
        </row>
        <row r="124">
          <cell r="A124" t="str">
            <v>45-Children's-Bexar-STAR+PLUS</v>
          </cell>
          <cell r="J124">
            <v>0</v>
          </cell>
          <cell r="K124">
            <v>0</v>
          </cell>
        </row>
        <row r="125">
          <cell r="A125" t="str">
            <v>KW-Children's-Dallas-STAR Kids</v>
          </cell>
          <cell r="J125">
            <v>5182943.12</v>
          </cell>
          <cell r="K125">
            <v>2238471.67</v>
          </cell>
        </row>
        <row r="126">
          <cell r="A126" t="str">
            <v>95-Children's-Dallas-STAR</v>
          </cell>
          <cell r="J126">
            <v>1643744.52</v>
          </cell>
          <cell r="K126">
            <v>709920.11</v>
          </cell>
        </row>
        <row r="127">
          <cell r="A127" t="str">
            <v>9F-Children's-Dallas-STAR+PLUS</v>
          </cell>
          <cell r="J127">
            <v>0</v>
          </cell>
          <cell r="K127">
            <v>0</v>
          </cell>
        </row>
        <row r="128">
          <cell r="A128" t="str">
            <v>93-Children's-Dallas-STAR</v>
          </cell>
          <cell r="J128">
            <v>6322084.4500000002</v>
          </cell>
          <cell r="K128">
            <v>2730457.7</v>
          </cell>
        </row>
        <row r="129">
          <cell r="A129" t="str">
            <v>9H-Children's-Dallas-STAR+PLUS</v>
          </cell>
          <cell r="J129">
            <v>0</v>
          </cell>
          <cell r="K129">
            <v>0</v>
          </cell>
        </row>
        <row r="130">
          <cell r="A130" t="str">
            <v>S6-Children's-Dallas-STAR+PLUS</v>
          </cell>
          <cell r="J130">
            <v>0</v>
          </cell>
          <cell r="K130">
            <v>0</v>
          </cell>
        </row>
        <row r="131">
          <cell r="A131" t="str">
            <v>90-Children's-Dallas-STAR</v>
          </cell>
          <cell r="J131">
            <v>8531300.1400000006</v>
          </cell>
          <cell r="K131">
            <v>3684600.28</v>
          </cell>
        </row>
        <row r="132">
          <cell r="A132" t="str">
            <v>K2-Children's-Dallas-STAR Kids</v>
          </cell>
          <cell r="J132">
            <v>8206633.1100000003</v>
          </cell>
          <cell r="K132">
            <v>3544379.19</v>
          </cell>
        </row>
        <row r="133">
          <cell r="A133" t="str">
            <v>37-Children's-El Paso-STAR</v>
          </cell>
          <cell r="J133">
            <v>0</v>
          </cell>
          <cell r="K133">
            <v>0</v>
          </cell>
        </row>
        <row r="134">
          <cell r="A134" t="str">
            <v>S2-Children's-El Paso-STAR+PLUS</v>
          </cell>
          <cell r="J134">
            <v>0</v>
          </cell>
          <cell r="K134">
            <v>0</v>
          </cell>
        </row>
        <row r="135">
          <cell r="A135" t="str">
            <v>31-Children's-EL PASO-STAR</v>
          </cell>
          <cell r="J135">
            <v>0</v>
          </cell>
          <cell r="K135">
            <v>0</v>
          </cell>
        </row>
        <row r="136">
          <cell r="A136" t="str">
            <v>33-Children's-EL PASO-STAR+PLUS</v>
          </cell>
          <cell r="J136">
            <v>0</v>
          </cell>
          <cell r="K136">
            <v>0</v>
          </cell>
        </row>
        <row r="137">
          <cell r="A137" t="str">
            <v>36-Children's-El Paso-STAR</v>
          </cell>
          <cell r="J137">
            <v>0</v>
          </cell>
          <cell r="K137">
            <v>0</v>
          </cell>
        </row>
        <row r="138">
          <cell r="A138" t="str">
            <v>KF-Children's-El Paso-STAR Kids</v>
          </cell>
          <cell r="J138">
            <v>104874.69</v>
          </cell>
          <cell r="K138">
            <v>45294.54</v>
          </cell>
        </row>
        <row r="139">
          <cell r="A139" t="str">
            <v>34-Children's-El Paso-STAR+PLUS</v>
          </cell>
          <cell r="J139">
            <v>0</v>
          </cell>
          <cell r="K139">
            <v>0</v>
          </cell>
        </row>
        <row r="140">
          <cell r="A140" t="str">
            <v>K3-Children's-El Paso-STAR Kids</v>
          </cell>
          <cell r="J140">
            <v>37908.32</v>
          </cell>
          <cell r="K140">
            <v>16372.3</v>
          </cell>
        </row>
        <row r="141">
          <cell r="A141" t="str">
            <v>79-Children's-Harris-STAR</v>
          </cell>
          <cell r="J141">
            <v>0</v>
          </cell>
          <cell r="K141">
            <v>0</v>
          </cell>
        </row>
        <row r="142">
          <cell r="A142" t="str">
            <v>S3-Children's-Harris-STAR+PLUS</v>
          </cell>
          <cell r="J142">
            <v>0</v>
          </cell>
          <cell r="K142">
            <v>0</v>
          </cell>
        </row>
        <row r="143">
          <cell r="A143" t="str">
            <v>7G-Children's-Harris-STAR</v>
          </cell>
          <cell r="J143">
            <v>0</v>
          </cell>
          <cell r="K143">
            <v>0</v>
          </cell>
        </row>
        <row r="144">
          <cell r="A144" t="str">
            <v>7S-Children's-HARRIS-STAR+PLUS</v>
          </cell>
          <cell r="J144">
            <v>0</v>
          </cell>
          <cell r="K144">
            <v>0</v>
          </cell>
        </row>
        <row r="145">
          <cell r="A145" t="str">
            <v>72-Children's-Harris-STAR</v>
          </cell>
          <cell r="J145">
            <v>0</v>
          </cell>
          <cell r="K145">
            <v>0</v>
          </cell>
        </row>
        <row r="146">
          <cell r="A146" t="str">
            <v>KM-Children's-Harris-STAR Kids</v>
          </cell>
          <cell r="J146">
            <v>270263.83</v>
          </cell>
          <cell r="K146">
            <v>116724.79</v>
          </cell>
        </row>
        <row r="147">
          <cell r="A147" t="str">
            <v>7H-Children's-HARRIS-STAR</v>
          </cell>
          <cell r="J147">
            <v>0</v>
          </cell>
          <cell r="K147">
            <v>0</v>
          </cell>
        </row>
        <row r="148">
          <cell r="A148" t="str">
            <v>7R-Children's-Harris-STAR+PLUS</v>
          </cell>
          <cell r="J148">
            <v>0</v>
          </cell>
          <cell r="K148">
            <v>0</v>
          </cell>
        </row>
        <row r="149">
          <cell r="A149" t="str">
            <v>KQ-Children's-Harris-STAR Kids</v>
          </cell>
          <cell r="J149">
            <v>105975.36</v>
          </cell>
          <cell r="K149">
            <v>45769.91</v>
          </cell>
        </row>
        <row r="150">
          <cell r="A150" t="str">
            <v>71-Children's-Harris-STAR</v>
          </cell>
          <cell r="J150">
            <v>0</v>
          </cell>
          <cell r="K150">
            <v>0</v>
          </cell>
        </row>
        <row r="151">
          <cell r="A151" t="str">
            <v>7P-Children's-Harris-STAR+PLUS</v>
          </cell>
          <cell r="J151">
            <v>0</v>
          </cell>
          <cell r="K151">
            <v>0</v>
          </cell>
        </row>
        <row r="152">
          <cell r="A152" t="str">
            <v>K4-Children's-Harris-STAR Kids</v>
          </cell>
          <cell r="J152">
            <v>55068.67</v>
          </cell>
          <cell r="K152">
            <v>23783.72</v>
          </cell>
        </row>
        <row r="153">
          <cell r="A153" t="str">
            <v>H4-Children's-Hidalgo-STAR</v>
          </cell>
          <cell r="J153">
            <v>5469690.4800000004</v>
          </cell>
          <cell r="K153">
            <v>2362315.56</v>
          </cell>
        </row>
        <row r="154">
          <cell r="A154" t="str">
            <v>KC-Children's-Hidalgo-STAR Kids</v>
          </cell>
          <cell r="J154">
            <v>3353396.14</v>
          </cell>
          <cell r="K154">
            <v>1448304.97</v>
          </cell>
        </row>
        <row r="155">
          <cell r="A155" t="str">
            <v>H3-Children's-Hidalgo-STAR</v>
          </cell>
          <cell r="J155">
            <v>1681889.52</v>
          </cell>
          <cell r="K155">
            <v>726394.63</v>
          </cell>
        </row>
        <row r="156">
          <cell r="A156" t="str">
            <v>H6-Children's-Hidalgo-STAR+PLUS</v>
          </cell>
          <cell r="J156">
            <v>0</v>
          </cell>
          <cell r="K156">
            <v>0</v>
          </cell>
        </row>
        <row r="157">
          <cell r="A157" t="str">
            <v>H2-Children's-Hidalgo-STAR</v>
          </cell>
          <cell r="J157">
            <v>7214373.6100000003</v>
          </cell>
          <cell r="K157">
            <v>3115830.25</v>
          </cell>
        </row>
        <row r="158">
          <cell r="A158" t="str">
            <v>H5-Children's-Hidalgo-STAR+PLUS</v>
          </cell>
          <cell r="J158">
            <v>0</v>
          </cell>
          <cell r="K158">
            <v>0</v>
          </cell>
        </row>
        <row r="159">
          <cell r="A159" t="str">
            <v>KG-Children's-Hidalgo-STAR Kids</v>
          </cell>
          <cell r="J159">
            <v>6313123.6500000004</v>
          </cell>
          <cell r="K159">
            <v>2726587.6</v>
          </cell>
        </row>
        <row r="160">
          <cell r="A160" t="str">
            <v>H1-Children's-Hidalgo-STAR</v>
          </cell>
          <cell r="J160">
            <v>1964246.89</v>
          </cell>
          <cell r="K160">
            <v>848342.52</v>
          </cell>
        </row>
        <row r="161">
          <cell r="A161" t="str">
            <v>KR-Children's-Hidalgo-STAR Kids</v>
          </cell>
          <cell r="J161">
            <v>2436616.77</v>
          </cell>
          <cell r="K161">
            <v>1052355.29</v>
          </cell>
        </row>
        <row r="162">
          <cell r="A162" t="str">
            <v>S7-Children's-Hidalgo-STAR+PLUS</v>
          </cell>
          <cell r="J162">
            <v>0</v>
          </cell>
          <cell r="K162">
            <v>0</v>
          </cell>
        </row>
        <row r="163">
          <cell r="A163" t="str">
            <v>KN-Children's-Jefferson-STAR Kids</v>
          </cell>
          <cell r="J163">
            <v>0</v>
          </cell>
          <cell r="K163">
            <v>0</v>
          </cell>
        </row>
        <row r="164">
          <cell r="A164" t="str">
            <v>8S-Children's-Jefferson-STAR+PLUS</v>
          </cell>
          <cell r="J164">
            <v>0</v>
          </cell>
          <cell r="K164">
            <v>0</v>
          </cell>
        </row>
        <row r="165">
          <cell r="A165" t="str">
            <v>KS-Children's-Jefferson-STAR Kids</v>
          </cell>
          <cell r="J165">
            <v>0</v>
          </cell>
          <cell r="K165">
            <v>0</v>
          </cell>
        </row>
        <row r="166">
          <cell r="A166" t="str">
            <v>8H-Children's-Jefferson-STAR</v>
          </cell>
          <cell r="J166">
            <v>0</v>
          </cell>
          <cell r="K166">
            <v>0</v>
          </cell>
        </row>
        <row r="167">
          <cell r="A167" t="str">
            <v>8J-Children's-Jefferson-STAR</v>
          </cell>
          <cell r="J167">
            <v>0</v>
          </cell>
          <cell r="K167">
            <v>0</v>
          </cell>
        </row>
        <row r="168">
          <cell r="A168" t="str">
            <v>8T-Children's-Jefferson-STAR+PLUS</v>
          </cell>
          <cell r="J168">
            <v>0</v>
          </cell>
          <cell r="K168">
            <v>0</v>
          </cell>
        </row>
        <row r="169">
          <cell r="A169" t="str">
            <v>8K-Children's-Jefferson-STAR</v>
          </cell>
          <cell r="J169">
            <v>0</v>
          </cell>
          <cell r="K169">
            <v>0</v>
          </cell>
        </row>
        <row r="170">
          <cell r="A170" t="str">
            <v>8L-Children's-Jefferson-STAR</v>
          </cell>
          <cell r="J170">
            <v>0</v>
          </cell>
          <cell r="K170">
            <v>0</v>
          </cell>
        </row>
        <row r="171">
          <cell r="A171" t="str">
            <v>8G-Children's-Jefferson-STAR</v>
          </cell>
          <cell r="J171">
            <v>0</v>
          </cell>
          <cell r="K171">
            <v>0</v>
          </cell>
        </row>
        <row r="172">
          <cell r="A172" t="str">
            <v>8R-Children's-Jefferson-STAR+PLUS</v>
          </cell>
          <cell r="J172">
            <v>0</v>
          </cell>
          <cell r="K172">
            <v>0</v>
          </cell>
        </row>
        <row r="173">
          <cell r="A173" t="str">
            <v>50-Children's-Lubbock-STAR</v>
          </cell>
          <cell r="J173">
            <v>0</v>
          </cell>
          <cell r="K173">
            <v>0</v>
          </cell>
        </row>
        <row r="174">
          <cell r="A174" t="str">
            <v>52-Children's-Lubbock-STAR</v>
          </cell>
          <cell r="J174">
            <v>0</v>
          </cell>
          <cell r="K174">
            <v>0</v>
          </cell>
        </row>
        <row r="175">
          <cell r="A175" t="str">
            <v>5B-Children's-LUBBOCK-STAR+PLUS</v>
          </cell>
          <cell r="J175">
            <v>0</v>
          </cell>
          <cell r="K175">
            <v>0</v>
          </cell>
        </row>
        <row r="176">
          <cell r="A176" t="str">
            <v>KH-Children's-Lubbock-STAR Kids</v>
          </cell>
          <cell r="J176">
            <v>229284.94</v>
          </cell>
          <cell r="K176">
            <v>99026.33</v>
          </cell>
        </row>
        <row r="177">
          <cell r="A177" t="str">
            <v>53-Children's-LUBBOCK-STAR</v>
          </cell>
          <cell r="J177">
            <v>0</v>
          </cell>
          <cell r="K177">
            <v>0</v>
          </cell>
        </row>
        <row r="178">
          <cell r="A178" t="str">
            <v>5A-Children's-LUBBOCK-STAR+PLUS</v>
          </cell>
          <cell r="J178">
            <v>0</v>
          </cell>
          <cell r="K178">
            <v>0</v>
          </cell>
        </row>
        <row r="179">
          <cell r="A179" t="str">
            <v>K5-Children's-Lubbock-STAR Kids</v>
          </cell>
          <cell r="J179">
            <v>167048.04</v>
          </cell>
          <cell r="K179">
            <v>72146.710000000006</v>
          </cell>
        </row>
        <row r="180">
          <cell r="A180" t="str">
            <v>K7-Children's-MRSA Central-STAR Kids</v>
          </cell>
          <cell r="J180">
            <v>2524234.7799999998</v>
          </cell>
          <cell r="K180">
            <v>1090196.81</v>
          </cell>
        </row>
        <row r="181">
          <cell r="A181" t="str">
            <v>C3-Children's-MRSA Central-STAR</v>
          </cell>
          <cell r="J181">
            <v>3300287.37</v>
          </cell>
          <cell r="K181">
            <v>1425367.71</v>
          </cell>
        </row>
        <row r="182">
          <cell r="A182" t="str">
            <v>C2-Children's-MRSA Central-STAR</v>
          </cell>
          <cell r="J182">
            <v>6031329.3300000001</v>
          </cell>
          <cell r="K182">
            <v>2604882.89</v>
          </cell>
        </row>
        <row r="183">
          <cell r="A183" t="str">
            <v>C4-Children's-MRSA Central-STAR+PLUS</v>
          </cell>
          <cell r="J183">
            <v>0</v>
          </cell>
          <cell r="K183">
            <v>0</v>
          </cell>
        </row>
        <row r="184">
          <cell r="A184" t="str">
            <v>C5-Children's-MRSA Central-STAR+PLUS</v>
          </cell>
          <cell r="J184">
            <v>0</v>
          </cell>
          <cell r="K184">
            <v>0</v>
          </cell>
        </row>
        <row r="185">
          <cell r="A185" t="str">
            <v>KT-Children's-MRSA Central-STAR Kids</v>
          </cell>
          <cell r="J185">
            <v>1518776.48</v>
          </cell>
          <cell r="K185">
            <v>655947.41</v>
          </cell>
        </row>
        <row r="186">
          <cell r="A186" t="str">
            <v>C1-Children's-MRSA Central-STAR</v>
          </cell>
          <cell r="J186">
            <v>969752.35</v>
          </cell>
          <cell r="K186">
            <v>418828.28</v>
          </cell>
        </row>
        <row r="187">
          <cell r="A187" t="str">
            <v>P2-Children's-MRSA Northeast-STAR+PLUS</v>
          </cell>
          <cell r="J187">
            <v>0</v>
          </cell>
          <cell r="K187">
            <v>0</v>
          </cell>
        </row>
        <row r="188">
          <cell r="A188" t="str">
            <v>N2-Children's-MRSA Northeast-STAR</v>
          </cell>
          <cell r="J188">
            <v>2204016.25</v>
          </cell>
          <cell r="K188">
            <v>951896.99</v>
          </cell>
        </row>
        <row r="189">
          <cell r="A189" t="str">
            <v>KP-Children's-MRSA Northeast-STAR Kids</v>
          </cell>
          <cell r="J189">
            <v>0</v>
          </cell>
          <cell r="K189">
            <v>0</v>
          </cell>
        </row>
        <row r="190">
          <cell r="A190" t="str">
            <v>KU-Children's-MRSA Northeast-STAR Kids</v>
          </cell>
          <cell r="J190">
            <v>0</v>
          </cell>
          <cell r="K190">
            <v>0</v>
          </cell>
        </row>
        <row r="191">
          <cell r="A191" t="str">
            <v>N4-Children's-MRSA Northeast-STAR+PLUS</v>
          </cell>
          <cell r="J191">
            <v>0</v>
          </cell>
          <cell r="K191">
            <v>0</v>
          </cell>
        </row>
        <row r="192">
          <cell r="A192" t="str">
            <v>N1-Children's-MRSA Northeast-STAR</v>
          </cell>
          <cell r="J192">
            <v>1454539.91</v>
          </cell>
          <cell r="K192">
            <v>628204.15</v>
          </cell>
        </row>
        <row r="193">
          <cell r="A193" t="str">
            <v>W4-Children's-MRSA West-STAR</v>
          </cell>
          <cell r="J193">
            <v>0</v>
          </cell>
          <cell r="K193">
            <v>0</v>
          </cell>
        </row>
        <row r="194">
          <cell r="A194" t="str">
            <v>KJ-Children's-MRSA West-STAR Kids</v>
          </cell>
          <cell r="J194">
            <v>0</v>
          </cell>
          <cell r="K194">
            <v>0</v>
          </cell>
        </row>
        <row r="195">
          <cell r="A195" t="str">
            <v>W3-Children's-MRSA West-STAR</v>
          </cell>
          <cell r="J195">
            <v>0</v>
          </cell>
          <cell r="K195">
            <v>0</v>
          </cell>
        </row>
        <row r="196">
          <cell r="A196" t="str">
            <v>W6-Children's-MRSA West-STAR+PLUS</v>
          </cell>
          <cell r="J196">
            <v>0</v>
          </cell>
          <cell r="K196">
            <v>0</v>
          </cell>
        </row>
        <row r="197">
          <cell r="A197" t="str">
            <v>K6-Children's-MRSA West-STAR Kids</v>
          </cell>
          <cell r="J197">
            <v>0</v>
          </cell>
          <cell r="K197">
            <v>0</v>
          </cell>
        </row>
        <row r="198">
          <cell r="A198" t="str">
            <v>W2-Children's-MRSA West-STAR</v>
          </cell>
          <cell r="J198">
            <v>0</v>
          </cell>
          <cell r="K198">
            <v>0</v>
          </cell>
        </row>
        <row r="199">
          <cell r="A199" t="str">
            <v>W5-Children's-MRSA West-STAR+PLUS</v>
          </cell>
          <cell r="J199">
            <v>0</v>
          </cell>
          <cell r="K199">
            <v>0</v>
          </cell>
        </row>
        <row r="200">
          <cell r="A200" t="str">
            <v>82-Children's-Nueces-STAR</v>
          </cell>
          <cell r="J200">
            <v>6439242.0599999996</v>
          </cell>
          <cell r="K200">
            <v>2781057.13</v>
          </cell>
        </row>
        <row r="201">
          <cell r="A201" t="str">
            <v>KD-Children's-Nueces-STAR Kids</v>
          </cell>
          <cell r="J201">
            <v>1850763.38</v>
          </cell>
          <cell r="K201">
            <v>799329.9</v>
          </cell>
        </row>
        <row r="202">
          <cell r="A202" t="str">
            <v>83-Children's-Nueces-STAR</v>
          </cell>
          <cell r="J202">
            <v>1891335.08</v>
          </cell>
          <cell r="K202">
            <v>816852.49</v>
          </cell>
        </row>
        <row r="203">
          <cell r="A203" t="str">
            <v>86-Children's-NUECES-STAR+PLUS</v>
          </cell>
          <cell r="J203">
            <v>0</v>
          </cell>
          <cell r="K203">
            <v>0</v>
          </cell>
        </row>
        <row r="204">
          <cell r="A204" t="str">
            <v>KV-Children's-Nueces-STAR Kids</v>
          </cell>
          <cell r="J204">
            <v>762036.68</v>
          </cell>
          <cell r="K204">
            <v>329117.55</v>
          </cell>
        </row>
        <row r="205">
          <cell r="A205" t="str">
            <v>85-Children's-Nueces-STAR+PLUS</v>
          </cell>
          <cell r="J205">
            <v>0</v>
          </cell>
          <cell r="K205">
            <v>0</v>
          </cell>
        </row>
        <row r="206">
          <cell r="A206" t="str">
            <v>2Q-Children's-Nueces-STAR</v>
          </cell>
          <cell r="J206">
            <v>233388.25</v>
          </cell>
          <cell r="K206">
            <v>100798.52</v>
          </cell>
        </row>
        <row r="207">
          <cell r="A207" t="str">
            <v>S9-Children's-Nueces-STAR+PLUS</v>
          </cell>
          <cell r="J207">
            <v>0</v>
          </cell>
          <cell r="K207">
            <v>0</v>
          </cell>
        </row>
        <row r="208">
          <cell r="A208" t="str">
            <v>67-Children's-Tarrant-STAR</v>
          </cell>
          <cell r="J208">
            <v>0</v>
          </cell>
          <cell r="K208">
            <v>0</v>
          </cell>
        </row>
        <row r="209">
          <cell r="A209" t="str">
            <v>K1-Children's-Tarrant-STAR Kids</v>
          </cell>
          <cell r="J209">
            <v>94052.5</v>
          </cell>
          <cell r="K209">
            <v>40620.519999999997</v>
          </cell>
        </row>
        <row r="210">
          <cell r="A210" t="str">
            <v>66-Children's-Tarrant-STAR</v>
          </cell>
          <cell r="J210">
            <v>0</v>
          </cell>
          <cell r="K210">
            <v>0</v>
          </cell>
        </row>
        <row r="211">
          <cell r="A211" t="str">
            <v>KB-Children's-Tarrant-STAR Kids</v>
          </cell>
          <cell r="J211">
            <v>196308.52</v>
          </cell>
          <cell r="K211">
            <v>84784.08</v>
          </cell>
        </row>
        <row r="212">
          <cell r="A212" t="str">
            <v>P1-Children's-Tarrant-STAR+PLUS</v>
          </cell>
          <cell r="J212">
            <v>0</v>
          </cell>
          <cell r="K212">
            <v>0</v>
          </cell>
        </row>
        <row r="213">
          <cell r="A213" t="str">
            <v>S8-Children's-Tarrant-STAR+PLUS</v>
          </cell>
          <cell r="J213">
            <v>0</v>
          </cell>
          <cell r="K213">
            <v>0</v>
          </cell>
        </row>
        <row r="214">
          <cell r="A214" t="str">
            <v>63-Children's-Tarrant-STAR</v>
          </cell>
          <cell r="J214">
            <v>0</v>
          </cell>
          <cell r="K214">
            <v>0</v>
          </cell>
        </row>
        <row r="215">
          <cell r="A215" t="str">
            <v>69-Children's-Tarrant-STAR+PLUS</v>
          </cell>
          <cell r="J215">
            <v>0</v>
          </cell>
          <cell r="K215">
            <v>0</v>
          </cell>
        </row>
        <row r="216">
          <cell r="A216" t="str">
            <v>1P-Children's-Travis-STAR</v>
          </cell>
          <cell r="J216">
            <v>0</v>
          </cell>
          <cell r="K216">
            <v>0</v>
          </cell>
        </row>
        <row r="217">
          <cell r="A217" t="str">
            <v>K8-Children's-Travis-STAR Kids</v>
          </cell>
          <cell r="J217">
            <v>89664.88</v>
          </cell>
          <cell r="K217">
            <v>38725.54</v>
          </cell>
        </row>
        <row r="218">
          <cell r="A218" t="str">
            <v>1A-Children's-Travis-STAR</v>
          </cell>
          <cell r="J218">
            <v>0</v>
          </cell>
          <cell r="K218">
            <v>0</v>
          </cell>
        </row>
        <row r="219">
          <cell r="A219" t="str">
            <v>10-Children's-Travis-STAR</v>
          </cell>
          <cell r="J219">
            <v>0</v>
          </cell>
          <cell r="K219">
            <v>0</v>
          </cell>
        </row>
        <row r="220">
          <cell r="A220" t="str">
            <v>KL-Children's-Travis-STAR Kids</v>
          </cell>
          <cell r="J220">
            <v>57090.61</v>
          </cell>
          <cell r="K220">
            <v>24656.98</v>
          </cell>
        </row>
        <row r="221">
          <cell r="A221" t="str">
            <v>S4-Children's-Travis-STAR+PLUS</v>
          </cell>
          <cell r="J221">
            <v>0</v>
          </cell>
          <cell r="K221">
            <v>0</v>
          </cell>
        </row>
        <row r="222">
          <cell r="A222" t="str">
            <v>18-Children's-Travis-STAR+PLUS</v>
          </cell>
          <cell r="J222">
            <v>0</v>
          </cell>
          <cell r="K222">
            <v>0</v>
          </cell>
        </row>
        <row r="223">
          <cell r="A223" t="str">
            <v>19-Children's-Travis-STAR+PLUS</v>
          </cell>
          <cell r="J223">
            <v>0</v>
          </cell>
          <cell r="K223">
            <v>0</v>
          </cell>
        </row>
        <row r="224">
          <cell r="A224" t="str">
            <v>43-Rural-Bexar-STAR</v>
          </cell>
          <cell r="J224">
            <v>0</v>
          </cell>
          <cell r="K224">
            <v>0</v>
          </cell>
        </row>
        <row r="225">
          <cell r="A225" t="str">
            <v>42-Rural-Bexar-STAR</v>
          </cell>
          <cell r="J225">
            <v>0</v>
          </cell>
          <cell r="K225">
            <v>0</v>
          </cell>
        </row>
        <row r="226">
          <cell r="A226" t="str">
            <v>KA-Rural-Bexar-STAR Kids</v>
          </cell>
          <cell r="J226">
            <v>0</v>
          </cell>
          <cell r="K226">
            <v>0</v>
          </cell>
        </row>
        <row r="227">
          <cell r="A227" t="str">
            <v>S1-Rural-Bexar-STAR+PLUS</v>
          </cell>
          <cell r="J227">
            <v>130143.89</v>
          </cell>
          <cell r="K227">
            <v>56208.1</v>
          </cell>
        </row>
        <row r="228">
          <cell r="A228" t="str">
            <v>46-Rural-Bexar-STAR+PLUS</v>
          </cell>
          <cell r="J228">
            <v>144798.26</v>
          </cell>
          <cell r="K228">
            <v>62537.21</v>
          </cell>
        </row>
        <row r="229">
          <cell r="A229" t="str">
            <v>40-Rural-Bexar-STAR</v>
          </cell>
          <cell r="J229">
            <v>0</v>
          </cell>
          <cell r="K229">
            <v>0</v>
          </cell>
        </row>
        <row r="230">
          <cell r="A230" t="str">
            <v>47-Rural-Bexar-STAR+PLUS</v>
          </cell>
          <cell r="J230">
            <v>0</v>
          </cell>
          <cell r="K230">
            <v>0</v>
          </cell>
        </row>
        <row r="231">
          <cell r="A231" t="str">
            <v>KE-Rural-Bexar-STAR Kids</v>
          </cell>
          <cell r="J231">
            <v>0</v>
          </cell>
          <cell r="K231">
            <v>0</v>
          </cell>
        </row>
        <row r="232">
          <cell r="A232" t="str">
            <v>S5-Rural-Bexar-STAR+PLUS</v>
          </cell>
          <cell r="J232">
            <v>128966.45</v>
          </cell>
          <cell r="K232">
            <v>55699.58</v>
          </cell>
        </row>
        <row r="233">
          <cell r="A233" t="str">
            <v>44-Rural-Bexar-STAR</v>
          </cell>
          <cell r="J233">
            <v>0</v>
          </cell>
          <cell r="K233">
            <v>0</v>
          </cell>
        </row>
        <row r="234">
          <cell r="A234" t="str">
            <v>45-Rural-Bexar-STAR+PLUS</v>
          </cell>
          <cell r="J234">
            <v>0</v>
          </cell>
          <cell r="K234">
            <v>0</v>
          </cell>
        </row>
        <row r="235">
          <cell r="A235" t="str">
            <v>KW-Rural-Dallas-STAR Kids</v>
          </cell>
          <cell r="J235">
            <v>0</v>
          </cell>
          <cell r="K235">
            <v>0</v>
          </cell>
        </row>
        <row r="236">
          <cell r="A236" t="str">
            <v>95-Rural-Dallas-STAR</v>
          </cell>
          <cell r="J236">
            <v>0</v>
          </cell>
          <cell r="K236">
            <v>0</v>
          </cell>
        </row>
        <row r="237">
          <cell r="A237" t="str">
            <v>9F-Rural-Dallas-STAR+PLUS</v>
          </cell>
          <cell r="J237">
            <v>55117.68</v>
          </cell>
          <cell r="K237">
            <v>23804.89</v>
          </cell>
        </row>
        <row r="238">
          <cell r="A238" t="str">
            <v>93-Rural-Dallas-STAR</v>
          </cell>
          <cell r="J238">
            <v>0</v>
          </cell>
          <cell r="K238">
            <v>0</v>
          </cell>
        </row>
        <row r="239">
          <cell r="A239" t="str">
            <v>9H-Rural-Dallas-STAR+PLUS</v>
          </cell>
          <cell r="J239">
            <v>44119.98</v>
          </cell>
          <cell r="K239">
            <v>19055.07</v>
          </cell>
        </row>
        <row r="240">
          <cell r="A240" t="str">
            <v>S6-Rural-Dallas-STAR+PLUS</v>
          </cell>
          <cell r="J240">
            <v>4418.34</v>
          </cell>
          <cell r="K240">
            <v>1908.25</v>
          </cell>
        </row>
        <row r="241">
          <cell r="A241" t="str">
            <v>90-Rural-Dallas-STAR</v>
          </cell>
          <cell r="J241">
            <v>0</v>
          </cell>
          <cell r="K241">
            <v>0</v>
          </cell>
        </row>
        <row r="242">
          <cell r="A242" t="str">
            <v>K2-Rural-Dallas-STAR Kids</v>
          </cell>
          <cell r="J242">
            <v>0</v>
          </cell>
          <cell r="K242">
            <v>0</v>
          </cell>
        </row>
        <row r="243">
          <cell r="A243" t="str">
            <v>37-Rural-El Paso-STAR</v>
          </cell>
          <cell r="J243">
            <v>0</v>
          </cell>
          <cell r="K243">
            <v>0</v>
          </cell>
        </row>
        <row r="244">
          <cell r="A244" t="str">
            <v>S2-Rural-El Paso-STAR+PLUS</v>
          </cell>
          <cell r="J244">
            <v>0</v>
          </cell>
          <cell r="K244">
            <v>0</v>
          </cell>
        </row>
        <row r="245">
          <cell r="A245" t="str">
            <v>31-Rural-EL PASO-STAR</v>
          </cell>
          <cell r="J245">
            <v>0</v>
          </cell>
          <cell r="K245">
            <v>0</v>
          </cell>
        </row>
        <row r="246">
          <cell r="A246" t="str">
            <v>33-Rural-EL PASO-STAR+PLUS</v>
          </cell>
          <cell r="J246">
            <v>0</v>
          </cell>
          <cell r="K246">
            <v>0</v>
          </cell>
        </row>
        <row r="247">
          <cell r="A247" t="str">
            <v>36-Rural-El Paso-STAR</v>
          </cell>
          <cell r="J247">
            <v>0</v>
          </cell>
          <cell r="K247">
            <v>0</v>
          </cell>
        </row>
        <row r="248">
          <cell r="A248" t="str">
            <v>KF-Rural-El Paso-STAR Kids</v>
          </cell>
          <cell r="J248">
            <v>0</v>
          </cell>
          <cell r="K248">
            <v>0</v>
          </cell>
        </row>
        <row r="249">
          <cell r="A249" t="str">
            <v>34-Rural-El Paso-STAR+PLUS</v>
          </cell>
          <cell r="J249">
            <v>0</v>
          </cell>
          <cell r="K249">
            <v>0</v>
          </cell>
        </row>
        <row r="250">
          <cell r="A250" t="str">
            <v>K3-Rural-El Paso-STAR Kids</v>
          </cell>
          <cell r="J250">
            <v>0</v>
          </cell>
          <cell r="K250">
            <v>0</v>
          </cell>
        </row>
        <row r="251">
          <cell r="A251" t="str">
            <v>79-Rural-Harris-STAR</v>
          </cell>
          <cell r="J251">
            <v>0</v>
          </cell>
          <cell r="K251">
            <v>0</v>
          </cell>
        </row>
        <row r="252">
          <cell r="A252" t="str">
            <v>S3-Rural-Harris-STAR+PLUS</v>
          </cell>
          <cell r="J252">
            <v>157351.13</v>
          </cell>
          <cell r="K252">
            <v>67958.69</v>
          </cell>
        </row>
        <row r="253">
          <cell r="A253" t="str">
            <v>7G-Rural-Harris-STAR</v>
          </cell>
          <cell r="J253">
            <v>0</v>
          </cell>
          <cell r="K253">
            <v>0</v>
          </cell>
        </row>
        <row r="254">
          <cell r="A254" t="str">
            <v>7S-Rural-HARRIS-STAR+PLUS</v>
          </cell>
          <cell r="J254">
            <v>176929.3</v>
          </cell>
          <cell r="K254">
            <v>76414.350000000006</v>
          </cell>
        </row>
        <row r="255">
          <cell r="A255" t="str">
            <v>72-Rural-Harris-STAR</v>
          </cell>
          <cell r="J255">
            <v>0</v>
          </cell>
          <cell r="K255">
            <v>0</v>
          </cell>
        </row>
        <row r="256">
          <cell r="A256" t="str">
            <v>KM-Rural-Harris-STAR Kids</v>
          </cell>
          <cell r="J256">
            <v>0</v>
          </cell>
          <cell r="K256">
            <v>0</v>
          </cell>
        </row>
        <row r="257">
          <cell r="A257" t="str">
            <v>7H-Rural-HARRIS-STAR</v>
          </cell>
          <cell r="J257">
            <v>0</v>
          </cell>
          <cell r="K257">
            <v>0</v>
          </cell>
        </row>
        <row r="258">
          <cell r="A258" t="str">
            <v>7R-Rural-Harris-STAR+PLUS</v>
          </cell>
          <cell r="J258">
            <v>528056.18999999994</v>
          </cell>
          <cell r="K258">
            <v>228063.24</v>
          </cell>
        </row>
        <row r="259">
          <cell r="A259" t="str">
            <v>KQ-Rural-Harris-STAR Kids</v>
          </cell>
          <cell r="J259">
            <v>0</v>
          </cell>
          <cell r="K259">
            <v>0</v>
          </cell>
        </row>
        <row r="260">
          <cell r="A260" t="str">
            <v>71-Rural-Harris-STAR</v>
          </cell>
          <cell r="J260">
            <v>0</v>
          </cell>
          <cell r="K260">
            <v>0</v>
          </cell>
        </row>
        <row r="261">
          <cell r="A261" t="str">
            <v>7P-Rural-Harris-STAR+PLUS</v>
          </cell>
          <cell r="J261">
            <v>0</v>
          </cell>
          <cell r="K261">
            <v>0</v>
          </cell>
        </row>
        <row r="262">
          <cell r="A262" t="str">
            <v>K4-Rural-Harris-STAR Kids</v>
          </cell>
          <cell r="J262">
            <v>0</v>
          </cell>
          <cell r="K262">
            <v>0</v>
          </cell>
        </row>
        <row r="263">
          <cell r="A263" t="str">
            <v>H4-Rural-Hidalgo-STAR</v>
          </cell>
          <cell r="J263">
            <v>0</v>
          </cell>
          <cell r="K263">
            <v>0</v>
          </cell>
        </row>
        <row r="264">
          <cell r="A264" t="str">
            <v>KC-Rural-Hidalgo-STAR Kids</v>
          </cell>
          <cell r="J264">
            <v>0</v>
          </cell>
          <cell r="K264">
            <v>0</v>
          </cell>
        </row>
        <row r="265">
          <cell r="A265" t="str">
            <v>H3-Rural-Hidalgo-STAR</v>
          </cell>
          <cell r="J265">
            <v>0</v>
          </cell>
          <cell r="K265">
            <v>0</v>
          </cell>
        </row>
        <row r="266">
          <cell r="A266" t="str">
            <v>H6-Rural-Hidalgo-STAR+PLUS</v>
          </cell>
          <cell r="J266">
            <v>277670.51</v>
          </cell>
          <cell r="K266">
            <v>119923.67</v>
          </cell>
        </row>
        <row r="267">
          <cell r="A267" t="str">
            <v>H2-Rural-Hidalgo-STAR</v>
          </cell>
          <cell r="J267">
            <v>0</v>
          </cell>
          <cell r="K267">
            <v>0</v>
          </cell>
        </row>
        <row r="268">
          <cell r="A268" t="str">
            <v>H5-Rural-Hidalgo-STAR+PLUS</v>
          </cell>
          <cell r="J268">
            <v>371187.71</v>
          </cell>
          <cell r="K268">
            <v>160313</v>
          </cell>
        </row>
        <row r="269">
          <cell r="A269" t="str">
            <v>KG-Rural-Hidalgo-STAR Kids</v>
          </cell>
          <cell r="J269">
            <v>0</v>
          </cell>
          <cell r="K269">
            <v>0</v>
          </cell>
        </row>
        <row r="270">
          <cell r="A270" t="str">
            <v>H1-Rural-Hidalgo-STAR</v>
          </cell>
          <cell r="J270">
            <v>0</v>
          </cell>
          <cell r="K270">
            <v>0</v>
          </cell>
        </row>
        <row r="271">
          <cell r="A271" t="str">
            <v>KR-Rural-Hidalgo-STAR Kids</v>
          </cell>
          <cell r="J271">
            <v>0</v>
          </cell>
          <cell r="K271">
            <v>0</v>
          </cell>
        </row>
        <row r="272">
          <cell r="A272" t="str">
            <v>S7-Rural-Hidalgo-STAR+PLUS</v>
          </cell>
          <cell r="J272">
            <v>12056.22</v>
          </cell>
          <cell r="K272">
            <v>5206.9799999999996</v>
          </cell>
        </row>
        <row r="273">
          <cell r="A273" t="str">
            <v>KN-Rural-Jefferson-STAR Kids</v>
          </cell>
          <cell r="J273">
            <v>0</v>
          </cell>
          <cell r="K273">
            <v>0</v>
          </cell>
        </row>
        <row r="274">
          <cell r="A274" t="str">
            <v>8S-Rural-Jefferson-STAR+PLUS</v>
          </cell>
          <cell r="J274">
            <v>0</v>
          </cell>
          <cell r="K274">
            <v>0</v>
          </cell>
        </row>
        <row r="275">
          <cell r="A275" t="str">
            <v>KS-Rural-Jefferson-STAR Kids</v>
          </cell>
          <cell r="J275">
            <v>0</v>
          </cell>
          <cell r="K275">
            <v>0</v>
          </cell>
        </row>
        <row r="276">
          <cell r="A276" t="str">
            <v>8H-Rural-Jefferson-STAR</v>
          </cell>
          <cell r="J276">
            <v>0</v>
          </cell>
          <cell r="K276">
            <v>0</v>
          </cell>
        </row>
        <row r="277">
          <cell r="A277" t="str">
            <v>8J-Rural-Jefferson-STAR</v>
          </cell>
          <cell r="J277">
            <v>0</v>
          </cell>
          <cell r="K277">
            <v>0</v>
          </cell>
        </row>
        <row r="278">
          <cell r="A278" t="str">
            <v>8T-Rural-Jefferson-STAR+PLUS</v>
          </cell>
          <cell r="J278">
            <v>438426.05</v>
          </cell>
          <cell r="K278">
            <v>189352.7</v>
          </cell>
        </row>
        <row r="279">
          <cell r="A279" t="str">
            <v>8K-Rural-Jefferson-STAR</v>
          </cell>
          <cell r="J279">
            <v>0</v>
          </cell>
          <cell r="K279">
            <v>0</v>
          </cell>
        </row>
        <row r="280">
          <cell r="A280" t="str">
            <v>8L-Rural-Jefferson-STAR</v>
          </cell>
          <cell r="J280">
            <v>0</v>
          </cell>
          <cell r="K280">
            <v>0</v>
          </cell>
        </row>
        <row r="281">
          <cell r="A281" t="str">
            <v>8G-Rural-Jefferson-STAR</v>
          </cell>
          <cell r="J281">
            <v>0</v>
          </cell>
          <cell r="K281">
            <v>0</v>
          </cell>
        </row>
        <row r="282">
          <cell r="A282" t="str">
            <v>8R-Rural-Jefferson-STAR+PLUS</v>
          </cell>
          <cell r="J282">
            <v>445476.31</v>
          </cell>
          <cell r="K282">
            <v>192397.65</v>
          </cell>
        </row>
        <row r="283">
          <cell r="A283" t="str">
            <v>50-Rural-Lubbock-STAR</v>
          </cell>
          <cell r="J283">
            <v>0</v>
          </cell>
          <cell r="K283">
            <v>0</v>
          </cell>
        </row>
        <row r="284">
          <cell r="A284" t="str">
            <v>52-Rural-Lubbock-STAR</v>
          </cell>
          <cell r="J284">
            <v>0</v>
          </cell>
          <cell r="K284">
            <v>0</v>
          </cell>
        </row>
        <row r="285">
          <cell r="A285" t="str">
            <v>5B-Rural-LUBBOCK-STAR+PLUS</v>
          </cell>
          <cell r="J285">
            <v>688046.93</v>
          </cell>
          <cell r="K285">
            <v>297161.96000000002</v>
          </cell>
        </row>
        <row r="286">
          <cell r="A286" t="str">
            <v>KH-Rural-Lubbock-STAR Kids</v>
          </cell>
          <cell r="J286">
            <v>0</v>
          </cell>
          <cell r="K286">
            <v>0</v>
          </cell>
        </row>
        <row r="287">
          <cell r="A287" t="str">
            <v>53-Rural-LUBBOCK-STAR</v>
          </cell>
          <cell r="J287">
            <v>0</v>
          </cell>
          <cell r="K287">
            <v>0</v>
          </cell>
        </row>
        <row r="288">
          <cell r="A288" t="str">
            <v>5A-Rural-LUBBOCK-STAR+PLUS</v>
          </cell>
          <cell r="J288">
            <v>592065.93000000005</v>
          </cell>
          <cell r="K288">
            <v>255708.54</v>
          </cell>
        </row>
        <row r="289">
          <cell r="A289" t="str">
            <v>K5-Rural-Lubbock-STAR Kids</v>
          </cell>
          <cell r="J289">
            <v>0</v>
          </cell>
          <cell r="K289">
            <v>0</v>
          </cell>
        </row>
        <row r="290">
          <cell r="A290" t="str">
            <v>K7-Rural-MRSA Central-STAR Kids</v>
          </cell>
          <cell r="J290">
            <v>0</v>
          </cell>
          <cell r="K290">
            <v>0</v>
          </cell>
        </row>
        <row r="291">
          <cell r="A291" t="str">
            <v>C3-Rural-MRSA Central-STAR</v>
          </cell>
          <cell r="J291">
            <v>0</v>
          </cell>
          <cell r="K291">
            <v>0</v>
          </cell>
        </row>
        <row r="292">
          <cell r="A292" t="str">
            <v>C2-Rural-MRSA Central-STAR</v>
          </cell>
          <cell r="J292">
            <v>0</v>
          </cell>
          <cell r="K292">
            <v>0</v>
          </cell>
        </row>
        <row r="293">
          <cell r="A293" t="str">
            <v>C4-Rural-MRSA Central-STAR+PLUS</v>
          </cell>
          <cell r="J293">
            <v>1310398.8899999999</v>
          </cell>
          <cell r="K293">
            <v>565950.80000000005</v>
          </cell>
        </row>
        <row r="294">
          <cell r="A294" t="str">
            <v>C5-Rural-MRSA Central-STAR+PLUS</v>
          </cell>
          <cell r="J294">
            <v>1348457.44</v>
          </cell>
          <cell r="K294">
            <v>582387.98</v>
          </cell>
        </row>
        <row r="295">
          <cell r="A295" t="str">
            <v>KT-Rural-MRSA Central-STAR Kids</v>
          </cell>
          <cell r="J295">
            <v>0</v>
          </cell>
          <cell r="K295">
            <v>0</v>
          </cell>
        </row>
        <row r="296">
          <cell r="A296" t="str">
            <v>C1-Rural-MRSA Central-STAR</v>
          </cell>
          <cell r="J296">
            <v>0</v>
          </cell>
          <cell r="K296">
            <v>0</v>
          </cell>
        </row>
        <row r="297">
          <cell r="A297" t="str">
            <v>P2-Rural-MRSA Northeast-STAR+PLUS</v>
          </cell>
          <cell r="J297">
            <v>1176686.5</v>
          </cell>
          <cell r="K297">
            <v>508201.49</v>
          </cell>
        </row>
        <row r="298">
          <cell r="A298" t="str">
            <v>N2-Rural-MRSA Northeast-STAR</v>
          </cell>
          <cell r="J298">
            <v>0</v>
          </cell>
          <cell r="K298">
            <v>0</v>
          </cell>
        </row>
        <row r="299">
          <cell r="A299" t="str">
            <v>KP-Rural-MRSA Northeast-STAR Kids</v>
          </cell>
          <cell r="J299">
            <v>0</v>
          </cell>
          <cell r="K299">
            <v>0</v>
          </cell>
        </row>
        <row r="300">
          <cell r="A300" t="str">
            <v>KU-Rural-MRSA Northeast-STAR Kids</v>
          </cell>
          <cell r="J300">
            <v>0</v>
          </cell>
          <cell r="K300">
            <v>0</v>
          </cell>
        </row>
        <row r="301">
          <cell r="A301" t="str">
            <v>N4-Rural-MRSA Northeast-STAR+PLUS</v>
          </cell>
          <cell r="J301">
            <v>2364767.4500000002</v>
          </cell>
          <cell r="K301">
            <v>1021324.14</v>
          </cell>
        </row>
        <row r="302">
          <cell r="A302" t="str">
            <v>N1-Rural-MRSA Northeast-STAR</v>
          </cell>
          <cell r="J302">
            <v>0</v>
          </cell>
          <cell r="K302">
            <v>0</v>
          </cell>
        </row>
        <row r="303">
          <cell r="A303" t="str">
            <v>W4-Rural-MRSA West-STAR</v>
          </cell>
          <cell r="J303">
            <v>0</v>
          </cell>
          <cell r="K303">
            <v>0</v>
          </cell>
        </row>
        <row r="304">
          <cell r="A304" t="str">
            <v>KJ-Rural-MRSA West-STAR Kids</v>
          </cell>
          <cell r="J304">
            <v>0</v>
          </cell>
          <cell r="K304">
            <v>0</v>
          </cell>
        </row>
        <row r="305">
          <cell r="A305" t="str">
            <v>W3-Rural-MRSA West-STAR</v>
          </cell>
          <cell r="J305">
            <v>0</v>
          </cell>
          <cell r="K305">
            <v>0</v>
          </cell>
        </row>
        <row r="306">
          <cell r="A306" t="str">
            <v>W6-Rural-MRSA West-STAR+PLUS</v>
          </cell>
          <cell r="J306">
            <v>5070062.29</v>
          </cell>
          <cell r="K306">
            <v>2189719.34</v>
          </cell>
        </row>
        <row r="307">
          <cell r="A307" t="str">
            <v>K6-Rural-MRSA West-STAR Kids</v>
          </cell>
          <cell r="J307">
            <v>0</v>
          </cell>
          <cell r="K307">
            <v>0</v>
          </cell>
        </row>
        <row r="308">
          <cell r="A308" t="str">
            <v>W2-Rural-MRSA West-STAR</v>
          </cell>
          <cell r="J308">
            <v>0</v>
          </cell>
          <cell r="K308">
            <v>0</v>
          </cell>
        </row>
        <row r="309">
          <cell r="A309" t="str">
            <v>W5-Rural-MRSA West-STAR+PLUS</v>
          </cell>
          <cell r="J309">
            <v>3462914.02</v>
          </cell>
          <cell r="K309">
            <v>1495604.86</v>
          </cell>
        </row>
        <row r="310">
          <cell r="A310" t="str">
            <v>82-Rural-Nueces-STAR</v>
          </cell>
          <cell r="J310">
            <v>0</v>
          </cell>
          <cell r="K310">
            <v>0</v>
          </cell>
        </row>
        <row r="311">
          <cell r="A311" t="str">
            <v>KD-Rural-Nueces-STAR Kids</v>
          </cell>
          <cell r="J311">
            <v>0</v>
          </cell>
          <cell r="K311">
            <v>0</v>
          </cell>
        </row>
        <row r="312">
          <cell r="A312" t="str">
            <v>83-Rural-Nueces-STAR</v>
          </cell>
          <cell r="J312">
            <v>0</v>
          </cell>
          <cell r="K312">
            <v>0</v>
          </cell>
        </row>
        <row r="313">
          <cell r="A313" t="str">
            <v>86-Rural-NUECES-STAR+PLUS</v>
          </cell>
          <cell r="J313">
            <v>456275.28</v>
          </cell>
          <cell r="K313">
            <v>197061.64</v>
          </cell>
        </row>
        <row r="314">
          <cell r="A314" t="str">
            <v>KV-Rural-Nueces-STAR Kids</v>
          </cell>
          <cell r="J314">
            <v>0</v>
          </cell>
          <cell r="K314">
            <v>0</v>
          </cell>
        </row>
        <row r="315">
          <cell r="A315" t="str">
            <v>85-Rural-Nueces-STAR+PLUS</v>
          </cell>
          <cell r="J315">
            <v>0</v>
          </cell>
          <cell r="K315">
            <v>0</v>
          </cell>
        </row>
        <row r="316">
          <cell r="A316" t="str">
            <v>2Q-Rural-Nueces-STAR</v>
          </cell>
          <cell r="J316">
            <v>0</v>
          </cell>
          <cell r="K316">
            <v>0</v>
          </cell>
        </row>
        <row r="317">
          <cell r="A317" t="str">
            <v>S9-Rural-Nueces-STAR+PLUS</v>
          </cell>
          <cell r="J317">
            <v>235216.49</v>
          </cell>
          <cell r="K317">
            <v>101588.12</v>
          </cell>
        </row>
        <row r="318">
          <cell r="A318" t="str">
            <v>67-Rural-Tarrant-STAR</v>
          </cell>
          <cell r="J318">
            <v>0</v>
          </cell>
          <cell r="K318">
            <v>0</v>
          </cell>
        </row>
        <row r="319">
          <cell r="A319" t="str">
            <v>K1-Rural-Tarrant-STAR Kids</v>
          </cell>
          <cell r="J319">
            <v>0</v>
          </cell>
          <cell r="K319">
            <v>0</v>
          </cell>
        </row>
        <row r="320">
          <cell r="A320" t="str">
            <v>66-Rural-Tarrant-STAR</v>
          </cell>
          <cell r="J320">
            <v>0</v>
          </cell>
          <cell r="K320">
            <v>0</v>
          </cell>
        </row>
        <row r="321">
          <cell r="A321" t="str">
            <v>KB-Rural-Tarrant-STAR Kids</v>
          </cell>
          <cell r="J321">
            <v>0</v>
          </cell>
          <cell r="K321">
            <v>0</v>
          </cell>
        </row>
        <row r="322">
          <cell r="A322" t="str">
            <v>P1-Rural-Tarrant-STAR+PLUS</v>
          </cell>
          <cell r="J322">
            <v>102024.16</v>
          </cell>
          <cell r="K322">
            <v>44063.42</v>
          </cell>
        </row>
        <row r="323">
          <cell r="A323" t="str">
            <v>S8-Rural-Tarrant-STAR+PLUS</v>
          </cell>
          <cell r="J323">
            <v>95287.45</v>
          </cell>
          <cell r="K323">
            <v>41153.89</v>
          </cell>
        </row>
        <row r="324">
          <cell r="A324" t="str">
            <v>63-Rural-Tarrant-STAR</v>
          </cell>
          <cell r="J324">
            <v>0</v>
          </cell>
          <cell r="K324">
            <v>0</v>
          </cell>
        </row>
        <row r="325">
          <cell r="A325" t="str">
            <v>69-Rural-Tarrant-STAR+PLUS</v>
          </cell>
          <cell r="J325">
            <v>0</v>
          </cell>
          <cell r="K325">
            <v>0</v>
          </cell>
        </row>
        <row r="326">
          <cell r="A326" t="str">
            <v>1P-Rural-Travis-STAR</v>
          </cell>
          <cell r="J326">
            <v>0</v>
          </cell>
          <cell r="K326">
            <v>0</v>
          </cell>
        </row>
        <row r="327">
          <cell r="A327" t="str">
            <v>K8-Rural-Travis-STAR Kids</v>
          </cell>
          <cell r="J327">
            <v>0</v>
          </cell>
          <cell r="K327">
            <v>0</v>
          </cell>
        </row>
        <row r="328">
          <cell r="A328" t="str">
            <v>1A-Rural-Travis-STAR</v>
          </cell>
          <cell r="J328">
            <v>0</v>
          </cell>
          <cell r="K328">
            <v>0</v>
          </cell>
        </row>
        <row r="329">
          <cell r="A329" t="str">
            <v>10-Rural-Travis-STAR</v>
          </cell>
          <cell r="J329">
            <v>0</v>
          </cell>
          <cell r="K329">
            <v>0</v>
          </cell>
        </row>
        <row r="330">
          <cell r="A330" t="str">
            <v>KL-Rural-Travis-STAR Kids</v>
          </cell>
          <cell r="J330">
            <v>0</v>
          </cell>
          <cell r="K330">
            <v>0</v>
          </cell>
        </row>
        <row r="331">
          <cell r="A331" t="str">
            <v>S4-Rural-Travis-STAR+PLUS</v>
          </cell>
          <cell r="J331">
            <v>217438.65</v>
          </cell>
          <cell r="K331">
            <v>93910.01</v>
          </cell>
        </row>
        <row r="332">
          <cell r="A332" t="str">
            <v>18-Rural-Travis-STAR+PLUS</v>
          </cell>
          <cell r="J332">
            <v>585381.51</v>
          </cell>
          <cell r="K332">
            <v>252821.59</v>
          </cell>
        </row>
        <row r="333">
          <cell r="A333" t="str">
            <v>19-Rural-Travis-STAR+PLUS</v>
          </cell>
          <cell r="J333">
            <v>0</v>
          </cell>
          <cell r="K333">
            <v>0</v>
          </cell>
        </row>
        <row r="334">
          <cell r="A334" t="str">
            <v>43-State-Owned Non-IMD-Bexar-STAR</v>
          </cell>
          <cell r="J334">
            <v>0</v>
          </cell>
          <cell r="K334">
            <v>0</v>
          </cell>
        </row>
        <row r="335">
          <cell r="A335" t="str">
            <v>42-State-Owned Non-IMD-Bexar-STAR</v>
          </cell>
          <cell r="J335">
            <v>0</v>
          </cell>
          <cell r="K335">
            <v>0</v>
          </cell>
        </row>
        <row r="336">
          <cell r="A336" t="str">
            <v>KA-State-Owned Non-IMD-Bexar-STAR Kids</v>
          </cell>
          <cell r="J336">
            <v>0</v>
          </cell>
          <cell r="K336">
            <v>0</v>
          </cell>
        </row>
        <row r="337">
          <cell r="A337" t="str">
            <v>S1-State-Owned Non-IMD-Bexar-STAR+PLUS</v>
          </cell>
          <cell r="J337">
            <v>0</v>
          </cell>
          <cell r="K337">
            <v>0</v>
          </cell>
        </row>
        <row r="338">
          <cell r="A338" t="str">
            <v>46-State-Owned Non-IMD-Bexar-STAR+PLUS</v>
          </cell>
          <cell r="J338">
            <v>0</v>
          </cell>
          <cell r="K338">
            <v>0</v>
          </cell>
        </row>
        <row r="339">
          <cell r="A339" t="str">
            <v>40-State-Owned Non-IMD-Bexar-STAR</v>
          </cell>
          <cell r="J339">
            <v>0</v>
          </cell>
          <cell r="K339">
            <v>0</v>
          </cell>
        </row>
        <row r="340">
          <cell r="A340" t="str">
            <v>47-State-Owned Non-IMD-Bexar-STAR+PLUS</v>
          </cell>
          <cell r="J340">
            <v>0</v>
          </cell>
          <cell r="K340">
            <v>0</v>
          </cell>
        </row>
        <row r="341">
          <cell r="A341" t="str">
            <v>KE-State-Owned Non-IMD-Bexar-STAR Kids</v>
          </cell>
          <cell r="J341">
            <v>0</v>
          </cell>
          <cell r="K341">
            <v>0</v>
          </cell>
        </row>
        <row r="342">
          <cell r="A342" t="str">
            <v>S5-State-Owned Non-IMD-Bexar-STAR+PLUS</v>
          </cell>
          <cell r="J342">
            <v>0</v>
          </cell>
          <cell r="K342">
            <v>0</v>
          </cell>
        </row>
        <row r="343">
          <cell r="A343" t="str">
            <v>44-State-Owned Non-IMD-Bexar-STAR</v>
          </cell>
          <cell r="J343">
            <v>0</v>
          </cell>
          <cell r="K343">
            <v>0</v>
          </cell>
        </row>
        <row r="344">
          <cell r="A344" t="str">
            <v>45-State-Owned Non-IMD-Bexar-STAR+PLUS</v>
          </cell>
          <cell r="J344">
            <v>0</v>
          </cell>
          <cell r="K344">
            <v>0</v>
          </cell>
        </row>
        <row r="345">
          <cell r="A345" t="str">
            <v>KW-State-Owned Non-IMD-Dallas-STAR Kids</v>
          </cell>
          <cell r="J345">
            <v>0</v>
          </cell>
          <cell r="K345">
            <v>0</v>
          </cell>
        </row>
        <row r="346">
          <cell r="A346" t="str">
            <v>95-State-Owned Non-IMD-Dallas-STAR</v>
          </cell>
          <cell r="J346">
            <v>0</v>
          </cell>
          <cell r="K346">
            <v>0</v>
          </cell>
        </row>
        <row r="347">
          <cell r="A347" t="str">
            <v>9F-State-Owned Non-IMD-Dallas-STAR+PLUS</v>
          </cell>
          <cell r="J347">
            <v>10064038.869999999</v>
          </cell>
          <cell r="K347">
            <v>4346577.88</v>
          </cell>
        </row>
        <row r="348">
          <cell r="A348" t="str">
            <v>93-State-Owned Non-IMD-Dallas-STAR</v>
          </cell>
          <cell r="J348">
            <v>0</v>
          </cell>
          <cell r="K348">
            <v>0</v>
          </cell>
        </row>
        <row r="349">
          <cell r="A349" t="str">
            <v>9H-State-Owned Non-IMD-Dallas-STAR+PLUS</v>
          </cell>
          <cell r="J349">
            <v>8055948.7300000004</v>
          </cell>
          <cell r="K349">
            <v>3479299.81</v>
          </cell>
        </row>
        <row r="350">
          <cell r="A350" t="str">
            <v>S6-State-Owned Non-IMD-Dallas-STAR+PLUS</v>
          </cell>
          <cell r="J350">
            <v>806752.58</v>
          </cell>
          <cell r="K350">
            <v>348429.99</v>
          </cell>
        </row>
        <row r="351">
          <cell r="A351" t="str">
            <v>90-State-Owned Non-IMD-Dallas-STAR</v>
          </cell>
          <cell r="J351">
            <v>0</v>
          </cell>
          <cell r="K351">
            <v>0</v>
          </cell>
        </row>
        <row r="352">
          <cell r="A352" t="str">
            <v>K2-State-Owned Non-IMD-Dallas-STAR Kids</v>
          </cell>
          <cell r="J352">
            <v>0</v>
          </cell>
          <cell r="K352">
            <v>0</v>
          </cell>
        </row>
        <row r="353">
          <cell r="A353" t="str">
            <v>37-State-Owned Non-IMD-El Paso-STAR</v>
          </cell>
          <cell r="J353">
            <v>0</v>
          </cell>
          <cell r="K353">
            <v>0</v>
          </cell>
        </row>
        <row r="354">
          <cell r="A354" t="str">
            <v>S2-State-Owned Non-IMD-El Paso-STAR+PLUS</v>
          </cell>
          <cell r="J354">
            <v>0</v>
          </cell>
          <cell r="K354">
            <v>0</v>
          </cell>
        </row>
        <row r="355">
          <cell r="A355" t="str">
            <v>31-State-Owned Non-IMD-EL PASO-STAR</v>
          </cell>
          <cell r="J355">
            <v>0</v>
          </cell>
          <cell r="K355">
            <v>0</v>
          </cell>
        </row>
        <row r="356">
          <cell r="A356" t="str">
            <v>33-State-Owned Non-IMD-EL PASO-STAR+PLUS</v>
          </cell>
          <cell r="J356">
            <v>0</v>
          </cell>
          <cell r="K356">
            <v>0</v>
          </cell>
        </row>
        <row r="357">
          <cell r="A357" t="str">
            <v>36-State-Owned Non-IMD-El Paso-STAR</v>
          </cell>
          <cell r="J357">
            <v>0</v>
          </cell>
          <cell r="K357">
            <v>0</v>
          </cell>
        </row>
        <row r="358">
          <cell r="A358" t="str">
            <v>KF-State-Owned Non-IMD-El Paso-STAR Kids</v>
          </cell>
          <cell r="J358">
            <v>0</v>
          </cell>
          <cell r="K358">
            <v>0</v>
          </cell>
        </row>
        <row r="359">
          <cell r="A359" t="str">
            <v>34-State-Owned Non-IMD-El Paso-STAR+PLUS</v>
          </cell>
          <cell r="J359">
            <v>0</v>
          </cell>
          <cell r="K359">
            <v>0</v>
          </cell>
        </row>
        <row r="360">
          <cell r="A360" t="str">
            <v>K3-State-Owned Non-IMD-El Paso-STAR Kids</v>
          </cell>
          <cell r="J360">
            <v>0</v>
          </cell>
          <cell r="K360">
            <v>0</v>
          </cell>
        </row>
        <row r="361">
          <cell r="A361" t="str">
            <v>79-State-Owned Non-IMD-Harris-STAR</v>
          </cell>
          <cell r="J361">
            <v>0</v>
          </cell>
          <cell r="K361">
            <v>0</v>
          </cell>
        </row>
        <row r="362">
          <cell r="A362" t="str">
            <v>S3-State-Owned Non-IMD-Harris-STAR+PLUS</v>
          </cell>
          <cell r="J362">
            <v>39913.42</v>
          </cell>
          <cell r="K362">
            <v>17238.29</v>
          </cell>
        </row>
        <row r="363">
          <cell r="A363" t="str">
            <v>7G-State-Owned Non-IMD-Harris-STAR</v>
          </cell>
          <cell r="J363">
            <v>0</v>
          </cell>
          <cell r="K363">
            <v>0</v>
          </cell>
        </row>
        <row r="364">
          <cell r="A364" t="str">
            <v>7S-State-Owned Non-IMD-HARRIS-STAR+PLUS</v>
          </cell>
          <cell r="J364">
            <v>44879.58</v>
          </cell>
          <cell r="K364">
            <v>19383.13</v>
          </cell>
        </row>
        <row r="365">
          <cell r="A365" t="str">
            <v>72-State-Owned Non-IMD-Harris-STAR</v>
          </cell>
          <cell r="J365">
            <v>0</v>
          </cell>
          <cell r="K365">
            <v>0</v>
          </cell>
        </row>
        <row r="366">
          <cell r="A366" t="str">
            <v>KM-State-Owned Non-IMD-Harris-STAR Kids</v>
          </cell>
          <cell r="J366">
            <v>0</v>
          </cell>
          <cell r="K366">
            <v>0</v>
          </cell>
        </row>
        <row r="367">
          <cell r="A367" t="str">
            <v>7H-State-Owned Non-IMD-HARRIS-STAR</v>
          </cell>
          <cell r="J367">
            <v>0</v>
          </cell>
          <cell r="K367">
            <v>0</v>
          </cell>
        </row>
        <row r="368">
          <cell r="A368" t="str">
            <v>7R-State-Owned Non-IMD-Harris-STAR+PLUS</v>
          </cell>
          <cell r="J368">
            <v>133945.82</v>
          </cell>
          <cell r="K368">
            <v>57850.13</v>
          </cell>
        </row>
        <row r="369">
          <cell r="A369" t="str">
            <v>KQ-State-Owned Non-IMD-Harris-STAR Kids</v>
          </cell>
          <cell r="J369">
            <v>0</v>
          </cell>
          <cell r="K369">
            <v>0</v>
          </cell>
        </row>
        <row r="370">
          <cell r="A370" t="str">
            <v>71-State-Owned Non-IMD-Harris-STAR</v>
          </cell>
          <cell r="J370">
            <v>0</v>
          </cell>
          <cell r="K370">
            <v>0</v>
          </cell>
        </row>
        <row r="371">
          <cell r="A371" t="str">
            <v>7P-State-Owned Non-IMD-Harris-STAR+PLUS</v>
          </cell>
          <cell r="J371">
            <v>0</v>
          </cell>
          <cell r="K371">
            <v>0</v>
          </cell>
        </row>
        <row r="372">
          <cell r="A372" t="str">
            <v>K4-State-Owned Non-IMD-Harris-STAR Kids</v>
          </cell>
          <cell r="J372">
            <v>0</v>
          </cell>
          <cell r="K372">
            <v>0</v>
          </cell>
        </row>
        <row r="373">
          <cell r="A373" t="str">
            <v>H4-State-Owned Non-IMD-Hidalgo-STAR</v>
          </cell>
          <cell r="J373">
            <v>0</v>
          </cell>
          <cell r="K373">
            <v>0</v>
          </cell>
        </row>
        <row r="374">
          <cell r="A374" t="str">
            <v>KC-State-Owned Non-IMD-Hidalgo-STAR Kids</v>
          </cell>
          <cell r="J374">
            <v>0</v>
          </cell>
          <cell r="K374">
            <v>0</v>
          </cell>
        </row>
        <row r="375">
          <cell r="A375" t="str">
            <v>H3-State-Owned Non-IMD-Hidalgo-STAR</v>
          </cell>
          <cell r="J375">
            <v>0</v>
          </cell>
          <cell r="K375">
            <v>0</v>
          </cell>
        </row>
        <row r="376">
          <cell r="A376" t="str">
            <v>H6-State-Owned Non-IMD-Hidalgo-STAR+PLUS</v>
          </cell>
          <cell r="J376">
            <v>0</v>
          </cell>
          <cell r="K376">
            <v>0</v>
          </cell>
        </row>
        <row r="377">
          <cell r="A377" t="str">
            <v>H2-State-Owned Non-IMD-Hidalgo-STAR</v>
          </cell>
          <cell r="J377">
            <v>0</v>
          </cell>
          <cell r="K377">
            <v>0</v>
          </cell>
        </row>
        <row r="378">
          <cell r="A378" t="str">
            <v>H5-State-Owned Non-IMD-Hidalgo-STAR+PLUS</v>
          </cell>
          <cell r="J378">
            <v>0</v>
          </cell>
          <cell r="K378">
            <v>0</v>
          </cell>
        </row>
        <row r="379">
          <cell r="A379" t="str">
            <v>KG-State-Owned Non-IMD-Hidalgo-STAR Kids</v>
          </cell>
          <cell r="J379">
            <v>0</v>
          </cell>
          <cell r="K379">
            <v>0</v>
          </cell>
        </row>
        <row r="380">
          <cell r="A380" t="str">
            <v>H1-State-Owned Non-IMD-Hidalgo-STAR</v>
          </cell>
          <cell r="J380">
            <v>0</v>
          </cell>
          <cell r="K380">
            <v>0</v>
          </cell>
        </row>
        <row r="381">
          <cell r="A381" t="str">
            <v>KR-State-Owned Non-IMD-Hidalgo-STAR Kids</v>
          </cell>
          <cell r="J381">
            <v>0</v>
          </cell>
          <cell r="K381">
            <v>0</v>
          </cell>
        </row>
        <row r="382">
          <cell r="A382" t="str">
            <v>S7-State-Owned Non-IMD-Hidalgo-STAR+PLUS</v>
          </cell>
          <cell r="J382">
            <v>0</v>
          </cell>
          <cell r="K382">
            <v>0</v>
          </cell>
        </row>
        <row r="383">
          <cell r="A383" t="str">
            <v>KN-State-Owned Non-IMD-Jefferson-STAR Kids</v>
          </cell>
          <cell r="J383">
            <v>0</v>
          </cell>
          <cell r="K383">
            <v>0</v>
          </cell>
        </row>
        <row r="384">
          <cell r="A384" t="str">
            <v>8S-State-Owned Non-IMD-Jefferson-STAR+PLUS</v>
          </cell>
          <cell r="J384">
            <v>0</v>
          </cell>
          <cell r="K384">
            <v>0</v>
          </cell>
        </row>
        <row r="385">
          <cell r="A385" t="str">
            <v>KS-State-Owned Non-IMD-Jefferson-STAR Kids</v>
          </cell>
          <cell r="J385">
            <v>0</v>
          </cell>
          <cell r="K385">
            <v>0</v>
          </cell>
        </row>
        <row r="386">
          <cell r="A386" t="str">
            <v>8H-State-Owned Non-IMD-Jefferson-STAR</v>
          </cell>
          <cell r="J386">
            <v>0</v>
          </cell>
          <cell r="K386">
            <v>0</v>
          </cell>
        </row>
        <row r="387">
          <cell r="A387" t="str">
            <v>8J-State-Owned Non-IMD-Jefferson-STAR</v>
          </cell>
          <cell r="J387">
            <v>0</v>
          </cell>
          <cell r="K387">
            <v>0</v>
          </cell>
        </row>
        <row r="388">
          <cell r="A388" t="str">
            <v>8T-State-Owned Non-IMD-Jefferson-STAR+PLUS</v>
          </cell>
          <cell r="J388">
            <v>0</v>
          </cell>
          <cell r="K388">
            <v>0</v>
          </cell>
        </row>
        <row r="389">
          <cell r="A389" t="str">
            <v>8K-State-Owned Non-IMD-Jefferson-STAR</v>
          </cell>
          <cell r="J389">
            <v>0</v>
          </cell>
          <cell r="K389">
            <v>0</v>
          </cell>
        </row>
        <row r="390">
          <cell r="A390" t="str">
            <v>8L-State-Owned Non-IMD-Jefferson-STAR</v>
          </cell>
          <cell r="J390">
            <v>0</v>
          </cell>
          <cell r="K390">
            <v>0</v>
          </cell>
        </row>
        <row r="391">
          <cell r="A391" t="str">
            <v>8G-State-Owned Non-IMD-Jefferson-STAR</v>
          </cell>
          <cell r="J391">
            <v>0</v>
          </cell>
          <cell r="K391">
            <v>0</v>
          </cell>
        </row>
        <row r="392">
          <cell r="A392" t="str">
            <v>8R-State-Owned Non-IMD-Jefferson-STAR+PLUS</v>
          </cell>
          <cell r="J392">
            <v>0</v>
          </cell>
          <cell r="K392">
            <v>0</v>
          </cell>
        </row>
        <row r="393">
          <cell r="A393" t="str">
            <v>50-State-Owned Non-IMD-Lubbock-STAR</v>
          </cell>
          <cell r="J393">
            <v>0</v>
          </cell>
          <cell r="K393">
            <v>0</v>
          </cell>
        </row>
        <row r="394">
          <cell r="A394" t="str">
            <v>52-State-Owned Non-IMD-Lubbock-STAR</v>
          </cell>
          <cell r="J394">
            <v>0</v>
          </cell>
          <cell r="K394">
            <v>0</v>
          </cell>
        </row>
        <row r="395">
          <cell r="A395" t="str">
            <v>5B-State-Owned Non-IMD-LUBBOCK-STAR+PLUS</v>
          </cell>
          <cell r="J395">
            <v>0</v>
          </cell>
          <cell r="K395">
            <v>0</v>
          </cell>
        </row>
        <row r="396">
          <cell r="A396" t="str">
            <v>KH-State-Owned Non-IMD-Lubbock-STAR Kids</v>
          </cell>
          <cell r="J396">
            <v>0</v>
          </cell>
          <cell r="K396">
            <v>0</v>
          </cell>
        </row>
        <row r="397">
          <cell r="A397" t="str">
            <v>53-State-Owned Non-IMD-LUBBOCK-STAR</v>
          </cell>
          <cell r="J397">
            <v>0</v>
          </cell>
          <cell r="K397">
            <v>0</v>
          </cell>
        </row>
        <row r="398">
          <cell r="A398" t="str">
            <v>5A-State-Owned Non-IMD-LUBBOCK-STAR+PLUS</v>
          </cell>
          <cell r="J398">
            <v>0</v>
          </cell>
          <cell r="K398">
            <v>0</v>
          </cell>
        </row>
        <row r="399">
          <cell r="A399" t="str">
            <v>K5-State-Owned Non-IMD-Lubbock-STAR Kids</v>
          </cell>
          <cell r="J399">
            <v>0</v>
          </cell>
          <cell r="K399">
            <v>0</v>
          </cell>
        </row>
        <row r="400">
          <cell r="A400" t="str">
            <v>K7-State-Owned Non-IMD-MRSA Central-STAR Kids</v>
          </cell>
          <cell r="J400">
            <v>0</v>
          </cell>
          <cell r="K400">
            <v>0</v>
          </cell>
        </row>
        <row r="401">
          <cell r="A401" t="str">
            <v>C3-State-Owned Non-IMD-MRSA Central-STAR</v>
          </cell>
          <cell r="J401">
            <v>0</v>
          </cell>
          <cell r="K401">
            <v>0</v>
          </cell>
        </row>
        <row r="402">
          <cell r="A402" t="str">
            <v>C2-State-Owned Non-IMD-MRSA Central-STAR</v>
          </cell>
          <cell r="J402">
            <v>0</v>
          </cell>
          <cell r="K402">
            <v>0</v>
          </cell>
        </row>
        <row r="403">
          <cell r="A403" t="str">
            <v>C4-State-Owned Non-IMD-MRSA Central-STAR+PLUS</v>
          </cell>
          <cell r="J403">
            <v>0</v>
          </cell>
          <cell r="K403">
            <v>0</v>
          </cell>
        </row>
        <row r="404">
          <cell r="A404" t="str">
            <v>C5-State-Owned Non-IMD-MRSA Central-STAR+PLUS</v>
          </cell>
          <cell r="J404">
            <v>0</v>
          </cell>
          <cell r="K404">
            <v>0</v>
          </cell>
        </row>
        <row r="405">
          <cell r="A405" t="str">
            <v>KT-State-Owned Non-IMD-MRSA Central-STAR Kids</v>
          </cell>
          <cell r="J405">
            <v>0</v>
          </cell>
          <cell r="K405">
            <v>0</v>
          </cell>
        </row>
        <row r="406">
          <cell r="A406" t="str">
            <v>C1-State-Owned Non-IMD-MRSA Central-STAR</v>
          </cell>
          <cell r="J406">
            <v>0</v>
          </cell>
          <cell r="K406">
            <v>0</v>
          </cell>
        </row>
        <row r="407">
          <cell r="A407" t="str">
            <v>P2-State-Owned Non-IMD-MRSA Northeast-STAR+PLUS</v>
          </cell>
          <cell r="J407">
            <v>336012.5</v>
          </cell>
          <cell r="K407">
            <v>145121.10999999999</v>
          </cell>
        </row>
        <row r="408">
          <cell r="A408" t="str">
            <v>N2-State-Owned Non-IMD-MRSA Northeast-STAR</v>
          </cell>
          <cell r="J408">
            <v>0</v>
          </cell>
          <cell r="K408">
            <v>0</v>
          </cell>
        </row>
        <row r="409">
          <cell r="A409" t="str">
            <v>KP-State-Owned Non-IMD-MRSA Northeast-STAR Kids</v>
          </cell>
          <cell r="J409">
            <v>0</v>
          </cell>
          <cell r="K409">
            <v>0</v>
          </cell>
        </row>
        <row r="410">
          <cell r="A410" t="str">
            <v>KU-State-Owned Non-IMD-MRSA Northeast-STAR Kids</v>
          </cell>
          <cell r="J410">
            <v>0</v>
          </cell>
          <cell r="K410">
            <v>0</v>
          </cell>
        </row>
        <row r="411">
          <cell r="A411" t="str">
            <v>N4-State-Owned Non-IMD-MRSA Northeast-STAR+PLUS</v>
          </cell>
          <cell r="J411">
            <v>675278.77</v>
          </cell>
          <cell r="K411">
            <v>291647.5</v>
          </cell>
        </row>
        <row r="412">
          <cell r="A412" t="str">
            <v>N1-State-Owned Non-IMD-MRSA Northeast-STAR</v>
          </cell>
          <cell r="J412">
            <v>0</v>
          </cell>
          <cell r="K412">
            <v>0</v>
          </cell>
        </row>
        <row r="413">
          <cell r="A413" t="str">
            <v>W4-State-Owned Non-IMD-MRSA West-STAR</v>
          </cell>
          <cell r="J413">
            <v>0</v>
          </cell>
          <cell r="K413">
            <v>0</v>
          </cell>
        </row>
        <row r="414">
          <cell r="A414" t="str">
            <v>KJ-State-Owned Non-IMD-MRSA West-STAR Kids</v>
          </cell>
          <cell r="J414">
            <v>0</v>
          </cell>
          <cell r="K414">
            <v>0</v>
          </cell>
        </row>
        <row r="415">
          <cell r="A415" t="str">
            <v>W3-State-Owned Non-IMD-MRSA West-STAR</v>
          </cell>
          <cell r="J415">
            <v>0</v>
          </cell>
          <cell r="K415">
            <v>0</v>
          </cell>
        </row>
        <row r="416">
          <cell r="A416" t="str">
            <v>W6-State-Owned Non-IMD-MRSA West-STAR+PLUS</v>
          </cell>
          <cell r="J416">
            <v>0</v>
          </cell>
          <cell r="K416">
            <v>0</v>
          </cell>
        </row>
        <row r="417">
          <cell r="A417" t="str">
            <v>K6-State-Owned Non-IMD-MRSA West-STAR Kids</v>
          </cell>
          <cell r="J417">
            <v>0</v>
          </cell>
          <cell r="K417">
            <v>0</v>
          </cell>
        </row>
        <row r="418">
          <cell r="A418" t="str">
            <v>W2-State-Owned Non-IMD-MRSA West-STAR</v>
          </cell>
          <cell r="J418">
            <v>0</v>
          </cell>
          <cell r="K418">
            <v>0</v>
          </cell>
        </row>
        <row r="419">
          <cell r="A419" t="str">
            <v>W5-State-Owned Non-IMD-MRSA West-STAR+PLUS</v>
          </cell>
          <cell r="J419">
            <v>0</v>
          </cell>
          <cell r="K419">
            <v>0</v>
          </cell>
        </row>
        <row r="420">
          <cell r="A420" t="str">
            <v>82-State-Owned Non-IMD-Nueces-STAR</v>
          </cell>
          <cell r="J420">
            <v>0</v>
          </cell>
          <cell r="K420">
            <v>0</v>
          </cell>
        </row>
        <row r="421">
          <cell r="A421" t="str">
            <v>KD-State-Owned Non-IMD-Nueces-STAR Kids</v>
          </cell>
          <cell r="J421">
            <v>0</v>
          </cell>
          <cell r="K421">
            <v>0</v>
          </cell>
        </row>
        <row r="422">
          <cell r="A422" t="str">
            <v>83-State-Owned Non-IMD-Nueces-STAR</v>
          </cell>
          <cell r="J422">
            <v>0</v>
          </cell>
          <cell r="K422">
            <v>0</v>
          </cell>
        </row>
        <row r="423">
          <cell r="A423" t="str">
            <v>86-State-Owned Non-IMD-NUECES-STAR+PLUS</v>
          </cell>
          <cell r="J423">
            <v>0</v>
          </cell>
          <cell r="K423">
            <v>0</v>
          </cell>
        </row>
        <row r="424">
          <cell r="A424" t="str">
            <v>KV-State-Owned Non-IMD-Nueces-STAR Kids</v>
          </cell>
          <cell r="J424">
            <v>0</v>
          </cell>
          <cell r="K424">
            <v>0</v>
          </cell>
        </row>
        <row r="425">
          <cell r="A425" t="str">
            <v>85-State-Owned Non-IMD-Nueces-STAR+PLUS</v>
          </cell>
          <cell r="J425">
            <v>0</v>
          </cell>
          <cell r="K425">
            <v>0</v>
          </cell>
        </row>
        <row r="426">
          <cell r="A426" t="str">
            <v>2Q-State-Owned Non-IMD-Nueces-STAR</v>
          </cell>
          <cell r="J426">
            <v>0</v>
          </cell>
          <cell r="K426">
            <v>0</v>
          </cell>
        </row>
        <row r="427">
          <cell r="A427" t="str">
            <v>S9-State-Owned Non-IMD-Nueces-STAR+PLUS</v>
          </cell>
          <cell r="J427">
            <v>0</v>
          </cell>
          <cell r="K427">
            <v>0</v>
          </cell>
        </row>
        <row r="428">
          <cell r="A428" t="str">
            <v>67-State-Owned Non-IMD-Tarrant-STAR</v>
          </cell>
          <cell r="J428">
            <v>0</v>
          </cell>
          <cell r="K428">
            <v>0</v>
          </cell>
        </row>
        <row r="429">
          <cell r="A429" t="str">
            <v>K1-State-Owned Non-IMD-Tarrant-STAR Kids</v>
          </cell>
          <cell r="J429">
            <v>0</v>
          </cell>
          <cell r="K429">
            <v>0</v>
          </cell>
        </row>
        <row r="430">
          <cell r="A430" t="str">
            <v>66-State-Owned Non-IMD-Tarrant-STAR</v>
          </cell>
          <cell r="J430">
            <v>0</v>
          </cell>
          <cell r="K430">
            <v>0</v>
          </cell>
        </row>
        <row r="431">
          <cell r="A431" t="str">
            <v>KB-State-Owned Non-IMD-Tarrant-STAR Kids</v>
          </cell>
          <cell r="J431">
            <v>0</v>
          </cell>
          <cell r="K431">
            <v>0</v>
          </cell>
        </row>
        <row r="432">
          <cell r="A432" t="str">
            <v>P1-State-Owned Non-IMD-Tarrant-STAR+PLUS</v>
          </cell>
          <cell r="J432">
            <v>0</v>
          </cell>
          <cell r="K432">
            <v>0</v>
          </cell>
        </row>
        <row r="433">
          <cell r="A433" t="str">
            <v>S8-State-Owned Non-IMD-Tarrant-STAR+PLUS</v>
          </cell>
          <cell r="J433">
            <v>0</v>
          </cell>
          <cell r="K433">
            <v>0</v>
          </cell>
        </row>
        <row r="434">
          <cell r="A434" t="str">
            <v>63-State-Owned Non-IMD-Tarrant-STAR</v>
          </cell>
          <cell r="J434">
            <v>0</v>
          </cell>
          <cell r="K434">
            <v>0</v>
          </cell>
        </row>
        <row r="435">
          <cell r="A435" t="str">
            <v>69-State-Owned Non-IMD-Tarrant-STAR+PLUS</v>
          </cell>
          <cell r="J435">
            <v>0</v>
          </cell>
          <cell r="K435">
            <v>0</v>
          </cell>
        </row>
        <row r="436">
          <cell r="A436" t="str">
            <v>1P-State-Owned Non-IMD-Travis-STAR</v>
          </cell>
          <cell r="J436">
            <v>0</v>
          </cell>
          <cell r="K436">
            <v>0</v>
          </cell>
        </row>
        <row r="437">
          <cell r="A437" t="str">
            <v>K8-State-Owned Non-IMD-Travis-STAR Kids</v>
          </cell>
          <cell r="J437">
            <v>0</v>
          </cell>
          <cell r="K437">
            <v>0</v>
          </cell>
        </row>
        <row r="438">
          <cell r="A438" t="str">
            <v>1A-State-Owned Non-IMD-Travis-STAR</v>
          </cell>
          <cell r="J438">
            <v>0</v>
          </cell>
          <cell r="K438">
            <v>0</v>
          </cell>
        </row>
        <row r="439">
          <cell r="A439" t="str">
            <v>10-State-Owned Non-IMD-Travis-STAR</v>
          </cell>
          <cell r="J439">
            <v>0</v>
          </cell>
          <cell r="K439">
            <v>0</v>
          </cell>
        </row>
        <row r="440">
          <cell r="A440" t="str">
            <v>KL-State-Owned Non-IMD-Travis-STAR Kids</v>
          </cell>
          <cell r="J440">
            <v>0</v>
          </cell>
          <cell r="K440">
            <v>0</v>
          </cell>
        </row>
        <row r="441">
          <cell r="A441" t="str">
            <v>S4-State-Owned Non-IMD-Travis-STAR+PLUS</v>
          </cell>
          <cell r="J441">
            <v>0</v>
          </cell>
          <cell r="K441">
            <v>0</v>
          </cell>
        </row>
        <row r="442">
          <cell r="A442" t="str">
            <v>18-State-Owned Non-IMD-Travis-STAR+PLUS</v>
          </cell>
          <cell r="J442">
            <v>0</v>
          </cell>
          <cell r="K442">
            <v>0</v>
          </cell>
        </row>
        <row r="443">
          <cell r="A443" t="str">
            <v>19-State-Owned Non-IMD-Travis-STAR+PLUS</v>
          </cell>
          <cell r="J443">
            <v>0</v>
          </cell>
          <cell r="K443">
            <v>0</v>
          </cell>
        </row>
      </sheetData>
      <sheetData sheetId="3"/>
      <sheetData sheetId="4">
        <row r="1">
          <cell r="A1" t="str">
            <v xml:space="preserve">Year 1 Achievement Milestone Achievement: Potential MCO incentive pool by Service Delivery Area, Hospital Class, and Medicaid Managed Care Program  </v>
          </cell>
          <cell r="D1"/>
          <cell r="E1"/>
          <cell r="F1"/>
        </row>
        <row r="2">
          <cell r="A2" t="str">
            <v>SDA Class Combination</v>
          </cell>
          <cell r="D2" t="str">
            <v>Percent of STAR Kids Capitation Incentive Tied to Meeting Benchmark</v>
          </cell>
          <cell r="E2" t="str">
            <v>Percent of STAR PLUS Capitation Incentive Tied to Meeting Benchmark</v>
          </cell>
          <cell r="F2" t="str">
            <v>Percent of STAR Capitation Incentive Tied to Meeting Benchmark</v>
          </cell>
        </row>
        <row r="3">
          <cell r="A3" t="str">
            <v>Children's Bexar</v>
          </cell>
          <cell r="D3">
            <v>8.410135095889555E-4</v>
          </cell>
          <cell r="E3">
            <v>0</v>
          </cell>
          <cell r="F3">
            <v>0</v>
          </cell>
        </row>
        <row r="4">
          <cell r="A4" t="str">
            <v>Rural Bexar</v>
          </cell>
          <cell r="D4">
            <v>0</v>
          </cell>
          <cell r="E4">
            <v>7.7309242762675222E-4</v>
          </cell>
          <cell r="F4">
            <v>0</v>
          </cell>
        </row>
        <row r="5">
          <cell r="A5" t="str">
            <v>State-owned non-IMD Bexar</v>
          </cell>
          <cell r="D5">
            <v>0</v>
          </cell>
          <cell r="E5">
            <v>0</v>
          </cell>
          <cell r="F5">
            <v>0</v>
          </cell>
        </row>
        <row r="6">
          <cell r="A6" t="str">
            <v>Urban Bexar</v>
          </cell>
          <cell r="D6">
            <v>0</v>
          </cell>
          <cell r="E6">
            <v>4.9226907572373253E-2</v>
          </cell>
          <cell r="F6">
            <v>1.9347237462127114E-2</v>
          </cell>
        </row>
        <row r="7">
          <cell r="A7" t="str">
            <v>Children's Dallas</v>
          </cell>
          <cell r="D7">
            <v>0.05</v>
          </cell>
          <cell r="E7">
            <v>0</v>
          </cell>
          <cell r="F7">
            <v>2.3996712949541366E-2</v>
          </cell>
        </row>
        <row r="8">
          <cell r="A8" t="str">
            <v>Rural Dallas</v>
          </cell>
          <cell r="D8">
            <v>0</v>
          </cell>
          <cell r="E8">
            <v>1.48497487347694E-4</v>
          </cell>
          <cell r="F8">
            <v>0</v>
          </cell>
        </row>
        <row r="9">
          <cell r="A9" t="str">
            <v>State-owned non-IMD Dallas</v>
          </cell>
          <cell r="D9">
            <v>0</v>
          </cell>
          <cell r="E9">
            <v>2.7114431527233019E-2</v>
          </cell>
          <cell r="F9">
            <v>0</v>
          </cell>
        </row>
        <row r="10">
          <cell r="A10" t="str">
            <v>Urban Dallas</v>
          </cell>
          <cell r="D10">
            <v>0</v>
          </cell>
          <cell r="E10">
            <v>2.2737070985419289E-2</v>
          </cell>
          <cell r="F10">
            <v>2.6003287050458634E-2</v>
          </cell>
        </row>
        <row r="11">
          <cell r="A11" t="str">
            <v>Children's El Paso</v>
          </cell>
          <cell r="D11">
            <v>2.7045003187982438E-3</v>
          </cell>
          <cell r="E11">
            <v>0</v>
          </cell>
          <cell r="F11">
            <v>0</v>
          </cell>
        </row>
        <row r="12">
          <cell r="A12" t="str">
            <v>Rural El Paso</v>
          </cell>
          <cell r="D12">
            <v>0</v>
          </cell>
          <cell r="E12">
            <v>0</v>
          </cell>
          <cell r="F12">
            <v>0</v>
          </cell>
        </row>
        <row r="13">
          <cell r="A13" t="str">
            <v>State-owned non-IMD El Paso</v>
          </cell>
          <cell r="D13">
            <v>0</v>
          </cell>
          <cell r="E13">
            <v>0</v>
          </cell>
          <cell r="F13">
            <v>0</v>
          </cell>
        </row>
        <row r="14">
          <cell r="A14" t="str">
            <v>Urban El Paso</v>
          </cell>
          <cell r="D14">
            <v>0</v>
          </cell>
          <cell r="E14">
            <v>4.3247235776152318E-2</v>
          </cell>
          <cell r="F14">
            <v>0</v>
          </cell>
        </row>
        <row r="15">
          <cell r="A15" t="str">
            <v>Children's Harris</v>
          </cell>
          <cell r="D15">
            <v>9.3851223637376102E-4</v>
          </cell>
          <cell r="E15">
            <v>0</v>
          </cell>
          <cell r="F15">
            <v>0</v>
          </cell>
        </row>
        <row r="16">
          <cell r="A16" t="str">
            <v>Rural Harris</v>
          </cell>
          <cell r="D16">
            <v>0</v>
          </cell>
          <cell r="E16">
            <v>7.5478212924626415E-4</v>
          </cell>
          <cell r="F16">
            <v>0</v>
          </cell>
        </row>
        <row r="17">
          <cell r="A17" t="str">
            <v>State-owned non-IMD Harris</v>
          </cell>
          <cell r="D17">
            <v>0</v>
          </cell>
          <cell r="E17">
            <v>1.9145672478634797E-4</v>
          </cell>
          <cell r="F17">
            <v>0</v>
          </cell>
        </row>
        <row r="18">
          <cell r="A18" t="str">
            <v>Urban Harris</v>
          </cell>
          <cell r="D18">
            <v>0</v>
          </cell>
          <cell r="E18">
            <v>2.43610288038448E-2</v>
          </cell>
          <cell r="F18">
            <v>0</v>
          </cell>
        </row>
        <row r="19">
          <cell r="A19" t="str">
            <v>Children's Hidalgo</v>
          </cell>
          <cell r="D19">
            <v>0.05</v>
          </cell>
          <cell r="E19">
            <v>0</v>
          </cell>
          <cell r="F19">
            <v>2.7943840160574912E-2</v>
          </cell>
        </row>
        <row r="20">
          <cell r="A20" t="str">
            <v>Rural Hidalgo</v>
          </cell>
          <cell r="D20">
            <v>0</v>
          </cell>
          <cell r="E20">
            <v>7.4862985810295003E-4</v>
          </cell>
          <cell r="F20">
            <v>0</v>
          </cell>
        </row>
        <row r="21">
          <cell r="A21" t="str">
            <v>State-owned non-IMD Hidalgo</v>
          </cell>
          <cell r="D21">
            <v>0</v>
          </cell>
          <cell r="E21">
            <v>0</v>
          </cell>
          <cell r="F21">
            <v>0</v>
          </cell>
        </row>
        <row r="22">
          <cell r="A22" t="str">
            <v>Urban Hidalgo</v>
          </cell>
          <cell r="D22">
            <v>0</v>
          </cell>
          <cell r="E22">
            <v>2.8141104088843859E-2</v>
          </cell>
          <cell r="F22">
            <v>0</v>
          </cell>
        </row>
        <row r="23">
          <cell r="A23" t="str">
            <v>Children's Jefferson</v>
          </cell>
          <cell r="D23">
            <v>0</v>
          </cell>
          <cell r="E23">
            <v>0</v>
          </cell>
          <cell r="F23">
            <v>0</v>
          </cell>
        </row>
        <row r="24">
          <cell r="A24" t="str">
            <v>Rural Jefferson</v>
          </cell>
          <cell r="D24">
            <v>0</v>
          </cell>
          <cell r="E24">
            <v>5.1078681322954192E-3</v>
          </cell>
          <cell r="F24">
            <v>0</v>
          </cell>
        </row>
        <row r="25">
          <cell r="A25" t="str">
            <v>State-owned non-IMD Jefferson</v>
          </cell>
          <cell r="D25">
            <v>0</v>
          </cell>
          <cell r="E25">
            <v>0</v>
          </cell>
          <cell r="F25">
            <v>0</v>
          </cell>
        </row>
        <row r="26">
          <cell r="A26" t="str">
            <v>Urban Jefferson</v>
          </cell>
          <cell r="D26">
            <v>0</v>
          </cell>
          <cell r="E26">
            <v>4.2858443876116689E-2</v>
          </cell>
          <cell r="F26">
            <v>0</v>
          </cell>
        </row>
        <row r="27">
          <cell r="A27" t="str">
            <v>Children's Lubbock</v>
          </cell>
          <cell r="D27">
            <v>1.1432311695409659E-2</v>
          </cell>
          <cell r="E27">
            <v>0</v>
          </cell>
          <cell r="F27">
            <v>0</v>
          </cell>
        </row>
        <row r="28">
          <cell r="A28" t="str">
            <v>Rural Lubbock</v>
          </cell>
          <cell r="D28">
            <v>0</v>
          </cell>
          <cell r="E28">
            <v>1.1481162964161479E-2</v>
          </cell>
          <cell r="F28">
            <v>0</v>
          </cell>
        </row>
        <row r="29">
          <cell r="A29" t="str">
            <v>State-owned non-IMD Lubbock</v>
          </cell>
          <cell r="D29">
            <v>0</v>
          </cell>
          <cell r="E29">
            <v>0</v>
          </cell>
          <cell r="F29">
            <v>0</v>
          </cell>
        </row>
        <row r="30">
          <cell r="A30" t="str">
            <v>Urban Lubbock</v>
          </cell>
          <cell r="D30">
            <v>0</v>
          </cell>
          <cell r="E30">
            <v>1.9217023546411249E-2</v>
          </cell>
          <cell r="F30">
            <v>0</v>
          </cell>
        </row>
        <row r="31">
          <cell r="A31" t="str">
            <v>Children's MRSA Central</v>
          </cell>
          <cell r="D31">
            <v>0.05</v>
          </cell>
          <cell r="E31">
            <v>0</v>
          </cell>
          <cell r="F31">
            <v>4.9999999999999996E-2</v>
          </cell>
        </row>
        <row r="32">
          <cell r="A32" t="str">
            <v>Rural MRSA Central</v>
          </cell>
          <cell r="D32">
            <v>0</v>
          </cell>
          <cell r="E32">
            <v>9.3389348163423411E-3</v>
          </cell>
          <cell r="F32">
            <v>0</v>
          </cell>
        </row>
        <row r="33">
          <cell r="A33" t="str">
            <v>State-owned non-IMD MRSA Central</v>
          </cell>
          <cell r="D33">
            <v>0</v>
          </cell>
          <cell r="E33">
            <v>0</v>
          </cell>
          <cell r="F33">
            <v>0</v>
          </cell>
        </row>
        <row r="34">
          <cell r="A34" t="str">
            <v>Urban MRSA Central</v>
          </cell>
          <cell r="D34">
            <v>0</v>
          </cell>
          <cell r="E34">
            <v>2.2189143375013799E-2</v>
          </cell>
          <cell r="F34">
            <v>3.5323848369360269E-18</v>
          </cell>
        </row>
        <row r="35">
          <cell r="A35" t="str">
            <v>Children's MRSA Northeast</v>
          </cell>
          <cell r="D35">
            <v>0</v>
          </cell>
          <cell r="E35">
            <v>0</v>
          </cell>
          <cell r="F35">
            <v>1.3748351083010315E-2</v>
          </cell>
        </row>
        <row r="36">
          <cell r="A36" t="str">
            <v>Rural MRSA Northeast</v>
          </cell>
          <cell r="D36">
            <v>0</v>
          </cell>
          <cell r="E36">
            <v>8.3534298323740073E-3</v>
          </cell>
          <cell r="F36">
            <v>0</v>
          </cell>
        </row>
        <row r="37">
          <cell r="A37" t="str">
            <v>State-owned non-IMD MRSA Northeast</v>
          </cell>
          <cell r="D37">
            <v>0</v>
          </cell>
          <cell r="E37">
            <v>2.3853905160699921E-3</v>
          </cell>
          <cell r="F37">
            <v>0</v>
          </cell>
        </row>
        <row r="38">
          <cell r="A38" t="str">
            <v>Urban MRSA Northeast</v>
          </cell>
          <cell r="D38">
            <v>0</v>
          </cell>
          <cell r="E38">
            <v>7.7860482084871757E-3</v>
          </cell>
          <cell r="F38">
            <v>0</v>
          </cell>
        </row>
        <row r="39">
          <cell r="A39" t="str">
            <v>Children's MRSA West</v>
          </cell>
          <cell r="D39">
            <v>0</v>
          </cell>
          <cell r="E39">
            <v>0</v>
          </cell>
          <cell r="F39">
            <v>0</v>
          </cell>
        </row>
        <row r="40">
          <cell r="A40" t="str">
            <v>Rural MRSA West</v>
          </cell>
          <cell r="D40">
            <v>0</v>
          </cell>
          <cell r="E40">
            <v>2.6407069796366249E-2</v>
          </cell>
          <cell r="F40">
            <v>0</v>
          </cell>
        </row>
        <row r="41">
          <cell r="A41" t="str">
            <v>State-owned non-IMD MRSA West</v>
          </cell>
          <cell r="D41">
            <v>0</v>
          </cell>
          <cell r="E41">
            <v>0</v>
          </cell>
          <cell r="F41">
            <v>0</v>
          </cell>
        </row>
        <row r="42">
          <cell r="A42" t="str">
            <v>Urban MRSA West</v>
          </cell>
          <cell r="D42">
            <v>0</v>
          </cell>
          <cell r="E42">
            <v>1.9508566317190591E-2</v>
          </cell>
          <cell r="F42">
            <v>0</v>
          </cell>
        </row>
        <row r="43">
          <cell r="A43" t="str">
            <v>Children's Nueces</v>
          </cell>
          <cell r="D43">
            <v>0.05</v>
          </cell>
          <cell r="E43">
            <v>0</v>
          </cell>
          <cell r="F43">
            <v>4.4389343447936998E-2</v>
          </cell>
        </row>
        <row r="44">
          <cell r="A44" t="str">
            <v>Rural Nueces</v>
          </cell>
          <cell r="D44">
            <v>0</v>
          </cell>
          <cell r="E44">
            <v>3.0168069594940054E-3</v>
          </cell>
          <cell r="F44">
            <v>0</v>
          </cell>
        </row>
        <row r="45">
          <cell r="A45" t="str">
            <v>State-owned non-IMD Nueces</v>
          </cell>
          <cell r="D45">
            <v>0</v>
          </cell>
          <cell r="E45">
            <v>0</v>
          </cell>
          <cell r="F45">
            <v>0</v>
          </cell>
        </row>
        <row r="46">
          <cell r="A46" t="str">
            <v>Urban Nueces</v>
          </cell>
          <cell r="D46">
            <v>0</v>
          </cell>
          <cell r="E46">
            <v>4.6983193040505994E-2</v>
          </cell>
          <cell r="F46">
            <v>5.6106565520630067E-3</v>
          </cell>
        </row>
        <row r="47">
          <cell r="A47" t="str">
            <v>Children's Tarrant</v>
          </cell>
          <cell r="D47">
            <v>1.6422511216408651E-3</v>
          </cell>
          <cell r="E47">
            <v>0</v>
          </cell>
          <cell r="F47">
            <v>0</v>
          </cell>
        </row>
        <row r="48">
          <cell r="A48" t="str">
            <v>Rural Tarrant</v>
          </cell>
          <cell r="D48">
            <v>0</v>
          </cell>
          <cell r="E48">
            <v>4.3324881210025766E-4</v>
          </cell>
          <cell r="F48">
            <v>0</v>
          </cell>
        </row>
        <row r="49">
          <cell r="A49" t="str">
            <v>State-owned non-IMD Tarrant</v>
          </cell>
          <cell r="D49">
            <v>0</v>
          </cell>
          <cell r="E49">
            <v>0</v>
          </cell>
          <cell r="F49">
            <v>0</v>
          </cell>
        </row>
        <row r="50">
          <cell r="A50" t="str">
            <v>Urban Tarrant</v>
          </cell>
          <cell r="D50">
            <v>0</v>
          </cell>
          <cell r="E50">
            <v>4.9566751187899744E-2</v>
          </cell>
          <cell r="F50">
            <v>2.231346474884913E-2</v>
          </cell>
        </row>
        <row r="51">
          <cell r="A51" t="str">
            <v>Children's Travis</v>
          </cell>
          <cell r="D51">
            <v>1.6979063056340605E-3</v>
          </cell>
          <cell r="E51">
            <v>0</v>
          </cell>
          <cell r="F51">
            <v>0</v>
          </cell>
        </row>
        <row r="52">
          <cell r="A52" t="str">
            <v>Rural Travis</v>
          </cell>
          <cell r="D52">
            <v>0</v>
          </cell>
          <cell r="E52">
            <v>3.0947751897437768E-3</v>
          </cell>
          <cell r="F52">
            <v>0</v>
          </cell>
        </row>
        <row r="53">
          <cell r="A53" t="str">
            <v>State-owned non-IMD Travis</v>
          </cell>
          <cell r="D53">
            <v>0</v>
          </cell>
          <cell r="E53">
            <v>0</v>
          </cell>
          <cell r="F53">
            <v>0</v>
          </cell>
        </row>
        <row r="54">
          <cell r="A54" t="str">
            <v>Urban Travis</v>
          </cell>
          <cell r="D54">
            <v>0</v>
          </cell>
          <cell r="E54">
            <v>1.6148722677364648E-2</v>
          </cell>
          <cell r="F54">
            <v>0</v>
          </cell>
        </row>
        <row r="55">
          <cell r="A55" t="str">
            <v>IMPORTANT NOTE</v>
          </cell>
          <cell r="D55"/>
          <cell r="E55"/>
          <cell r="F55"/>
        </row>
        <row r="56">
          <cell r="A56" t="str">
            <v xml:space="preserve">The incentive pool percentages may change as MCO capitation amounts are updated.  MCOs will be notified by HHSC in writing of any changes to the incentive pool amounts. </v>
          </cell>
          <cell r="D56"/>
          <cell r="E56"/>
          <cell r="F56"/>
        </row>
      </sheetData>
      <sheetData sheetId="5"/>
      <sheetData sheetId="6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arcia,Paola (HHSC)" refreshedDate="45923.519777199072" createdVersion="8" refreshedVersion="8" minRefreshableVersion="3" recordCount="440" xr:uid="{B239F967-D1D7-4121-820B-D4CAD5E35B11}">
  <cacheSource type="worksheet">
    <worksheetSource ref="A3:P443" sheet="IGT Calculation_3rdPMT"/>
  </cacheSource>
  <cacheFields count="16">
    <cacheField name="Plan Code" numFmtId="0">
      <sharedItems containsMixedTypes="1" containsNumber="1" containsInteger="1" minValue="10" maxValue="95"/>
    </cacheField>
    <cacheField name="Plan Name" numFmtId="0">
      <sharedItems/>
    </cacheField>
    <cacheField name="Total Capitation Payment for Plan Code" numFmtId="6">
      <sharedItems containsSemiMixedTypes="0" containsString="0" containsNumber="1" minValue="0" maxValue="1709490322.3097699"/>
    </cacheField>
    <cacheField name="MCO Name" numFmtId="0">
      <sharedItems containsBlank="1" count="17">
        <s v="Superior Health Plan"/>
        <s v="UnitedHealthCare Community Plan"/>
        <s v="Wellpoint"/>
        <s v="Molina Healthcare of Texas"/>
        <s v="El Paso First Health Plan"/>
        <s v="Community First Health Plan"/>
        <s v="AETNA"/>
        <s v="FIRSTCARE"/>
        <s v="Cook Children's Health Plan"/>
        <s v="Texas Children's Health Plan"/>
        <s v="Community Health Choice"/>
        <s v="Driscoll Children's Health Plan"/>
        <s v="Parkland Community Health Plan"/>
        <s v="Dell Children's Health Plan"/>
        <s v="BlueCross BlueShield"/>
        <s v="RightCare from Scott and White Health Plan"/>
        <m u="1"/>
      </sharedItems>
    </cacheField>
    <cacheField name="SDA Name" numFmtId="0">
      <sharedItems containsBlank="1" count="14">
        <s v="Travis"/>
        <s v="EL PASO"/>
        <s v="Bexar"/>
        <s v="Lubbock"/>
        <s v="Tarrant"/>
        <s v="Harris"/>
        <s v="Nueces"/>
        <s v="Dallas"/>
        <s v="Jefferson"/>
        <s v="MRSA Central"/>
        <s v="Hidalgo"/>
        <s v="MRSA West"/>
        <s v="MRSA Northeast"/>
        <m u="1"/>
      </sharedItems>
    </cacheField>
    <cacheField name="Managed Care Program" numFmtId="0">
      <sharedItems containsBlank="1" count="4">
        <s v="STAR"/>
        <s v="STAR+PLUS"/>
        <s v="STAR Kids"/>
        <m u="1"/>
      </sharedItems>
    </cacheField>
    <cacheField name="Class" numFmtId="0">
      <sharedItems containsBlank="1" count="5">
        <s v="Urban"/>
        <s v="Children's"/>
        <s v="Rural"/>
        <s v="State-Owned Non-IMD"/>
        <m u="1"/>
      </sharedItems>
    </cacheField>
    <cacheField name="Potential ATLIS % of Capitation Payment" numFmtId="10">
      <sharedItems containsSemiMixedTypes="0" containsString="0" containsNumber="1" minValue="0" maxValue="0.05"/>
    </cacheField>
    <cacheField name="Estimated Potential ATLIS Payment for September to August" numFmtId="8">
      <sharedItems containsSemiMixedTypes="0" containsString="0" containsNumber="1" minValue="0" maxValue="41644942.979999997"/>
    </cacheField>
    <cacheField name="IGT Required with 8% Buffer September to August" numFmtId="8">
      <sharedItems containsSemiMixedTypes="0" containsString="0" containsNumber="1" minValue="0" maxValue="17986117.710000001"/>
    </cacheField>
    <cacheField name="Estimated Potential ATLIS Payment for September to February" numFmtId="8">
      <sharedItems containsSemiMixedTypes="0" containsString="0" containsNumber="1" minValue="0" maxValue="17043318.27"/>
    </cacheField>
    <cacheField name="IGT Required with 8% Buffer September to February" numFmtId="8">
      <sharedItems containsSemiMixedTypes="0" containsString="0" containsNumber="1" minValue="0" maxValue="7360872.8099999996"/>
    </cacheField>
    <cacheField name="Estimated Potential ATLIS Payment for March to August" numFmtId="8">
      <sharedItems containsSemiMixedTypes="0" containsString="0" containsNumber="1" minValue="0" maxValue="15709749.73"/>
    </cacheField>
    <cacheField name="IGT Required with 8% Buffer March to August" numFmtId="8">
      <sharedItems containsSemiMixedTypes="0" containsString="0" containsNumber="1" minValue="0" maxValue="6784915.2300000004"/>
    </cacheField>
    <cacheField name="Estimated Potential 3rd ATLIS Payment for September to August" numFmtId="8">
      <sharedItems containsSemiMixedTypes="0" containsString="0" containsNumber="1" minValue="0" maxValue="11659181.32"/>
    </cacheField>
    <cacheField name="IGT Required with 8% Buffer 3rd PMT" numFmtId="8">
      <sharedItems containsSemiMixedTypes="0" containsString="0" containsNumber="1" minValue="0" maxValue="5035507.139999999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0">
  <r>
    <n v="10"/>
    <s v="Superior Health Plan"/>
    <n v="487194554.64259553"/>
    <x v="0"/>
    <x v="0"/>
    <x v="0"/>
    <x v="0"/>
    <n v="0"/>
    <n v="0"/>
    <n v="0"/>
    <n v="0"/>
    <n v="0"/>
    <n v="0"/>
    <n v="0"/>
    <n v="0"/>
    <n v="0"/>
  </r>
  <r>
    <n v="18"/>
    <s v="UnitedHealthCare Community Plan"/>
    <n v="497552000.10620296"/>
    <x v="1"/>
    <x v="0"/>
    <x v="1"/>
    <x v="0"/>
    <n v="1.6148722677364648E-2"/>
    <n v="8034829.2699999996"/>
    <n v="3470178.48"/>
    <n v="3054555.87"/>
    <n v="1319238.24"/>
    <n v="2800957.8"/>
    <n v="1209711.27"/>
    <n v="2179315.6"/>
    <n v="941228.97"/>
  </r>
  <r>
    <n v="19"/>
    <s v="Wellpoint"/>
    <n v="0"/>
    <x v="2"/>
    <x v="0"/>
    <x v="1"/>
    <x v="0"/>
    <n v="1.6148722677364648E-2"/>
    <n v="0"/>
    <n v="0"/>
    <n v="0"/>
    <n v="0"/>
    <n v="0"/>
    <n v="0"/>
    <n v="0"/>
    <n v="0"/>
  </r>
  <r>
    <n v="31"/>
    <s v="Molina Healthcare of Texas"/>
    <n v="25502082.565354537"/>
    <x v="3"/>
    <x v="1"/>
    <x v="0"/>
    <x v="0"/>
    <n v="0"/>
    <n v="0"/>
    <n v="0"/>
    <n v="0"/>
    <n v="0"/>
    <n v="0"/>
    <n v="0"/>
    <n v="0"/>
    <n v="0"/>
  </r>
  <r>
    <n v="33"/>
    <s v="Molina Healthcare of Texas"/>
    <n v="270089254.25804752"/>
    <x v="3"/>
    <x v="1"/>
    <x v="1"/>
    <x v="0"/>
    <n v="4.3247235776152318E-2"/>
    <n v="11680613.66"/>
    <n v="5044763.59"/>
    <n v="5336497.38"/>
    <n v="2304790.5299999998"/>
    <n v="5052385.8099999996"/>
    <n v="2182085.0099999998"/>
    <n v="1291730.47"/>
    <n v="557888.06000000006"/>
  </r>
  <r>
    <n v="34"/>
    <s v="Wellpoint"/>
    <n v="0"/>
    <x v="2"/>
    <x v="1"/>
    <x v="1"/>
    <x v="0"/>
    <n v="4.3247235776152318E-2"/>
    <n v="0"/>
    <n v="0"/>
    <n v="0"/>
    <n v="0"/>
    <n v="0"/>
    <n v="0"/>
    <n v="0"/>
    <n v="0"/>
  </r>
  <r>
    <n v="36"/>
    <s v="Superior Health Plan"/>
    <n v="222923898.32465494"/>
    <x v="0"/>
    <x v="1"/>
    <x v="0"/>
    <x v="0"/>
    <n v="0"/>
    <n v="0"/>
    <n v="0"/>
    <n v="0"/>
    <n v="0"/>
    <n v="0"/>
    <n v="0"/>
    <n v="0"/>
    <n v="0"/>
  </r>
  <r>
    <n v="37"/>
    <s v="El Paso First Health Plan"/>
    <n v="311509970.0277406"/>
    <x v="4"/>
    <x v="1"/>
    <x v="0"/>
    <x v="0"/>
    <n v="0"/>
    <n v="0"/>
    <n v="0"/>
    <n v="0"/>
    <n v="0"/>
    <n v="0"/>
    <n v="0"/>
    <n v="0"/>
    <n v="0"/>
  </r>
  <r>
    <n v="40"/>
    <s v="Superior Health Plan"/>
    <n v="634581244.18041945"/>
    <x v="0"/>
    <x v="2"/>
    <x v="0"/>
    <x v="0"/>
    <n v="1.9347237462127114E-2"/>
    <n v="12277394.02"/>
    <n v="5302508.26"/>
    <n v="3966296.5"/>
    <n v="1713011.73"/>
    <n v="3841263.28"/>
    <n v="1659010.88"/>
    <n v="4469834.24"/>
    <n v="1930485.65"/>
  </r>
  <r>
    <n v="42"/>
    <s v="Community First Health Plan"/>
    <n v="556219469.53399348"/>
    <x v="5"/>
    <x v="2"/>
    <x v="0"/>
    <x v="0"/>
    <n v="1.9347237462127114E-2"/>
    <n v="10761310.16"/>
    <n v="4647723.7699999996"/>
    <n v="3408859.2"/>
    <n v="1472259.02"/>
    <n v="3437283.33"/>
    <n v="1484535.17"/>
    <n v="3915167.63"/>
    <n v="1690929.58"/>
  </r>
  <r>
    <n v="43"/>
    <s v="AETNA"/>
    <n v="140966812.74667504"/>
    <x v="6"/>
    <x v="2"/>
    <x v="0"/>
    <x v="0"/>
    <n v="1.9347237462127114E-2"/>
    <n v="2727318.4"/>
    <n v="1177907"/>
    <n v="821790.53"/>
    <n v="354924.76"/>
    <n v="893632.45"/>
    <n v="385952.71"/>
    <n v="1011895.42"/>
    <n v="437029.54"/>
  </r>
  <r>
    <n v="44"/>
    <s v="Wellpoint"/>
    <n v="40242704.873281099"/>
    <x v="2"/>
    <x v="2"/>
    <x v="0"/>
    <x v="0"/>
    <n v="1.9347237462127114E-2"/>
    <n v="778585.17"/>
    <n v="336264.71"/>
    <n v="289912.93"/>
    <n v="125211.08"/>
    <n v="242709.2"/>
    <n v="104824.16"/>
    <n v="245963.04"/>
    <n v="106229.47"/>
  </r>
  <r>
    <n v="45"/>
    <s v="Wellpoint"/>
    <n v="0"/>
    <x v="2"/>
    <x v="2"/>
    <x v="1"/>
    <x v="0"/>
    <n v="4.9226907572373253E-2"/>
    <n v="0"/>
    <n v="0"/>
    <n v="0"/>
    <n v="0"/>
    <n v="0"/>
    <n v="0"/>
    <n v="0"/>
    <n v="0"/>
  </r>
  <r>
    <n v="46"/>
    <s v="Molina Healthcare of Texas"/>
    <n v="502774031.42762399"/>
    <x v="3"/>
    <x v="2"/>
    <x v="1"/>
    <x v="0"/>
    <n v="4.9226907572373253E-2"/>
    <n v="24750010.77"/>
    <n v="10689331.65"/>
    <n v="9220075.7400000002"/>
    <n v="3982076.95"/>
    <n v="9860976.6199999992"/>
    <n v="4258876.91"/>
    <n v="5668958.4100000001"/>
    <n v="2448377.79"/>
  </r>
  <r>
    <n v="47"/>
    <s v="Superior Health Plan"/>
    <n v="0"/>
    <x v="0"/>
    <x v="2"/>
    <x v="1"/>
    <x v="0"/>
    <n v="4.9226907572373253E-2"/>
    <n v="0"/>
    <n v="0"/>
    <n v="0"/>
    <n v="0"/>
    <n v="0"/>
    <n v="0"/>
    <n v="0"/>
    <n v="0"/>
  </r>
  <r>
    <n v="50"/>
    <s v="FIRSTCARE"/>
    <n v="179670336.78196171"/>
    <x v="7"/>
    <x v="3"/>
    <x v="0"/>
    <x v="0"/>
    <n v="0"/>
    <n v="0"/>
    <n v="0"/>
    <n v="0"/>
    <n v="0"/>
    <n v="0"/>
    <n v="0"/>
    <n v="0"/>
    <n v="0"/>
  </r>
  <r>
    <n v="52"/>
    <s v="Superior Health Plan"/>
    <n v="163372359.40405175"/>
    <x v="0"/>
    <x v="3"/>
    <x v="0"/>
    <x v="0"/>
    <n v="0"/>
    <n v="0"/>
    <n v="0"/>
    <n v="0"/>
    <n v="0"/>
    <n v="0"/>
    <n v="0"/>
    <n v="0"/>
    <n v="0"/>
  </r>
  <r>
    <n v="53"/>
    <s v="Wellpoint"/>
    <n v="39755793.701611347"/>
    <x v="2"/>
    <x v="3"/>
    <x v="0"/>
    <x v="0"/>
    <n v="0"/>
    <n v="0"/>
    <n v="0"/>
    <n v="0"/>
    <n v="0"/>
    <n v="0"/>
    <n v="0"/>
    <n v="0"/>
    <n v="0"/>
  </r>
  <r>
    <n v="63"/>
    <s v="Wellpoint"/>
    <n v="526986029.69148099"/>
    <x v="2"/>
    <x v="4"/>
    <x v="0"/>
    <x v="0"/>
    <n v="2.231346474884913E-2"/>
    <n v="11758884.199999999"/>
    <n v="5078568.01"/>
    <n v="3657506.93"/>
    <n v="1579647.98"/>
    <n v="3089249.24"/>
    <n v="1334222.03"/>
    <n v="5012128.03"/>
    <n v="2164698"/>
  </r>
  <r>
    <n v="66"/>
    <s v="Cook Children's Health Plan"/>
    <n v="629414086.79214287"/>
    <x v="8"/>
    <x v="4"/>
    <x v="0"/>
    <x v="0"/>
    <n v="2.231346474884913E-2"/>
    <n v="14044409.039999999"/>
    <n v="6065667.9100000001"/>
    <n v="3843544.1"/>
    <n v="1659995.95"/>
    <n v="3990877.46"/>
    <n v="1723628.05"/>
    <n v="6209987.4800000004"/>
    <n v="2682043.91"/>
  </r>
  <r>
    <n v="67"/>
    <s v="AETNA"/>
    <n v="514858146.58136016"/>
    <x v="6"/>
    <x v="4"/>
    <x v="0"/>
    <x v="0"/>
    <n v="2.231346474884913E-2"/>
    <n v="11488269.1"/>
    <n v="4961691.5199999996"/>
    <n v="3019692.66"/>
    <n v="1304181.1000000001"/>
    <n v="3444276.56"/>
    <n v="1487555.49"/>
    <n v="5024299.88"/>
    <n v="2169954.92"/>
  </r>
  <r>
    <n v="69"/>
    <s v="Wellpoint"/>
    <n v="0"/>
    <x v="2"/>
    <x v="4"/>
    <x v="1"/>
    <x v="0"/>
    <n v="4.9566751187899744E-2"/>
    <n v="0"/>
    <n v="0"/>
    <n v="0"/>
    <n v="0"/>
    <n v="0"/>
    <n v="0"/>
    <n v="0"/>
    <n v="0"/>
  </r>
  <r>
    <n v="71"/>
    <s v="Wellpoint"/>
    <n v="306155258.97092205"/>
    <x v="2"/>
    <x v="5"/>
    <x v="0"/>
    <x v="0"/>
    <n v="0"/>
    <n v="0"/>
    <n v="0"/>
    <n v="0"/>
    <n v="0"/>
    <n v="0"/>
    <n v="0"/>
    <n v="0"/>
    <n v="0"/>
  </r>
  <r>
    <n v="72"/>
    <s v="Texas Children's Health Plan"/>
    <n v="1694934913.6495905"/>
    <x v="9"/>
    <x v="5"/>
    <x v="0"/>
    <x v="0"/>
    <n v="0"/>
    <n v="0"/>
    <n v="0"/>
    <n v="0"/>
    <n v="0"/>
    <n v="0"/>
    <n v="0"/>
    <n v="0"/>
    <n v="0"/>
  </r>
  <r>
    <n v="79"/>
    <s v="Community Health Choice"/>
    <n v="1376926581.9647527"/>
    <x v="10"/>
    <x v="5"/>
    <x v="0"/>
    <x v="0"/>
    <n v="0"/>
    <n v="0"/>
    <n v="0"/>
    <n v="0"/>
    <n v="0"/>
    <n v="0"/>
    <n v="0"/>
    <n v="0"/>
    <n v="0"/>
  </r>
  <r>
    <n v="82"/>
    <s v="Driscoll Children's Health Plan"/>
    <n v="468031212.86358261"/>
    <x v="11"/>
    <x v="6"/>
    <x v="0"/>
    <x v="0"/>
    <n v="5.6106565520630067E-3"/>
    <n v="2625962.39"/>
    <n v="1134132.1499999999"/>
    <n v="813897.5"/>
    <n v="351515.82"/>
    <n v="795703.36"/>
    <n v="343657.92"/>
    <n v="1016361.53"/>
    <n v="438958.41"/>
  </r>
  <r>
    <n v="83"/>
    <s v="Superior Health Plan"/>
    <n v="143013373.53438181"/>
    <x v="0"/>
    <x v="6"/>
    <x v="0"/>
    <x v="0"/>
    <n v="5.6106565520630067E-3"/>
    <n v="802398.92"/>
    <n v="346549.67"/>
    <n v="239058.09"/>
    <n v="103247.28"/>
    <n v="234282.95"/>
    <n v="101184.93"/>
    <n v="329057.88"/>
    <n v="142117.47"/>
  </r>
  <r>
    <n v="85"/>
    <s v="UnitedHealthCare Community Plan"/>
    <n v="0"/>
    <x v="1"/>
    <x v="6"/>
    <x v="1"/>
    <x v="0"/>
    <n v="4.6983193040505994E-2"/>
    <n v="0"/>
    <n v="0"/>
    <n v="0"/>
    <n v="0"/>
    <n v="0"/>
    <n v="0"/>
    <n v="0"/>
    <n v="0"/>
  </r>
  <r>
    <n v="86"/>
    <s v="Superior Health Plan"/>
    <n v="377649387.97018611"/>
    <x v="0"/>
    <x v="6"/>
    <x v="1"/>
    <x v="0"/>
    <n v="4.6983193040505994E-2"/>
    <n v="17743174.100000001"/>
    <n v="7663134.9500000002"/>
    <n v="7105946.7400000002"/>
    <n v="3069001.55"/>
    <n v="7334693.0199999996"/>
    <n v="3167795.24"/>
    <n v="3302534.34"/>
    <n v="1426338.16"/>
  </r>
  <r>
    <n v="90"/>
    <s v="Wellpoint"/>
    <n v="1106250112.3813086"/>
    <x v="2"/>
    <x v="7"/>
    <x v="0"/>
    <x v="0"/>
    <n v="2.6003287050458634E-2"/>
    <n v="28766139.219999999"/>
    <n v="12423865.4"/>
    <n v="9244676.4199999999"/>
    <n v="3992701.79"/>
    <n v="8487290.5500000007"/>
    <n v="3665592.89"/>
    <n v="11034172.25"/>
    <n v="4765570.72"/>
  </r>
  <r>
    <n v="93"/>
    <s v="Parkland Community Health Plan"/>
    <n v="979980390.02467287"/>
    <x v="12"/>
    <x v="7"/>
    <x v="0"/>
    <x v="0"/>
    <n v="2.6003287050458634E-2"/>
    <n v="25482711.390000001"/>
    <n v="11005779.189999999"/>
    <n v="6850728.9800000004"/>
    <n v="2958775.04"/>
    <n v="6972801.0899999999"/>
    <n v="3011497.01"/>
    <n v="11659181.32"/>
    <n v="5035507.1399999997"/>
  </r>
  <r>
    <n v="95"/>
    <s v="Molina Healthcare of Texas"/>
    <n v="272888013.20968914"/>
    <x v="3"/>
    <x v="7"/>
    <x v="0"/>
    <x v="0"/>
    <n v="2.6003287050458634E-2"/>
    <n v="7095985.3399999999"/>
    <n v="3064699.3"/>
    <n v="1781192.31"/>
    <n v="769282.71"/>
    <n v="2206642.1"/>
    <n v="953031.07"/>
    <n v="3108150.93"/>
    <n v="1342385.52"/>
  </r>
  <r>
    <s v="1A"/>
    <s v="Dell Children's Health Plan"/>
    <n v="118163008.9485943"/>
    <x v="13"/>
    <x v="0"/>
    <x v="0"/>
    <x v="0"/>
    <n v="0"/>
    <n v="0"/>
    <n v="0"/>
    <n v="0"/>
    <n v="0"/>
    <n v="0"/>
    <n v="0"/>
    <n v="0"/>
    <n v="0"/>
  </r>
  <r>
    <s v="1P"/>
    <s v="BlueCross BlueShield"/>
    <n v="203059613.42442161"/>
    <x v="14"/>
    <x v="0"/>
    <x v="0"/>
    <x v="0"/>
    <n v="0"/>
    <n v="0"/>
    <n v="0"/>
    <n v="0"/>
    <n v="0"/>
    <n v="0"/>
    <n v="0"/>
    <n v="0"/>
    <n v="0"/>
  </r>
  <r>
    <s v="2Q"/>
    <s v="UnitedHealthCare Community Plan"/>
    <n v="20571257.771265291"/>
    <x v="1"/>
    <x v="6"/>
    <x v="0"/>
    <x v="0"/>
    <n v="5.6106565520630067E-3"/>
    <n v="115418.26"/>
    <n v="49848.22"/>
    <n v="29499.45"/>
    <n v="12740.58"/>
    <n v="28619.200000000001"/>
    <n v="12360.4"/>
    <n v="57299.61"/>
    <n v="24747.24"/>
  </r>
  <r>
    <s v="5A"/>
    <s v="Wellpoint"/>
    <n v="137294839.39001095"/>
    <x v="2"/>
    <x v="3"/>
    <x v="1"/>
    <x v="0"/>
    <n v="1.9217023546411249E-2"/>
    <n v="2638398.16"/>
    <n v="1139503.06"/>
    <n v="990992.38"/>
    <n v="428001.68"/>
    <n v="932889.9"/>
    <n v="402907.68"/>
    <n v="714515.88"/>
    <n v="308593.69"/>
  </r>
  <r>
    <s v="5B"/>
    <s v="Superior Health Plan"/>
    <n v="158495843.19668058"/>
    <x v="0"/>
    <x v="3"/>
    <x v="1"/>
    <x v="0"/>
    <n v="1.9217023546411249E-2"/>
    <n v="3045818.35"/>
    <n v="1315464.58"/>
    <n v="1151644.1399999999"/>
    <n v="497385.89"/>
    <n v="1100713.96"/>
    <n v="475389.55"/>
    <n v="793460.25"/>
    <n v="342689.13"/>
  </r>
  <r>
    <s v="7G"/>
    <s v="Molina Healthcare of Texas"/>
    <n v="123854082.50642827"/>
    <x v="3"/>
    <x v="5"/>
    <x v="0"/>
    <x v="0"/>
    <n v="0"/>
    <n v="0"/>
    <n v="0"/>
    <n v="0"/>
    <n v="0"/>
    <n v="0"/>
    <n v="0"/>
    <n v="0"/>
    <n v="0"/>
  </r>
  <r>
    <s v="7H"/>
    <s v="UnitedHealthCare Community Plan"/>
    <n v="754186952.62155449"/>
    <x v="1"/>
    <x v="5"/>
    <x v="0"/>
    <x v="0"/>
    <n v="0"/>
    <n v="0"/>
    <n v="0"/>
    <n v="0"/>
    <n v="0"/>
    <n v="0"/>
    <n v="0"/>
    <n v="0"/>
    <n v="0"/>
  </r>
  <r>
    <s v="7P"/>
    <s v="Wellpoint"/>
    <n v="0"/>
    <x v="2"/>
    <x v="5"/>
    <x v="1"/>
    <x v="0"/>
    <n v="2.43610288038448E-2"/>
    <n v="0"/>
    <n v="0"/>
    <n v="0"/>
    <n v="0"/>
    <n v="0"/>
    <n v="0"/>
    <n v="0"/>
    <n v="0"/>
  </r>
  <r>
    <s v="7R"/>
    <s v="UnitedHealthCare Community Plan"/>
    <n v="1709490322.3097699"/>
    <x v="1"/>
    <x v="5"/>
    <x v="1"/>
    <x v="0"/>
    <n v="2.43610288038448E-2"/>
    <n v="41644942.979999997"/>
    <n v="17986117.710000001"/>
    <n v="17043318.27"/>
    <n v="7360872.8099999996"/>
    <n v="15709749.73"/>
    <n v="6784915.2300000004"/>
    <n v="8891874.9800000004"/>
    <n v="3840329.67"/>
  </r>
  <r>
    <s v="7S"/>
    <s v="Molina Healthcare of Texas"/>
    <n v="621800902.61467052"/>
    <x v="3"/>
    <x v="5"/>
    <x v="1"/>
    <x v="0"/>
    <n v="2.43610288038448E-2"/>
    <n v="15147709.699999999"/>
    <n v="6542174.6399999997"/>
    <n v="5710495.2699999996"/>
    <n v="2466317.2200000002"/>
    <n v="6255505.3899999997"/>
    <n v="2701702.73"/>
    <n v="3181709.04"/>
    <n v="1374154.68"/>
  </r>
  <r>
    <s v="8G"/>
    <s v="Wellpoint"/>
    <n v="32939608.01968576"/>
    <x v="2"/>
    <x v="8"/>
    <x v="0"/>
    <x v="0"/>
    <n v="0"/>
    <n v="0"/>
    <n v="0"/>
    <n v="0"/>
    <n v="0"/>
    <n v="0"/>
    <n v="0"/>
    <n v="0"/>
    <n v="0"/>
  </r>
  <r>
    <s v="8H"/>
    <s v="Community Health Choice"/>
    <n v="99093884.777901858"/>
    <x v="10"/>
    <x v="8"/>
    <x v="0"/>
    <x v="0"/>
    <n v="0"/>
    <n v="0"/>
    <n v="0"/>
    <n v="0"/>
    <n v="0"/>
    <n v="0"/>
    <n v="0"/>
    <n v="0"/>
    <n v="0"/>
  </r>
  <r>
    <s v="8J"/>
    <s v="Molina Healthcare of Texas"/>
    <n v="23111082.278655171"/>
    <x v="3"/>
    <x v="8"/>
    <x v="0"/>
    <x v="0"/>
    <n v="0"/>
    <n v="0"/>
    <n v="0"/>
    <n v="0"/>
    <n v="0"/>
    <n v="0"/>
    <n v="0"/>
    <n v="0"/>
    <n v="0"/>
  </r>
  <r>
    <s v="8K"/>
    <s v="Texas Children's Health Plan"/>
    <n v="184495586.32466471"/>
    <x v="9"/>
    <x v="8"/>
    <x v="0"/>
    <x v="0"/>
    <n v="0"/>
    <n v="0"/>
    <n v="0"/>
    <n v="0"/>
    <n v="0"/>
    <n v="0"/>
    <n v="0"/>
    <n v="0"/>
    <n v="0"/>
  </r>
  <r>
    <s v="8L"/>
    <s v="UnitedHealthCare Community Plan"/>
    <n v="112128417.80992733"/>
    <x v="1"/>
    <x v="8"/>
    <x v="0"/>
    <x v="0"/>
    <n v="0"/>
    <n v="0"/>
    <n v="0"/>
    <n v="0"/>
    <n v="0"/>
    <n v="0"/>
    <n v="0"/>
    <n v="0"/>
    <n v="0"/>
  </r>
  <r>
    <s v="8R"/>
    <s v="Wellpoint"/>
    <n v="223309438.66841567"/>
    <x v="2"/>
    <x v="8"/>
    <x v="1"/>
    <x v="0"/>
    <n v="4.2858443876116689E-2"/>
    <n v="9570695.0399999991"/>
    <n v="4133506.62"/>
    <n v="3737845.38"/>
    <n v="1614345.52"/>
    <n v="3595217.99"/>
    <n v="1552745.89"/>
    <n v="2237631.67"/>
    <n v="966415.22"/>
  </r>
  <r>
    <s v="8S"/>
    <s v="UnitedHealthCare Community Plan"/>
    <n v="0"/>
    <x v="1"/>
    <x v="8"/>
    <x v="1"/>
    <x v="0"/>
    <n v="4.2858443876116689E-2"/>
    <n v="0"/>
    <n v="0"/>
    <n v="0"/>
    <n v="0"/>
    <n v="0"/>
    <n v="0"/>
    <n v="0"/>
    <n v="0"/>
  </r>
  <r>
    <s v="8T"/>
    <s v="Molina Healthcare of Texas"/>
    <n v="224197257.91730434"/>
    <x v="3"/>
    <x v="8"/>
    <x v="1"/>
    <x v="0"/>
    <n v="4.2858443876116689E-2"/>
    <n v="9608745.5999999996"/>
    <n v="4149940.35"/>
    <n v="3678688.99"/>
    <n v="1588796.35"/>
    <n v="3631753.42"/>
    <n v="1568525.25"/>
    <n v="2298303.19"/>
    <n v="992618.76"/>
  </r>
  <r>
    <s v="9F"/>
    <s v="Molina Healthcare of Texas"/>
    <n v="926040396.34638894"/>
    <x v="3"/>
    <x v="7"/>
    <x v="1"/>
    <x v="0"/>
    <n v="2.2737070985419289E-2"/>
    <n v="21055446.23"/>
    <n v="9093678.7799999993"/>
    <n v="8439297.9399999995"/>
    <n v="3644865.27"/>
    <n v="8082169.4100000001"/>
    <n v="3490624.31"/>
    <n v="4533978.88"/>
    <n v="1958189.21"/>
  </r>
  <r>
    <s v="9H"/>
    <s v="Superior Health Plan"/>
    <n v="715903545.51880956"/>
    <x v="0"/>
    <x v="7"/>
    <x v="1"/>
    <x v="0"/>
    <n v="2.2737070985419289E-2"/>
    <n v="16277549.73"/>
    <n v="7030143.5099999998"/>
    <n v="6755394.3700000001"/>
    <n v="2917600.79"/>
    <n v="5877243.6100000003"/>
    <n v="2538334.5"/>
    <n v="3644911.75"/>
    <n v="1574208.23"/>
  </r>
  <r>
    <s v="C1"/>
    <s v="Wellpoint"/>
    <n v="48567346.457855061"/>
    <x v="2"/>
    <x v="9"/>
    <x v="0"/>
    <x v="0"/>
    <n v="3.5323848369360269E-18"/>
    <n v="0"/>
    <n v="0"/>
    <n v="0"/>
    <n v="0"/>
    <n v="0"/>
    <n v="0"/>
    <n v="0"/>
    <n v="0"/>
  </r>
  <r>
    <s v="C2"/>
    <s v="Superior Health Plan"/>
    <n v="361295485.18245178"/>
    <x v="0"/>
    <x v="9"/>
    <x v="0"/>
    <x v="0"/>
    <n v="3.5323848369360269E-18"/>
    <n v="0"/>
    <n v="0"/>
    <n v="0"/>
    <n v="0"/>
    <n v="0"/>
    <n v="0"/>
    <n v="0"/>
    <n v="0"/>
  </r>
  <r>
    <s v="C3"/>
    <s v="RightCare from Scott and White Health Plan"/>
    <n v="185985480.75360379"/>
    <x v="15"/>
    <x v="9"/>
    <x v="0"/>
    <x v="0"/>
    <n v="3.5323848369360269E-18"/>
    <n v="0"/>
    <n v="0"/>
    <n v="0"/>
    <n v="0"/>
    <n v="0"/>
    <n v="0"/>
    <n v="0"/>
    <n v="0"/>
  </r>
  <r>
    <s v="C4"/>
    <s v="Superior Health Plan"/>
    <n v="371011884.67179734"/>
    <x v="0"/>
    <x v="9"/>
    <x v="1"/>
    <x v="0"/>
    <n v="2.2189143375013799E-2"/>
    <n v="8232435.9000000004"/>
    <n v="3555523.21"/>
    <n v="3113484.51"/>
    <n v="1344689.05"/>
    <n v="2927381.32"/>
    <n v="1264312.57"/>
    <n v="2191570.0699999998"/>
    <n v="946521.58"/>
  </r>
  <r>
    <s v="C5"/>
    <s v="UnitedHealthCare Community Plan"/>
    <n v="403842571.60745275"/>
    <x v="1"/>
    <x v="9"/>
    <x v="1"/>
    <x v="0"/>
    <n v="2.2189143375013799E-2"/>
    <n v="8960920.7200000007"/>
    <n v="3870149.97"/>
    <n v="3203910.93"/>
    <n v="1383743.5"/>
    <n v="3217393.66"/>
    <n v="1389566.58"/>
    <n v="2539616.13"/>
    <n v="1096839.8899999999"/>
  </r>
  <r>
    <s v="H1"/>
    <s v="UnitedHealthCare Community Plan"/>
    <n v="176404948.07779193"/>
    <x v="1"/>
    <x v="10"/>
    <x v="0"/>
    <x v="0"/>
    <n v="0"/>
    <n v="0"/>
    <n v="0"/>
    <n v="0"/>
    <n v="0"/>
    <n v="0"/>
    <n v="0"/>
    <n v="0"/>
    <n v="0"/>
  </r>
  <r>
    <s v="H2"/>
    <s v="Superior Health Plan"/>
    <n v="690976372.0921731"/>
    <x v="0"/>
    <x v="10"/>
    <x v="0"/>
    <x v="0"/>
    <n v="0"/>
    <n v="0"/>
    <n v="0"/>
    <n v="0"/>
    <n v="0"/>
    <n v="0"/>
    <n v="0"/>
    <n v="0"/>
    <n v="0"/>
  </r>
  <r>
    <s v="H3"/>
    <s v="Molina Healthcare of Texas"/>
    <n v="153961982.08300206"/>
    <x v="3"/>
    <x v="10"/>
    <x v="0"/>
    <x v="0"/>
    <n v="0"/>
    <n v="0"/>
    <n v="0"/>
    <n v="0"/>
    <n v="0"/>
    <n v="0"/>
    <n v="0"/>
    <n v="0"/>
    <n v="0"/>
  </r>
  <r>
    <s v="H4"/>
    <s v="Driscoll Children's Health Plan"/>
    <n v="538966681.43523753"/>
    <x v="11"/>
    <x v="10"/>
    <x v="0"/>
    <x v="0"/>
    <n v="0"/>
    <n v="0"/>
    <n v="0"/>
    <n v="0"/>
    <n v="0"/>
    <n v="0"/>
    <n v="0"/>
    <n v="0"/>
    <n v="0"/>
  </r>
  <r>
    <s v="H5"/>
    <s v="Superior Health Plan"/>
    <n v="1081867454.1466684"/>
    <x v="0"/>
    <x v="10"/>
    <x v="1"/>
    <x v="0"/>
    <n v="2.8141104088843859E-2"/>
    <n v="30444944.640000001"/>
    <n v="13148928.029999999"/>
    <n v="13952999.51"/>
    <n v="6026188.8600000003"/>
    <n v="13923424.77"/>
    <n v="6013415.7699999996"/>
    <n v="2568520.36"/>
    <n v="1109323.3999999999"/>
  </r>
  <r>
    <s v="H6"/>
    <s v="Molina Healthcare of Texas"/>
    <n v="774394165.66626894"/>
    <x v="3"/>
    <x v="10"/>
    <x v="1"/>
    <x v="0"/>
    <n v="2.8141104088843859E-2"/>
    <n v="21792306.82"/>
    <n v="9411922.9800000004"/>
    <n v="10437674.48"/>
    <n v="4507948.1100000003"/>
    <n v="9493274"/>
    <n v="4100069.09"/>
    <n v="1861358.34"/>
    <n v="803905.78"/>
  </r>
  <r>
    <s v="K1"/>
    <s v="AETNA"/>
    <n v="117434437.94070409"/>
    <x v="6"/>
    <x v="4"/>
    <x v="2"/>
    <x v="0"/>
    <n v="0"/>
    <n v="0"/>
    <n v="0"/>
    <n v="0"/>
    <n v="0"/>
    <n v="0"/>
    <n v="0"/>
    <n v="0"/>
    <n v="0"/>
  </r>
  <r>
    <s v="K2"/>
    <s v="Wellpoint"/>
    <n v="335112454.16479689"/>
    <x v="2"/>
    <x v="7"/>
    <x v="2"/>
    <x v="0"/>
    <n v="0"/>
    <n v="0"/>
    <n v="0"/>
    <n v="0"/>
    <n v="0"/>
    <n v="0"/>
    <n v="0"/>
    <n v="0"/>
    <n v="0"/>
  </r>
  <r>
    <s v="K3"/>
    <s v="Wellpoint"/>
    <n v="27383723.925659701"/>
    <x v="2"/>
    <x v="1"/>
    <x v="2"/>
    <x v="0"/>
    <n v="0"/>
    <n v="0"/>
    <n v="0"/>
    <n v="0"/>
    <n v="0"/>
    <n v="0"/>
    <n v="0"/>
    <n v="0"/>
    <n v="0"/>
  </r>
  <r>
    <s v="K4"/>
    <s v="Wellpoint"/>
    <n v="121058226.4632474"/>
    <x v="2"/>
    <x v="5"/>
    <x v="2"/>
    <x v="0"/>
    <n v="0"/>
    <n v="0"/>
    <n v="0"/>
    <n v="0"/>
    <n v="0"/>
    <n v="0"/>
    <n v="0"/>
    <n v="0"/>
    <n v="0"/>
  </r>
  <r>
    <s v="K5"/>
    <s v="Wellpoint"/>
    <n v="29294227.948472496"/>
    <x v="2"/>
    <x v="3"/>
    <x v="2"/>
    <x v="0"/>
    <n v="0"/>
    <n v="0"/>
    <n v="0"/>
    <n v="0"/>
    <n v="0"/>
    <n v="0"/>
    <n v="0"/>
    <n v="0"/>
    <n v="0"/>
  </r>
  <r>
    <s v="K6"/>
    <s v="Wellpoint"/>
    <n v="53653019.258535132"/>
    <x v="2"/>
    <x v="11"/>
    <x v="2"/>
    <x v="0"/>
    <n v="0"/>
    <n v="0"/>
    <n v="0"/>
    <n v="0"/>
    <n v="0"/>
    <n v="0"/>
    <n v="0"/>
    <n v="0"/>
    <n v="0"/>
  </r>
  <r>
    <s v="K7"/>
    <s v="BlueCross BlueShield"/>
    <n v="100624354.50397904"/>
    <x v="14"/>
    <x v="9"/>
    <x v="2"/>
    <x v="0"/>
    <n v="0"/>
    <n v="0"/>
    <n v="0"/>
    <n v="0"/>
    <n v="0"/>
    <n v="0"/>
    <n v="0"/>
    <n v="0"/>
    <n v="0"/>
  </r>
  <r>
    <s v="K8"/>
    <s v="BlueCross BlueShield"/>
    <n v="104790521.86354537"/>
    <x v="14"/>
    <x v="0"/>
    <x v="2"/>
    <x v="0"/>
    <n v="0"/>
    <n v="0"/>
    <n v="0"/>
    <n v="0"/>
    <n v="0"/>
    <n v="0"/>
    <n v="0"/>
    <n v="0"/>
    <n v="0"/>
  </r>
  <r>
    <s v="KA"/>
    <s v="Community First Health Plan"/>
    <n v="188516141.92771935"/>
    <x v="5"/>
    <x v="2"/>
    <x v="2"/>
    <x v="0"/>
    <n v="0"/>
    <n v="0"/>
    <n v="0"/>
    <n v="0"/>
    <n v="0"/>
    <n v="0"/>
    <n v="0"/>
    <n v="0"/>
    <n v="0"/>
  </r>
  <r>
    <s v="KB"/>
    <s v="Cook Children's Health Plan"/>
    <n v="234761125.74403334"/>
    <x v="8"/>
    <x v="4"/>
    <x v="2"/>
    <x v="0"/>
    <n v="0"/>
    <n v="0"/>
    <n v="0"/>
    <n v="0"/>
    <n v="0"/>
    <n v="0"/>
    <n v="0"/>
    <n v="0"/>
    <n v="0"/>
  </r>
  <r>
    <s v="KC"/>
    <s v="Driscoll Children's Health Plan"/>
    <n v="136963565.03438124"/>
    <x v="11"/>
    <x v="10"/>
    <x v="2"/>
    <x v="0"/>
    <n v="0"/>
    <n v="0"/>
    <n v="0"/>
    <n v="0"/>
    <n v="0"/>
    <n v="0"/>
    <n v="0"/>
    <n v="0"/>
    <n v="0"/>
  </r>
  <r>
    <s v="KD"/>
    <s v="Driscoll Children's Health Plan"/>
    <n v="73858544.495218515"/>
    <x v="11"/>
    <x v="6"/>
    <x v="2"/>
    <x v="0"/>
    <n v="0"/>
    <n v="0"/>
    <n v="0"/>
    <n v="0"/>
    <n v="0"/>
    <n v="0"/>
    <n v="0"/>
    <n v="0"/>
    <n v="0"/>
  </r>
  <r>
    <s v="KE"/>
    <s v="Superior Health Plan"/>
    <n v="169444233.07254654"/>
    <x v="0"/>
    <x v="2"/>
    <x v="2"/>
    <x v="0"/>
    <n v="0"/>
    <n v="0"/>
    <n v="0"/>
    <n v="0"/>
    <n v="0"/>
    <n v="0"/>
    <n v="0"/>
    <n v="0"/>
    <n v="0"/>
  </r>
  <r>
    <s v="KF"/>
    <s v="Superior Health Plan"/>
    <n v="77952190.696982846"/>
    <x v="0"/>
    <x v="1"/>
    <x v="2"/>
    <x v="0"/>
    <n v="0"/>
    <n v="0"/>
    <n v="0"/>
    <n v="0"/>
    <n v="0"/>
    <n v="0"/>
    <n v="0"/>
    <n v="0"/>
    <n v="0"/>
  </r>
  <r>
    <s v="KG"/>
    <s v="Superior Health Plan"/>
    <n v="254863119.16910213"/>
    <x v="0"/>
    <x v="10"/>
    <x v="2"/>
    <x v="0"/>
    <n v="0"/>
    <n v="0"/>
    <n v="0"/>
    <n v="0"/>
    <n v="0"/>
    <n v="0"/>
    <n v="0"/>
    <n v="0"/>
    <n v="0"/>
  </r>
  <r>
    <s v="KH"/>
    <s v="Superior Health Plan"/>
    <n v="40984521.27408462"/>
    <x v="0"/>
    <x v="3"/>
    <x v="2"/>
    <x v="0"/>
    <n v="0"/>
    <n v="0"/>
    <n v="0"/>
    <n v="0"/>
    <n v="0"/>
    <n v="0"/>
    <n v="0"/>
    <n v="0"/>
    <n v="0"/>
  </r>
  <r>
    <s v="KJ"/>
    <s v="Superior Health Plan"/>
    <n v="69582154.749757424"/>
    <x v="0"/>
    <x v="11"/>
    <x v="2"/>
    <x v="0"/>
    <n v="0"/>
    <n v="0"/>
    <n v="0"/>
    <n v="0"/>
    <n v="0"/>
    <n v="0"/>
    <n v="0"/>
    <n v="0"/>
    <n v="0"/>
  </r>
  <r>
    <s v="KL"/>
    <s v="Superior Health Plan"/>
    <n v="68409581.915010944"/>
    <x v="0"/>
    <x v="0"/>
    <x v="2"/>
    <x v="0"/>
    <n v="0"/>
    <n v="0"/>
    <n v="0"/>
    <n v="0"/>
    <n v="0"/>
    <n v="0"/>
    <n v="0"/>
    <n v="0"/>
    <n v="0"/>
  </r>
  <r>
    <s v="KM"/>
    <s v="Texas Children's Health Plan"/>
    <n v="571049319.58132482"/>
    <x v="9"/>
    <x v="5"/>
    <x v="2"/>
    <x v="0"/>
    <n v="0"/>
    <n v="0"/>
    <n v="0"/>
    <n v="0"/>
    <n v="0"/>
    <n v="0"/>
    <n v="0"/>
    <n v="0"/>
    <n v="0"/>
  </r>
  <r>
    <s v="KN"/>
    <s v="Texas Children's Health Plan"/>
    <n v="64540843.871408604"/>
    <x v="9"/>
    <x v="8"/>
    <x v="2"/>
    <x v="0"/>
    <n v="0"/>
    <n v="0"/>
    <n v="0"/>
    <n v="0"/>
    <n v="0"/>
    <n v="0"/>
    <n v="0"/>
    <n v="0"/>
    <n v="0"/>
  </r>
  <r>
    <s v="KP"/>
    <s v="Texas Children's Health Plan"/>
    <n v="160701895.05039209"/>
    <x v="9"/>
    <x v="12"/>
    <x v="2"/>
    <x v="0"/>
    <n v="0"/>
    <n v="0"/>
    <n v="0"/>
    <n v="0"/>
    <n v="0"/>
    <n v="0"/>
    <n v="0"/>
    <n v="0"/>
    <n v="0"/>
  </r>
  <r>
    <s v="KQ"/>
    <s v="UnitedHealthCare Community Plan"/>
    <n v="231893927.90982383"/>
    <x v="1"/>
    <x v="5"/>
    <x v="2"/>
    <x v="0"/>
    <n v="0"/>
    <n v="0"/>
    <n v="0"/>
    <n v="0"/>
    <n v="0"/>
    <n v="0"/>
    <n v="0"/>
    <n v="0"/>
    <n v="0"/>
  </r>
  <r>
    <s v="KR"/>
    <s v="UnitedHealthCare Community Plan"/>
    <n v="96277653.133794054"/>
    <x v="1"/>
    <x v="10"/>
    <x v="2"/>
    <x v="0"/>
    <n v="0"/>
    <n v="0"/>
    <n v="0"/>
    <n v="0"/>
    <n v="0"/>
    <n v="0"/>
    <n v="0"/>
    <n v="0"/>
    <n v="0"/>
  </r>
  <r>
    <s v="KS"/>
    <s v="UnitedHealthCare Community Plan"/>
    <n v="37030336.160138436"/>
    <x v="1"/>
    <x v="8"/>
    <x v="2"/>
    <x v="0"/>
    <n v="0"/>
    <n v="0"/>
    <n v="0"/>
    <n v="0"/>
    <n v="0"/>
    <n v="0"/>
    <n v="0"/>
    <n v="0"/>
    <n v="0"/>
  </r>
  <r>
    <s v="KT"/>
    <s v="UnitedHealthCare Community Plan"/>
    <n v="60565950.547345445"/>
    <x v="1"/>
    <x v="9"/>
    <x v="2"/>
    <x v="0"/>
    <n v="0"/>
    <n v="0"/>
    <n v="0"/>
    <n v="0"/>
    <n v="0"/>
    <n v="0"/>
    <n v="0"/>
    <n v="0"/>
    <n v="0"/>
  </r>
  <r>
    <s v="KU"/>
    <s v="UnitedHealthCare Community Plan"/>
    <n v="76093864.536988899"/>
    <x v="1"/>
    <x v="12"/>
    <x v="2"/>
    <x v="0"/>
    <n v="0"/>
    <n v="0"/>
    <n v="0"/>
    <n v="0"/>
    <n v="0"/>
    <n v="0"/>
    <n v="0"/>
    <n v="0"/>
    <n v="0"/>
  </r>
  <r>
    <s v="KV"/>
    <s v="Superior Health Plan"/>
    <n v="29867921.333164107"/>
    <x v="0"/>
    <x v="6"/>
    <x v="2"/>
    <x v="0"/>
    <n v="0"/>
    <n v="0"/>
    <n v="0"/>
    <n v="0"/>
    <n v="0"/>
    <n v="0"/>
    <n v="0"/>
    <n v="0"/>
    <n v="0"/>
  </r>
  <r>
    <s v="KW"/>
    <s v="AETNA"/>
    <n v="215003568.77033764"/>
    <x v="6"/>
    <x v="7"/>
    <x v="2"/>
    <x v="0"/>
    <n v="0"/>
    <n v="0"/>
    <n v="0"/>
    <n v="0"/>
    <n v="0"/>
    <n v="0"/>
    <n v="0"/>
    <n v="0"/>
    <n v="0"/>
  </r>
  <r>
    <s v="N1"/>
    <s v="Wellpoint"/>
    <n v="313130557.94891369"/>
    <x v="2"/>
    <x v="12"/>
    <x v="0"/>
    <x v="0"/>
    <n v="0"/>
    <n v="0"/>
    <n v="0"/>
    <n v="0"/>
    <n v="0"/>
    <n v="0"/>
    <n v="0"/>
    <n v="0"/>
    <n v="0"/>
  </r>
  <r>
    <s v="N2"/>
    <s v="Superior Health Plan"/>
    <n v="448142153.9315207"/>
    <x v="0"/>
    <x v="12"/>
    <x v="0"/>
    <x v="0"/>
    <n v="0"/>
    <n v="0"/>
    <n v="0"/>
    <n v="0"/>
    <n v="0"/>
    <n v="0"/>
    <n v="0"/>
    <n v="0"/>
    <n v="0"/>
  </r>
  <r>
    <s v="N4"/>
    <s v="UnitedHealthCare Community Plan"/>
    <n v="773012466.89327669"/>
    <x v="1"/>
    <x v="12"/>
    <x v="1"/>
    <x v="0"/>
    <n v="7.7860482084871757E-3"/>
    <n v="6018712.3300000001"/>
    <n v="2599433.71"/>
    <n v="2204147.73"/>
    <n v="951953.77"/>
    <n v="2112620.67"/>
    <n v="912423.97"/>
    <n v="1701943.93"/>
    <n v="735055.97"/>
  </r>
  <r>
    <s v="P1"/>
    <s v="Molina Healthcare of Texas"/>
    <n v="677726495.66757202"/>
    <x v="3"/>
    <x v="4"/>
    <x v="1"/>
    <x v="0"/>
    <n v="4.9566751187899744E-2"/>
    <n v="33592700.579999998"/>
    <n v="14508418.640000001"/>
    <n v="11672290.59"/>
    <n v="5041168.93"/>
    <n v="12229487.23"/>
    <n v="5281817.7"/>
    <n v="9690922.7599999998"/>
    <n v="4185432.01"/>
  </r>
  <r>
    <s v="P2"/>
    <s v="Molina Healthcare of Texas"/>
    <n v="365806025.76834977"/>
    <x v="3"/>
    <x v="12"/>
    <x v="1"/>
    <x v="0"/>
    <n v="7.7860482084871757E-3"/>
    <n v="2848183.35"/>
    <n v="1230107.6000000001"/>
    <n v="1096763.6000000001"/>
    <n v="473683.42"/>
    <n v="994294"/>
    <n v="429427.62"/>
    <n v="757125.75"/>
    <n v="326996.55"/>
  </r>
  <r>
    <s v="S1"/>
    <s v="Community First Health Plan"/>
    <n v="382128091.22140634"/>
    <x v="5"/>
    <x v="2"/>
    <x v="1"/>
    <x v="0"/>
    <n v="4.9226907572373253E-2"/>
    <n v="18810984.23"/>
    <n v="8124313.5999999996"/>
    <n v="8286953.7000000002"/>
    <n v="3579069.01"/>
    <n v="7099063.4000000004"/>
    <n v="3066028.69"/>
    <n v="3424967.13"/>
    <n v="1479215.9"/>
  </r>
  <r>
    <s v="S2"/>
    <s v="El Paso First Health Plan"/>
    <n v="209818572.83974585"/>
    <x v="4"/>
    <x v="1"/>
    <x v="1"/>
    <x v="0"/>
    <n v="4.3247235776152318E-2"/>
    <n v="9074073.2899999991"/>
    <n v="3919019.66"/>
    <n v="4028348.54"/>
    <n v="1739811.51"/>
    <n v="3969957.03"/>
    <n v="1714592.68"/>
    <n v="1075767.72"/>
    <n v="464615.47"/>
  </r>
  <r>
    <s v="S3"/>
    <s v="Community Health Choice"/>
    <n v="509541559.51747268"/>
    <x v="10"/>
    <x v="5"/>
    <x v="1"/>
    <x v="0"/>
    <n v="2.43610288038448E-2"/>
    <n v="12412956.609999999"/>
    <n v="5361056.66"/>
    <n v="5078598.5999999996"/>
    <n v="2193406.11"/>
    <n v="4568894.22"/>
    <n v="1973268.86"/>
    <n v="2765463.79"/>
    <n v="1194381.69"/>
  </r>
  <r>
    <s v="S4"/>
    <s v="Superior Health Plan"/>
    <n v="210937778.23913527"/>
    <x v="0"/>
    <x v="0"/>
    <x v="1"/>
    <x v="0"/>
    <n v="1.6148722677364648E-2"/>
    <n v="3406375.68"/>
    <n v="1471186.41"/>
    <n v="1134607.8999999999"/>
    <n v="490028.08"/>
    <n v="1377487.61"/>
    <n v="594925.88"/>
    <n v="894280.17"/>
    <n v="386232.45"/>
  </r>
  <r>
    <s v="S5"/>
    <s v="UnitedHealthCare Community Plan"/>
    <n v="386936647.48072517"/>
    <x v="1"/>
    <x v="2"/>
    <x v="1"/>
    <x v="0"/>
    <n v="4.9226907572373253E-2"/>
    <n v="19047694.579999998"/>
    <n v="8226546.9100000001"/>
    <n v="8211980.1100000003"/>
    <n v="3546688.51"/>
    <n v="7393722.4400000004"/>
    <n v="3193289.57"/>
    <n v="3441992.03"/>
    <n v="1486568.82"/>
  </r>
  <r>
    <s v="S6"/>
    <s v="UnitedHealthCare Community Plan"/>
    <n v="125983389.6766319"/>
    <x v="1"/>
    <x v="7"/>
    <x v="1"/>
    <x v="0"/>
    <n v="2.2737070985419289E-2"/>
    <n v="2864493.27"/>
    <n v="1237151.73"/>
    <n v="676510.24"/>
    <n v="292179.36"/>
    <n v="1360978.72"/>
    <n v="587795.81999999995"/>
    <n v="827004.31"/>
    <n v="357176.55"/>
  </r>
  <r>
    <s v="S7"/>
    <s v="UnitedHealthCare Community Plan"/>
    <n v="55692564.354626201"/>
    <x v="1"/>
    <x v="10"/>
    <x v="1"/>
    <x v="0"/>
    <n v="2.8141104088843859E-2"/>
    <n v="1567250.25"/>
    <n v="676882.84"/>
    <n v="453195.02"/>
    <n v="195731.3"/>
    <n v="883526.33"/>
    <n v="381587.95"/>
    <n v="230528.9"/>
    <n v="99563.59"/>
  </r>
  <r>
    <s v="S8"/>
    <s v="UnitedHealthCare Community Plan"/>
    <n v="604597084.35092938"/>
    <x v="1"/>
    <x v="4"/>
    <x v="1"/>
    <x v="0"/>
    <n v="4.9566751187899744E-2"/>
    <n v="29967913.25"/>
    <n v="12942901.99"/>
    <n v="10901562.84"/>
    <n v="4708297.78"/>
    <n v="10526543.23"/>
    <n v="4546329.8099999996"/>
    <n v="8539807.1799999997"/>
    <n v="3688274.4"/>
  </r>
  <r>
    <s v="S9"/>
    <s v="Wellpoint"/>
    <n v="167031175.58941862"/>
    <x v="2"/>
    <x v="6"/>
    <x v="1"/>
    <x v="0"/>
    <n v="4.6983193040505994E-2"/>
    <n v="7847657.9699999997"/>
    <n v="3389340.7"/>
    <n v="3663218.12"/>
    <n v="1582114.6"/>
    <n v="2648178.84"/>
    <n v="1143727.26"/>
    <n v="1536261.01"/>
    <n v="663498.84"/>
  </r>
  <r>
    <s v="W2"/>
    <s v="Wellpoint"/>
    <n v="134157061.97582391"/>
    <x v="2"/>
    <x v="11"/>
    <x v="0"/>
    <x v="0"/>
    <n v="0"/>
    <n v="0"/>
    <n v="0"/>
    <n v="0"/>
    <n v="0"/>
    <n v="0"/>
    <n v="0"/>
    <n v="0"/>
    <n v="0"/>
  </r>
  <r>
    <s v="W3"/>
    <s v="Superior Health Plan"/>
    <n v="413362939.6407057"/>
    <x v="0"/>
    <x v="11"/>
    <x v="0"/>
    <x v="0"/>
    <n v="0"/>
    <n v="0"/>
    <n v="0"/>
    <n v="0"/>
    <n v="0"/>
    <n v="0"/>
    <n v="0"/>
    <n v="0"/>
    <n v="0"/>
  </r>
  <r>
    <s v="W4"/>
    <s v="FIRSTCARE"/>
    <n v="205259250.28896528"/>
    <x v="7"/>
    <x v="11"/>
    <x v="0"/>
    <x v="0"/>
    <n v="0"/>
    <n v="0"/>
    <n v="0"/>
    <n v="0"/>
    <n v="0"/>
    <n v="0"/>
    <n v="0"/>
    <n v="0"/>
    <n v="0"/>
  </r>
  <r>
    <s v="W5"/>
    <s v="Wellpoint"/>
    <n v="346902313.14176202"/>
    <x v="2"/>
    <x v="11"/>
    <x v="1"/>
    <x v="0"/>
    <n v="1.9508566317190591E-2"/>
    <n v="6767566.7800000003"/>
    <n v="2922857.95"/>
    <n v="2558272.77"/>
    <n v="1104897.54"/>
    <n v="2470955.98"/>
    <n v="1067186.1200000001"/>
    <n v="1738338.03"/>
    <n v="750774.29"/>
  </r>
  <r>
    <s v="W6"/>
    <s v="Superior Health Plan"/>
    <n v="509565413.2106787"/>
    <x v="0"/>
    <x v="11"/>
    <x v="1"/>
    <x v="0"/>
    <n v="1.9508566317190591E-2"/>
    <n v="9940890.6600000001"/>
    <n v="4293391.1500000004"/>
    <n v="3745574.47"/>
    <n v="1617683.65"/>
    <n v="3614413.59"/>
    <n v="1561036.31"/>
    <n v="2580902.6"/>
    <n v="1114671.19"/>
  </r>
  <r>
    <n v="10"/>
    <s v="Superior Health Plan"/>
    <n v="487194554.64259553"/>
    <x v="0"/>
    <x v="0"/>
    <x v="0"/>
    <x v="1"/>
    <n v="0"/>
    <n v="0"/>
    <n v="0"/>
    <n v="0"/>
    <n v="0"/>
    <n v="0"/>
    <n v="0"/>
    <n v="0"/>
    <n v="0"/>
  </r>
  <r>
    <n v="18"/>
    <s v="UnitedHealthCare Community Plan"/>
    <n v="497552000.10620296"/>
    <x v="1"/>
    <x v="0"/>
    <x v="1"/>
    <x v="1"/>
    <n v="0"/>
    <n v="0"/>
    <n v="0"/>
    <n v="0"/>
    <n v="0"/>
    <n v="0"/>
    <n v="0"/>
    <n v="0"/>
    <n v="0"/>
  </r>
  <r>
    <n v="19"/>
    <s v="Wellpoint"/>
    <n v="0"/>
    <x v="2"/>
    <x v="0"/>
    <x v="1"/>
    <x v="1"/>
    <n v="0"/>
    <n v="0"/>
    <n v="0"/>
    <n v="0"/>
    <n v="0"/>
    <n v="0"/>
    <n v="0"/>
    <n v="0"/>
    <n v="0"/>
  </r>
  <r>
    <n v="31"/>
    <s v="Molina Healthcare of Texas"/>
    <n v="25502082.565354537"/>
    <x v="3"/>
    <x v="1"/>
    <x v="0"/>
    <x v="1"/>
    <n v="0"/>
    <n v="0"/>
    <n v="0"/>
    <n v="0"/>
    <n v="0"/>
    <n v="0"/>
    <n v="0"/>
    <n v="0"/>
    <n v="0"/>
  </r>
  <r>
    <n v="33"/>
    <s v="Molina Healthcare of Texas"/>
    <n v="270089254.25804752"/>
    <x v="3"/>
    <x v="1"/>
    <x v="1"/>
    <x v="1"/>
    <n v="0"/>
    <n v="0"/>
    <n v="0"/>
    <n v="0"/>
    <n v="0"/>
    <n v="0"/>
    <n v="0"/>
    <n v="0"/>
    <n v="0"/>
  </r>
  <r>
    <n v="34"/>
    <s v="Wellpoint"/>
    <n v="0"/>
    <x v="2"/>
    <x v="1"/>
    <x v="1"/>
    <x v="1"/>
    <n v="0"/>
    <n v="0"/>
    <n v="0"/>
    <n v="0"/>
    <n v="0"/>
    <n v="0"/>
    <n v="0"/>
    <n v="0"/>
    <n v="0"/>
  </r>
  <r>
    <n v="36"/>
    <s v="Superior Health Plan"/>
    <n v="222923898.32465494"/>
    <x v="0"/>
    <x v="1"/>
    <x v="0"/>
    <x v="1"/>
    <n v="0"/>
    <n v="0"/>
    <n v="0"/>
    <n v="0"/>
    <n v="0"/>
    <n v="0"/>
    <n v="0"/>
    <n v="0"/>
    <n v="0"/>
  </r>
  <r>
    <n v="37"/>
    <s v="El Paso First Health Plan"/>
    <n v="311509970.0277406"/>
    <x v="4"/>
    <x v="1"/>
    <x v="0"/>
    <x v="1"/>
    <n v="0"/>
    <n v="0"/>
    <n v="0"/>
    <n v="0"/>
    <n v="0"/>
    <n v="0"/>
    <n v="0"/>
    <n v="0"/>
    <n v="0"/>
  </r>
  <r>
    <n v="40"/>
    <s v="Superior Health Plan"/>
    <n v="634581244.18041945"/>
    <x v="0"/>
    <x v="2"/>
    <x v="0"/>
    <x v="1"/>
    <n v="0"/>
    <n v="0"/>
    <n v="0"/>
    <n v="0"/>
    <n v="0"/>
    <n v="0"/>
    <n v="0"/>
    <n v="0"/>
    <n v="0"/>
  </r>
  <r>
    <n v="42"/>
    <s v="Community First Health Plan"/>
    <n v="556219469.53399348"/>
    <x v="5"/>
    <x v="2"/>
    <x v="0"/>
    <x v="1"/>
    <n v="0"/>
    <n v="0"/>
    <n v="0"/>
    <n v="0"/>
    <n v="0"/>
    <n v="0"/>
    <n v="0"/>
    <n v="0"/>
    <n v="0"/>
  </r>
  <r>
    <n v="43"/>
    <s v="AETNA"/>
    <n v="140966812.74667504"/>
    <x v="6"/>
    <x v="2"/>
    <x v="0"/>
    <x v="1"/>
    <n v="0"/>
    <n v="0"/>
    <n v="0"/>
    <n v="0"/>
    <n v="0"/>
    <n v="0"/>
    <n v="0"/>
    <n v="0"/>
    <n v="0"/>
  </r>
  <r>
    <n v="44"/>
    <s v="Wellpoint"/>
    <n v="40242704.873281099"/>
    <x v="2"/>
    <x v="2"/>
    <x v="0"/>
    <x v="1"/>
    <n v="0"/>
    <n v="0"/>
    <n v="0"/>
    <n v="0"/>
    <n v="0"/>
    <n v="0"/>
    <n v="0"/>
    <n v="0"/>
    <n v="0"/>
  </r>
  <r>
    <n v="45"/>
    <s v="Wellpoint"/>
    <n v="0"/>
    <x v="2"/>
    <x v="2"/>
    <x v="1"/>
    <x v="1"/>
    <n v="0"/>
    <n v="0"/>
    <n v="0"/>
    <n v="0"/>
    <n v="0"/>
    <n v="0"/>
    <n v="0"/>
    <n v="0"/>
    <n v="0"/>
  </r>
  <r>
    <n v="46"/>
    <s v="Molina Healthcare of Texas"/>
    <n v="502774031.42762399"/>
    <x v="3"/>
    <x v="2"/>
    <x v="1"/>
    <x v="1"/>
    <n v="0"/>
    <n v="0"/>
    <n v="0"/>
    <n v="0"/>
    <n v="0"/>
    <n v="0"/>
    <n v="0"/>
    <n v="0"/>
    <n v="0"/>
  </r>
  <r>
    <n v="47"/>
    <s v="Superior Health Plan"/>
    <n v="0"/>
    <x v="0"/>
    <x v="2"/>
    <x v="1"/>
    <x v="1"/>
    <n v="0"/>
    <n v="0"/>
    <n v="0"/>
    <n v="0"/>
    <n v="0"/>
    <n v="0"/>
    <n v="0"/>
    <n v="0"/>
    <n v="0"/>
  </r>
  <r>
    <n v="50"/>
    <s v="FIRSTCARE"/>
    <n v="179670336.78196171"/>
    <x v="7"/>
    <x v="3"/>
    <x v="0"/>
    <x v="1"/>
    <n v="0"/>
    <n v="0"/>
    <n v="0"/>
    <n v="0"/>
    <n v="0"/>
    <n v="0"/>
    <n v="0"/>
    <n v="0"/>
    <n v="0"/>
  </r>
  <r>
    <n v="52"/>
    <s v="Superior Health Plan"/>
    <n v="163372359.40405175"/>
    <x v="0"/>
    <x v="3"/>
    <x v="0"/>
    <x v="1"/>
    <n v="0"/>
    <n v="0"/>
    <n v="0"/>
    <n v="0"/>
    <n v="0"/>
    <n v="0"/>
    <n v="0"/>
    <n v="0"/>
    <n v="0"/>
  </r>
  <r>
    <n v="53"/>
    <s v="Wellpoint"/>
    <n v="39755793.701611347"/>
    <x v="2"/>
    <x v="3"/>
    <x v="0"/>
    <x v="1"/>
    <n v="0"/>
    <n v="0"/>
    <n v="0"/>
    <n v="0"/>
    <n v="0"/>
    <n v="0"/>
    <n v="0"/>
    <n v="0"/>
    <n v="0"/>
  </r>
  <r>
    <n v="63"/>
    <s v="Wellpoint"/>
    <n v="526986029.69148099"/>
    <x v="2"/>
    <x v="4"/>
    <x v="0"/>
    <x v="1"/>
    <n v="0"/>
    <n v="0"/>
    <n v="0"/>
    <n v="0"/>
    <n v="0"/>
    <n v="0"/>
    <n v="0"/>
    <n v="0"/>
    <n v="0"/>
  </r>
  <r>
    <n v="66"/>
    <s v="Cook Children's Health Plan"/>
    <n v="629414086.79214287"/>
    <x v="8"/>
    <x v="4"/>
    <x v="0"/>
    <x v="1"/>
    <n v="0"/>
    <n v="0"/>
    <n v="0"/>
    <n v="0"/>
    <n v="0"/>
    <n v="0"/>
    <n v="0"/>
    <n v="0"/>
    <n v="0"/>
  </r>
  <r>
    <n v="67"/>
    <s v="AETNA"/>
    <n v="514858146.58136016"/>
    <x v="6"/>
    <x v="4"/>
    <x v="0"/>
    <x v="1"/>
    <n v="0"/>
    <n v="0"/>
    <n v="0"/>
    <n v="0"/>
    <n v="0"/>
    <n v="0"/>
    <n v="0"/>
    <n v="0"/>
    <n v="0"/>
  </r>
  <r>
    <n v="69"/>
    <s v="Wellpoint"/>
    <n v="0"/>
    <x v="2"/>
    <x v="4"/>
    <x v="1"/>
    <x v="1"/>
    <n v="0"/>
    <n v="0"/>
    <n v="0"/>
    <n v="0"/>
    <n v="0"/>
    <n v="0"/>
    <n v="0"/>
    <n v="0"/>
    <n v="0"/>
  </r>
  <r>
    <n v="71"/>
    <s v="Wellpoint"/>
    <n v="306155258.97092205"/>
    <x v="2"/>
    <x v="5"/>
    <x v="0"/>
    <x v="1"/>
    <n v="0"/>
    <n v="0"/>
    <n v="0"/>
    <n v="0"/>
    <n v="0"/>
    <n v="0"/>
    <n v="0"/>
    <n v="0"/>
    <n v="0"/>
  </r>
  <r>
    <n v="72"/>
    <s v="Texas Children's Health Plan"/>
    <n v="1694934913.6495905"/>
    <x v="9"/>
    <x v="5"/>
    <x v="0"/>
    <x v="1"/>
    <n v="0"/>
    <n v="0"/>
    <n v="0"/>
    <n v="0"/>
    <n v="0"/>
    <n v="0"/>
    <n v="0"/>
    <n v="0"/>
    <n v="0"/>
  </r>
  <r>
    <n v="79"/>
    <s v="Community Health Choice"/>
    <n v="1376926581.9647527"/>
    <x v="10"/>
    <x v="5"/>
    <x v="0"/>
    <x v="1"/>
    <n v="0"/>
    <n v="0"/>
    <n v="0"/>
    <n v="0"/>
    <n v="0"/>
    <n v="0"/>
    <n v="0"/>
    <n v="0"/>
    <n v="0"/>
  </r>
  <r>
    <n v="82"/>
    <s v="Driscoll Children's Health Plan"/>
    <n v="468031212.86358261"/>
    <x v="11"/>
    <x v="6"/>
    <x v="0"/>
    <x v="1"/>
    <n v="4.4389343447936998E-2"/>
    <n v="20775598.25"/>
    <n v="8972814.6799999997"/>
    <n v="6439242.0599999996"/>
    <n v="2781057.13"/>
    <n v="6295297.0700000003"/>
    <n v="2718888.44"/>
    <n v="8041059.1200000001"/>
    <n v="3472869.11"/>
  </r>
  <r>
    <n v="83"/>
    <s v="Superior Health Plan"/>
    <n v="143013373.53438181"/>
    <x v="0"/>
    <x v="6"/>
    <x v="0"/>
    <x v="1"/>
    <n v="4.4389343447936998E-2"/>
    <n v="6348269.7599999998"/>
    <n v="2741766.92"/>
    <n v="1891335.08"/>
    <n v="816852.49"/>
    <n v="1853556.05"/>
    <n v="800536.03"/>
    <n v="2603378.63"/>
    <n v="1124378.3999999999"/>
  </r>
  <r>
    <n v="85"/>
    <s v="UnitedHealthCare Community Plan"/>
    <n v="0"/>
    <x v="1"/>
    <x v="6"/>
    <x v="1"/>
    <x v="1"/>
    <n v="0"/>
    <n v="0"/>
    <n v="0"/>
    <n v="0"/>
    <n v="0"/>
    <n v="0"/>
    <n v="0"/>
    <n v="0"/>
    <n v="0"/>
  </r>
  <r>
    <n v="86"/>
    <s v="Superior Health Plan"/>
    <n v="377649387.97018611"/>
    <x v="0"/>
    <x v="6"/>
    <x v="1"/>
    <x v="1"/>
    <n v="0"/>
    <n v="0"/>
    <n v="0"/>
    <n v="0"/>
    <n v="0"/>
    <n v="0"/>
    <n v="0"/>
    <n v="0"/>
    <n v="0"/>
  </r>
  <r>
    <n v="90"/>
    <s v="Wellpoint"/>
    <n v="1106250112.3813086"/>
    <x v="2"/>
    <x v="7"/>
    <x v="0"/>
    <x v="1"/>
    <n v="2.3996712949541366E-2"/>
    <n v="26546366.399999999"/>
    <n v="11465163.279999999"/>
    <n v="8531300.1400000006"/>
    <n v="3684600.28"/>
    <n v="7832358.8300000001"/>
    <n v="3382733.12"/>
    <n v="10182707.43"/>
    <n v="4397829.88"/>
  </r>
  <r>
    <n v="93"/>
    <s v="Parkland Community Health Plan"/>
    <n v="979980390.02467287"/>
    <x v="12"/>
    <x v="7"/>
    <x v="0"/>
    <x v="1"/>
    <n v="2.3996712949541366E-2"/>
    <n v="23516308.120000001"/>
    <n v="10156505.35"/>
    <n v="6322084.4500000002"/>
    <n v="2730457.7"/>
    <n v="6434736.7300000004"/>
    <n v="2779111.32"/>
    <n v="10759486.939999999"/>
    <n v="4646936.33"/>
  </r>
  <r>
    <n v="95"/>
    <s v="Molina Healthcare of Texas"/>
    <n v="272888013.20968914"/>
    <x v="3"/>
    <x v="7"/>
    <x v="0"/>
    <x v="1"/>
    <n v="2.3996712949541366E-2"/>
    <n v="6548415.3200000003"/>
    <n v="2828208.19"/>
    <n v="1643744.52"/>
    <n v="709920.11"/>
    <n v="2036363.97"/>
    <n v="879489.31"/>
    <n v="2868306.83"/>
    <n v="1238798.77"/>
  </r>
  <r>
    <s v="1A"/>
    <s v="Dell Children's Health Plan"/>
    <n v="118163008.9485943"/>
    <x v="13"/>
    <x v="0"/>
    <x v="0"/>
    <x v="1"/>
    <n v="0"/>
    <n v="0"/>
    <n v="0"/>
    <n v="0"/>
    <n v="0"/>
    <n v="0"/>
    <n v="0"/>
    <n v="0"/>
    <n v="0"/>
  </r>
  <r>
    <s v="1P"/>
    <s v="BlueCross BlueShield"/>
    <n v="203059613.42442161"/>
    <x v="14"/>
    <x v="0"/>
    <x v="0"/>
    <x v="1"/>
    <n v="0"/>
    <n v="0"/>
    <n v="0"/>
    <n v="0"/>
    <n v="0"/>
    <n v="0"/>
    <n v="0"/>
    <n v="0"/>
    <n v="0"/>
  </r>
  <r>
    <s v="2Q"/>
    <s v="UnitedHealthCare Community Plan"/>
    <n v="20571257.771265291"/>
    <x v="1"/>
    <x v="6"/>
    <x v="0"/>
    <x v="1"/>
    <n v="4.4389343447936998E-2"/>
    <n v="913144.63"/>
    <n v="394379.86"/>
    <n v="233388.25"/>
    <n v="100798.52"/>
    <n v="226424.02"/>
    <n v="97790.720000000001"/>
    <n v="453332.36"/>
    <n v="195790.62"/>
  </r>
  <r>
    <s v="5A"/>
    <s v="Wellpoint"/>
    <n v="137294839.39001095"/>
    <x v="2"/>
    <x v="3"/>
    <x v="1"/>
    <x v="1"/>
    <n v="0"/>
    <n v="0"/>
    <n v="0"/>
    <n v="0"/>
    <n v="0"/>
    <n v="0"/>
    <n v="0"/>
    <n v="0"/>
    <n v="0"/>
  </r>
  <r>
    <s v="5B"/>
    <s v="Superior Health Plan"/>
    <n v="158495843.19668058"/>
    <x v="0"/>
    <x v="3"/>
    <x v="1"/>
    <x v="1"/>
    <n v="0"/>
    <n v="0"/>
    <n v="0"/>
    <n v="0"/>
    <n v="0"/>
    <n v="0"/>
    <n v="0"/>
    <n v="0"/>
    <n v="0"/>
  </r>
  <r>
    <s v="7G"/>
    <s v="Molina Healthcare of Texas"/>
    <n v="123854082.50642827"/>
    <x v="3"/>
    <x v="5"/>
    <x v="0"/>
    <x v="1"/>
    <n v="0"/>
    <n v="0"/>
    <n v="0"/>
    <n v="0"/>
    <n v="0"/>
    <n v="0"/>
    <n v="0"/>
    <n v="0"/>
    <n v="0"/>
  </r>
  <r>
    <s v="7H"/>
    <s v="UnitedHealthCare Community Plan"/>
    <n v="754186952.62155449"/>
    <x v="1"/>
    <x v="5"/>
    <x v="0"/>
    <x v="1"/>
    <n v="0"/>
    <n v="0"/>
    <n v="0"/>
    <n v="0"/>
    <n v="0"/>
    <n v="0"/>
    <n v="0"/>
    <n v="0"/>
    <n v="0"/>
  </r>
  <r>
    <s v="7P"/>
    <s v="Wellpoint"/>
    <n v="0"/>
    <x v="2"/>
    <x v="5"/>
    <x v="1"/>
    <x v="1"/>
    <n v="0"/>
    <n v="0"/>
    <n v="0"/>
    <n v="0"/>
    <n v="0"/>
    <n v="0"/>
    <n v="0"/>
    <n v="0"/>
    <n v="0"/>
  </r>
  <r>
    <s v="7R"/>
    <s v="UnitedHealthCare Community Plan"/>
    <n v="1709490322.3097699"/>
    <x v="1"/>
    <x v="5"/>
    <x v="1"/>
    <x v="1"/>
    <n v="0"/>
    <n v="0"/>
    <n v="0"/>
    <n v="0"/>
    <n v="0"/>
    <n v="0"/>
    <n v="0"/>
    <n v="0"/>
    <n v="0"/>
  </r>
  <r>
    <s v="7S"/>
    <s v="Molina Healthcare of Texas"/>
    <n v="621800902.61467052"/>
    <x v="3"/>
    <x v="5"/>
    <x v="1"/>
    <x v="1"/>
    <n v="0"/>
    <n v="0"/>
    <n v="0"/>
    <n v="0"/>
    <n v="0"/>
    <n v="0"/>
    <n v="0"/>
    <n v="0"/>
    <n v="0"/>
  </r>
  <r>
    <s v="8G"/>
    <s v="Wellpoint"/>
    <n v="32939608.01968576"/>
    <x v="2"/>
    <x v="8"/>
    <x v="0"/>
    <x v="1"/>
    <n v="0"/>
    <n v="0"/>
    <n v="0"/>
    <n v="0"/>
    <n v="0"/>
    <n v="0"/>
    <n v="0"/>
    <n v="0"/>
    <n v="0"/>
  </r>
  <r>
    <s v="8H"/>
    <s v="Community Health Choice"/>
    <n v="99093884.777901858"/>
    <x v="10"/>
    <x v="8"/>
    <x v="0"/>
    <x v="1"/>
    <n v="0"/>
    <n v="0"/>
    <n v="0"/>
    <n v="0"/>
    <n v="0"/>
    <n v="0"/>
    <n v="0"/>
    <n v="0"/>
    <n v="0"/>
  </r>
  <r>
    <s v="8J"/>
    <s v="Molina Healthcare of Texas"/>
    <n v="23111082.278655171"/>
    <x v="3"/>
    <x v="8"/>
    <x v="0"/>
    <x v="1"/>
    <n v="0"/>
    <n v="0"/>
    <n v="0"/>
    <n v="0"/>
    <n v="0"/>
    <n v="0"/>
    <n v="0"/>
    <n v="0"/>
    <n v="0"/>
  </r>
  <r>
    <s v="8K"/>
    <s v="Texas Children's Health Plan"/>
    <n v="184495586.32466471"/>
    <x v="9"/>
    <x v="8"/>
    <x v="0"/>
    <x v="1"/>
    <n v="0"/>
    <n v="0"/>
    <n v="0"/>
    <n v="0"/>
    <n v="0"/>
    <n v="0"/>
    <n v="0"/>
    <n v="0"/>
    <n v="0"/>
  </r>
  <r>
    <s v="8L"/>
    <s v="UnitedHealthCare Community Plan"/>
    <n v="112128417.80992733"/>
    <x v="1"/>
    <x v="8"/>
    <x v="0"/>
    <x v="1"/>
    <n v="0"/>
    <n v="0"/>
    <n v="0"/>
    <n v="0"/>
    <n v="0"/>
    <n v="0"/>
    <n v="0"/>
    <n v="0"/>
    <n v="0"/>
  </r>
  <r>
    <s v="8R"/>
    <s v="Wellpoint"/>
    <n v="223309438.66841567"/>
    <x v="2"/>
    <x v="8"/>
    <x v="1"/>
    <x v="1"/>
    <n v="0"/>
    <n v="0"/>
    <n v="0"/>
    <n v="0"/>
    <n v="0"/>
    <n v="0"/>
    <n v="0"/>
    <n v="0"/>
    <n v="0"/>
  </r>
  <r>
    <s v="8S"/>
    <s v="UnitedHealthCare Community Plan"/>
    <n v="0"/>
    <x v="1"/>
    <x v="8"/>
    <x v="1"/>
    <x v="1"/>
    <n v="0"/>
    <n v="0"/>
    <n v="0"/>
    <n v="0"/>
    <n v="0"/>
    <n v="0"/>
    <n v="0"/>
    <n v="0"/>
    <n v="0"/>
  </r>
  <r>
    <s v="8T"/>
    <s v="Molina Healthcare of Texas"/>
    <n v="224197257.91730434"/>
    <x v="3"/>
    <x v="8"/>
    <x v="1"/>
    <x v="1"/>
    <n v="0"/>
    <n v="0"/>
    <n v="0"/>
    <n v="0"/>
    <n v="0"/>
    <n v="0"/>
    <n v="0"/>
    <n v="0"/>
    <n v="0"/>
  </r>
  <r>
    <s v="9F"/>
    <s v="Molina Healthcare of Texas"/>
    <n v="926040396.34638894"/>
    <x v="3"/>
    <x v="7"/>
    <x v="1"/>
    <x v="1"/>
    <n v="0"/>
    <n v="0"/>
    <n v="0"/>
    <n v="0"/>
    <n v="0"/>
    <n v="0"/>
    <n v="0"/>
    <n v="0"/>
    <n v="0"/>
  </r>
  <r>
    <s v="9H"/>
    <s v="Superior Health Plan"/>
    <n v="715903545.51880956"/>
    <x v="0"/>
    <x v="7"/>
    <x v="1"/>
    <x v="1"/>
    <n v="0"/>
    <n v="0"/>
    <n v="0"/>
    <n v="0"/>
    <n v="0"/>
    <n v="0"/>
    <n v="0"/>
    <n v="0"/>
    <n v="0"/>
  </r>
  <r>
    <s v="C1"/>
    <s v="Wellpoint"/>
    <n v="48567346.457855061"/>
    <x v="2"/>
    <x v="9"/>
    <x v="0"/>
    <x v="1"/>
    <n v="4.9999999999999996E-2"/>
    <n v="2428367.3199999998"/>
    <n v="1048792.42"/>
    <n v="969752.35"/>
    <n v="418828.28"/>
    <n v="837022.66"/>
    <n v="361503.39"/>
    <n v="621592.31000000006"/>
    <n v="268460.75"/>
  </r>
  <r>
    <s v="C2"/>
    <s v="Superior Health Plan"/>
    <n v="361295485.18245178"/>
    <x v="0"/>
    <x v="9"/>
    <x v="0"/>
    <x v="1"/>
    <n v="4.9999999999999996E-2"/>
    <n v="18064774.260000002"/>
    <n v="7802031.4800000004"/>
    <n v="6031329.3300000001"/>
    <n v="2604882.89"/>
    <n v="6164941.2300000004"/>
    <n v="2662588.7999999998"/>
    <n v="5868503.7000000002"/>
    <n v="2534559.7999999998"/>
  </r>
  <r>
    <s v="C3"/>
    <s v="RightCare from Scott and White Health Plan"/>
    <n v="185985480.75360379"/>
    <x v="15"/>
    <x v="9"/>
    <x v="0"/>
    <x v="1"/>
    <n v="4.9999999999999996E-2"/>
    <n v="9299274.0399999991"/>
    <n v="4016282.06"/>
    <n v="3300287.37"/>
    <n v="1425367.71"/>
    <n v="3240119.84"/>
    <n v="1399381.84"/>
    <n v="2758866.83"/>
    <n v="1191532.51"/>
  </r>
  <r>
    <s v="C4"/>
    <s v="Superior Health Plan"/>
    <n v="371011884.67179734"/>
    <x v="0"/>
    <x v="9"/>
    <x v="1"/>
    <x v="1"/>
    <n v="0"/>
    <n v="0"/>
    <n v="0"/>
    <n v="0"/>
    <n v="0"/>
    <n v="0"/>
    <n v="0"/>
    <n v="0"/>
    <n v="0"/>
  </r>
  <r>
    <s v="C5"/>
    <s v="UnitedHealthCare Community Plan"/>
    <n v="403842571.60745275"/>
    <x v="1"/>
    <x v="9"/>
    <x v="1"/>
    <x v="1"/>
    <n v="0"/>
    <n v="0"/>
    <n v="0"/>
    <n v="0"/>
    <n v="0"/>
    <n v="0"/>
    <n v="0"/>
    <n v="0"/>
    <n v="0"/>
  </r>
  <r>
    <s v="H1"/>
    <s v="UnitedHealthCare Community Plan"/>
    <n v="176404948.07779193"/>
    <x v="1"/>
    <x v="10"/>
    <x v="0"/>
    <x v="1"/>
    <n v="2.7943840160574912E-2"/>
    <n v="4929431.67"/>
    <n v="2128982.1"/>
    <n v="1964246.89"/>
    <n v="848342.52"/>
    <n v="1781425.71"/>
    <n v="769383.51"/>
    <n v="1183759.07"/>
    <n v="511256.07"/>
  </r>
  <r>
    <s v="H2"/>
    <s v="Superior Health Plan"/>
    <n v="690976372.0921731"/>
    <x v="0"/>
    <x v="10"/>
    <x v="0"/>
    <x v="1"/>
    <n v="2.7943840160574912E-2"/>
    <n v="19308533.300000001"/>
    <n v="8339201.0599999996"/>
    <n v="7214373.6100000003"/>
    <n v="3115830.25"/>
    <n v="6991786.8700000001"/>
    <n v="3019696.81"/>
    <n v="5102372.82"/>
    <n v="2203674"/>
  </r>
  <r>
    <s v="H3"/>
    <s v="Molina Healthcare of Texas"/>
    <n v="153961982.08300206"/>
    <x v="3"/>
    <x v="10"/>
    <x v="0"/>
    <x v="1"/>
    <n v="2.7943840160574912E-2"/>
    <n v="4302289.0199999996"/>
    <n v="1858124.21"/>
    <n v="1681889.52"/>
    <n v="726394.63"/>
    <n v="1580358.46"/>
    <n v="682544.18"/>
    <n v="1040041.04"/>
    <n v="449185.4"/>
  </r>
  <r>
    <s v="H4"/>
    <s v="Driscoll Children's Health Plan"/>
    <n v="538966681.43523753"/>
    <x v="11"/>
    <x v="10"/>
    <x v="0"/>
    <x v="1"/>
    <n v="2.7943840160574912E-2"/>
    <n v="15060798.800000001"/>
    <n v="6504638.5199999996"/>
    <n v="5469690.4800000004"/>
    <n v="2362315.56"/>
    <n v="5524317.4699999997"/>
    <n v="2385908.52"/>
    <n v="4066790.85"/>
    <n v="1756414.43"/>
  </r>
  <r>
    <s v="H5"/>
    <s v="Superior Health Plan"/>
    <n v="1081867454.1466684"/>
    <x v="0"/>
    <x v="10"/>
    <x v="1"/>
    <x v="1"/>
    <n v="0"/>
    <n v="0"/>
    <n v="0"/>
    <n v="0"/>
    <n v="0"/>
    <n v="0"/>
    <n v="0"/>
    <n v="0"/>
    <n v="0"/>
  </r>
  <r>
    <s v="H6"/>
    <s v="Molina Healthcare of Texas"/>
    <n v="774394165.66626894"/>
    <x v="3"/>
    <x v="10"/>
    <x v="1"/>
    <x v="1"/>
    <n v="0"/>
    <n v="0"/>
    <n v="0"/>
    <n v="0"/>
    <n v="0"/>
    <n v="0"/>
    <n v="0"/>
    <n v="0"/>
    <n v="0"/>
  </r>
  <r>
    <s v="K1"/>
    <s v="AETNA"/>
    <n v="117434437.94070409"/>
    <x v="6"/>
    <x v="4"/>
    <x v="2"/>
    <x v="1"/>
    <n v="1.6422511216408651E-3"/>
    <n v="192856.84"/>
    <n v="83293.33"/>
    <n v="94052.5"/>
    <n v="40620.519999999997"/>
    <n v="93981.93"/>
    <n v="40590.04"/>
    <n v="4822.41"/>
    <n v="2082.7600000000002"/>
  </r>
  <r>
    <s v="K2"/>
    <s v="Wellpoint"/>
    <n v="335112454.16479689"/>
    <x v="2"/>
    <x v="7"/>
    <x v="2"/>
    <x v="1"/>
    <n v="0.05"/>
    <n v="16755622.710000001"/>
    <n v="7236619.4000000004"/>
    <n v="8206633.1100000003"/>
    <n v="3544379.19"/>
    <n v="7958717.6100000003"/>
    <n v="3437306.47"/>
    <n v="590271.99"/>
    <n v="254933.75"/>
  </r>
  <r>
    <s v="K3"/>
    <s v="Wellpoint"/>
    <n v="27383723.925659701"/>
    <x v="2"/>
    <x v="1"/>
    <x v="2"/>
    <x v="1"/>
    <n v="2.7045003187982438E-3"/>
    <n v="74059.289999999994"/>
    <n v="31985.61"/>
    <n v="37908.32"/>
    <n v="16372.3"/>
    <n v="34442.26"/>
    <n v="14875.34"/>
    <n v="1708.71"/>
    <n v="737.98"/>
  </r>
  <r>
    <s v="K4"/>
    <s v="Wellpoint"/>
    <n v="121058226.4632474"/>
    <x v="2"/>
    <x v="5"/>
    <x v="2"/>
    <x v="1"/>
    <n v="9.3851223637376102E-4"/>
    <n v="113614.63"/>
    <n v="49069.25"/>
    <n v="55068.67"/>
    <n v="23783.72"/>
    <n v="52534.59"/>
    <n v="22689.27"/>
    <n v="6011.37"/>
    <n v="2596.2600000000002"/>
  </r>
  <r>
    <s v="K5"/>
    <s v="Wellpoint"/>
    <n v="29294227.948472496"/>
    <x v="2"/>
    <x v="3"/>
    <x v="2"/>
    <x v="1"/>
    <n v="1.1432311695409659E-2"/>
    <n v="334900.74"/>
    <n v="144640.95000000001"/>
    <n v="167048.04"/>
    <n v="72146.710000000006"/>
    <n v="157478.17000000001"/>
    <n v="68013.56"/>
    <n v="10374.530000000001"/>
    <n v="4480.68"/>
  </r>
  <r>
    <s v="K6"/>
    <s v="Wellpoint"/>
    <n v="53653019.258535132"/>
    <x v="2"/>
    <x v="11"/>
    <x v="2"/>
    <x v="1"/>
    <n v="0"/>
    <n v="0"/>
    <n v="0"/>
    <n v="0"/>
    <n v="0"/>
    <n v="0"/>
    <n v="0"/>
    <n v="0"/>
    <n v="0"/>
  </r>
  <r>
    <s v="K7"/>
    <s v="BlueCross BlueShield"/>
    <n v="100624354.50397904"/>
    <x v="14"/>
    <x v="9"/>
    <x v="2"/>
    <x v="1"/>
    <n v="0.05"/>
    <n v="5031217.7300000004"/>
    <n v="2172942.69"/>
    <n v="2524234.7799999998"/>
    <n v="1090196.81"/>
    <n v="2459611.11"/>
    <n v="1062286.3600000001"/>
    <n v="47371.839999999997"/>
    <n v="20459.52"/>
  </r>
  <r>
    <s v="K8"/>
    <s v="BlueCross BlueShield"/>
    <n v="104790521.86354537"/>
    <x v="14"/>
    <x v="0"/>
    <x v="2"/>
    <x v="1"/>
    <n v="1.6979063056340605E-3"/>
    <n v="177924.49"/>
    <n v="76844.160000000003"/>
    <n v="89664.88"/>
    <n v="38725.54"/>
    <n v="86536.06"/>
    <n v="37374.230000000003"/>
    <n v="1723.55"/>
    <n v="744.39"/>
  </r>
  <r>
    <s v="KA"/>
    <s v="Community First Health Plan"/>
    <n v="188516141.92771935"/>
    <x v="5"/>
    <x v="2"/>
    <x v="2"/>
    <x v="1"/>
    <n v="8.410135095889555E-4"/>
    <n v="158544.62"/>
    <n v="68474.149999999994"/>
    <n v="77675.850000000006"/>
    <n v="33547.58"/>
    <n v="76081.41"/>
    <n v="32858.949999999997"/>
    <n v="4787.3599999999997"/>
    <n v="2067.62"/>
  </r>
  <r>
    <s v="KB"/>
    <s v="Cook Children's Health Plan"/>
    <n v="234761125.74403334"/>
    <x v="8"/>
    <x v="4"/>
    <x v="2"/>
    <x v="1"/>
    <n v="1.6422511216408651E-3"/>
    <n v="385536.72"/>
    <n v="166510.23000000001"/>
    <n v="196308.52"/>
    <n v="84784.08"/>
    <n v="185718.18"/>
    <n v="80210.2"/>
    <n v="3510.02"/>
    <n v="1515.95"/>
  </r>
  <r>
    <s v="KC"/>
    <s v="Driscoll Children's Health Plan"/>
    <n v="136963565.03438124"/>
    <x v="11"/>
    <x v="10"/>
    <x v="2"/>
    <x v="1"/>
    <n v="0.05"/>
    <n v="6848178.25"/>
    <n v="2957673.4"/>
    <n v="3353396.14"/>
    <n v="1448304.97"/>
    <n v="3336871.94"/>
    <n v="1441168.3"/>
    <n v="157910.17000000001"/>
    <n v="68200.14"/>
  </r>
  <r>
    <s v="KD"/>
    <s v="Driscoll Children's Health Plan"/>
    <n v="73858544.495218515"/>
    <x v="11"/>
    <x v="6"/>
    <x v="2"/>
    <x v="1"/>
    <n v="0.05"/>
    <n v="3692927.22"/>
    <n v="1594945.72"/>
    <n v="1850763.38"/>
    <n v="799329.9"/>
    <n v="1802895.63"/>
    <n v="778656.2"/>
    <n v="39268.21"/>
    <n v="16959.63"/>
  </r>
  <r>
    <s v="KE"/>
    <s v="Superior Health Plan"/>
    <n v="169444233.07254654"/>
    <x v="0"/>
    <x v="2"/>
    <x v="2"/>
    <x v="1"/>
    <n v="8.410135095889555E-4"/>
    <n v="142504.89000000001"/>
    <n v="61546.720000000001"/>
    <n v="69226.58"/>
    <n v="29898.41"/>
    <n v="69193.84"/>
    <n v="29884.27"/>
    <n v="4084.47"/>
    <n v="1764.05"/>
  </r>
  <r>
    <s v="KF"/>
    <s v="Superior Health Plan"/>
    <n v="77952190.696982846"/>
    <x v="0"/>
    <x v="1"/>
    <x v="2"/>
    <x v="1"/>
    <n v="2.7045003187982438E-3"/>
    <n v="210821.72"/>
    <n v="91052.21"/>
    <n v="104874.69"/>
    <n v="45294.54"/>
    <n v="101782.9"/>
    <n v="43959.22"/>
    <n v="4164.13"/>
    <n v="1798.45"/>
  </r>
  <r>
    <s v="KG"/>
    <s v="Superior Health Plan"/>
    <n v="254863119.16910213"/>
    <x v="0"/>
    <x v="10"/>
    <x v="2"/>
    <x v="1"/>
    <n v="0.05"/>
    <n v="12743155.960000001"/>
    <n v="5503667.1100000003"/>
    <n v="6313123.6500000004"/>
    <n v="2726587.6"/>
    <n v="6175504.2999999998"/>
    <n v="2667150.9"/>
    <n v="254528.01"/>
    <n v="109928.61"/>
  </r>
  <r>
    <s v="KH"/>
    <s v="Superior Health Plan"/>
    <n v="40984521.27408462"/>
    <x v="0"/>
    <x v="3"/>
    <x v="2"/>
    <x v="1"/>
    <n v="1.1432311695409659E-2"/>
    <n v="468547.82"/>
    <n v="202362.06"/>
    <n v="229284.94"/>
    <n v="99026.33"/>
    <n v="221207.36"/>
    <n v="95537.69"/>
    <n v="18055.52"/>
    <n v="7798.03"/>
  </r>
  <r>
    <s v="KJ"/>
    <s v="Superior Health Plan"/>
    <n v="69582154.749757424"/>
    <x v="0"/>
    <x v="11"/>
    <x v="2"/>
    <x v="1"/>
    <n v="0"/>
    <n v="0"/>
    <n v="0"/>
    <n v="0"/>
    <n v="0"/>
    <n v="0"/>
    <n v="0"/>
    <n v="0"/>
    <n v="0"/>
  </r>
  <r>
    <s v="KL"/>
    <s v="Superior Health Plan"/>
    <n v="68409581.915010944"/>
    <x v="0"/>
    <x v="0"/>
    <x v="2"/>
    <x v="1"/>
    <n v="1.6979063056340605E-3"/>
    <n v="116153.06"/>
    <n v="50165.58"/>
    <n v="57090.61"/>
    <n v="24656.98"/>
    <n v="57143.34"/>
    <n v="24679.75"/>
    <n v="1919.11"/>
    <n v="828.85"/>
  </r>
  <r>
    <s v="KM"/>
    <s v="Texas Children's Health Plan"/>
    <n v="571049319.58132482"/>
    <x v="9"/>
    <x v="5"/>
    <x v="2"/>
    <x v="1"/>
    <n v="9.3851223637376102E-4"/>
    <n v="535936.77"/>
    <n v="231466.8"/>
    <n v="270263.83"/>
    <n v="116724.79"/>
    <n v="260086.6"/>
    <n v="112329.32"/>
    <n v="5586.34"/>
    <n v="2412.6999999999998"/>
  </r>
  <r>
    <s v="KN"/>
    <s v="Texas Children's Health Plan"/>
    <n v="64540843.871408604"/>
    <x v="9"/>
    <x v="8"/>
    <x v="2"/>
    <x v="1"/>
    <n v="0"/>
    <n v="0"/>
    <n v="0"/>
    <n v="0"/>
    <n v="0"/>
    <n v="0"/>
    <n v="0"/>
    <n v="0"/>
    <n v="0"/>
  </r>
  <r>
    <s v="KP"/>
    <s v="Texas Children's Health Plan"/>
    <n v="160701895.05039209"/>
    <x v="9"/>
    <x v="12"/>
    <x v="2"/>
    <x v="1"/>
    <n v="0"/>
    <n v="0"/>
    <n v="0"/>
    <n v="0"/>
    <n v="0"/>
    <n v="0"/>
    <n v="0"/>
    <n v="0"/>
    <n v="0"/>
  </r>
  <r>
    <s v="KQ"/>
    <s v="UnitedHealthCare Community Plan"/>
    <n v="231893927.90982383"/>
    <x v="1"/>
    <x v="5"/>
    <x v="2"/>
    <x v="1"/>
    <n v="9.3851223637376102E-4"/>
    <n v="217635.29"/>
    <n v="93994.94"/>
    <n v="105975.36"/>
    <n v="45769.91"/>
    <n v="105130.32"/>
    <n v="45404.94"/>
    <n v="6529.61"/>
    <n v="2820.09"/>
  </r>
  <r>
    <s v="KR"/>
    <s v="UnitedHealthCare Community Plan"/>
    <n v="96277653.133794054"/>
    <x v="1"/>
    <x v="10"/>
    <x v="2"/>
    <x v="1"/>
    <n v="0.05"/>
    <n v="4813882.66"/>
    <n v="2079077.41"/>
    <n v="2436616.77"/>
    <n v="1052355.29"/>
    <n v="2237361.29"/>
    <n v="966298.44"/>
    <n v="139904.6"/>
    <n v="60423.68"/>
  </r>
  <r>
    <s v="KS"/>
    <s v="UnitedHealthCare Community Plan"/>
    <n v="37030336.160138436"/>
    <x v="1"/>
    <x v="8"/>
    <x v="2"/>
    <x v="1"/>
    <n v="0"/>
    <n v="0"/>
    <n v="0"/>
    <n v="0"/>
    <n v="0"/>
    <n v="0"/>
    <n v="0"/>
    <n v="0"/>
    <n v="0"/>
  </r>
  <r>
    <s v="KT"/>
    <s v="UnitedHealthCare Community Plan"/>
    <n v="60565950.547345445"/>
    <x v="1"/>
    <x v="9"/>
    <x v="2"/>
    <x v="1"/>
    <n v="0.05"/>
    <n v="3028297.53"/>
    <n v="1307897.48"/>
    <n v="1518776.48"/>
    <n v="655947.41"/>
    <n v="1469586.9"/>
    <n v="634702.82999999996"/>
    <n v="39934.15"/>
    <n v="17247.240000000002"/>
  </r>
  <r>
    <s v="KU"/>
    <s v="UnitedHealthCare Community Plan"/>
    <n v="76093864.536988899"/>
    <x v="1"/>
    <x v="12"/>
    <x v="2"/>
    <x v="1"/>
    <n v="0"/>
    <n v="0"/>
    <n v="0"/>
    <n v="0"/>
    <n v="0"/>
    <n v="0"/>
    <n v="0"/>
    <n v="0"/>
    <n v="0"/>
  </r>
  <r>
    <s v="KV"/>
    <s v="Superior Health Plan"/>
    <n v="29867921.333164107"/>
    <x v="0"/>
    <x v="6"/>
    <x v="2"/>
    <x v="1"/>
    <n v="0.05"/>
    <n v="1493396.07"/>
    <n v="644985.81999999995"/>
    <n v="762036.68"/>
    <n v="329117.55"/>
    <n v="714433.72"/>
    <n v="308558.21000000002"/>
    <n v="16925.669999999998"/>
    <n v="7310.06"/>
  </r>
  <r>
    <s v="KW"/>
    <s v="AETNA"/>
    <n v="215003568.77033764"/>
    <x v="6"/>
    <x v="7"/>
    <x v="2"/>
    <x v="1"/>
    <n v="0.05"/>
    <n v="10750178.439999999"/>
    <n v="4642916.07"/>
    <n v="5182943.12"/>
    <n v="2238471.67"/>
    <n v="5181244.71"/>
    <n v="2237738.14"/>
    <n v="385990.61"/>
    <n v="166706.26"/>
  </r>
  <r>
    <s v="N1"/>
    <s v="Wellpoint"/>
    <n v="313130557.94891369"/>
    <x v="2"/>
    <x v="12"/>
    <x v="0"/>
    <x v="1"/>
    <n v="1.3748351083010315E-2"/>
    <n v="4305028.8499999996"/>
    <n v="1859307.52"/>
    <n v="1454539.91"/>
    <n v="628204.15"/>
    <n v="1294501.3600000001"/>
    <n v="559084.78"/>
    <n v="1555987.58"/>
    <n v="672018.59"/>
  </r>
  <r>
    <s v="N2"/>
    <s v="Superior Health Plan"/>
    <n v="448142153.9315207"/>
    <x v="0"/>
    <x v="12"/>
    <x v="0"/>
    <x v="1"/>
    <n v="1.3748351083010315E-2"/>
    <n v="6161215.6699999999"/>
    <n v="2660979.7599999998"/>
    <n v="2204016.25"/>
    <n v="951896.99"/>
    <n v="2277731.87"/>
    <n v="983734.17"/>
    <n v="1679467.55"/>
    <n v="725348.6"/>
  </r>
  <r>
    <s v="N4"/>
    <s v="UnitedHealthCare Community Plan"/>
    <n v="773012466.89327669"/>
    <x v="1"/>
    <x v="12"/>
    <x v="1"/>
    <x v="1"/>
    <n v="0"/>
    <n v="0"/>
    <n v="0"/>
    <n v="0"/>
    <n v="0"/>
    <n v="0"/>
    <n v="0"/>
    <n v="0"/>
    <n v="0"/>
  </r>
  <r>
    <s v="P1"/>
    <s v="Molina Healthcare of Texas"/>
    <n v="677726495.66757202"/>
    <x v="3"/>
    <x v="4"/>
    <x v="1"/>
    <x v="1"/>
    <n v="0"/>
    <n v="0"/>
    <n v="0"/>
    <n v="0"/>
    <n v="0"/>
    <n v="0"/>
    <n v="0"/>
    <n v="0"/>
    <n v="0"/>
  </r>
  <r>
    <s v="P2"/>
    <s v="Molina Healthcare of Texas"/>
    <n v="365806025.76834977"/>
    <x v="3"/>
    <x v="12"/>
    <x v="1"/>
    <x v="1"/>
    <n v="0"/>
    <n v="0"/>
    <n v="0"/>
    <n v="0"/>
    <n v="0"/>
    <n v="0"/>
    <n v="0"/>
    <n v="0"/>
    <n v="0"/>
  </r>
  <r>
    <s v="S1"/>
    <s v="Community First Health Plan"/>
    <n v="382128091.22140634"/>
    <x v="5"/>
    <x v="2"/>
    <x v="1"/>
    <x v="1"/>
    <n v="0"/>
    <n v="0"/>
    <n v="0"/>
    <n v="0"/>
    <n v="0"/>
    <n v="0"/>
    <n v="0"/>
    <n v="0"/>
    <n v="0"/>
  </r>
  <r>
    <s v="S2"/>
    <s v="El Paso First Health Plan"/>
    <n v="209818572.83974585"/>
    <x v="4"/>
    <x v="1"/>
    <x v="1"/>
    <x v="1"/>
    <n v="0"/>
    <n v="0"/>
    <n v="0"/>
    <n v="0"/>
    <n v="0"/>
    <n v="0"/>
    <n v="0"/>
    <n v="0"/>
    <n v="0"/>
  </r>
  <r>
    <s v="S3"/>
    <s v="Community Health Choice"/>
    <n v="509541559.51747268"/>
    <x v="10"/>
    <x v="5"/>
    <x v="1"/>
    <x v="1"/>
    <n v="0"/>
    <n v="0"/>
    <n v="0"/>
    <n v="0"/>
    <n v="0"/>
    <n v="0"/>
    <n v="0"/>
    <n v="0"/>
    <n v="0"/>
  </r>
  <r>
    <s v="S4"/>
    <s v="Superior Health Plan"/>
    <n v="210937778.23913527"/>
    <x v="0"/>
    <x v="0"/>
    <x v="1"/>
    <x v="1"/>
    <n v="0"/>
    <n v="0"/>
    <n v="0"/>
    <n v="0"/>
    <n v="0"/>
    <n v="0"/>
    <n v="0"/>
    <n v="0"/>
    <n v="0"/>
  </r>
  <r>
    <s v="S5"/>
    <s v="UnitedHealthCare Community Plan"/>
    <n v="386936647.48072517"/>
    <x v="1"/>
    <x v="2"/>
    <x v="1"/>
    <x v="1"/>
    <n v="0"/>
    <n v="0"/>
    <n v="0"/>
    <n v="0"/>
    <n v="0"/>
    <n v="0"/>
    <n v="0"/>
    <n v="0"/>
    <n v="0"/>
  </r>
  <r>
    <s v="S6"/>
    <s v="UnitedHealthCare Community Plan"/>
    <n v="125983389.6766319"/>
    <x v="1"/>
    <x v="7"/>
    <x v="1"/>
    <x v="1"/>
    <n v="0"/>
    <n v="0"/>
    <n v="0"/>
    <n v="0"/>
    <n v="0"/>
    <n v="0"/>
    <n v="0"/>
    <n v="0"/>
    <n v="0"/>
  </r>
  <r>
    <s v="S7"/>
    <s v="UnitedHealthCare Community Plan"/>
    <n v="55692564.354626201"/>
    <x v="1"/>
    <x v="10"/>
    <x v="1"/>
    <x v="1"/>
    <n v="0"/>
    <n v="0"/>
    <n v="0"/>
    <n v="0"/>
    <n v="0"/>
    <n v="0"/>
    <n v="0"/>
    <n v="0"/>
    <n v="0"/>
  </r>
  <r>
    <s v="S8"/>
    <s v="UnitedHealthCare Community Plan"/>
    <n v="604597084.35092938"/>
    <x v="1"/>
    <x v="4"/>
    <x v="1"/>
    <x v="1"/>
    <n v="0"/>
    <n v="0"/>
    <n v="0"/>
    <n v="0"/>
    <n v="0"/>
    <n v="0"/>
    <n v="0"/>
    <n v="0"/>
    <n v="0"/>
  </r>
  <r>
    <s v="S9"/>
    <s v="Wellpoint"/>
    <n v="167031175.58941862"/>
    <x v="2"/>
    <x v="6"/>
    <x v="1"/>
    <x v="1"/>
    <n v="0"/>
    <n v="0"/>
    <n v="0"/>
    <n v="0"/>
    <n v="0"/>
    <n v="0"/>
    <n v="0"/>
    <n v="0"/>
    <n v="0"/>
  </r>
  <r>
    <s v="W2"/>
    <s v="Wellpoint"/>
    <n v="134157061.97582391"/>
    <x v="2"/>
    <x v="11"/>
    <x v="0"/>
    <x v="1"/>
    <n v="0"/>
    <n v="0"/>
    <n v="0"/>
    <n v="0"/>
    <n v="0"/>
    <n v="0"/>
    <n v="0"/>
    <n v="0"/>
    <n v="0"/>
  </r>
  <r>
    <s v="W3"/>
    <s v="Superior Health Plan"/>
    <n v="413362939.6407057"/>
    <x v="0"/>
    <x v="11"/>
    <x v="0"/>
    <x v="1"/>
    <n v="0"/>
    <n v="0"/>
    <n v="0"/>
    <n v="0"/>
    <n v="0"/>
    <n v="0"/>
    <n v="0"/>
    <n v="0"/>
    <n v="0"/>
  </r>
  <r>
    <s v="W4"/>
    <s v="FIRSTCARE"/>
    <n v="205259250.28896528"/>
    <x v="7"/>
    <x v="11"/>
    <x v="0"/>
    <x v="1"/>
    <n v="0"/>
    <n v="0"/>
    <n v="0"/>
    <n v="0"/>
    <n v="0"/>
    <n v="0"/>
    <n v="0"/>
    <n v="0"/>
    <n v="0"/>
  </r>
  <r>
    <s v="W5"/>
    <s v="Wellpoint"/>
    <n v="346902313.14176202"/>
    <x v="2"/>
    <x v="11"/>
    <x v="1"/>
    <x v="1"/>
    <n v="0"/>
    <n v="0"/>
    <n v="0"/>
    <n v="0"/>
    <n v="0"/>
    <n v="0"/>
    <n v="0"/>
    <n v="0"/>
    <n v="0"/>
  </r>
  <r>
    <s v="W6"/>
    <s v="Superior Health Plan"/>
    <n v="509565413.2106787"/>
    <x v="0"/>
    <x v="11"/>
    <x v="1"/>
    <x v="1"/>
    <n v="0"/>
    <n v="0"/>
    <n v="0"/>
    <n v="0"/>
    <n v="0"/>
    <n v="0"/>
    <n v="0"/>
    <n v="0"/>
    <n v="0"/>
  </r>
  <r>
    <n v="10"/>
    <s v="Superior Health Plan"/>
    <n v="487194554.64259553"/>
    <x v="0"/>
    <x v="0"/>
    <x v="0"/>
    <x v="2"/>
    <n v="0"/>
    <n v="0"/>
    <n v="0"/>
    <n v="0"/>
    <n v="0"/>
    <n v="0"/>
    <n v="0"/>
    <n v="0"/>
    <n v="0"/>
  </r>
  <r>
    <n v="18"/>
    <s v="UnitedHealthCare Community Plan"/>
    <n v="497552000.10620296"/>
    <x v="1"/>
    <x v="0"/>
    <x v="1"/>
    <x v="2"/>
    <n v="3.0947751897437768E-3"/>
    <n v="1539811.59"/>
    <n v="665032.31000000006"/>
    <n v="585381.51"/>
    <n v="252821.59"/>
    <n v="536781.44999999995"/>
    <n v="231831.61"/>
    <n v="417648.63"/>
    <n v="180379.1"/>
  </r>
  <r>
    <n v="19"/>
    <s v="Wellpoint"/>
    <n v="0"/>
    <x v="2"/>
    <x v="0"/>
    <x v="1"/>
    <x v="2"/>
    <n v="3.0947751897437768E-3"/>
    <n v="0"/>
    <n v="0"/>
    <n v="0"/>
    <n v="0"/>
    <n v="0"/>
    <n v="0"/>
    <n v="0"/>
    <n v="0"/>
  </r>
  <r>
    <n v="31"/>
    <s v="Molina Healthcare of Texas"/>
    <n v="25502082.565354537"/>
    <x v="3"/>
    <x v="1"/>
    <x v="0"/>
    <x v="2"/>
    <n v="0"/>
    <n v="0"/>
    <n v="0"/>
    <n v="0"/>
    <n v="0"/>
    <n v="0"/>
    <n v="0"/>
    <n v="0"/>
    <n v="0"/>
  </r>
  <r>
    <n v="33"/>
    <s v="Molina Healthcare of Texas"/>
    <n v="270089254.25804752"/>
    <x v="3"/>
    <x v="1"/>
    <x v="1"/>
    <x v="2"/>
    <n v="0"/>
    <n v="0"/>
    <n v="0"/>
    <n v="0"/>
    <n v="0"/>
    <n v="0"/>
    <n v="0"/>
    <n v="0"/>
    <n v="0"/>
  </r>
  <r>
    <n v="34"/>
    <s v="Wellpoint"/>
    <n v="0"/>
    <x v="2"/>
    <x v="1"/>
    <x v="1"/>
    <x v="2"/>
    <n v="0"/>
    <n v="0"/>
    <n v="0"/>
    <n v="0"/>
    <n v="0"/>
    <n v="0"/>
    <n v="0"/>
    <n v="0"/>
    <n v="0"/>
  </r>
  <r>
    <n v="36"/>
    <s v="Superior Health Plan"/>
    <n v="222923898.32465494"/>
    <x v="0"/>
    <x v="1"/>
    <x v="0"/>
    <x v="2"/>
    <n v="0"/>
    <n v="0"/>
    <n v="0"/>
    <n v="0"/>
    <n v="0"/>
    <n v="0"/>
    <n v="0"/>
    <n v="0"/>
    <n v="0"/>
  </r>
  <r>
    <n v="37"/>
    <s v="El Paso First Health Plan"/>
    <n v="311509970.0277406"/>
    <x v="4"/>
    <x v="1"/>
    <x v="0"/>
    <x v="2"/>
    <n v="0"/>
    <n v="0"/>
    <n v="0"/>
    <n v="0"/>
    <n v="0"/>
    <n v="0"/>
    <n v="0"/>
    <n v="0"/>
    <n v="0"/>
  </r>
  <r>
    <n v="40"/>
    <s v="Superior Health Plan"/>
    <n v="634581244.18041945"/>
    <x v="0"/>
    <x v="2"/>
    <x v="0"/>
    <x v="2"/>
    <n v="0"/>
    <n v="0"/>
    <n v="0"/>
    <n v="0"/>
    <n v="0"/>
    <n v="0"/>
    <n v="0"/>
    <n v="0"/>
    <n v="0"/>
  </r>
  <r>
    <n v="42"/>
    <s v="Community First Health Plan"/>
    <n v="556219469.53399348"/>
    <x v="5"/>
    <x v="2"/>
    <x v="0"/>
    <x v="2"/>
    <n v="0"/>
    <n v="0"/>
    <n v="0"/>
    <n v="0"/>
    <n v="0"/>
    <n v="0"/>
    <n v="0"/>
    <n v="0"/>
    <n v="0"/>
  </r>
  <r>
    <n v="43"/>
    <s v="AETNA"/>
    <n v="140966812.74667504"/>
    <x v="6"/>
    <x v="2"/>
    <x v="0"/>
    <x v="2"/>
    <n v="0"/>
    <n v="0"/>
    <n v="0"/>
    <n v="0"/>
    <n v="0"/>
    <n v="0"/>
    <n v="0"/>
    <n v="0"/>
    <n v="0"/>
  </r>
  <r>
    <n v="44"/>
    <s v="Wellpoint"/>
    <n v="40242704.873281099"/>
    <x v="2"/>
    <x v="2"/>
    <x v="0"/>
    <x v="2"/>
    <n v="0"/>
    <n v="0"/>
    <n v="0"/>
    <n v="0"/>
    <n v="0"/>
    <n v="0"/>
    <n v="0"/>
    <n v="0"/>
    <n v="0"/>
  </r>
  <r>
    <n v="45"/>
    <s v="Wellpoint"/>
    <n v="0"/>
    <x v="2"/>
    <x v="2"/>
    <x v="1"/>
    <x v="2"/>
    <n v="7.7309242762675222E-4"/>
    <n v="0"/>
    <n v="0"/>
    <n v="0"/>
    <n v="0"/>
    <n v="0"/>
    <n v="0"/>
    <n v="0"/>
    <n v="0"/>
  </r>
  <r>
    <n v="46"/>
    <s v="Molina Healthcare of Texas"/>
    <n v="502774031.42762399"/>
    <x v="3"/>
    <x v="2"/>
    <x v="1"/>
    <x v="2"/>
    <n v="7.7309242762675222E-4"/>
    <n v="388690.8"/>
    <n v="167872.45"/>
    <n v="144798.26"/>
    <n v="62537.21"/>
    <n v="154863.41"/>
    <n v="66884.27"/>
    <n v="89029.13"/>
    <n v="38450.97"/>
  </r>
  <r>
    <n v="47"/>
    <s v="Superior Health Plan"/>
    <n v="0"/>
    <x v="0"/>
    <x v="2"/>
    <x v="1"/>
    <x v="2"/>
    <n v="7.7309242762675222E-4"/>
    <n v="0"/>
    <n v="0"/>
    <n v="0"/>
    <n v="0"/>
    <n v="0"/>
    <n v="0"/>
    <n v="0"/>
    <n v="0"/>
  </r>
  <r>
    <n v="50"/>
    <s v="FIRSTCARE"/>
    <n v="179670336.78196171"/>
    <x v="7"/>
    <x v="3"/>
    <x v="0"/>
    <x v="2"/>
    <n v="0"/>
    <n v="0"/>
    <n v="0"/>
    <n v="0"/>
    <n v="0"/>
    <n v="0"/>
    <n v="0"/>
    <n v="0"/>
    <n v="0"/>
  </r>
  <r>
    <n v="52"/>
    <s v="Superior Health Plan"/>
    <n v="163372359.40405175"/>
    <x v="0"/>
    <x v="3"/>
    <x v="0"/>
    <x v="2"/>
    <n v="0"/>
    <n v="0"/>
    <n v="0"/>
    <n v="0"/>
    <n v="0"/>
    <n v="0"/>
    <n v="0"/>
    <n v="0"/>
    <n v="0"/>
  </r>
  <r>
    <n v="53"/>
    <s v="Wellpoint"/>
    <n v="39755793.701611347"/>
    <x v="2"/>
    <x v="3"/>
    <x v="0"/>
    <x v="2"/>
    <n v="0"/>
    <n v="0"/>
    <n v="0"/>
    <n v="0"/>
    <n v="0"/>
    <n v="0"/>
    <n v="0"/>
    <n v="0"/>
    <n v="0"/>
  </r>
  <r>
    <n v="63"/>
    <s v="Wellpoint"/>
    <n v="526986029.69148099"/>
    <x v="2"/>
    <x v="4"/>
    <x v="0"/>
    <x v="2"/>
    <n v="0"/>
    <n v="0"/>
    <n v="0"/>
    <n v="0"/>
    <n v="0"/>
    <n v="0"/>
    <n v="0"/>
    <n v="0"/>
    <n v="0"/>
  </r>
  <r>
    <n v="66"/>
    <s v="Cook Children's Health Plan"/>
    <n v="629414086.79214287"/>
    <x v="8"/>
    <x v="4"/>
    <x v="0"/>
    <x v="2"/>
    <n v="0"/>
    <n v="0"/>
    <n v="0"/>
    <n v="0"/>
    <n v="0"/>
    <n v="0"/>
    <n v="0"/>
    <n v="0"/>
    <n v="0"/>
  </r>
  <r>
    <n v="67"/>
    <s v="AETNA"/>
    <n v="514858146.58136016"/>
    <x v="6"/>
    <x v="4"/>
    <x v="0"/>
    <x v="2"/>
    <n v="0"/>
    <n v="0"/>
    <n v="0"/>
    <n v="0"/>
    <n v="0"/>
    <n v="0"/>
    <n v="0"/>
    <n v="0"/>
    <n v="0"/>
  </r>
  <r>
    <n v="69"/>
    <s v="Wellpoint"/>
    <n v="0"/>
    <x v="2"/>
    <x v="4"/>
    <x v="1"/>
    <x v="2"/>
    <n v="4.3324881210025766E-4"/>
    <n v="0"/>
    <n v="0"/>
    <n v="0"/>
    <n v="0"/>
    <n v="0"/>
    <n v="0"/>
    <n v="0"/>
    <n v="0"/>
  </r>
  <r>
    <n v="71"/>
    <s v="Wellpoint"/>
    <n v="306155258.97092205"/>
    <x v="2"/>
    <x v="5"/>
    <x v="0"/>
    <x v="2"/>
    <n v="0"/>
    <n v="0"/>
    <n v="0"/>
    <n v="0"/>
    <n v="0"/>
    <n v="0"/>
    <n v="0"/>
    <n v="0"/>
    <n v="0"/>
  </r>
  <r>
    <n v="72"/>
    <s v="Texas Children's Health Plan"/>
    <n v="1694934913.6495905"/>
    <x v="9"/>
    <x v="5"/>
    <x v="0"/>
    <x v="2"/>
    <n v="0"/>
    <n v="0"/>
    <n v="0"/>
    <n v="0"/>
    <n v="0"/>
    <n v="0"/>
    <n v="0"/>
    <n v="0"/>
    <n v="0"/>
  </r>
  <r>
    <n v="79"/>
    <s v="Community Health Choice"/>
    <n v="1376926581.9647527"/>
    <x v="10"/>
    <x v="5"/>
    <x v="0"/>
    <x v="2"/>
    <n v="0"/>
    <n v="0"/>
    <n v="0"/>
    <n v="0"/>
    <n v="0"/>
    <n v="0"/>
    <n v="0"/>
    <n v="0"/>
    <n v="0"/>
  </r>
  <r>
    <n v="82"/>
    <s v="Driscoll Children's Health Plan"/>
    <n v="468031212.86358261"/>
    <x v="11"/>
    <x v="6"/>
    <x v="0"/>
    <x v="2"/>
    <n v="0"/>
    <n v="0"/>
    <n v="0"/>
    <n v="0"/>
    <n v="0"/>
    <n v="0"/>
    <n v="0"/>
    <n v="0"/>
    <n v="0"/>
  </r>
  <r>
    <n v="83"/>
    <s v="Superior Health Plan"/>
    <n v="143013373.53438181"/>
    <x v="0"/>
    <x v="6"/>
    <x v="0"/>
    <x v="2"/>
    <n v="0"/>
    <n v="0"/>
    <n v="0"/>
    <n v="0"/>
    <n v="0"/>
    <n v="0"/>
    <n v="0"/>
    <n v="0"/>
    <n v="0"/>
  </r>
  <r>
    <n v="85"/>
    <s v="UnitedHealthCare Community Plan"/>
    <n v="0"/>
    <x v="1"/>
    <x v="6"/>
    <x v="1"/>
    <x v="2"/>
    <n v="3.0168069594940054E-3"/>
    <n v="0"/>
    <n v="0"/>
    <n v="0"/>
    <n v="0"/>
    <n v="0"/>
    <n v="0"/>
    <n v="0"/>
    <n v="0"/>
  </r>
  <r>
    <n v="86"/>
    <s v="Superior Health Plan"/>
    <n v="377649387.97018611"/>
    <x v="0"/>
    <x v="6"/>
    <x v="1"/>
    <x v="2"/>
    <n v="3.0168069594940054E-3"/>
    <n v="1139295.3"/>
    <n v="492052.53"/>
    <n v="456275.28"/>
    <n v="197061.64"/>
    <n v="470963.16"/>
    <n v="203405.22"/>
    <n v="212056.86"/>
    <n v="91585.66"/>
  </r>
  <r>
    <n v="90"/>
    <s v="Wellpoint"/>
    <n v="1106250112.3813086"/>
    <x v="2"/>
    <x v="7"/>
    <x v="0"/>
    <x v="2"/>
    <n v="0"/>
    <n v="0"/>
    <n v="0"/>
    <n v="0"/>
    <n v="0"/>
    <n v="0"/>
    <n v="0"/>
    <n v="0"/>
    <n v="0"/>
  </r>
  <r>
    <n v="93"/>
    <s v="Parkland Community Health Plan"/>
    <n v="979980390.02467287"/>
    <x v="12"/>
    <x v="7"/>
    <x v="0"/>
    <x v="2"/>
    <n v="0"/>
    <n v="0"/>
    <n v="0"/>
    <n v="0"/>
    <n v="0"/>
    <n v="0"/>
    <n v="0"/>
    <n v="0"/>
    <n v="0"/>
  </r>
  <r>
    <n v="95"/>
    <s v="Molina Healthcare of Texas"/>
    <n v="272888013.20968914"/>
    <x v="3"/>
    <x v="7"/>
    <x v="0"/>
    <x v="2"/>
    <n v="0"/>
    <n v="0"/>
    <n v="0"/>
    <n v="0"/>
    <n v="0"/>
    <n v="0"/>
    <n v="0"/>
    <n v="0"/>
    <n v="0"/>
  </r>
  <r>
    <s v="1A"/>
    <s v="Dell Children's Health Plan"/>
    <n v="118163008.9485943"/>
    <x v="13"/>
    <x v="0"/>
    <x v="0"/>
    <x v="2"/>
    <n v="0"/>
    <n v="0"/>
    <n v="0"/>
    <n v="0"/>
    <n v="0"/>
    <n v="0"/>
    <n v="0"/>
    <n v="0"/>
    <n v="0"/>
  </r>
  <r>
    <s v="1P"/>
    <s v="BlueCross BlueShield"/>
    <n v="203059613.42442161"/>
    <x v="14"/>
    <x v="0"/>
    <x v="0"/>
    <x v="2"/>
    <n v="0"/>
    <n v="0"/>
    <n v="0"/>
    <n v="0"/>
    <n v="0"/>
    <n v="0"/>
    <n v="0"/>
    <n v="0"/>
    <n v="0"/>
  </r>
  <r>
    <s v="2Q"/>
    <s v="UnitedHealthCare Community Plan"/>
    <n v="20571257.771265291"/>
    <x v="1"/>
    <x v="6"/>
    <x v="0"/>
    <x v="2"/>
    <n v="0"/>
    <n v="0"/>
    <n v="0"/>
    <n v="0"/>
    <n v="0"/>
    <n v="0"/>
    <n v="0"/>
    <n v="0"/>
    <n v="0"/>
  </r>
  <r>
    <s v="5A"/>
    <s v="Wellpoint"/>
    <n v="137294839.39001095"/>
    <x v="2"/>
    <x v="3"/>
    <x v="1"/>
    <x v="2"/>
    <n v="1.1481162964161479E-2"/>
    <n v="1576304.43"/>
    <n v="680793.27"/>
    <n v="592065.93000000005"/>
    <n v="255708.54"/>
    <n v="557352.76"/>
    <n v="240716.2"/>
    <n v="426885.74"/>
    <n v="184368.54"/>
  </r>
  <r>
    <s v="5B"/>
    <s v="Superior Health Plan"/>
    <n v="158495843.19668058"/>
    <x v="0"/>
    <x v="3"/>
    <x v="1"/>
    <x v="2"/>
    <n v="1.1481162964161479E-2"/>
    <n v="1819716.6"/>
    <n v="785921.04"/>
    <n v="688046.93"/>
    <n v="297161.96000000002"/>
    <n v="657618.81999999995"/>
    <n v="284020.31"/>
    <n v="474050.85"/>
    <n v="204738.77"/>
  </r>
  <r>
    <s v="7G"/>
    <s v="Molina Healthcare of Texas"/>
    <n v="123854082.50642827"/>
    <x v="3"/>
    <x v="5"/>
    <x v="0"/>
    <x v="2"/>
    <n v="0"/>
    <n v="0"/>
    <n v="0"/>
    <n v="0"/>
    <n v="0"/>
    <n v="0"/>
    <n v="0"/>
    <n v="0"/>
    <n v="0"/>
  </r>
  <r>
    <s v="7H"/>
    <s v="UnitedHealthCare Community Plan"/>
    <n v="754186952.62155449"/>
    <x v="1"/>
    <x v="5"/>
    <x v="0"/>
    <x v="2"/>
    <n v="0"/>
    <n v="0"/>
    <n v="0"/>
    <n v="0"/>
    <n v="0"/>
    <n v="0"/>
    <n v="0"/>
    <n v="0"/>
    <n v="0"/>
  </r>
  <r>
    <s v="7P"/>
    <s v="Wellpoint"/>
    <n v="0"/>
    <x v="2"/>
    <x v="5"/>
    <x v="1"/>
    <x v="2"/>
    <n v="7.5478212924626415E-4"/>
    <n v="0"/>
    <n v="0"/>
    <n v="0"/>
    <n v="0"/>
    <n v="0"/>
    <n v="0"/>
    <n v="0"/>
    <n v="0"/>
  </r>
  <r>
    <s v="7R"/>
    <s v="UnitedHealthCare Community Plan"/>
    <n v="1709490322.3097699"/>
    <x v="1"/>
    <x v="5"/>
    <x v="1"/>
    <x v="2"/>
    <n v="7.5478212924626415E-4"/>
    <n v="1290292.75"/>
    <n v="557267.12"/>
    <n v="528056.18999999994"/>
    <n v="228063.24"/>
    <n v="486738"/>
    <n v="210218.25"/>
    <n v="275498.56"/>
    <n v="118985.62"/>
  </r>
  <r>
    <s v="7S"/>
    <s v="Molina Healthcare of Texas"/>
    <n v="621800902.61467052"/>
    <x v="3"/>
    <x v="5"/>
    <x v="1"/>
    <x v="2"/>
    <n v="7.5478212924626415E-4"/>
    <n v="469324.21"/>
    <n v="202697.37"/>
    <n v="176929.3"/>
    <n v="76414.350000000006"/>
    <n v="193815.45"/>
    <n v="83707.34"/>
    <n v="98579.46"/>
    <n v="42575.68"/>
  </r>
  <r>
    <s v="8G"/>
    <s v="Wellpoint"/>
    <n v="32939608.01968576"/>
    <x v="2"/>
    <x v="8"/>
    <x v="0"/>
    <x v="2"/>
    <n v="0"/>
    <n v="0"/>
    <n v="0"/>
    <n v="0"/>
    <n v="0"/>
    <n v="0"/>
    <n v="0"/>
    <n v="0"/>
    <n v="0"/>
  </r>
  <r>
    <s v="8H"/>
    <s v="Community Health Choice"/>
    <n v="99093884.777901858"/>
    <x v="10"/>
    <x v="8"/>
    <x v="0"/>
    <x v="2"/>
    <n v="0"/>
    <n v="0"/>
    <n v="0"/>
    <n v="0"/>
    <n v="0"/>
    <n v="0"/>
    <n v="0"/>
    <n v="0"/>
    <n v="0"/>
  </r>
  <r>
    <s v="8J"/>
    <s v="Molina Healthcare of Texas"/>
    <n v="23111082.278655171"/>
    <x v="3"/>
    <x v="8"/>
    <x v="0"/>
    <x v="2"/>
    <n v="0"/>
    <n v="0"/>
    <n v="0"/>
    <n v="0"/>
    <n v="0"/>
    <n v="0"/>
    <n v="0"/>
    <n v="0"/>
    <n v="0"/>
  </r>
  <r>
    <s v="8K"/>
    <s v="Texas Children's Health Plan"/>
    <n v="184495586.32466471"/>
    <x v="9"/>
    <x v="8"/>
    <x v="0"/>
    <x v="2"/>
    <n v="0"/>
    <n v="0"/>
    <n v="0"/>
    <n v="0"/>
    <n v="0"/>
    <n v="0"/>
    <n v="0"/>
    <n v="0"/>
    <n v="0"/>
  </r>
  <r>
    <s v="8L"/>
    <s v="UnitedHealthCare Community Plan"/>
    <n v="112128417.80992733"/>
    <x v="1"/>
    <x v="8"/>
    <x v="0"/>
    <x v="2"/>
    <n v="0"/>
    <n v="0"/>
    <n v="0"/>
    <n v="0"/>
    <n v="0"/>
    <n v="0"/>
    <n v="0"/>
    <n v="0"/>
    <n v="0"/>
  </r>
  <r>
    <s v="8R"/>
    <s v="Wellpoint"/>
    <n v="223309438.66841567"/>
    <x v="2"/>
    <x v="8"/>
    <x v="1"/>
    <x v="2"/>
    <n v="5.1078681322954192E-3"/>
    <n v="1140635.17"/>
    <n v="492631.2"/>
    <n v="445476.31"/>
    <n v="192397.65"/>
    <n v="428477.98"/>
    <n v="185056.21"/>
    <n v="266680.88"/>
    <n v="115177.34"/>
  </r>
  <r>
    <s v="8S"/>
    <s v="UnitedHealthCare Community Plan"/>
    <n v="0"/>
    <x v="1"/>
    <x v="8"/>
    <x v="1"/>
    <x v="2"/>
    <n v="5.1078681322954192E-3"/>
    <n v="0"/>
    <n v="0"/>
    <n v="0"/>
    <n v="0"/>
    <n v="0"/>
    <n v="0"/>
    <n v="0"/>
    <n v="0"/>
  </r>
  <r>
    <s v="8T"/>
    <s v="Molina Healthcare of Texas"/>
    <n v="224197257.91730434"/>
    <x v="3"/>
    <x v="8"/>
    <x v="1"/>
    <x v="2"/>
    <n v="5.1078681322954192E-3"/>
    <n v="1145170.03"/>
    <n v="494589.77"/>
    <n v="438426.05"/>
    <n v="189352.7"/>
    <n v="432832.27"/>
    <n v="186936.79"/>
    <n v="273911.71000000002"/>
    <n v="118300.28"/>
  </r>
  <r>
    <s v="9F"/>
    <s v="Molina Healthcare of Texas"/>
    <n v="926040396.34638894"/>
    <x v="3"/>
    <x v="7"/>
    <x v="1"/>
    <x v="2"/>
    <n v="1.48497487347694E-4"/>
    <n v="137514.67000000001"/>
    <n v="59391.49"/>
    <n v="55117.68"/>
    <n v="23804.89"/>
    <n v="52785.24"/>
    <n v="22797.52"/>
    <n v="29611.75"/>
    <n v="12789.08"/>
  </r>
  <r>
    <s v="9H"/>
    <s v="Superior Health Plan"/>
    <n v="715903545.51880956"/>
    <x v="0"/>
    <x v="7"/>
    <x v="1"/>
    <x v="2"/>
    <n v="1.48497487347694E-4"/>
    <n v="106309.88"/>
    <n v="45914.39"/>
    <n v="44119.98"/>
    <n v="19055.07"/>
    <n v="38384.71"/>
    <n v="16578.05"/>
    <n v="23805.19"/>
    <n v="10281.27"/>
  </r>
  <r>
    <s v="C1"/>
    <s v="Wellpoint"/>
    <n v="48567346.457855061"/>
    <x v="2"/>
    <x v="9"/>
    <x v="0"/>
    <x v="2"/>
    <n v="0"/>
    <n v="0"/>
    <n v="0"/>
    <n v="0"/>
    <n v="0"/>
    <n v="0"/>
    <n v="0"/>
    <n v="0"/>
    <n v="0"/>
  </r>
  <r>
    <s v="C2"/>
    <s v="Superior Health Plan"/>
    <n v="361295485.18245178"/>
    <x v="0"/>
    <x v="9"/>
    <x v="0"/>
    <x v="2"/>
    <n v="0"/>
    <n v="0"/>
    <n v="0"/>
    <n v="0"/>
    <n v="0"/>
    <n v="0"/>
    <n v="0"/>
    <n v="0"/>
    <n v="0"/>
  </r>
  <r>
    <s v="C3"/>
    <s v="RightCare from Scott and White Health Plan"/>
    <n v="185985480.75360379"/>
    <x v="15"/>
    <x v="9"/>
    <x v="0"/>
    <x v="2"/>
    <n v="0"/>
    <n v="0"/>
    <n v="0"/>
    <n v="0"/>
    <n v="0"/>
    <n v="0"/>
    <n v="0"/>
    <n v="0"/>
    <n v="0"/>
  </r>
  <r>
    <s v="C4"/>
    <s v="Superior Health Plan"/>
    <n v="371011884.67179734"/>
    <x v="0"/>
    <x v="9"/>
    <x v="1"/>
    <x v="2"/>
    <n v="9.3389348163423411E-3"/>
    <n v="3464855.81"/>
    <n v="1496443.51"/>
    <n v="1310398.8899999999"/>
    <n v="565950.80000000005"/>
    <n v="1232072.05"/>
    <n v="532122.06000000006"/>
    <n v="922384.87"/>
    <n v="398370.65"/>
  </r>
  <r>
    <s v="C5"/>
    <s v="UnitedHealthCare Community Plan"/>
    <n v="403842571.60745275"/>
    <x v="1"/>
    <x v="9"/>
    <x v="1"/>
    <x v="2"/>
    <n v="9.3389348163423411E-3"/>
    <n v="3771459.45"/>
    <n v="1628863.16"/>
    <n v="1348457.44"/>
    <n v="582387.98"/>
    <n v="1354132.02"/>
    <n v="584838.79"/>
    <n v="1068869.99"/>
    <n v="461636.4"/>
  </r>
  <r>
    <s v="H1"/>
    <s v="UnitedHealthCare Community Plan"/>
    <n v="176404948.07779193"/>
    <x v="1"/>
    <x v="10"/>
    <x v="0"/>
    <x v="2"/>
    <n v="0"/>
    <n v="0"/>
    <n v="0"/>
    <n v="0"/>
    <n v="0"/>
    <n v="0"/>
    <n v="0"/>
    <n v="0"/>
    <n v="0"/>
  </r>
  <r>
    <s v="H2"/>
    <s v="Superior Health Plan"/>
    <n v="690976372.0921731"/>
    <x v="0"/>
    <x v="10"/>
    <x v="0"/>
    <x v="2"/>
    <n v="0"/>
    <n v="0"/>
    <n v="0"/>
    <n v="0"/>
    <n v="0"/>
    <n v="0"/>
    <n v="0"/>
    <n v="0"/>
    <n v="0"/>
  </r>
  <r>
    <s v="H3"/>
    <s v="Molina Healthcare of Texas"/>
    <n v="153961982.08300206"/>
    <x v="3"/>
    <x v="10"/>
    <x v="0"/>
    <x v="2"/>
    <n v="0"/>
    <n v="0"/>
    <n v="0"/>
    <n v="0"/>
    <n v="0"/>
    <n v="0"/>
    <n v="0"/>
    <n v="0"/>
    <n v="0"/>
  </r>
  <r>
    <s v="H4"/>
    <s v="Driscoll Children's Health Plan"/>
    <n v="538966681.43523753"/>
    <x v="11"/>
    <x v="10"/>
    <x v="0"/>
    <x v="2"/>
    <n v="0"/>
    <n v="0"/>
    <n v="0"/>
    <n v="0"/>
    <n v="0"/>
    <n v="0"/>
    <n v="0"/>
    <n v="0"/>
    <n v="0"/>
  </r>
  <r>
    <s v="H5"/>
    <s v="Superior Health Plan"/>
    <n v="1081867454.1466684"/>
    <x v="0"/>
    <x v="10"/>
    <x v="1"/>
    <x v="2"/>
    <n v="7.4862985810295003E-4"/>
    <n v="809918.28"/>
    <n v="349797.23"/>
    <n v="371187.71"/>
    <n v="160313"/>
    <n v="370400.95"/>
    <n v="159973.21"/>
    <n v="68329.62"/>
    <n v="29511.02"/>
  </r>
  <r>
    <s v="H6"/>
    <s v="Molina Healthcare of Texas"/>
    <n v="774394165.66626894"/>
    <x v="3"/>
    <x v="10"/>
    <x v="1"/>
    <x v="2"/>
    <n v="7.4862985810295003E-4"/>
    <n v="579734.59"/>
    <n v="250382.73"/>
    <n v="277670.51"/>
    <n v="119923.67"/>
    <n v="252546.89"/>
    <n v="109072.98"/>
    <n v="49517.19"/>
    <n v="21386.080000000002"/>
  </r>
  <r>
    <s v="K1"/>
    <s v="AETNA"/>
    <n v="117434437.94070409"/>
    <x v="6"/>
    <x v="4"/>
    <x v="2"/>
    <x v="2"/>
    <n v="0"/>
    <n v="0"/>
    <n v="0"/>
    <n v="0"/>
    <n v="0"/>
    <n v="0"/>
    <n v="0"/>
    <n v="0"/>
    <n v="0"/>
  </r>
  <r>
    <s v="K2"/>
    <s v="Wellpoint"/>
    <n v="335112454.16479689"/>
    <x v="2"/>
    <x v="7"/>
    <x v="2"/>
    <x v="2"/>
    <n v="0"/>
    <n v="0"/>
    <n v="0"/>
    <n v="0"/>
    <n v="0"/>
    <n v="0"/>
    <n v="0"/>
    <n v="0"/>
    <n v="0"/>
  </r>
  <r>
    <s v="K3"/>
    <s v="Wellpoint"/>
    <n v="27383723.925659701"/>
    <x v="2"/>
    <x v="1"/>
    <x v="2"/>
    <x v="2"/>
    <n v="0"/>
    <n v="0"/>
    <n v="0"/>
    <n v="0"/>
    <n v="0"/>
    <n v="0"/>
    <n v="0"/>
    <n v="0"/>
    <n v="0"/>
  </r>
  <r>
    <s v="K4"/>
    <s v="Wellpoint"/>
    <n v="121058226.4632474"/>
    <x v="2"/>
    <x v="5"/>
    <x v="2"/>
    <x v="2"/>
    <n v="0"/>
    <n v="0"/>
    <n v="0"/>
    <n v="0"/>
    <n v="0"/>
    <n v="0"/>
    <n v="0"/>
    <n v="0"/>
    <n v="0"/>
  </r>
  <r>
    <s v="K5"/>
    <s v="Wellpoint"/>
    <n v="29294227.948472496"/>
    <x v="2"/>
    <x v="3"/>
    <x v="2"/>
    <x v="2"/>
    <n v="0"/>
    <n v="0"/>
    <n v="0"/>
    <n v="0"/>
    <n v="0"/>
    <n v="0"/>
    <n v="0"/>
    <n v="0"/>
    <n v="0"/>
  </r>
  <r>
    <s v="K6"/>
    <s v="Wellpoint"/>
    <n v="53653019.258535132"/>
    <x v="2"/>
    <x v="11"/>
    <x v="2"/>
    <x v="2"/>
    <n v="0"/>
    <n v="0"/>
    <n v="0"/>
    <n v="0"/>
    <n v="0"/>
    <n v="0"/>
    <n v="0"/>
    <n v="0"/>
    <n v="0"/>
  </r>
  <r>
    <s v="K7"/>
    <s v="BlueCross BlueShield"/>
    <n v="100624354.50397904"/>
    <x v="14"/>
    <x v="9"/>
    <x v="2"/>
    <x v="2"/>
    <n v="0"/>
    <n v="0"/>
    <n v="0"/>
    <n v="0"/>
    <n v="0"/>
    <n v="0"/>
    <n v="0"/>
    <n v="0"/>
    <n v="0"/>
  </r>
  <r>
    <s v="K8"/>
    <s v="BlueCross BlueShield"/>
    <n v="104790521.86354537"/>
    <x v="14"/>
    <x v="0"/>
    <x v="2"/>
    <x v="2"/>
    <n v="0"/>
    <n v="0"/>
    <n v="0"/>
    <n v="0"/>
    <n v="0"/>
    <n v="0"/>
    <n v="0"/>
    <n v="0"/>
    <n v="0"/>
  </r>
  <r>
    <s v="KA"/>
    <s v="Community First Health Plan"/>
    <n v="188516141.92771935"/>
    <x v="5"/>
    <x v="2"/>
    <x v="2"/>
    <x v="2"/>
    <n v="0"/>
    <n v="0"/>
    <n v="0"/>
    <n v="0"/>
    <n v="0"/>
    <n v="0"/>
    <n v="0"/>
    <n v="0"/>
    <n v="0"/>
  </r>
  <r>
    <s v="KB"/>
    <s v="Cook Children's Health Plan"/>
    <n v="234761125.74403334"/>
    <x v="8"/>
    <x v="4"/>
    <x v="2"/>
    <x v="2"/>
    <n v="0"/>
    <n v="0"/>
    <n v="0"/>
    <n v="0"/>
    <n v="0"/>
    <n v="0"/>
    <n v="0"/>
    <n v="0"/>
    <n v="0"/>
  </r>
  <r>
    <s v="KC"/>
    <s v="Driscoll Children's Health Plan"/>
    <n v="136963565.03438124"/>
    <x v="11"/>
    <x v="10"/>
    <x v="2"/>
    <x v="2"/>
    <n v="0"/>
    <n v="0"/>
    <n v="0"/>
    <n v="0"/>
    <n v="0"/>
    <n v="0"/>
    <n v="0"/>
    <n v="0"/>
    <n v="0"/>
  </r>
  <r>
    <s v="KD"/>
    <s v="Driscoll Children's Health Plan"/>
    <n v="73858544.495218515"/>
    <x v="11"/>
    <x v="6"/>
    <x v="2"/>
    <x v="2"/>
    <n v="0"/>
    <n v="0"/>
    <n v="0"/>
    <n v="0"/>
    <n v="0"/>
    <n v="0"/>
    <n v="0"/>
    <n v="0"/>
    <n v="0"/>
  </r>
  <r>
    <s v="KE"/>
    <s v="Superior Health Plan"/>
    <n v="169444233.07254654"/>
    <x v="0"/>
    <x v="2"/>
    <x v="2"/>
    <x v="2"/>
    <n v="0"/>
    <n v="0"/>
    <n v="0"/>
    <n v="0"/>
    <n v="0"/>
    <n v="0"/>
    <n v="0"/>
    <n v="0"/>
    <n v="0"/>
  </r>
  <r>
    <s v="KF"/>
    <s v="Superior Health Plan"/>
    <n v="77952190.696982846"/>
    <x v="0"/>
    <x v="1"/>
    <x v="2"/>
    <x v="2"/>
    <n v="0"/>
    <n v="0"/>
    <n v="0"/>
    <n v="0"/>
    <n v="0"/>
    <n v="0"/>
    <n v="0"/>
    <n v="0"/>
    <n v="0"/>
  </r>
  <r>
    <s v="KG"/>
    <s v="Superior Health Plan"/>
    <n v="254863119.16910213"/>
    <x v="0"/>
    <x v="10"/>
    <x v="2"/>
    <x v="2"/>
    <n v="0"/>
    <n v="0"/>
    <n v="0"/>
    <n v="0"/>
    <n v="0"/>
    <n v="0"/>
    <n v="0"/>
    <n v="0"/>
    <n v="0"/>
  </r>
  <r>
    <s v="KH"/>
    <s v="Superior Health Plan"/>
    <n v="40984521.27408462"/>
    <x v="0"/>
    <x v="3"/>
    <x v="2"/>
    <x v="2"/>
    <n v="0"/>
    <n v="0"/>
    <n v="0"/>
    <n v="0"/>
    <n v="0"/>
    <n v="0"/>
    <n v="0"/>
    <n v="0"/>
    <n v="0"/>
  </r>
  <r>
    <s v="KJ"/>
    <s v="Superior Health Plan"/>
    <n v="69582154.749757424"/>
    <x v="0"/>
    <x v="11"/>
    <x v="2"/>
    <x v="2"/>
    <n v="0"/>
    <n v="0"/>
    <n v="0"/>
    <n v="0"/>
    <n v="0"/>
    <n v="0"/>
    <n v="0"/>
    <n v="0"/>
    <n v="0"/>
  </r>
  <r>
    <s v="KL"/>
    <s v="Superior Health Plan"/>
    <n v="68409581.915010944"/>
    <x v="0"/>
    <x v="0"/>
    <x v="2"/>
    <x v="2"/>
    <n v="0"/>
    <n v="0"/>
    <n v="0"/>
    <n v="0"/>
    <n v="0"/>
    <n v="0"/>
    <n v="0"/>
    <n v="0"/>
    <n v="0"/>
  </r>
  <r>
    <s v="KM"/>
    <s v="Texas Children's Health Plan"/>
    <n v="571049319.58132482"/>
    <x v="9"/>
    <x v="5"/>
    <x v="2"/>
    <x v="2"/>
    <n v="0"/>
    <n v="0"/>
    <n v="0"/>
    <n v="0"/>
    <n v="0"/>
    <n v="0"/>
    <n v="0"/>
    <n v="0"/>
    <n v="0"/>
  </r>
  <r>
    <s v="KN"/>
    <s v="Texas Children's Health Plan"/>
    <n v="64540843.871408604"/>
    <x v="9"/>
    <x v="8"/>
    <x v="2"/>
    <x v="2"/>
    <n v="0"/>
    <n v="0"/>
    <n v="0"/>
    <n v="0"/>
    <n v="0"/>
    <n v="0"/>
    <n v="0"/>
    <n v="0"/>
    <n v="0"/>
  </r>
  <r>
    <s v="KP"/>
    <s v="Texas Children's Health Plan"/>
    <n v="160701895.05039209"/>
    <x v="9"/>
    <x v="12"/>
    <x v="2"/>
    <x v="2"/>
    <n v="0"/>
    <n v="0"/>
    <n v="0"/>
    <n v="0"/>
    <n v="0"/>
    <n v="0"/>
    <n v="0"/>
    <n v="0"/>
    <n v="0"/>
  </r>
  <r>
    <s v="KQ"/>
    <s v="UnitedHealthCare Community Plan"/>
    <n v="231893927.90982383"/>
    <x v="1"/>
    <x v="5"/>
    <x v="2"/>
    <x v="2"/>
    <n v="0"/>
    <n v="0"/>
    <n v="0"/>
    <n v="0"/>
    <n v="0"/>
    <n v="0"/>
    <n v="0"/>
    <n v="0"/>
    <n v="0"/>
  </r>
  <r>
    <s v="KR"/>
    <s v="UnitedHealthCare Community Plan"/>
    <n v="96277653.133794054"/>
    <x v="1"/>
    <x v="10"/>
    <x v="2"/>
    <x v="2"/>
    <n v="0"/>
    <n v="0"/>
    <n v="0"/>
    <n v="0"/>
    <n v="0"/>
    <n v="0"/>
    <n v="0"/>
    <n v="0"/>
    <n v="0"/>
  </r>
  <r>
    <s v="KS"/>
    <s v="UnitedHealthCare Community Plan"/>
    <n v="37030336.160138436"/>
    <x v="1"/>
    <x v="8"/>
    <x v="2"/>
    <x v="2"/>
    <n v="0"/>
    <n v="0"/>
    <n v="0"/>
    <n v="0"/>
    <n v="0"/>
    <n v="0"/>
    <n v="0"/>
    <n v="0"/>
    <n v="0"/>
  </r>
  <r>
    <s v="KT"/>
    <s v="UnitedHealthCare Community Plan"/>
    <n v="60565950.547345445"/>
    <x v="1"/>
    <x v="9"/>
    <x v="2"/>
    <x v="2"/>
    <n v="0"/>
    <n v="0"/>
    <n v="0"/>
    <n v="0"/>
    <n v="0"/>
    <n v="0"/>
    <n v="0"/>
    <n v="0"/>
    <n v="0"/>
  </r>
  <r>
    <s v="KU"/>
    <s v="UnitedHealthCare Community Plan"/>
    <n v="76093864.536988899"/>
    <x v="1"/>
    <x v="12"/>
    <x v="2"/>
    <x v="2"/>
    <n v="0"/>
    <n v="0"/>
    <n v="0"/>
    <n v="0"/>
    <n v="0"/>
    <n v="0"/>
    <n v="0"/>
    <n v="0"/>
    <n v="0"/>
  </r>
  <r>
    <s v="KV"/>
    <s v="Superior Health Plan"/>
    <n v="29867921.333164107"/>
    <x v="0"/>
    <x v="6"/>
    <x v="2"/>
    <x v="2"/>
    <n v="0"/>
    <n v="0"/>
    <n v="0"/>
    <n v="0"/>
    <n v="0"/>
    <n v="0"/>
    <n v="0"/>
    <n v="0"/>
    <n v="0"/>
  </r>
  <r>
    <s v="KW"/>
    <s v="AETNA"/>
    <n v="215003568.77033764"/>
    <x v="6"/>
    <x v="7"/>
    <x v="2"/>
    <x v="2"/>
    <n v="0"/>
    <n v="0"/>
    <n v="0"/>
    <n v="0"/>
    <n v="0"/>
    <n v="0"/>
    <n v="0"/>
    <n v="0"/>
    <n v="0"/>
  </r>
  <r>
    <s v="N1"/>
    <s v="Wellpoint"/>
    <n v="313130557.94891369"/>
    <x v="2"/>
    <x v="12"/>
    <x v="0"/>
    <x v="2"/>
    <n v="0"/>
    <n v="0"/>
    <n v="0"/>
    <n v="0"/>
    <n v="0"/>
    <n v="0"/>
    <n v="0"/>
    <n v="0"/>
    <n v="0"/>
  </r>
  <r>
    <s v="N2"/>
    <s v="Superior Health Plan"/>
    <n v="448142153.9315207"/>
    <x v="0"/>
    <x v="12"/>
    <x v="0"/>
    <x v="2"/>
    <n v="0"/>
    <n v="0"/>
    <n v="0"/>
    <n v="0"/>
    <n v="0"/>
    <n v="0"/>
    <n v="0"/>
    <n v="0"/>
    <n v="0"/>
  </r>
  <r>
    <s v="N4"/>
    <s v="UnitedHealthCare Community Plan"/>
    <n v="773012466.89327669"/>
    <x v="1"/>
    <x v="12"/>
    <x v="1"/>
    <x v="2"/>
    <n v="8.3534298323740073E-3"/>
    <n v="6457305.4000000004"/>
    <n v="2788858.54"/>
    <n v="2364767.4500000002"/>
    <n v="1021324.14"/>
    <n v="2266570.6800000002"/>
    <n v="978913.74"/>
    <n v="1825967.27"/>
    <n v="788620.66"/>
  </r>
  <r>
    <s v="P1"/>
    <s v="Molina Healthcare of Texas"/>
    <n v="677726495.66757202"/>
    <x v="3"/>
    <x v="4"/>
    <x v="1"/>
    <x v="2"/>
    <n v="4.3324881210025766E-4"/>
    <n v="293624.2"/>
    <n v="126813.94"/>
    <n v="102024.16"/>
    <n v="44063.42"/>
    <n v="106894.45"/>
    <n v="46166.86"/>
    <n v="84705.59"/>
    <n v="36583.67"/>
  </r>
  <r>
    <s v="P2"/>
    <s v="Molina Healthcare of Texas"/>
    <n v="365806025.76834977"/>
    <x v="3"/>
    <x v="12"/>
    <x v="1"/>
    <x v="2"/>
    <n v="8.3534298323740073E-3"/>
    <n v="3055734.97"/>
    <n v="1319747.49"/>
    <n v="1176686.5"/>
    <n v="508201.49"/>
    <n v="1066749.77"/>
    <n v="460720.69"/>
    <n v="812298.7"/>
    <n v="350825.31"/>
  </r>
  <r>
    <s v="S1"/>
    <s v="Community First Health Plan"/>
    <n v="382128091.22140634"/>
    <x v="5"/>
    <x v="2"/>
    <x v="1"/>
    <x v="2"/>
    <n v="7.7309242762675222E-4"/>
    <n v="295420.33"/>
    <n v="127589.68"/>
    <n v="130143.89"/>
    <n v="56208.1"/>
    <n v="111488.46"/>
    <n v="48150.97"/>
    <n v="53787.98"/>
    <n v="23230.6"/>
  </r>
  <r>
    <s v="S2"/>
    <s v="El Paso First Health Plan"/>
    <n v="209818572.83974585"/>
    <x v="4"/>
    <x v="1"/>
    <x v="1"/>
    <x v="2"/>
    <n v="0"/>
    <n v="0"/>
    <n v="0"/>
    <n v="0"/>
    <n v="0"/>
    <n v="0"/>
    <n v="0"/>
    <n v="0"/>
    <n v="0"/>
  </r>
  <r>
    <s v="S3"/>
    <s v="Community Health Choice"/>
    <n v="509541559.51747268"/>
    <x v="10"/>
    <x v="5"/>
    <x v="1"/>
    <x v="2"/>
    <n v="7.5478212924626415E-4"/>
    <n v="384592.86"/>
    <n v="166102.57999999999"/>
    <n v="157351.13"/>
    <n v="67958.69"/>
    <n v="141558.87"/>
    <n v="61138.14"/>
    <n v="85682.86"/>
    <n v="37005.74"/>
  </r>
  <r>
    <s v="S4"/>
    <s v="Superior Health Plan"/>
    <n v="210937778.23913527"/>
    <x v="0"/>
    <x v="0"/>
    <x v="1"/>
    <x v="2"/>
    <n v="3.0947751897437768E-3"/>
    <n v="652805"/>
    <n v="281941.26"/>
    <n v="217438.65"/>
    <n v="93910.01"/>
    <n v="263984.62"/>
    <n v="114012.85"/>
    <n v="171381.73"/>
    <n v="74018.399999999994"/>
  </r>
  <r>
    <s v="S5"/>
    <s v="UnitedHealthCare Community Plan"/>
    <n v="386936647.48072517"/>
    <x v="1"/>
    <x v="2"/>
    <x v="1"/>
    <x v="2"/>
    <n v="7.7309242762675222E-4"/>
    <n v="299137.78999999998"/>
    <n v="129195.22"/>
    <n v="128966.45"/>
    <n v="55699.58"/>
    <n v="116115.99"/>
    <n v="50149.57"/>
    <n v="54055.35"/>
    <n v="23346.07"/>
  </r>
  <r>
    <s v="S6"/>
    <s v="UnitedHealthCare Community Plan"/>
    <n v="125983389.6766319"/>
    <x v="1"/>
    <x v="7"/>
    <x v="1"/>
    <x v="2"/>
    <n v="1.48497487347694E-4"/>
    <n v="18708.22"/>
    <n v="8079.93"/>
    <n v="4418.34"/>
    <n v="1908.25"/>
    <n v="8888.65"/>
    <n v="3838.94"/>
    <n v="5401.23"/>
    <n v="2332.75"/>
  </r>
  <r>
    <s v="S7"/>
    <s v="UnitedHealthCare Community Plan"/>
    <n v="55692564.354626201"/>
    <x v="1"/>
    <x v="10"/>
    <x v="1"/>
    <x v="2"/>
    <n v="7.4862985810295003E-4"/>
    <n v="41693.120000000003"/>
    <n v="18006.919999999998"/>
    <n v="12056.22"/>
    <n v="5206.9799999999996"/>
    <n v="23504.2"/>
    <n v="10151.280000000001"/>
    <n v="6132.7"/>
    <n v="2648.66"/>
  </r>
  <r>
    <s v="S8"/>
    <s v="UnitedHealthCare Community Plan"/>
    <n v="604597084.35092938"/>
    <x v="1"/>
    <x v="4"/>
    <x v="1"/>
    <x v="2"/>
    <n v="4.3324881210025766E-4"/>
    <n v="261940.97"/>
    <n v="113130.21"/>
    <n v="95287.45"/>
    <n v="41153.89"/>
    <n v="92009.5"/>
    <n v="39738.17"/>
    <n v="74644.02"/>
    <n v="32238.16"/>
  </r>
  <r>
    <s v="S9"/>
    <s v="Wellpoint"/>
    <n v="167031175.58941862"/>
    <x v="2"/>
    <x v="6"/>
    <x v="1"/>
    <x v="2"/>
    <n v="3.0168069594940054E-3"/>
    <n v="503900.81"/>
    <n v="217630.73"/>
    <n v="235216.49"/>
    <n v="101588.12"/>
    <n v="170040.48"/>
    <n v="73439.12"/>
    <n v="98643.839999999997"/>
    <n v="42603.49"/>
  </r>
  <r>
    <s v="W2"/>
    <s v="Wellpoint"/>
    <n v="134157061.97582391"/>
    <x v="2"/>
    <x v="11"/>
    <x v="0"/>
    <x v="2"/>
    <n v="0"/>
    <n v="0"/>
    <n v="0"/>
    <n v="0"/>
    <n v="0"/>
    <n v="0"/>
    <n v="0"/>
    <n v="0"/>
    <n v="0"/>
  </r>
  <r>
    <s v="W3"/>
    <s v="Superior Health Plan"/>
    <n v="413362939.6407057"/>
    <x v="0"/>
    <x v="11"/>
    <x v="0"/>
    <x v="2"/>
    <n v="0"/>
    <n v="0"/>
    <n v="0"/>
    <n v="0"/>
    <n v="0"/>
    <n v="0"/>
    <n v="0"/>
    <n v="0"/>
    <n v="0"/>
  </r>
  <r>
    <s v="W4"/>
    <s v="FIRSTCARE"/>
    <n v="205259250.28896528"/>
    <x v="7"/>
    <x v="11"/>
    <x v="0"/>
    <x v="2"/>
    <n v="0"/>
    <n v="0"/>
    <n v="0"/>
    <n v="0"/>
    <n v="0"/>
    <n v="0"/>
    <n v="0"/>
    <n v="0"/>
    <n v="0"/>
  </r>
  <r>
    <s v="W5"/>
    <s v="Wellpoint"/>
    <n v="346902313.14176202"/>
    <x v="2"/>
    <x v="11"/>
    <x v="1"/>
    <x v="2"/>
    <n v="2.6407069796366249E-2"/>
    <n v="9160673.5999999996"/>
    <n v="3956421.64"/>
    <n v="3462914.02"/>
    <n v="1495604.86"/>
    <n v="3344720.77"/>
    <n v="1444558.14"/>
    <n v="2353038.81"/>
    <n v="1016258.64"/>
  </r>
  <r>
    <s v="W6"/>
    <s v="Superior Health Plan"/>
    <n v="509565413.2106787"/>
    <x v="0"/>
    <x v="11"/>
    <x v="1"/>
    <x v="2"/>
    <n v="2.6407069796366249E-2"/>
    <n v="13456129.43"/>
    <n v="5811594.6500000004"/>
    <n v="5070062.29"/>
    <n v="2189719.34"/>
    <n v="4892521.09"/>
    <n v="2113040.7200000002"/>
    <n v="3493546.05"/>
    <n v="1508834.59"/>
  </r>
  <r>
    <n v="10"/>
    <s v="Superior Health Plan"/>
    <n v="487194554.64259553"/>
    <x v="0"/>
    <x v="0"/>
    <x v="0"/>
    <x v="3"/>
    <n v="0"/>
    <n v="0"/>
    <n v="0"/>
    <n v="0"/>
    <n v="0"/>
    <n v="0"/>
    <n v="0"/>
    <n v="0"/>
    <n v="0"/>
  </r>
  <r>
    <n v="18"/>
    <s v="UnitedHealthCare Community Plan"/>
    <n v="497552000.10620296"/>
    <x v="1"/>
    <x v="0"/>
    <x v="1"/>
    <x v="3"/>
    <n v="0"/>
    <n v="0"/>
    <n v="0"/>
    <n v="0"/>
    <n v="0"/>
    <n v="0"/>
    <n v="0"/>
    <n v="0"/>
    <n v="0"/>
  </r>
  <r>
    <n v="19"/>
    <s v="Wellpoint"/>
    <n v="0"/>
    <x v="2"/>
    <x v="0"/>
    <x v="1"/>
    <x v="3"/>
    <n v="0"/>
    <n v="0"/>
    <n v="0"/>
    <n v="0"/>
    <n v="0"/>
    <n v="0"/>
    <n v="0"/>
    <n v="0"/>
    <n v="0"/>
  </r>
  <r>
    <n v="31"/>
    <s v="Molina Healthcare of Texas"/>
    <n v="25502082.565354537"/>
    <x v="3"/>
    <x v="1"/>
    <x v="0"/>
    <x v="3"/>
    <n v="0"/>
    <n v="0"/>
    <n v="0"/>
    <n v="0"/>
    <n v="0"/>
    <n v="0"/>
    <n v="0"/>
    <n v="0"/>
    <n v="0"/>
  </r>
  <r>
    <n v="33"/>
    <s v="Molina Healthcare of Texas"/>
    <n v="270089254.25804752"/>
    <x v="3"/>
    <x v="1"/>
    <x v="1"/>
    <x v="3"/>
    <n v="0"/>
    <n v="0"/>
    <n v="0"/>
    <n v="0"/>
    <n v="0"/>
    <n v="0"/>
    <n v="0"/>
    <n v="0"/>
    <n v="0"/>
  </r>
  <r>
    <n v="34"/>
    <s v="Wellpoint"/>
    <n v="0"/>
    <x v="2"/>
    <x v="1"/>
    <x v="1"/>
    <x v="3"/>
    <n v="0"/>
    <n v="0"/>
    <n v="0"/>
    <n v="0"/>
    <n v="0"/>
    <n v="0"/>
    <n v="0"/>
    <n v="0"/>
    <n v="0"/>
  </r>
  <r>
    <n v="36"/>
    <s v="Superior Health Plan"/>
    <n v="222923898.32465494"/>
    <x v="0"/>
    <x v="1"/>
    <x v="0"/>
    <x v="3"/>
    <n v="0"/>
    <n v="0"/>
    <n v="0"/>
    <n v="0"/>
    <n v="0"/>
    <n v="0"/>
    <n v="0"/>
    <n v="0"/>
    <n v="0"/>
  </r>
  <r>
    <n v="37"/>
    <s v="El Paso First Health Plan"/>
    <n v="311509970.0277406"/>
    <x v="4"/>
    <x v="1"/>
    <x v="0"/>
    <x v="3"/>
    <n v="0"/>
    <n v="0"/>
    <n v="0"/>
    <n v="0"/>
    <n v="0"/>
    <n v="0"/>
    <n v="0"/>
    <n v="0"/>
    <n v="0"/>
  </r>
  <r>
    <n v="40"/>
    <s v="Superior Health Plan"/>
    <n v="634581244.18041945"/>
    <x v="0"/>
    <x v="2"/>
    <x v="0"/>
    <x v="3"/>
    <n v="0"/>
    <n v="0"/>
    <n v="0"/>
    <n v="0"/>
    <n v="0"/>
    <n v="0"/>
    <n v="0"/>
    <n v="0"/>
    <n v="0"/>
  </r>
  <r>
    <n v="42"/>
    <s v="Community First Health Plan"/>
    <n v="556219469.53399348"/>
    <x v="5"/>
    <x v="2"/>
    <x v="0"/>
    <x v="3"/>
    <n v="0"/>
    <n v="0"/>
    <n v="0"/>
    <n v="0"/>
    <n v="0"/>
    <n v="0"/>
    <n v="0"/>
    <n v="0"/>
    <n v="0"/>
  </r>
  <r>
    <n v="43"/>
    <s v="AETNA"/>
    <n v="140966812.74667504"/>
    <x v="6"/>
    <x v="2"/>
    <x v="0"/>
    <x v="3"/>
    <n v="0"/>
    <n v="0"/>
    <n v="0"/>
    <n v="0"/>
    <n v="0"/>
    <n v="0"/>
    <n v="0"/>
    <n v="0"/>
    <n v="0"/>
  </r>
  <r>
    <n v="44"/>
    <s v="Wellpoint"/>
    <n v="40242704.873281099"/>
    <x v="2"/>
    <x v="2"/>
    <x v="0"/>
    <x v="3"/>
    <n v="0"/>
    <n v="0"/>
    <n v="0"/>
    <n v="0"/>
    <n v="0"/>
    <n v="0"/>
    <n v="0"/>
    <n v="0"/>
    <n v="0"/>
  </r>
  <r>
    <n v="45"/>
    <s v="Wellpoint"/>
    <n v="0"/>
    <x v="2"/>
    <x v="2"/>
    <x v="1"/>
    <x v="3"/>
    <n v="0"/>
    <n v="0"/>
    <n v="0"/>
    <n v="0"/>
    <n v="0"/>
    <n v="0"/>
    <n v="0"/>
    <n v="0"/>
    <n v="0"/>
  </r>
  <r>
    <n v="46"/>
    <s v="Molina Healthcare of Texas"/>
    <n v="502774031.42762399"/>
    <x v="3"/>
    <x v="2"/>
    <x v="1"/>
    <x v="3"/>
    <n v="0"/>
    <n v="0"/>
    <n v="0"/>
    <n v="0"/>
    <n v="0"/>
    <n v="0"/>
    <n v="0"/>
    <n v="0"/>
    <n v="0"/>
  </r>
  <r>
    <n v="47"/>
    <s v="Superior Health Plan"/>
    <n v="0"/>
    <x v="0"/>
    <x v="2"/>
    <x v="1"/>
    <x v="3"/>
    <n v="0"/>
    <n v="0"/>
    <n v="0"/>
    <n v="0"/>
    <n v="0"/>
    <n v="0"/>
    <n v="0"/>
    <n v="0"/>
    <n v="0"/>
  </r>
  <r>
    <n v="50"/>
    <s v="FIRSTCARE"/>
    <n v="179670336.78196171"/>
    <x v="7"/>
    <x v="3"/>
    <x v="0"/>
    <x v="3"/>
    <n v="0"/>
    <n v="0"/>
    <n v="0"/>
    <n v="0"/>
    <n v="0"/>
    <n v="0"/>
    <n v="0"/>
    <n v="0"/>
    <n v="0"/>
  </r>
  <r>
    <n v="52"/>
    <s v="Superior Health Plan"/>
    <n v="163372359.40405175"/>
    <x v="0"/>
    <x v="3"/>
    <x v="0"/>
    <x v="3"/>
    <n v="0"/>
    <n v="0"/>
    <n v="0"/>
    <n v="0"/>
    <n v="0"/>
    <n v="0"/>
    <n v="0"/>
    <n v="0"/>
    <n v="0"/>
  </r>
  <r>
    <n v="53"/>
    <s v="Wellpoint"/>
    <n v="39755793.701611347"/>
    <x v="2"/>
    <x v="3"/>
    <x v="0"/>
    <x v="3"/>
    <n v="0"/>
    <n v="0"/>
    <n v="0"/>
    <n v="0"/>
    <n v="0"/>
    <n v="0"/>
    <n v="0"/>
    <n v="0"/>
    <n v="0"/>
  </r>
  <r>
    <n v="63"/>
    <s v="Wellpoint"/>
    <n v="526986029.69148099"/>
    <x v="2"/>
    <x v="4"/>
    <x v="0"/>
    <x v="3"/>
    <n v="0"/>
    <n v="0"/>
    <n v="0"/>
    <n v="0"/>
    <n v="0"/>
    <n v="0"/>
    <n v="0"/>
    <n v="0"/>
    <n v="0"/>
  </r>
  <r>
    <n v="66"/>
    <s v="Cook Children's Health Plan"/>
    <n v="629414086.79214287"/>
    <x v="8"/>
    <x v="4"/>
    <x v="0"/>
    <x v="3"/>
    <n v="0"/>
    <n v="0"/>
    <n v="0"/>
    <n v="0"/>
    <n v="0"/>
    <n v="0"/>
    <n v="0"/>
    <n v="0"/>
    <n v="0"/>
  </r>
  <r>
    <n v="67"/>
    <s v="AETNA"/>
    <n v="514858146.58136016"/>
    <x v="6"/>
    <x v="4"/>
    <x v="0"/>
    <x v="3"/>
    <n v="0"/>
    <n v="0"/>
    <n v="0"/>
    <n v="0"/>
    <n v="0"/>
    <n v="0"/>
    <n v="0"/>
    <n v="0"/>
    <n v="0"/>
  </r>
  <r>
    <n v="69"/>
    <s v="Wellpoint"/>
    <n v="0"/>
    <x v="2"/>
    <x v="4"/>
    <x v="1"/>
    <x v="3"/>
    <n v="0"/>
    <n v="0"/>
    <n v="0"/>
    <n v="0"/>
    <n v="0"/>
    <n v="0"/>
    <n v="0"/>
    <n v="0"/>
    <n v="0"/>
  </r>
  <r>
    <n v="71"/>
    <s v="Wellpoint"/>
    <n v="306155258.97092205"/>
    <x v="2"/>
    <x v="5"/>
    <x v="0"/>
    <x v="3"/>
    <n v="0"/>
    <n v="0"/>
    <n v="0"/>
    <n v="0"/>
    <n v="0"/>
    <n v="0"/>
    <n v="0"/>
    <n v="0"/>
    <n v="0"/>
  </r>
  <r>
    <n v="72"/>
    <s v="Texas Children's Health Plan"/>
    <n v="1694934913.6495905"/>
    <x v="9"/>
    <x v="5"/>
    <x v="0"/>
    <x v="3"/>
    <n v="0"/>
    <n v="0"/>
    <n v="0"/>
    <n v="0"/>
    <n v="0"/>
    <n v="0"/>
    <n v="0"/>
    <n v="0"/>
    <n v="0"/>
  </r>
  <r>
    <n v="79"/>
    <s v="Community Health Choice"/>
    <n v="1376926581.9647527"/>
    <x v="10"/>
    <x v="5"/>
    <x v="0"/>
    <x v="3"/>
    <n v="0"/>
    <n v="0"/>
    <n v="0"/>
    <n v="0"/>
    <n v="0"/>
    <n v="0"/>
    <n v="0"/>
    <n v="0"/>
    <n v="0"/>
  </r>
  <r>
    <n v="82"/>
    <s v="Driscoll Children's Health Plan"/>
    <n v="468031212.86358261"/>
    <x v="11"/>
    <x v="6"/>
    <x v="0"/>
    <x v="3"/>
    <n v="0"/>
    <n v="0"/>
    <n v="0"/>
    <n v="0"/>
    <n v="0"/>
    <n v="0"/>
    <n v="0"/>
    <n v="0"/>
    <n v="0"/>
  </r>
  <r>
    <n v="83"/>
    <s v="Superior Health Plan"/>
    <n v="143013373.53438181"/>
    <x v="0"/>
    <x v="6"/>
    <x v="0"/>
    <x v="3"/>
    <n v="0"/>
    <n v="0"/>
    <n v="0"/>
    <n v="0"/>
    <n v="0"/>
    <n v="0"/>
    <n v="0"/>
    <n v="0"/>
    <n v="0"/>
  </r>
  <r>
    <n v="85"/>
    <s v="UnitedHealthCare Community Plan"/>
    <n v="0"/>
    <x v="1"/>
    <x v="6"/>
    <x v="1"/>
    <x v="3"/>
    <n v="0"/>
    <n v="0"/>
    <n v="0"/>
    <n v="0"/>
    <n v="0"/>
    <n v="0"/>
    <n v="0"/>
    <n v="0"/>
    <n v="0"/>
  </r>
  <r>
    <n v="86"/>
    <s v="Superior Health Plan"/>
    <n v="377649387.97018611"/>
    <x v="0"/>
    <x v="6"/>
    <x v="1"/>
    <x v="3"/>
    <n v="0"/>
    <n v="0"/>
    <n v="0"/>
    <n v="0"/>
    <n v="0"/>
    <n v="0"/>
    <n v="0"/>
    <n v="0"/>
    <n v="0"/>
  </r>
  <r>
    <n v="90"/>
    <s v="Wellpoint"/>
    <n v="1106250112.3813086"/>
    <x v="2"/>
    <x v="7"/>
    <x v="0"/>
    <x v="3"/>
    <n v="0"/>
    <n v="0"/>
    <n v="0"/>
    <n v="0"/>
    <n v="0"/>
    <n v="0"/>
    <n v="0"/>
    <n v="0"/>
    <n v="0"/>
  </r>
  <r>
    <n v="93"/>
    <s v="Parkland Community Health Plan"/>
    <n v="979980390.02467287"/>
    <x v="12"/>
    <x v="7"/>
    <x v="0"/>
    <x v="3"/>
    <n v="0"/>
    <n v="0"/>
    <n v="0"/>
    <n v="0"/>
    <n v="0"/>
    <n v="0"/>
    <n v="0"/>
    <n v="0"/>
    <n v="0"/>
  </r>
  <r>
    <n v="95"/>
    <s v="Molina Healthcare of Texas"/>
    <n v="272888013.20968914"/>
    <x v="3"/>
    <x v="7"/>
    <x v="0"/>
    <x v="3"/>
    <n v="0"/>
    <n v="0"/>
    <n v="0"/>
    <n v="0"/>
    <n v="0"/>
    <n v="0"/>
    <n v="0"/>
    <n v="0"/>
    <n v="0"/>
  </r>
  <r>
    <s v="1A"/>
    <s v="Dell Children's Health Plan"/>
    <n v="118163008.9485943"/>
    <x v="13"/>
    <x v="0"/>
    <x v="0"/>
    <x v="3"/>
    <n v="0"/>
    <n v="0"/>
    <n v="0"/>
    <n v="0"/>
    <n v="0"/>
    <n v="0"/>
    <n v="0"/>
    <n v="0"/>
    <n v="0"/>
  </r>
  <r>
    <s v="1P"/>
    <s v="BlueCross BlueShield"/>
    <n v="203059613.42442161"/>
    <x v="14"/>
    <x v="0"/>
    <x v="0"/>
    <x v="3"/>
    <n v="0"/>
    <n v="0"/>
    <n v="0"/>
    <n v="0"/>
    <n v="0"/>
    <n v="0"/>
    <n v="0"/>
    <n v="0"/>
    <n v="0"/>
  </r>
  <r>
    <s v="2Q"/>
    <s v="UnitedHealthCare Community Plan"/>
    <n v="20571257.771265291"/>
    <x v="1"/>
    <x v="6"/>
    <x v="0"/>
    <x v="3"/>
    <n v="0"/>
    <n v="0"/>
    <n v="0"/>
    <n v="0"/>
    <n v="0"/>
    <n v="0"/>
    <n v="0"/>
    <n v="0"/>
    <n v="0"/>
  </r>
  <r>
    <s v="5A"/>
    <s v="Wellpoint"/>
    <n v="137294839.39001095"/>
    <x v="2"/>
    <x v="3"/>
    <x v="1"/>
    <x v="3"/>
    <n v="0"/>
    <n v="0"/>
    <n v="0"/>
    <n v="0"/>
    <n v="0"/>
    <n v="0"/>
    <n v="0"/>
    <n v="0"/>
    <n v="0"/>
  </r>
  <r>
    <s v="5B"/>
    <s v="Superior Health Plan"/>
    <n v="158495843.19668058"/>
    <x v="0"/>
    <x v="3"/>
    <x v="1"/>
    <x v="3"/>
    <n v="0"/>
    <n v="0"/>
    <n v="0"/>
    <n v="0"/>
    <n v="0"/>
    <n v="0"/>
    <n v="0"/>
    <n v="0"/>
    <n v="0"/>
  </r>
  <r>
    <s v="7G"/>
    <s v="Molina Healthcare of Texas"/>
    <n v="123854082.50642827"/>
    <x v="3"/>
    <x v="5"/>
    <x v="0"/>
    <x v="3"/>
    <n v="0"/>
    <n v="0"/>
    <n v="0"/>
    <n v="0"/>
    <n v="0"/>
    <n v="0"/>
    <n v="0"/>
    <n v="0"/>
    <n v="0"/>
  </r>
  <r>
    <s v="7H"/>
    <s v="UnitedHealthCare Community Plan"/>
    <n v="754186952.62155449"/>
    <x v="1"/>
    <x v="5"/>
    <x v="0"/>
    <x v="3"/>
    <n v="0"/>
    <n v="0"/>
    <n v="0"/>
    <n v="0"/>
    <n v="0"/>
    <n v="0"/>
    <n v="0"/>
    <n v="0"/>
    <n v="0"/>
  </r>
  <r>
    <s v="7P"/>
    <s v="Wellpoint"/>
    <n v="0"/>
    <x v="2"/>
    <x v="5"/>
    <x v="1"/>
    <x v="3"/>
    <n v="1.9145672478634797E-4"/>
    <n v="0"/>
    <n v="0"/>
    <n v="0"/>
    <n v="0"/>
    <n v="0"/>
    <n v="0"/>
    <n v="0"/>
    <n v="0"/>
  </r>
  <r>
    <s v="7R"/>
    <s v="UnitedHealthCare Community Plan"/>
    <n v="1709490322.3097699"/>
    <x v="1"/>
    <x v="5"/>
    <x v="1"/>
    <x v="3"/>
    <n v="1.9145672478634797E-4"/>
    <n v="327293.42"/>
    <n v="141355.41"/>
    <n v="133945.82"/>
    <n v="57850.13"/>
    <n v="123465.11"/>
    <n v="53323.59"/>
    <n v="69882.490000000005"/>
    <n v="30181.69"/>
  </r>
  <r>
    <s v="7S"/>
    <s v="Molina Healthcare of Texas"/>
    <n v="621800902.61467052"/>
    <x v="3"/>
    <x v="5"/>
    <x v="1"/>
    <x v="3"/>
    <n v="1.9145672478634797E-4"/>
    <n v="119047.96"/>
    <n v="51415.86"/>
    <n v="44879.58"/>
    <n v="19383.13"/>
    <n v="49162.89"/>
    <n v="21233.06"/>
    <n v="25005.49"/>
    <n v="10799.67"/>
  </r>
  <r>
    <s v="8G"/>
    <s v="Wellpoint"/>
    <n v="32939608.01968576"/>
    <x v="2"/>
    <x v="8"/>
    <x v="0"/>
    <x v="3"/>
    <n v="0"/>
    <n v="0"/>
    <n v="0"/>
    <n v="0"/>
    <n v="0"/>
    <n v="0"/>
    <n v="0"/>
    <n v="0"/>
    <n v="0"/>
  </r>
  <r>
    <s v="8H"/>
    <s v="Community Health Choice"/>
    <n v="99093884.777901858"/>
    <x v="10"/>
    <x v="8"/>
    <x v="0"/>
    <x v="3"/>
    <n v="0"/>
    <n v="0"/>
    <n v="0"/>
    <n v="0"/>
    <n v="0"/>
    <n v="0"/>
    <n v="0"/>
    <n v="0"/>
    <n v="0"/>
  </r>
  <r>
    <s v="8J"/>
    <s v="Molina Healthcare of Texas"/>
    <n v="23111082.278655171"/>
    <x v="3"/>
    <x v="8"/>
    <x v="0"/>
    <x v="3"/>
    <n v="0"/>
    <n v="0"/>
    <n v="0"/>
    <n v="0"/>
    <n v="0"/>
    <n v="0"/>
    <n v="0"/>
    <n v="0"/>
    <n v="0"/>
  </r>
  <r>
    <s v="8K"/>
    <s v="Texas Children's Health Plan"/>
    <n v="184495586.32466471"/>
    <x v="9"/>
    <x v="8"/>
    <x v="0"/>
    <x v="3"/>
    <n v="0"/>
    <n v="0"/>
    <n v="0"/>
    <n v="0"/>
    <n v="0"/>
    <n v="0"/>
    <n v="0"/>
    <n v="0"/>
    <n v="0"/>
  </r>
  <r>
    <s v="8L"/>
    <s v="UnitedHealthCare Community Plan"/>
    <n v="112128417.80992733"/>
    <x v="1"/>
    <x v="8"/>
    <x v="0"/>
    <x v="3"/>
    <n v="0"/>
    <n v="0"/>
    <n v="0"/>
    <n v="0"/>
    <n v="0"/>
    <n v="0"/>
    <n v="0"/>
    <n v="0"/>
    <n v="0"/>
  </r>
  <r>
    <s v="8R"/>
    <s v="Wellpoint"/>
    <n v="223309438.66841567"/>
    <x v="2"/>
    <x v="8"/>
    <x v="1"/>
    <x v="3"/>
    <n v="0"/>
    <n v="0"/>
    <n v="0"/>
    <n v="0"/>
    <n v="0"/>
    <n v="0"/>
    <n v="0"/>
    <n v="0"/>
    <n v="0"/>
  </r>
  <r>
    <s v="8S"/>
    <s v="UnitedHealthCare Community Plan"/>
    <n v="0"/>
    <x v="1"/>
    <x v="8"/>
    <x v="1"/>
    <x v="3"/>
    <n v="0"/>
    <n v="0"/>
    <n v="0"/>
    <n v="0"/>
    <n v="0"/>
    <n v="0"/>
    <n v="0"/>
    <n v="0"/>
    <n v="0"/>
  </r>
  <r>
    <s v="8T"/>
    <s v="Molina Healthcare of Texas"/>
    <n v="224197257.91730434"/>
    <x v="3"/>
    <x v="8"/>
    <x v="1"/>
    <x v="3"/>
    <n v="0"/>
    <n v="0"/>
    <n v="0"/>
    <n v="0"/>
    <n v="0"/>
    <n v="0"/>
    <n v="0"/>
    <n v="0"/>
    <n v="0"/>
  </r>
  <r>
    <s v="9F"/>
    <s v="Molina Healthcare of Texas"/>
    <n v="926040396.34638894"/>
    <x v="3"/>
    <x v="7"/>
    <x v="1"/>
    <x v="3"/>
    <n v="2.7114431527233019E-2"/>
    <n v="25109058.920000002"/>
    <n v="10844401.68"/>
    <n v="10064038.869999999"/>
    <n v="4346577.88"/>
    <n v="9638155.6400000006"/>
    <n v="4162642.32"/>
    <n v="5406864.4100000001"/>
    <n v="2335181.48"/>
  </r>
  <r>
    <s v="9H"/>
    <s v="Superior Health Plan"/>
    <n v="715903545.51880956"/>
    <x v="0"/>
    <x v="7"/>
    <x v="1"/>
    <x v="3"/>
    <n v="2.7114431527233019E-2"/>
    <n v="19411317.670000002"/>
    <n v="8383592.8099999996"/>
    <n v="8055948.7300000004"/>
    <n v="3479299.81"/>
    <n v="7008735.6200000001"/>
    <n v="3027016.84"/>
    <n v="4346633.32"/>
    <n v="1877276.16"/>
  </r>
  <r>
    <s v="C1"/>
    <s v="Wellpoint"/>
    <n v="48567346.457855061"/>
    <x v="2"/>
    <x v="9"/>
    <x v="0"/>
    <x v="3"/>
    <n v="0"/>
    <n v="0"/>
    <n v="0"/>
    <n v="0"/>
    <n v="0"/>
    <n v="0"/>
    <n v="0"/>
    <n v="0"/>
    <n v="0"/>
  </r>
  <r>
    <s v="C2"/>
    <s v="Superior Health Plan"/>
    <n v="361295485.18245178"/>
    <x v="0"/>
    <x v="9"/>
    <x v="0"/>
    <x v="3"/>
    <n v="0"/>
    <n v="0"/>
    <n v="0"/>
    <n v="0"/>
    <n v="0"/>
    <n v="0"/>
    <n v="0"/>
    <n v="0"/>
    <n v="0"/>
  </r>
  <r>
    <s v="C3"/>
    <s v="RightCare from Scott and White Health Plan"/>
    <n v="185985480.75360379"/>
    <x v="15"/>
    <x v="9"/>
    <x v="0"/>
    <x v="3"/>
    <n v="0"/>
    <n v="0"/>
    <n v="0"/>
    <n v="0"/>
    <n v="0"/>
    <n v="0"/>
    <n v="0"/>
    <n v="0"/>
    <n v="0"/>
  </r>
  <r>
    <s v="C4"/>
    <s v="Superior Health Plan"/>
    <n v="371011884.67179734"/>
    <x v="0"/>
    <x v="9"/>
    <x v="1"/>
    <x v="3"/>
    <n v="0"/>
    <n v="0"/>
    <n v="0"/>
    <n v="0"/>
    <n v="0"/>
    <n v="0"/>
    <n v="0"/>
    <n v="0"/>
    <n v="0"/>
  </r>
  <r>
    <s v="C5"/>
    <s v="UnitedHealthCare Community Plan"/>
    <n v="403842571.60745275"/>
    <x v="1"/>
    <x v="9"/>
    <x v="1"/>
    <x v="3"/>
    <n v="0"/>
    <n v="0"/>
    <n v="0"/>
    <n v="0"/>
    <n v="0"/>
    <n v="0"/>
    <n v="0"/>
    <n v="0"/>
    <n v="0"/>
  </r>
  <r>
    <s v="H1"/>
    <s v="UnitedHealthCare Community Plan"/>
    <n v="176404948.07779193"/>
    <x v="1"/>
    <x v="10"/>
    <x v="0"/>
    <x v="3"/>
    <n v="0"/>
    <n v="0"/>
    <n v="0"/>
    <n v="0"/>
    <n v="0"/>
    <n v="0"/>
    <n v="0"/>
    <n v="0"/>
    <n v="0"/>
  </r>
  <r>
    <s v="H2"/>
    <s v="Superior Health Plan"/>
    <n v="690976372.0921731"/>
    <x v="0"/>
    <x v="10"/>
    <x v="0"/>
    <x v="3"/>
    <n v="0"/>
    <n v="0"/>
    <n v="0"/>
    <n v="0"/>
    <n v="0"/>
    <n v="0"/>
    <n v="0"/>
    <n v="0"/>
    <n v="0"/>
  </r>
  <r>
    <s v="H3"/>
    <s v="Molina Healthcare of Texas"/>
    <n v="153961982.08300206"/>
    <x v="3"/>
    <x v="10"/>
    <x v="0"/>
    <x v="3"/>
    <n v="0"/>
    <n v="0"/>
    <n v="0"/>
    <n v="0"/>
    <n v="0"/>
    <n v="0"/>
    <n v="0"/>
    <n v="0"/>
    <n v="0"/>
  </r>
  <r>
    <s v="H4"/>
    <s v="Driscoll Children's Health Plan"/>
    <n v="538966681.43523753"/>
    <x v="11"/>
    <x v="10"/>
    <x v="0"/>
    <x v="3"/>
    <n v="0"/>
    <n v="0"/>
    <n v="0"/>
    <n v="0"/>
    <n v="0"/>
    <n v="0"/>
    <n v="0"/>
    <n v="0"/>
    <n v="0"/>
  </r>
  <r>
    <s v="H5"/>
    <s v="Superior Health Plan"/>
    <n v="1081867454.1466684"/>
    <x v="0"/>
    <x v="10"/>
    <x v="1"/>
    <x v="3"/>
    <n v="0"/>
    <n v="0"/>
    <n v="0"/>
    <n v="0"/>
    <n v="0"/>
    <n v="0"/>
    <n v="0"/>
    <n v="0"/>
    <n v="0"/>
  </r>
  <r>
    <s v="H6"/>
    <s v="Molina Healthcare of Texas"/>
    <n v="774394165.66626894"/>
    <x v="3"/>
    <x v="10"/>
    <x v="1"/>
    <x v="3"/>
    <n v="0"/>
    <n v="0"/>
    <n v="0"/>
    <n v="0"/>
    <n v="0"/>
    <n v="0"/>
    <n v="0"/>
    <n v="0"/>
    <n v="0"/>
  </r>
  <r>
    <s v="K1"/>
    <s v="AETNA"/>
    <n v="117434437.94070409"/>
    <x v="6"/>
    <x v="4"/>
    <x v="2"/>
    <x v="3"/>
    <n v="0"/>
    <n v="0"/>
    <n v="0"/>
    <n v="0"/>
    <n v="0"/>
    <n v="0"/>
    <n v="0"/>
    <n v="0"/>
    <n v="0"/>
  </r>
  <r>
    <s v="K2"/>
    <s v="Wellpoint"/>
    <n v="335112454.16479689"/>
    <x v="2"/>
    <x v="7"/>
    <x v="2"/>
    <x v="3"/>
    <n v="0"/>
    <n v="0"/>
    <n v="0"/>
    <n v="0"/>
    <n v="0"/>
    <n v="0"/>
    <n v="0"/>
    <n v="0"/>
    <n v="0"/>
  </r>
  <r>
    <s v="K3"/>
    <s v="Wellpoint"/>
    <n v="27383723.925659701"/>
    <x v="2"/>
    <x v="1"/>
    <x v="2"/>
    <x v="3"/>
    <n v="0"/>
    <n v="0"/>
    <n v="0"/>
    <n v="0"/>
    <n v="0"/>
    <n v="0"/>
    <n v="0"/>
    <n v="0"/>
    <n v="0"/>
  </r>
  <r>
    <s v="K4"/>
    <s v="Wellpoint"/>
    <n v="121058226.4632474"/>
    <x v="2"/>
    <x v="5"/>
    <x v="2"/>
    <x v="3"/>
    <n v="0"/>
    <n v="0"/>
    <n v="0"/>
    <n v="0"/>
    <n v="0"/>
    <n v="0"/>
    <n v="0"/>
    <n v="0"/>
    <n v="0"/>
  </r>
  <r>
    <s v="K5"/>
    <s v="Wellpoint"/>
    <n v="29294227.948472496"/>
    <x v="2"/>
    <x v="3"/>
    <x v="2"/>
    <x v="3"/>
    <n v="0"/>
    <n v="0"/>
    <n v="0"/>
    <n v="0"/>
    <n v="0"/>
    <n v="0"/>
    <n v="0"/>
    <n v="0"/>
    <n v="0"/>
  </r>
  <r>
    <s v="K6"/>
    <s v="Wellpoint"/>
    <n v="53653019.258535132"/>
    <x v="2"/>
    <x v="11"/>
    <x v="2"/>
    <x v="3"/>
    <n v="0"/>
    <n v="0"/>
    <n v="0"/>
    <n v="0"/>
    <n v="0"/>
    <n v="0"/>
    <n v="0"/>
    <n v="0"/>
    <n v="0"/>
  </r>
  <r>
    <s v="K7"/>
    <s v="BlueCross BlueShield"/>
    <n v="100624354.50397904"/>
    <x v="14"/>
    <x v="9"/>
    <x v="2"/>
    <x v="3"/>
    <n v="0"/>
    <n v="0"/>
    <n v="0"/>
    <n v="0"/>
    <n v="0"/>
    <n v="0"/>
    <n v="0"/>
    <n v="0"/>
    <n v="0"/>
  </r>
  <r>
    <s v="K8"/>
    <s v="BlueCross BlueShield"/>
    <n v="104790521.86354537"/>
    <x v="14"/>
    <x v="0"/>
    <x v="2"/>
    <x v="3"/>
    <n v="0"/>
    <n v="0"/>
    <n v="0"/>
    <n v="0"/>
    <n v="0"/>
    <n v="0"/>
    <n v="0"/>
    <n v="0"/>
    <n v="0"/>
  </r>
  <r>
    <s v="KA"/>
    <s v="Community First Health Plan"/>
    <n v="188516141.92771935"/>
    <x v="5"/>
    <x v="2"/>
    <x v="2"/>
    <x v="3"/>
    <n v="0"/>
    <n v="0"/>
    <n v="0"/>
    <n v="0"/>
    <n v="0"/>
    <n v="0"/>
    <n v="0"/>
    <n v="0"/>
    <n v="0"/>
  </r>
  <r>
    <s v="KB"/>
    <s v="Cook Children's Health Plan"/>
    <n v="234761125.74403334"/>
    <x v="8"/>
    <x v="4"/>
    <x v="2"/>
    <x v="3"/>
    <n v="0"/>
    <n v="0"/>
    <n v="0"/>
    <n v="0"/>
    <n v="0"/>
    <n v="0"/>
    <n v="0"/>
    <n v="0"/>
    <n v="0"/>
  </r>
  <r>
    <s v="KC"/>
    <s v="Driscoll Children's Health Plan"/>
    <n v="136963565.03438124"/>
    <x v="11"/>
    <x v="10"/>
    <x v="2"/>
    <x v="3"/>
    <n v="0"/>
    <n v="0"/>
    <n v="0"/>
    <n v="0"/>
    <n v="0"/>
    <n v="0"/>
    <n v="0"/>
    <n v="0"/>
    <n v="0"/>
  </r>
  <r>
    <s v="KD"/>
    <s v="Driscoll Children's Health Plan"/>
    <n v="73858544.495218515"/>
    <x v="11"/>
    <x v="6"/>
    <x v="2"/>
    <x v="3"/>
    <n v="0"/>
    <n v="0"/>
    <n v="0"/>
    <n v="0"/>
    <n v="0"/>
    <n v="0"/>
    <n v="0"/>
    <n v="0"/>
    <n v="0"/>
  </r>
  <r>
    <s v="KE"/>
    <s v="Superior Health Plan"/>
    <n v="169444233.07254654"/>
    <x v="0"/>
    <x v="2"/>
    <x v="2"/>
    <x v="3"/>
    <n v="0"/>
    <n v="0"/>
    <n v="0"/>
    <n v="0"/>
    <n v="0"/>
    <n v="0"/>
    <n v="0"/>
    <n v="0"/>
    <n v="0"/>
  </r>
  <r>
    <s v="KF"/>
    <s v="Superior Health Plan"/>
    <n v="77952190.696982846"/>
    <x v="0"/>
    <x v="1"/>
    <x v="2"/>
    <x v="3"/>
    <n v="0"/>
    <n v="0"/>
    <n v="0"/>
    <n v="0"/>
    <n v="0"/>
    <n v="0"/>
    <n v="0"/>
    <n v="0"/>
    <n v="0"/>
  </r>
  <r>
    <s v="KG"/>
    <s v="Superior Health Plan"/>
    <n v="254863119.16910213"/>
    <x v="0"/>
    <x v="10"/>
    <x v="2"/>
    <x v="3"/>
    <n v="0"/>
    <n v="0"/>
    <n v="0"/>
    <n v="0"/>
    <n v="0"/>
    <n v="0"/>
    <n v="0"/>
    <n v="0"/>
    <n v="0"/>
  </r>
  <r>
    <s v="KH"/>
    <s v="Superior Health Plan"/>
    <n v="40984521.27408462"/>
    <x v="0"/>
    <x v="3"/>
    <x v="2"/>
    <x v="3"/>
    <n v="0"/>
    <n v="0"/>
    <n v="0"/>
    <n v="0"/>
    <n v="0"/>
    <n v="0"/>
    <n v="0"/>
    <n v="0"/>
    <n v="0"/>
  </r>
  <r>
    <s v="KJ"/>
    <s v="Superior Health Plan"/>
    <n v="69582154.749757424"/>
    <x v="0"/>
    <x v="11"/>
    <x v="2"/>
    <x v="3"/>
    <n v="0"/>
    <n v="0"/>
    <n v="0"/>
    <n v="0"/>
    <n v="0"/>
    <n v="0"/>
    <n v="0"/>
    <n v="0"/>
    <n v="0"/>
  </r>
  <r>
    <s v="KL"/>
    <s v="Superior Health Plan"/>
    <n v="68409581.915010944"/>
    <x v="0"/>
    <x v="0"/>
    <x v="2"/>
    <x v="3"/>
    <n v="0"/>
    <n v="0"/>
    <n v="0"/>
    <n v="0"/>
    <n v="0"/>
    <n v="0"/>
    <n v="0"/>
    <n v="0"/>
    <n v="0"/>
  </r>
  <r>
    <s v="KM"/>
    <s v="Texas Children's Health Plan"/>
    <n v="571049319.58132482"/>
    <x v="9"/>
    <x v="5"/>
    <x v="2"/>
    <x v="3"/>
    <n v="0"/>
    <n v="0"/>
    <n v="0"/>
    <n v="0"/>
    <n v="0"/>
    <n v="0"/>
    <n v="0"/>
    <n v="0"/>
    <n v="0"/>
  </r>
  <r>
    <s v="KN"/>
    <s v="Texas Children's Health Plan"/>
    <n v="64540843.871408604"/>
    <x v="9"/>
    <x v="8"/>
    <x v="2"/>
    <x v="3"/>
    <n v="0"/>
    <n v="0"/>
    <n v="0"/>
    <n v="0"/>
    <n v="0"/>
    <n v="0"/>
    <n v="0"/>
    <n v="0"/>
    <n v="0"/>
  </r>
  <r>
    <s v="KP"/>
    <s v="Texas Children's Health Plan"/>
    <n v="160701895.05039209"/>
    <x v="9"/>
    <x v="12"/>
    <x v="2"/>
    <x v="3"/>
    <n v="0"/>
    <n v="0"/>
    <n v="0"/>
    <n v="0"/>
    <n v="0"/>
    <n v="0"/>
    <n v="0"/>
    <n v="0"/>
    <n v="0"/>
  </r>
  <r>
    <s v="KQ"/>
    <s v="UnitedHealthCare Community Plan"/>
    <n v="231893927.90982383"/>
    <x v="1"/>
    <x v="5"/>
    <x v="2"/>
    <x v="3"/>
    <n v="0"/>
    <n v="0"/>
    <n v="0"/>
    <n v="0"/>
    <n v="0"/>
    <n v="0"/>
    <n v="0"/>
    <n v="0"/>
    <n v="0"/>
  </r>
  <r>
    <s v="KR"/>
    <s v="UnitedHealthCare Community Plan"/>
    <n v="96277653.133794054"/>
    <x v="1"/>
    <x v="10"/>
    <x v="2"/>
    <x v="3"/>
    <n v="0"/>
    <n v="0"/>
    <n v="0"/>
    <n v="0"/>
    <n v="0"/>
    <n v="0"/>
    <n v="0"/>
    <n v="0"/>
    <n v="0"/>
  </r>
  <r>
    <s v="KS"/>
    <s v="UnitedHealthCare Community Plan"/>
    <n v="37030336.160138436"/>
    <x v="1"/>
    <x v="8"/>
    <x v="2"/>
    <x v="3"/>
    <n v="0"/>
    <n v="0"/>
    <n v="0"/>
    <n v="0"/>
    <n v="0"/>
    <n v="0"/>
    <n v="0"/>
    <n v="0"/>
    <n v="0"/>
  </r>
  <r>
    <s v="KT"/>
    <s v="UnitedHealthCare Community Plan"/>
    <n v="60565950.547345445"/>
    <x v="1"/>
    <x v="9"/>
    <x v="2"/>
    <x v="3"/>
    <n v="0"/>
    <n v="0"/>
    <n v="0"/>
    <n v="0"/>
    <n v="0"/>
    <n v="0"/>
    <n v="0"/>
    <n v="0"/>
    <n v="0"/>
  </r>
  <r>
    <s v="KU"/>
    <s v="UnitedHealthCare Community Plan"/>
    <n v="76093864.536988899"/>
    <x v="1"/>
    <x v="12"/>
    <x v="2"/>
    <x v="3"/>
    <n v="0"/>
    <n v="0"/>
    <n v="0"/>
    <n v="0"/>
    <n v="0"/>
    <n v="0"/>
    <n v="0"/>
    <n v="0"/>
    <n v="0"/>
  </r>
  <r>
    <s v="KV"/>
    <s v="Superior Health Plan"/>
    <n v="29867921.333164107"/>
    <x v="0"/>
    <x v="6"/>
    <x v="2"/>
    <x v="3"/>
    <n v="0"/>
    <n v="0"/>
    <n v="0"/>
    <n v="0"/>
    <n v="0"/>
    <n v="0"/>
    <n v="0"/>
    <n v="0"/>
    <n v="0"/>
  </r>
  <r>
    <s v="KW"/>
    <s v="AETNA"/>
    <n v="215003568.77033764"/>
    <x v="6"/>
    <x v="7"/>
    <x v="2"/>
    <x v="3"/>
    <n v="0"/>
    <n v="0"/>
    <n v="0"/>
    <n v="0"/>
    <n v="0"/>
    <n v="0"/>
    <n v="0"/>
    <n v="0"/>
    <n v="0"/>
  </r>
  <r>
    <s v="N1"/>
    <s v="Wellpoint"/>
    <n v="313130557.94891369"/>
    <x v="2"/>
    <x v="12"/>
    <x v="0"/>
    <x v="3"/>
    <n v="0"/>
    <n v="0"/>
    <n v="0"/>
    <n v="0"/>
    <n v="0"/>
    <n v="0"/>
    <n v="0"/>
    <n v="0"/>
    <n v="0"/>
  </r>
  <r>
    <s v="N2"/>
    <s v="Superior Health Plan"/>
    <n v="448142153.9315207"/>
    <x v="0"/>
    <x v="12"/>
    <x v="0"/>
    <x v="3"/>
    <n v="0"/>
    <n v="0"/>
    <n v="0"/>
    <n v="0"/>
    <n v="0"/>
    <n v="0"/>
    <n v="0"/>
    <n v="0"/>
    <n v="0"/>
  </r>
  <r>
    <s v="N4"/>
    <s v="UnitedHealthCare Community Plan"/>
    <n v="773012466.89327669"/>
    <x v="1"/>
    <x v="12"/>
    <x v="1"/>
    <x v="3"/>
    <n v="2.3853905160699921E-3"/>
    <n v="1843936.61"/>
    <n v="796381.47"/>
    <n v="675278.77"/>
    <n v="291647.5"/>
    <n v="647237.88"/>
    <n v="279536.86"/>
    <n v="521419.96"/>
    <n v="225197.11"/>
  </r>
  <r>
    <s v="P1"/>
    <s v="Molina Healthcare of Texas"/>
    <n v="677726495.66757202"/>
    <x v="3"/>
    <x v="4"/>
    <x v="1"/>
    <x v="3"/>
    <n v="0"/>
    <n v="0"/>
    <n v="0"/>
    <n v="0"/>
    <n v="0"/>
    <n v="0"/>
    <n v="0"/>
    <n v="0"/>
    <n v="0"/>
  </r>
  <r>
    <s v="P2"/>
    <s v="Molina Healthcare of Texas"/>
    <n v="365806025.76834977"/>
    <x v="3"/>
    <x v="12"/>
    <x v="1"/>
    <x v="3"/>
    <n v="2.3853905160699921E-3"/>
    <n v="872590.22"/>
    <n v="376864.74"/>
    <n v="336012.5"/>
    <n v="145121.10999999999"/>
    <n v="304619.15999999997"/>
    <n v="131562.57999999999"/>
    <n v="231958.56"/>
    <n v="100181.05"/>
  </r>
  <r>
    <s v="S1"/>
    <s v="Community First Health Plan"/>
    <n v="382128091.22140634"/>
    <x v="5"/>
    <x v="2"/>
    <x v="1"/>
    <x v="3"/>
    <n v="0"/>
    <n v="0"/>
    <n v="0"/>
    <n v="0"/>
    <n v="0"/>
    <n v="0"/>
    <n v="0"/>
    <n v="0"/>
    <n v="0"/>
  </r>
  <r>
    <s v="S2"/>
    <s v="El Paso First Health Plan"/>
    <n v="209818572.83974585"/>
    <x v="4"/>
    <x v="1"/>
    <x v="1"/>
    <x v="3"/>
    <n v="0"/>
    <n v="0"/>
    <n v="0"/>
    <n v="0"/>
    <n v="0"/>
    <n v="0"/>
    <n v="0"/>
    <n v="0"/>
    <n v="0"/>
  </r>
  <r>
    <s v="S3"/>
    <s v="Community Health Choice"/>
    <n v="509541559.51747268"/>
    <x v="10"/>
    <x v="5"/>
    <x v="1"/>
    <x v="3"/>
    <n v="1.9145672478634797E-4"/>
    <n v="97555.16"/>
    <n v="42133.29"/>
    <n v="39913.42"/>
    <n v="17238.29"/>
    <n v="35907.57"/>
    <n v="15508.19"/>
    <n v="21734.17"/>
    <n v="9386.81"/>
  </r>
  <r>
    <s v="S4"/>
    <s v="Superior Health Plan"/>
    <n v="210937778.23913527"/>
    <x v="0"/>
    <x v="0"/>
    <x v="1"/>
    <x v="3"/>
    <n v="0"/>
    <n v="0"/>
    <n v="0"/>
    <n v="0"/>
    <n v="0"/>
    <n v="0"/>
    <n v="0"/>
    <n v="0"/>
    <n v="0"/>
  </r>
  <r>
    <s v="S5"/>
    <s v="UnitedHealthCare Community Plan"/>
    <n v="386936647.48072517"/>
    <x v="1"/>
    <x v="2"/>
    <x v="1"/>
    <x v="3"/>
    <n v="0"/>
    <n v="0"/>
    <n v="0"/>
    <n v="0"/>
    <n v="0"/>
    <n v="0"/>
    <n v="0"/>
    <n v="0"/>
    <n v="0"/>
  </r>
  <r>
    <s v="S6"/>
    <s v="UnitedHealthCare Community Plan"/>
    <n v="125983389.6766319"/>
    <x v="1"/>
    <x v="7"/>
    <x v="1"/>
    <x v="3"/>
    <n v="2.7114431527233019E-2"/>
    <n v="3415967.99"/>
    <n v="1475329.25"/>
    <n v="806752.58"/>
    <n v="348429.99"/>
    <n v="1622995.51"/>
    <n v="700958.78"/>
    <n v="986219.9"/>
    <n v="425940.49"/>
  </r>
  <r>
    <s v="S7"/>
    <s v="UnitedHealthCare Community Plan"/>
    <n v="55692564.354626201"/>
    <x v="1"/>
    <x v="10"/>
    <x v="1"/>
    <x v="3"/>
    <n v="0"/>
    <n v="0"/>
    <n v="0"/>
    <n v="0"/>
    <n v="0"/>
    <n v="0"/>
    <n v="0"/>
    <n v="0"/>
    <n v="0"/>
  </r>
  <r>
    <s v="S8"/>
    <s v="UnitedHealthCare Community Plan"/>
    <n v="604597084.35092938"/>
    <x v="1"/>
    <x v="4"/>
    <x v="1"/>
    <x v="3"/>
    <n v="0"/>
    <n v="0"/>
    <n v="0"/>
    <n v="0"/>
    <n v="0"/>
    <n v="0"/>
    <n v="0"/>
    <n v="0"/>
    <n v="0"/>
  </r>
  <r>
    <s v="S9"/>
    <s v="Wellpoint"/>
    <n v="167031175.58941862"/>
    <x v="2"/>
    <x v="6"/>
    <x v="1"/>
    <x v="3"/>
    <n v="0"/>
    <n v="0"/>
    <n v="0"/>
    <n v="0"/>
    <n v="0"/>
    <n v="0"/>
    <n v="0"/>
    <n v="0"/>
    <n v="0"/>
  </r>
  <r>
    <s v="W2"/>
    <s v="Wellpoint"/>
    <n v="134157061.97582391"/>
    <x v="2"/>
    <x v="11"/>
    <x v="0"/>
    <x v="3"/>
    <n v="0"/>
    <n v="0"/>
    <n v="0"/>
    <n v="0"/>
    <n v="0"/>
    <n v="0"/>
    <n v="0"/>
    <n v="0"/>
    <n v="0"/>
  </r>
  <r>
    <s v="W3"/>
    <s v="Superior Health Plan"/>
    <n v="413362939.6407057"/>
    <x v="0"/>
    <x v="11"/>
    <x v="0"/>
    <x v="3"/>
    <n v="0"/>
    <n v="0"/>
    <n v="0"/>
    <n v="0"/>
    <n v="0"/>
    <n v="0"/>
    <n v="0"/>
    <n v="0"/>
    <n v="0"/>
  </r>
  <r>
    <s v="W4"/>
    <s v="FIRSTCARE"/>
    <n v="205259250.28896528"/>
    <x v="7"/>
    <x v="11"/>
    <x v="0"/>
    <x v="3"/>
    <n v="0"/>
    <n v="0"/>
    <n v="0"/>
    <n v="0"/>
    <n v="0"/>
    <n v="0"/>
    <n v="0"/>
    <n v="0"/>
    <n v="0"/>
  </r>
  <r>
    <s v="W5"/>
    <s v="Wellpoint"/>
    <n v="346902313.14176202"/>
    <x v="2"/>
    <x v="11"/>
    <x v="1"/>
    <x v="3"/>
    <n v="0"/>
    <n v="0"/>
    <n v="0"/>
    <n v="0"/>
    <n v="0"/>
    <n v="0"/>
    <n v="0"/>
    <n v="0"/>
    <n v="0"/>
  </r>
  <r>
    <s v="W6"/>
    <s v="Superior Health Plan"/>
    <n v="509565413.2106787"/>
    <x v="0"/>
    <x v="11"/>
    <x v="1"/>
    <x v="3"/>
    <n v="0"/>
    <n v="0"/>
    <n v="0"/>
    <n v="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3A904DD-878E-4348-B4BE-9F1B1C6436E9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4:F19" firstHeaderRow="1" firstDataRow="2" firstDataCol="1" rowPageCount="2" colPageCount="1"/>
  <pivotFields count="16">
    <pivotField showAll="0"/>
    <pivotField showAll="0"/>
    <pivotField numFmtId="6" showAll="0"/>
    <pivotField axis="axisPage" showAll="0">
      <items count="18">
        <item x="6"/>
        <item x="14"/>
        <item x="5"/>
        <item x="10"/>
        <item x="8"/>
        <item x="13"/>
        <item x="11"/>
        <item x="4"/>
        <item x="7"/>
        <item x="3"/>
        <item x="12"/>
        <item x="15"/>
        <item x="0"/>
        <item x="9"/>
        <item x="1"/>
        <item x="2"/>
        <item m="1" x="16"/>
        <item t="default"/>
      </items>
    </pivotField>
    <pivotField axis="axisRow" showAll="0">
      <items count="15">
        <item x="2"/>
        <item x="7"/>
        <item x="1"/>
        <item x="5"/>
        <item x="10"/>
        <item x="8"/>
        <item x="3"/>
        <item x="9"/>
        <item x="12"/>
        <item x="11"/>
        <item x="6"/>
        <item x="4"/>
        <item x="0"/>
        <item m="1" x="13"/>
        <item t="default"/>
      </items>
    </pivotField>
    <pivotField axis="axisPage" showAll="0">
      <items count="5">
        <item x="0"/>
        <item x="2"/>
        <item x="1"/>
        <item m="1" x="3"/>
        <item t="default"/>
      </items>
    </pivotField>
    <pivotField axis="axisCol" showAll="0">
      <items count="6">
        <item x="1"/>
        <item x="2"/>
        <item x="3"/>
        <item x="0"/>
        <item m="1" x="4"/>
        <item t="default"/>
      </items>
    </pivotField>
    <pivotField numFmtId="10" showAll="0"/>
    <pivotField numFmtId="8" showAll="0"/>
    <pivotField numFmtId="8" showAll="0"/>
    <pivotField numFmtId="8" showAll="0"/>
    <pivotField numFmtId="8" showAll="0"/>
    <pivotField numFmtId="8" showAll="0"/>
    <pivotField numFmtId="8" showAll="0"/>
    <pivotField showAll="0"/>
    <pivotField dataField="1" showAll="0"/>
  </pivotFields>
  <rowFields count="1">
    <field x="4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6"/>
  </colFields>
  <colItems count="5">
    <i>
      <x/>
    </i>
    <i>
      <x v="1"/>
    </i>
    <i>
      <x v="2"/>
    </i>
    <i>
      <x v="3"/>
    </i>
    <i t="grand">
      <x/>
    </i>
  </colItems>
  <pageFields count="2">
    <pageField fld="3" hier="-1"/>
    <pageField fld="5" hier="-1"/>
  </pageFields>
  <dataFields count="1">
    <dataField name="Sum of IGT Required with 8% Buffer 3rd PMT" fld="15" baseField="4" baseItem="0"/>
  </dataFields>
  <formats count="7">
    <format dxfId="7">
      <pivotArea outline="0" collapsedLevelsAreSubtotals="1" fieldPosition="0"/>
    </format>
    <format dxfId="6">
      <pivotArea dataOnly="0" labelOnly="1" fieldPosition="0">
        <references count="1">
          <reference field="6" count="1">
            <x v="2"/>
          </reference>
        </references>
      </pivotArea>
    </format>
    <format dxfId="5">
      <pivotArea type="topRight" dataOnly="0" labelOnly="1" outline="0" offset="D1" fieldPosition="0"/>
    </format>
    <format dxfId="4">
      <pivotArea type="topRight" dataOnly="0" labelOnly="1" outline="0" offset="D1" fieldPosition="0"/>
    </format>
    <format dxfId="3">
      <pivotArea dataOnly="0" labelOnly="1" grandCol="1" outline="0" fieldPosition="0"/>
    </format>
    <format dxfId="2">
      <pivotArea grandRow="1" grandCol="1" outline="0" collapsedLevelsAreSubtotals="1" fieldPosition="0"/>
    </format>
    <format dxfId="1">
      <pivotArea field="4" grandCol="1" collapsedLevelsAreSubtotals="1" axis="axisRow" fieldPosition="0">
        <references count="1">
          <reference field="4" count="0"/>
        </references>
      </pivotArea>
    </format>
  </formats>
  <pivotTableStyleInfo name="PivotStyleLight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5493B-EAC4-4C0B-B2EE-EC5ECE087A23}">
  <sheetPr>
    <outlinePr summaryBelow="0"/>
  </sheetPr>
  <dimension ref="A1:K443"/>
  <sheetViews>
    <sheetView workbookViewId="0"/>
  </sheetViews>
  <sheetFormatPr defaultRowHeight="15" x14ac:dyDescent="0.25"/>
  <cols>
    <col min="1" max="1" width="19" style="29" bestFit="1" customWidth="1"/>
    <col min="2" max="2" width="8.5703125" style="29" customWidth="1"/>
    <col min="3" max="3" width="39.5703125" bestFit="1" customWidth="1"/>
    <col min="4" max="4" width="15.5703125" customWidth="1"/>
    <col min="5" max="5" width="39.5703125" bestFit="1" customWidth="1"/>
    <col min="6" max="6" width="15.42578125" customWidth="1"/>
    <col min="7" max="8" width="15.5703125" customWidth="1"/>
    <col min="9" max="9" width="10.5703125" customWidth="1"/>
    <col min="10" max="10" width="17.5703125" customWidth="1"/>
    <col min="11" max="11" width="15.42578125" customWidth="1"/>
  </cols>
  <sheetData>
    <row r="1" spans="1:11" ht="45" x14ac:dyDescent="0.25">
      <c r="A1" s="5"/>
      <c r="D1" s="32"/>
      <c r="J1" s="10" t="s">
        <v>135</v>
      </c>
      <c r="K1" s="30">
        <v>0.39990000000000003</v>
      </c>
    </row>
    <row r="2" spans="1:11" x14ac:dyDescent="0.25">
      <c r="D2" s="32"/>
      <c r="J2" s="28">
        <f>SUM(J4:J443)</f>
        <v>334442200.11999995</v>
      </c>
      <c r="K2" s="28">
        <f>SUM(K4:K443)</f>
        <v>144442910.73999989</v>
      </c>
    </row>
    <row r="3" spans="1:11" ht="75" x14ac:dyDescent="0.25">
      <c r="A3" s="27" t="s">
        <v>144</v>
      </c>
      <c r="B3" s="27" t="s">
        <v>0</v>
      </c>
      <c r="C3" s="1" t="s">
        <v>1</v>
      </c>
      <c r="D3" s="2" t="s">
        <v>126</v>
      </c>
      <c r="E3" s="1" t="s">
        <v>127</v>
      </c>
      <c r="F3" s="1" t="s">
        <v>128</v>
      </c>
      <c r="G3" s="2" t="s">
        <v>2</v>
      </c>
      <c r="H3" s="1" t="s">
        <v>129</v>
      </c>
      <c r="I3" s="2" t="s">
        <v>130</v>
      </c>
      <c r="J3" s="2" t="s">
        <v>131</v>
      </c>
      <c r="K3" s="2" t="s">
        <v>132</v>
      </c>
    </row>
    <row r="4" spans="1:11" x14ac:dyDescent="0.25">
      <c r="A4" s="29" t="str">
        <f>_xlfn.CONCAT(B4,"-",H4,"-",F4,"-",G4)</f>
        <v>43-Urban-Bexar-STAR</v>
      </c>
      <c r="B4" s="29">
        <v>43</v>
      </c>
      <c r="C4" t="s">
        <v>23</v>
      </c>
      <c r="D4" s="28">
        <v>42475859.200582847</v>
      </c>
      <c r="E4" t="s">
        <v>23</v>
      </c>
      <c r="F4" t="s">
        <v>22</v>
      </c>
      <c r="G4" t="s">
        <v>10</v>
      </c>
      <c r="H4" t="s">
        <v>123</v>
      </c>
      <c r="I4" s="30">
        <v>1.9347237462127114E-2</v>
      </c>
      <c r="J4" s="31">
        <f>ROUND(D4*I4,2)</f>
        <v>821790.53</v>
      </c>
      <c r="K4" s="31">
        <f>ROUND(J4*$K$1*1.08,2)</f>
        <v>354924.76</v>
      </c>
    </row>
    <row r="5" spans="1:11" x14ac:dyDescent="0.25">
      <c r="A5" s="29" t="str">
        <f t="shared" ref="A5:A68" si="0">_xlfn.CONCAT(B5,"-",H5,"-",F5,"-",G5)</f>
        <v>42-Urban-Bexar-STAR</v>
      </c>
      <c r="B5" s="29">
        <v>42</v>
      </c>
      <c r="C5" t="s">
        <v>61</v>
      </c>
      <c r="D5" s="28">
        <v>176193588.72673175</v>
      </c>
      <c r="E5" t="s">
        <v>61</v>
      </c>
      <c r="F5" t="s">
        <v>22</v>
      </c>
      <c r="G5" t="s">
        <v>10</v>
      </c>
      <c r="H5" t="s">
        <v>123</v>
      </c>
      <c r="I5" s="30">
        <v>1.9347237462127114E-2</v>
      </c>
      <c r="J5" s="31">
        <f t="shared" ref="J5:J68" si="1">ROUND(D5*I5,2)</f>
        <v>3408859.2</v>
      </c>
      <c r="K5" s="31">
        <f t="shared" ref="K5:K68" si="2">ROUND(J5*$K$1*1.08,2)</f>
        <v>1472259.02</v>
      </c>
    </row>
    <row r="6" spans="1:11" x14ac:dyDescent="0.25">
      <c r="A6" s="29" t="str">
        <f t="shared" si="0"/>
        <v>KA-Urban-Bexar-STAR Kids</v>
      </c>
      <c r="B6" s="29" t="s">
        <v>109</v>
      </c>
      <c r="C6" t="s">
        <v>61</v>
      </c>
      <c r="D6" s="28">
        <v>92359815.788159296</v>
      </c>
      <c r="E6" t="s">
        <v>61</v>
      </c>
      <c r="F6" t="s">
        <v>22</v>
      </c>
      <c r="G6" t="s">
        <v>6</v>
      </c>
      <c r="H6" t="s">
        <v>123</v>
      </c>
      <c r="I6" s="30">
        <v>0</v>
      </c>
      <c r="J6" s="31">
        <f t="shared" si="1"/>
        <v>0</v>
      </c>
      <c r="K6" s="31">
        <f t="shared" si="2"/>
        <v>0</v>
      </c>
    </row>
    <row r="7" spans="1:11" x14ac:dyDescent="0.25">
      <c r="A7" s="29" t="str">
        <f t="shared" si="0"/>
        <v>S1-Urban-Bexar-STAR+PLUS</v>
      </c>
      <c r="B7" s="29" t="s">
        <v>70</v>
      </c>
      <c r="C7" t="s">
        <v>61</v>
      </c>
      <c r="D7" s="28">
        <v>168341951.75713345</v>
      </c>
      <c r="E7" t="s">
        <v>61</v>
      </c>
      <c r="F7" t="s">
        <v>22</v>
      </c>
      <c r="G7" t="s">
        <v>14</v>
      </c>
      <c r="H7" t="s">
        <v>123</v>
      </c>
      <c r="I7" s="30">
        <v>4.9226907572373253E-2</v>
      </c>
      <c r="J7" s="31">
        <f t="shared" si="1"/>
        <v>8286953.7000000002</v>
      </c>
      <c r="K7" s="31">
        <f t="shared" si="2"/>
        <v>3579069.01</v>
      </c>
    </row>
    <row r="8" spans="1:11" x14ac:dyDescent="0.25">
      <c r="A8" s="29" t="str">
        <f t="shared" si="0"/>
        <v>46-Urban-Bexar-STAR+PLUS</v>
      </c>
      <c r="B8" s="29">
        <v>46</v>
      </c>
      <c r="C8" t="s">
        <v>28</v>
      </c>
      <c r="D8" s="28">
        <v>187297480.01505354</v>
      </c>
      <c r="E8" t="s">
        <v>28</v>
      </c>
      <c r="F8" t="s">
        <v>22</v>
      </c>
      <c r="G8" t="s">
        <v>14</v>
      </c>
      <c r="H8" t="s">
        <v>123</v>
      </c>
      <c r="I8" s="30">
        <v>4.9226907572373253E-2</v>
      </c>
      <c r="J8" s="31">
        <f t="shared" si="1"/>
        <v>9220075.7400000002</v>
      </c>
      <c r="K8" s="31">
        <f t="shared" si="2"/>
        <v>3982076.95</v>
      </c>
    </row>
    <row r="9" spans="1:11" x14ac:dyDescent="0.25">
      <c r="A9" s="29" t="str">
        <f t="shared" si="0"/>
        <v>40-Urban-Bexar-STAR</v>
      </c>
      <c r="B9" s="29">
        <v>40</v>
      </c>
      <c r="C9" t="s">
        <v>8</v>
      </c>
      <c r="D9" s="28">
        <v>205005831.15724114</v>
      </c>
      <c r="E9" t="s">
        <v>8</v>
      </c>
      <c r="F9" t="s">
        <v>22</v>
      </c>
      <c r="G9" t="s">
        <v>10</v>
      </c>
      <c r="H9" t="s">
        <v>123</v>
      </c>
      <c r="I9" s="30">
        <v>1.9347237462127114E-2</v>
      </c>
      <c r="J9" s="31">
        <f t="shared" si="1"/>
        <v>3966296.5</v>
      </c>
      <c r="K9" s="31">
        <f t="shared" si="2"/>
        <v>1713011.73</v>
      </c>
    </row>
    <row r="10" spans="1:11" x14ac:dyDescent="0.25">
      <c r="A10" s="29" t="str">
        <f t="shared" si="0"/>
        <v>47-Urban-Bexar-STAR+PLUS</v>
      </c>
      <c r="B10" s="29">
        <v>47</v>
      </c>
      <c r="C10" t="s">
        <v>8</v>
      </c>
      <c r="D10" s="28">
        <v>0</v>
      </c>
      <c r="E10" t="s">
        <v>8</v>
      </c>
      <c r="F10" t="s">
        <v>22</v>
      </c>
      <c r="G10" t="s">
        <v>14</v>
      </c>
      <c r="H10" t="s">
        <v>123</v>
      </c>
      <c r="I10" s="30">
        <v>4.9226907572373253E-2</v>
      </c>
      <c r="J10" s="31">
        <f t="shared" si="1"/>
        <v>0</v>
      </c>
      <c r="K10" s="31">
        <f t="shared" si="2"/>
        <v>0</v>
      </c>
    </row>
    <row r="11" spans="1:11" x14ac:dyDescent="0.25">
      <c r="A11" s="29" t="str">
        <f t="shared" si="0"/>
        <v>KE-Urban-Bexar-STAR Kids</v>
      </c>
      <c r="B11" s="29" t="s">
        <v>54</v>
      </c>
      <c r="C11" t="s">
        <v>8</v>
      </c>
      <c r="D11" s="28">
        <v>82313273.609127909</v>
      </c>
      <c r="E11" t="s">
        <v>8</v>
      </c>
      <c r="F11" t="s">
        <v>22</v>
      </c>
      <c r="G11" t="s">
        <v>6</v>
      </c>
      <c r="H11" t="s">
        <v>123</v>
      </c>
      <c r="I11" s="30">
        <v>0</v>
      </c>
      <c r="J11" s="31">
        <f t="shared" si="1"/>
        <v>0</v>
      </c>
      <c r="K11" s="31">
        <f t="shared" si="2"/>
        <v>0</v>
      </c>
    </row>
    <row r="12" spans="1:11" x14ac:dyDescent="0.25">
      <c r="A12" s="29" t="str">
        <f t="shared" si="0"/>
        <v>S5-Urban-Bexar-STAR+PLUS</v>
      </c>
      <c r="B12" s="29" t="s">
        <v>29</v>
      </c>
      <c r="C12" t="s">
        <v>12</v>
      </c>
      <c r="D12" s="28">
        <v>166818931.18939701</v>
      </c>
      <c r="E12" t="s">
        <v>12</v>
      </c>
      <c r="F12" t="s">
        <v>22</v>
      </c>
      <c r="G12" t="s">
        <v>14</v>
      </c>
      <c r="H12" t="s">
        <v>123</v>
      </c>
      <c r="I12" s="30">
        <v>4.9226907572373253E-2</v>
      </c>
      <c r="J12" s="31">
        <f t="shared" si="1"/>
        <v>8211980.1100000003</v>
      </c>
      <c r="K12" s="31">
        <f t="shared" si="2"/>
        <v>3546688.51</v>
      </c>
    </row>
    <row r="13" spans="1:11" x14ac:dyDescent="0.25">
      <c r="A13" s="29" t="str">
        <f t="shared" si="0"/>
        <v>44-Urban-Bexar-STAR</v>
      </c>
      <c r="B13" s="29">
        <v>44</v>
      </c>
      <c r="C13" t="s">
        <v>21</v>
      </c>
      <c r="D13" s="28">
        <v>14984719.494238997</v>
      </c>
      <c r="E13" t="s">
        <v>21</v>
      </c>
      <c r="F13" t="s">
        <v>22</v>
      </c>
      <c r="G13" t="s">
        <v>10</v>
      </c>
      <c r="H13" t="s">
        <v>123</v>
      </c>
      <c r="I13" s="30">
        <v>1.9347237462127114E-2</v>
      </c>
      <c r="J13" s="31">
        <f t="shared" si="1"/>
        <v>289912.93</v>
      </c>
      <c r="K13" s="31">
        <f t="shared" si="2"/>
        <v>125211.08</v>
      </c>
    </row>
    <row r="14" spans="1:11" x14ac:dyDescent="0.25">
      <c r="A14" s="29" t="str">
        <f t="shared" si="0"/>
        <v>45-Urban-Bexar-STAR+PLUS</v>
      </c>
      <c r="B14" s="29">
        <v>45</v>
      </c>
      <c r="C14" t="s">
        <v>21</v>
      </c>
      <c r="D14" s="28">
        <v>0</v>
      </c>
      <c r="E14" t="s">
        <v>21</v>
      </c>
      <c r="F14" t="s">
        <v>22</v>
      </c>
      <c r="G14" t="s">
        <v>14</v>
      </c>
      <c r="H14" t="s">
        <v>123</v>
      </c>
      <c r="I14" s="30">
        <v>4.9226907572373253E-2</v>
      </c>
      <c r="J14" s="31">
        <f t="shared" si="1"/>
        <v>0</v>
      </c>
      <c r="K14" s="31">
        <f t="shared" si="2"/>
        <v>0</v>
      </c>
    </row>
    <row r="15" spans="1:11" x14ac:dyDescent="0.25">
      <c r="A15" s="29" t="str">
        <f t="shared" si="0"/>
        <v>KW-Urban-Dallas-STAR Kids</v>
      </c>
      <c r="B15" s="29" t="s">
        <v>111</v>
      </c>
      <c r="C15" t="s">
        <v>23</v>
      </c>
      <c r="D15" s="28">
        <v>103658862.34979095</v>
      </c>
      <c r="E15" t="s">
        <v>23</v>
      </c>
      <c r="F15" t="s">
        <v>20</v>
      </c>
      <c r="G15" t="s">
        <v>6</v>
      </c>
      <c r="H15" t="s">
        <v>123</v>
      </c>
      <c r="I15" s="30">
        <v>0</v>
      </c>
      <c r="J15" s="31">
        <f t="shared" si="1"/>
        <v>0</v>
      </c>
      <c r="K15" s="31">
        <f t="shared" si="2"/>
        <v>0</v>
      </c>
    </row>
    <row r="16" spans="1:11" x14ac:dyDescent="0.25">
      <c r="A16" s="29" t="str">
        <f t="shared" si="0"/>
        <v>95-Urban-Dallas-STAR</v>
      </c>
      <c r="B16" s="29">
        <v>95</v>
      </c>
      <c r="C16" t="s">
        <v>28</v>
      </c>
      <c r="D16" s="28">
        <v>68498736.419801921</v>
      </c>
      <c r="E16" t="s">
        <v>28</v>
      </c>
      <c r="F16" t="s">
        <v>20</v>
      </c>
      <c r="G16" t="s">
        <v>10</v>
      </c>
      <c r="H16" t="s">
        <v>123</v>
      </c>
      <c r="I16" s="30">
        <v>2.6003287050458634E-2</v>
      </c>
      <c r="J16" s="31">
        <f t="shared" si="1"/>
        <v>1781192.31</v>
      </c>
      <c r="K16" s="31">
        <f t="shared" si="2"/>
        <v>769282.71</v>
      </c>
    </row>
    <row r="17" spans="1:11" x14ac:dyDescent="0.25">
      <c r="A17" s="29" t="str">
        <f t="shared" si="0"/>
        <v>9F-Urban-Dallas-STAR+PLUS</v>
      </c>
      <c r="B17" s="29" t="s">
        <v>96</v>
      </c>
      <c r="C17" t="s">
        <v>28</v>
      </c>
      <c r="D17" s="28">
        <v>371169089.89319175</v>
      </c>
      <c r="E17" t="s">
        <v>28</v>
      </c>
      <c r="F17" t="s">
        <v>20</v>
      </c>
      <c r="G17" t="s">
        <v>14</v>
      </c>
      <c r="H17" t="s">
        <v>123</v>
      </c>
      <c r="I17" s="30">
        <v>2.2737070985419289E-2</v>
      </c>
      <c r="J17" s="31">
        <f t="shared" si="1"/>
        <v>8439297.9399999995</v>
      </c>
      <c r="K17" s="31">
        <f t="shared" si="2"/>
        <v>3644865.27</v>
      </c>
    </row>
    <row r="18" spans="1:11" x14ac:dyDescent="0.25">
      <c r="A18" s="29" t="str">
        <f t="shared" si="0"/>
        <v>93-Urban-Dallas-STAR</v>
      </c>
      <c r="B18" s="29">
        <v>93</v>
      </c>
      <c r="C18" t="s">
        <v>19</v>
      </c>
      <c r="D18" s="28">
        <v>263456268.54927468</v>
      </c>
      <c r="E18" t="s">
        <v>19</v>
      </c>
      <c r="F18" t="s">
        <v>20</v>
      </c>
      <c r="G18" t="s">
        <v>10</v>
      </c>
      <c r="H18" t="s">
        <v>123</v>
      </c>
      <c r="I18" s="30">
        <v>2.6003287050458634E-2</v>
      </c>
      <c r="J18" s="31">
        <f t="shared" si="1"/>
        <v>6850728.9800000004</v>
      </c>
      <c r="K18" s="31">
        <f t="shared" si="2"/>
        <v>2958775.04</v>
      </c>
    </row>
    <row r="19" spans="1:11" x14ac:dyDescent="0.25">
      <c r="A19" s="29" t="str">
        <f t="shared" si="0"/>
        <v>9H-Urban-Dallas-STAR+PLUS</v>
      </c>
      <c r="B19" s="29" t="s">
        <v>74</v>
      </c>
      <c r="C19" t="s">
        <v>8</v>
      </c>
      <c r="D19" s="28">
        <v>297109261.54538572</v>
      </c>
      <c r="E19" t="s">
        <v>8</v>
      </c>
      <c r="F19" t="s">
        <v>20</v>
      </c>
      <c r="G19" t="s">
        <v>14</v>
      </c>
      <c r="H19" t="s">
        <v>123</v>
      </c>
      <c r="I19" s="30">
        <v>2.2737070985419289E-2</v>
      </c>
      <c r="J19" s="31">
        <f t="shared" si="1"/>
        <v>6755394.3700000001</v>
      </c>
      <c r="K19" s="31">
        <f t="shared" si="2"/>
        <v>2917600.79</v>
      </c>
    </row>
    <row r="20" spans="1:11" x14ac:dyDescent="0.25">
      <c r="A20" s="29" t="str">
        <f t="shared" si="0"/>
        <v>S6-Urban-Dallas-STAR+PLUS</v>
      </c>
      <c r="B20" s="29" t="s">
        <v>85</v>
      </c>
      <c r="C20" t="s">
        <v>12</v>
      </c>
      <c r="D20" s="28">
        <v>29753623.10034224</v>
      </c>
      <c r="E20" t="s">
        <v>12</v>
      </c>
      <c r="F20" t="s">
        <v>20</v>
      </c>
      <c r="G20" t="s">
        <v>14</v>
      </c>
      <c r="H20" t="s">
        <v>123</v>
      </c>
      <c r="I20" s="30">
        <v>2.2737070985419289E-2</v>
      </c>
      <c r="J20" s="31">
        <f t="shared" si="1"/>
        <v>676510.24</v>
      </c>
      <c r="K20" s="31">
        <f t="shared" si="2"/>
        <v>292179.36</v>
      </c>
    </row>
    <row r="21" spans="1:11" x14ac:dyDescent="0.25">
      <c r="A21" s="29" t="str">
        <f t="shared" si="0"/>
        <v>90-Urban-Dallas-STAR</v>
      </c>
      <c r="B21" s="29">
        <v>90</v>
      </c>
      <c r="C21" t="s">
        <v>21</v>
      </c>
      <c r="D21" s="28">
        <v>355519531.12359583</v>
      </c>
      <c r="E21" t="s">
        <v>21</v>
      </c>
      <c r="F21" t="s">
        <v>20</v>
      </c>
      <c r="G21" t="s">
        <v>10</v>
      </c>
      <c r="H21" t="s">
        <v>123</v>
      </c>
      <c r="I21" s="30">
        <v>2.6003287050458634E-2</v>
      </c>
      <c r="J21" s="31">
        <f t="shared" si="1"/>
        <v>9244676.4199999999</v>
      </c>
      <c r="K21" s="31">
        <f t="shared" si="2"/>
        <v>3992701.79</v>
      </c>
    </row>
    <row r="22" spans="1:11" x14ac:dyDescent="0.25">
      <c r="A22" s="29" t="str">
        <f t="shared" si="0"/>
        <v>K2-Urban-Dallas-STAR Kids</v>
      </c>
      <c r="B22" s="29" t="s">
        <v>108</v>
      </c>
      <c r="C22" t="s">
        <v>21</v>
      </c>
      <c r="D22" s="28">
        <v>164132662.2856127</v>
      </c>
      <c r="E22" t="s">
        <v>21</v>
      </c>
      <c r="F22" t="s">
        <v>20</v>
      </c>
      <c r="G22" t="s">
        <v>6</v>
      </c>
      <c r="H22" t="s">
        <v>123</v>
      </c>
      <c r="I22" s="30">
        <v>0</v>
      </c>
      <c r="J22" s="31">
        <f t="shared" si="1"/>
        <v>0</v>
      </c>
      <c r="K22" s="31">
        <f t="shared" si="2"/>
        <v>0</v>
      </c>
    </row>
    <row r="23" spans="1:11" x14ac:dyDescent="0.25">
      <c r="A23" s="29" t="str">
        <f t="shared" si="0"/>
        <v>37-Urban-El Paso-STAR</v>
      </c>
      <c r="B23" s="29">
        <v>37</v>
      </c>
      <c r="C23" t="s">
        <v>44</v>
      </c>
      <c r="D23" s="28">
        <v>97052670.392179996</v>
      </c>
      <c r="E23" t="s">
        <v>44</v>
      </c>
      <c r="F23" t="s">
        <v>45</v>
      </c>
      <c r="G23" t="s">
        <v>10</v>
      </c>
      <c r="H23" t="s">
        <v>123</v>
      </c>
      <c r="I23" s="30">
        <v>0</v>
      </c>
      <c r="J23" s="31">
        <f t="shared" si="1"/>
        <v>0</v>
      </c>
      <c r="K23" s="31">
        <f t="shared" si="2"/>
        <v>0</v>
      </c>
    </row>
    <row r="24" spans="1:11" x14ac:dyDescent="0.25">
      <c r="A24" s="29" t="str">
        <f t="shared" si="0"/>
        <v>S2-Urban-El Paso-STAR+PLUS</v>
      </c>
      <c r="B24" s="29" t="s">
        <v>43</v>
      </c>
      <c r="C24" t="s">
        <v>44</v>
      </c>
      <c r="D24" s="28">
        <v>93146959.923943251</v>
      </c>
      <c r="E24" t="s">
        <v>44</v>
      </c>
      <c r="F24" t="s">
        <v>45</v>
      </c>
      <c r="G24" t="s">
        <v>14</v>
      </c>
      <c r="H24" t="s">
        <v>123</v>
      </c>
      <c r="I24" s="30">
        <v>4.3247235776152318E-2</v>
      </c>
      <c r="J24" s="31">
        <f t="shared" si="1"/>
        <v>4028348.54</v>
      </c>
      <c r="K24" s="31">
        <f t="shared" si="2"/>
        <v>1739811.51</v>
      </c>
    </row>
    <row r="25" spans="1:11" x14ac:dyDescent="0.25">
      <c r="A25" s="29" t="str">
        <f t="shared" si="0"/>
        <v>31-Urban-EL PASO-STAR</v>
      </c>
      <c r="B25" s="29">
        <v>31</v>
      </c>
      <c r="C25" t="s">
        <v>28</v>
      </c>
      <c r="D25" s="28">
        <v>7452375.3546443209</v>
      </c>
      <c r="E25" t="s">
        <v>28</v>
      </c>
      <c r="F25" t="s">
        <v>145</v>
      </c>
      <c r="G25" t="s">
        <v>10</v>
      </c>
      <c r="H25" t="s">
        <v>123</v>
      </c>
      <c r="I25" s="30">
        <v>0</v>
      </c>
      <c r="J25" s="31">
        <f t="shared" si="1"/>
        <v>0</v>
      </c>
      <c r="K25" s="31">
        <f t="shared" si="2"/>
        <v>0</v>
      </c>
    </row>
    <row r="26" spans="1:11" x14ac:dyDescent="0.25">
      <c r="A26" s="29" t="str">
        <f t="shared" si="0"/>
        <v>33-Urban-EL PASO-STAR+PLUS</v>
      </c>
      <c r="B26" s="29">
        <v>33</v>
      </c>
      <c r="C26" t="s">
        <v>28</v>
      </c>
      <c r="D26" s="28">
        <v>123395109.16634838</v>
      </c>
      <c r="E26" t="s">
        <v>28</v>
      </c>
      <c r="F26" t="s">
        <v>145</v>
      </c>
      <c r="G26" t="s">
        <v>14</v>
      </c>
      <c r="H26" t="s">
        <v>123</v>
      </c>
      <c r="I26" s="30">
        <v>4.3247235776152318E-2</v>
      </c>
      <c r="J26" s="31">
        <f t="shared" si="1"/>
        <v>5336497.38</v>
      </c>
      <c r="K26" s="31">
        <f t="shared" si="2"/>
        <v>2304790.5299999998</v>
      </c>
    </row>
    <row r="27" spans="1:11" x14ac:dyDescent="0.25">
      <c r="A27" s="29" t="str">
        <f t="shared" si="0"/>
        <v>36-Urban-El Paso-STAR</v>
      </c>
      <c r="B27" s="29">
        <v>36</v>
      </c>
      <c r="C27" t="s">
        <v>8</v>
      </c>
      <c r="D27" s="28">
        <v>68919484.326229006</v>
      </c>
      <c r="E27" t="s">
        <v>8</v>
      </c>
      <c r="F27" t="s">
        <v>45</v>
      </c>
      <c r="G27" t="s">
        <v>10</v>
      </c>
      <c r="H27" t="s">
        <v>123</v>
      </c>
      <c r="I27" s="30">
        <v>0</v>
      </c>
      <c r="J27" s="31">
        <f t="shared" si="1"/>
        <v>0</v>
      </c>
      <c r="K27" s="31">
        <f t="shared" si="2"/>
        <v>0</v>
      </c>
    </row>
    <row r="28" spans="1:11" x14ac:dyDescent="0.25">
      <c r="A28" s="29" t="str">
        <f t="shared" si="0"/>
        <v>KF-Urban-El Paso-STAR Kids</v>
      </c>
      <c r="B28" s="29" t="s">
        <v>102</v>
      </c>
      <c r="C28" t="s">
        <v>8</v>
      </c>
      <c r="D28" s="28">
        <v>38777843.700360492</v>
      </c>
      <c r="E28" t="s">
        <v>8</v>
      </c>
      <c r="F28" t="s">
        <v>45</v>
      </c>
      <c r="G28" t="s">
        <v>6</v>
      </c>
      <c r="H28" t="s">
        <v>123</v>
      </c>
      <c r="I28" s="30">
        <v>0</v>
      </c>
      <c r="J28" s="31">
        <f t="shared" si="1"/>
        <v>0</v>
      </c>
      <c r="K28" s="31">
        <f t="shared" si="2"/>
        <v>0</v>
      </c>
    </row>
    <row r="29" spans="1:11" x14ac:dyDescent="0.25">
      <c r="A29" s="29" t="str">
        <f t="shared" si="0"/>
        <v>34-Urban-El Paso-STAR+PLUS</v>
      </c>
      <c r="B29" s="29">
        <v>34</v>
      </c>
      <c r="C29" t="s">
        <v>21</v>
      </c>
      <c r="D29" s="28">
        <v>0</v>
      </c>
      <c r="E29" t="s">
        <v>21</v>
      </c>
      <c r="F29" t="s">
        <v>45</v>
      </c>
      <c r="G29" t="s">
        <v>14</v>
      </c>
      <c r="H29" t="s">
        <v>123</v>
      </c>
      <c r="I29" s="30">
        <v>4.3247235776152318E-2</v>
      </c>
      <c r="J29" s="31">
        <f t="shared" si="1"/>
        <v>0</v>
      </c>
      <c r="K29" s="31">
        <f t="shared" si="2"/>
        <v>0</v>
      </c>
    </row>
    <row r="30" spans="1:11" x14ac:dyDescent="0.25">
      <c r="A30" s="29" t="str">
        <f t="shared" si="0"/>
        <v>K3-Urban-El Paso-STAR Kids</v>
      </c>
      <c r="B30" s="29" t="s">
        <v>55</v>
      </c>
      <c r="C30" t="s">
        <v>21</v>
      </c>
      <c r="D30" s="28">
        <v>14016757.216533026</v>
      </c>
      <c r="E30" t="s">
        <v>21</v>
      </c>
      <c r="F30" t="s">
        <v>45</v>
      </c>
      <c r="G30" t="s">
        <v>6</v>
      </c>
      <c r="H30" t="s">
        <v>123</v>
      </c>
      <c r="I30" s="30">
        <v>0</v>
      </c>
      <c r="J30" s="31">
        <f t="shared" si="1"/>
        <v>0</v>
      </c>
      <c r="K30" s="31">
        <f t="shared" si="2"/>
        <v>0</v>
      </c>
    </row>
    <row r="31" spans="1:11" x14ac:dyDescent="0.25">
      <c r="A31" s="29" t="str">
        <f t="shared" si="0"/>
        <v>79-Urban-Harris-STAR</v>
      </c>
      <c r="B31" s="29">
        <v>79</v>
      </c>
      <c r="C31" t="s">
        <v>16</v>
      </c>
      <c r="D31" s="28">
        <v>406530605.80384243</v>
      </c>
      <c r="E31" t="s">
        <v>16</v>
      </c>
      <c r="F31" t="s">
        <v>13</v>
      </c>
      <c r="G31" t="s">
        <v>10</v>
      </c>
      <c r="H31" t="s">
        <v>123</v>
      </c>
      <c r="I31" s="30">
        <v>0</v>
      </c>
      <c r="J31" s="31">
        <f t="shared" si="1"/>
        <v>0</v>
      </c>
      <c r="K31" s="31">
        <f t="shared" si="2"/>
        <v>0</v>
      </c>
    </row>
    <row r="32" spans="1:11" x14ac:dyDescent="0.25">
      <c r="A32" s="29" t="str">
        <f t="shared" si="0"/>
        <v>S3-Urban-Harris-STAR+PLUS</v>
      </c>
      <c r="B32" s="29" t="s">
        <v>15</v>
      </c>
      <c r="C32" t="s">
        <v>16</v>
      </c>
      <c r="D32" s="28">
        <v>208472254.56496274</v>
      </c>
      <c r="E32" t="s">
        <v>16</v>
      </c>
      <c r="F32" t="s">
        <v>13</v>
      </c>
      <c r="G32" t="s">
        <v>14</v>
      </c>
      <c r="H32" t="s">
        <v>123</v>
      </c>
      <c r="I32" s="30">
        <v>2.43610288038448E-2</v>
      </c>
      <c r="J32" s="31">
        <f t="shared" si="1"/>
        <v>5078598.5999999996</v>
      </c>
      <c r="K32" s="31">
        <f t="shared" si="2"/>
        <v>2193406.11</v>
      </c>
    </row>
    <row r="33" spans="1:11" x14ac:dyDescent="0.25">
      <c r="A33" s="29" t="str">
        <f t="shared" si="0"/>
        <v>7G-Urban-Harris-STAR</v>
      </c>
      <c r="B33" s="29" t="s">
        <v>90</v>
      </c>
      <c r="C33" t="s">
        <v>28</v>
      </c>
      <c r="D33" s="28">
        <v>34979333.78586366</v>
      </c>
      <c r="E33" t="s">
        <v>28</v>
      </c>
      <c r="F33" t="s">
        <v>13</v>
      </c>
      <c r="G33" t="s">
        <v>10</v>
      </c>
      <c r="H33" t="s">
        <v>123</v>
      </c>
      <c r="I33" s="30">
        <v>0</v>
      </c>
      <c r="J33" s="31">
        <f t="shared" si="1"/>
        <v>0</v>
      </c>
      <c r="K33" s="31">
        <f t="shared" si="2"/>
        <v>0</v>
      </c>
    </row>
    <row r="34" spans="1:11" x14ac:dyDescent="0.25">
      <c r="A34" s="29" t="str">
        <f t="shared" si="0"/>
        <v>7S-Urban-HARRIS-STAR+PLUS</v>
      </c>
      <c r="B34" s="29" t="s">
        <v>52</v>
      </c>
      <c r="C34" t="s">
        <v>28</v>
      </c>
      <c r="D34" s="28">
        <v>234411088.01094651</v>
      </c>
      <c r="E34" t="s">
        <v>28</v>
      </c>
      <c r="F34" t="s">
        <v>146</v>
      </c>
      <c r="G34" t="s">
        <v>14</v>
      </c>
      <c r="H34" t="s">
        <v>123</v>
      </c>
      <c r="I34" s="30">
        <v>2.43610288038448E-2</v>
      </c>
      <c r="J34" s="31">
        <f t="shared" si="1"/>
        <v>5710495.2699999996</v>
      </c>
      <c r="K34" s="31">
        <f t="shared" si="2"/>
        <v>2466317.2200000002</v>
      </c>
    </row>
    <row r="35" spans="1:11" x14ac:dyDescent="0.25">
      <c r="A35" s="29" t="str">
        <f t="shared" si="0"/>
        <v>72-Urban-Harris-STAR</v>
      </c>
      <c r="B35" s="29">
        <v>72</v>
      </c>
      <c r="C35" t="s">
        <v>4</v>
      </c>
      <c r="D35" s="28">
        <v>565038535.53860629</v>
      </c>
      <c r="E35" t="s">
        <v>4</v>
      </c>
      <c r="F35" t="s">
        <v>13</v>
      </c>
      <c r="G35" t="s">
        <v>10</v>
      </c>
      <c r="H35" t="s">
        <v>123</v>
      </c>
      <c r="I35" s="30">
        <v>0</v>
      </c>
      <c r="J35" s="31">
        <f t="shared" si="1"/>
        <v>0</v>
      </c>
      <c r="K35" s="31">
        <f t="shared" si="2"/>
        <v>0</v>
      </c>
    </row>
    <row r="36" spans="1:11" x14ac:dyDescent="0.25">
      <c r="A36" s="29" t="str">
        <f t="shared" si="0"/>
        <v>KM-Urban-Harris-STAR Kids</v>
      </c>
      <c r="B36" s="29" t="s">
        <v>72</v>
      </c>
      <c r="C36" t="s">
        <v>4</v>
      </c>
      <c r="D36" s="28">
        <v>287970493.5997591</v>
      </c>
      <c r="E36" t="s">
        <v>4</v>
      </c>
      <c r="F36" t="s">
        <v>13</v>
      </c>
      <c r="G36" t="s">
        <v>6</v>
      </c>
      <c r="H36" t="s">
        <v>123</v>
      </c>
      <c r="I36" s="30">
        <v>0</v>
      </c>
      <c r="J36" s="31">
        <f t="shared" si="1"/>
        <v>0</v>
      </c>
      <c r="K36" s="31">
        <f t="shared" si="2"/>
        <v>0</v>
      </c>
    </row>
    <row r="37" spans="1:11" x14ac:dyDescent="0.25">
      <c r="A37" s="29" t="str">
        <f t="shared" si="0"/>
        <v>7H-Urban-HARRIS-STAR</v>
      </c>
      <c r="B37" s="29" t="s">
        <v>97</v>
      </c>
      <c r="C37" t="s">
        <v>12</v>
      </c>
      <c r="D37" s="28">
        <v>219748384.20860082</v>
      </c>
      <c r="E37" t="s">
        <v>12</v>
      </c>
      <c r="F37" t="s">
        <v>146</v>
      </c>
      <c r="G37" t="s">
        <v>10</v>
      </c>
      <c r="H37" t="s">
        <v>123</v>
      </c>
      <c r="I37" s="30">
        <v>0</v>
      </c>
      <c r="J37" s="31">
        <f t="shared" si="1"/>
        <v>0</v>
      </c>
      <c r="K37" s="31">
        <f t="shared" si="2"/>
        <v>0</v>
      </c>
    </row>
    <row r="38" spans="1:11" x14ac:dyDescent="0.25">
      <c r="A38" s="29" t="str">
        <f t="shared" si="0"/>
        <v>7R-Urban-Harris-STAR+PLUS</v>
      </c>
      <c r="B38" s="29" t="s">
        <v>11</v>
      </c>
      <c r="C38" t="s">
        <v>12</v>
      </c>
      <c r="D38" s="28">
        <v>699614060.00816584</v>
      </c>
      <c r="E38" t="s">
        <v>12</v>
      </c>
      <c r="F38" t="s">
        <v>13</v>
      </c>
      <c r="G38" t="s">
        <v>14</v>
      </c>
      <c r="H38" t="s">
        <v>123</v>
      </c>
      <c r="I38" s="30">
        <v>2.43610288038448E-2</v>
      </c>
      <c r="J38" s="31">
        <f t="shared" si="1"/>
        <v>17043318.27</v>
      </c>
      <c r="K38" s="31">
        <f t="shared" si="2"/>
        <v>7360872.8099999996</v>
      </c>
    </row>
    <row r="39" spans="1:11" x14ac:dyDescent="0.25">
      <c r="A39" s="29" t="str">
        <f t="shared" si="0"/>
        <v>KQ-Urban-Harris-STAR Kids</v>
      </c>
      <c r="B39" s="29" t="s">
        <v>25</v>
      </c>
      <c r="C39" t="s">
        <v>12</v>
      </c>
      <c r="D39" s="28">
        <v>112918459.64081107</v>
      </c>
      <c r="E39" t="s">
        <v>12</v>
      </c>
      <c r="F39" t="s">
        <v>13</v>
      </c>
      <c r="G39" t="s">
        <v>6</v>
      </c>
      <c r="H39" t="s">
        <v>123</v>
      </c>
      <c r="I39" s="30">
        <v>0</v>
      </c>
      <c r="J39" s="31">
        <f t="shared" si="1"/>
        <v>0</v>
      </c>
      <c r="K39" s="31">
        <f t="shared" si="2"/>
        <v>0</v>
      </c>
    </row>
    <row r="40" spans="1:11" x14ac:dyDescent="0.25">
      <c r="A40" s="29" t="str">
        <f t="shared" si="0"/>
        <v>71-Urban-Harris-STAR</v>
      </c>
      <c r="B40" s="29">
        <v>71</v>
      </c>
      <c r="C40" t="s">
        <v>21</v>
      </c>
      <c r="D40" s="28">
        <v>108907873.9828074</v>
      </c>
      <c r="E40" t="s">
        <v>21</v>
      </c>
      <c r="F40" t="s">
        <v>13</v>
      </c>
      <c r="G40" t="s">
        <v>10</v>
      </c>
      <c r="H40" t="s">
        <v>123</v>
      </c>
      <c r="I40" s="30">
        <v>0</v>
      </c>
      <c r="J40" s="31">
        <f t="shared" si="1"/>
        <v>0</v>
      </c>
      <c r="K40" s="31">
        <f t="shared" si="2"/>
        <v>0</v>
      </c>
    </row>
    <row r="41" spans="1:11" x14ac:dyDescent="0.25">
      <c r="A41" s="29" t="str">
        <f t="shared" si="0"/>
        <v>7P-Urban-Harris-STAR+PLUS</v>
      </c>
      <c r="B41" s="29" t="s">
        <v>63</v>
      </c>
      <c r="C41" t="s">
        <v>21</v>
      </c>
      <c r="D41" s="28">
        <v>0</v>
      </c>
      <c r="E41" t="s">
        <v>21</v>
      </c>
      <c r="F41" t="s">
        <v>13</v>
      </c>
      <c r="G41" t="s">
        <v>14</v>
      </c>
      <c r="H41" t="s">
        <v>123</v>
      </c>
      <c r="I41" s="30">
        <v>2.43610288038448E-2</v>
      </c>
      <c r="J41" s="31">
        <f t="shared" si="1"/>
        <v>0</v>
      </c>
      <c r="K41" s="31">
        <f t="shared" si="2"/>
        <v>0</v>
      </c>
    </row>
    <row r="42" spans="1:11" x14ac:dyDescent="0.25">
      <c r="A42" s="29" t="str">
        <f t="shared" si="0"/>
        <v>K4-Urban-Harris-STAR Kids</v>
      </c>
      <c r="B42" s="29" t="s">
        <v>100</v>
      </c>
      <c r="C42" t="s">
        <v>21</v>
      </c>
      <c r="D42" s="28">
        <v>58676563.228098676</v>
      </c>
      <c r="E42" t="s">
        <v>21</v>
      </c>
      <c r="F42" t="s">
        <v>13</v>
      </c>
      <c r="G42" t="s">
        <v>6</v>
      </c>
      <c r="H42" t="s">
        <v>123</v>
      </c>
      <c r="I42" s="30">
        <v>0</v>
      </c>
      <c r="J42" s="31">
        <f t="shared" si="1"/>
        <v>0</v>
      </c>
      <c r="K42" s="31">
        <f t="shared" si="2"/>
        <v>0</v>
      </c>
    </row>
    <row r="43" spans="1:11" x14ac:dyDescent="0.25">
      <c r="A43" s="29" t="str">
        <f t="shared" si="0"/>
        <v>H4-Urban-Hidalgo-STAR</v>
      </c>
      <c r="B43" s="29" t="s">
        <v>81</v>
      </c>
      <c r="C43" t="s">
        <v>33</v>
      </c>
      <c r="D43" s="28">
        <v>195738683.27545452</v>
      </c>
      <c r="E43" t="s">
        <v>33</v>
      </c>
      <c r="F43" t="s">
        <v>66</v>
      </c>
      <c r="G43" t="s">
        <v>10</v>
      </c>
      <c r="H43" t="s">
        <v>123</v>
      </c>
      <c r="I43" s="30">
        <v>0</v>
      </c>
      <c r="J43" s="31">
        <f t="shared" si="1"/>
        <v>0</v>
      </c>
      <c r="K43" s="31">
        <f t="shared" si="2"/>
        <v>0</v>
      </c>
    </row>
    <row r="44" spans="1:11" x14ac:dyDescent="0.25">
      <c r="A44" s="29" t="str">
        <f t="shared" si="0"/>
        <v>KC-Urban-Hidalgo-STAR Kids</v>
      </c>
      <c r="B44" s="29" t="s">
        <v>91</v>
      </c>
      <c r="C44" t="s">
        <v>33</v>
      </c>
      <c r="D44" s="28">
        <v>67067922.823999077</v>
      </c>
      <c r="E44" t="s">
        <v>33</v>
      </c>
      <c r="F44" t="s">
        <v>66</v>
      </c>
      <c r="G44" t="s">
        <v>6</v>
      </c>
      <c r="H44" t="s">
        <v>123</v>
      </c>
      <c r="I44" s="30">
        <v>0</v>
      </c>
      <c r="J44" s="31">
        <f t="shared" si="1"/>
        <v>0</v>
      </c>
      <c r="K44" s="31">
        <f t="shared" si="2"/>
        <v>0</v>
      </c>
    </row>
    <row r="45" spans="1:11" x14ac:dyDescent="0.25">
      <c r="A45" s="29" t="str">
        <f t="shared" si="0"/>
        <v>H3-Urban-Hidalgo-STAR</v>
      </c>
      <c r="B45" s="29" t="s">
        <v>65</v>
      </c>
      <c r="C45" t="s">
        <v>28</v>
      </c>
      <c r="D45" s="28">
        <v>60188202.960852161</v>
      </c>
      <c r="E45" t="s">
        <v>28</v>
      </c>
      <c r="F45" t="s">
        <v>66</v>
      </c>
      <c r="G45" t="s">
        <v>10</v>
      </c>
      <c r="H45" t="s">
        <v>123</v>
      </c>
      <c r="I45" s="30">
        <v>0</v>
      </c>
      <c r="J45" s="31">
        <f t="shared" si="1"/>
        <v>0</v>
      </c>
      <c r="K45" s="31">
        <f t="shared" si="2"/>
        <v>0</v>
      </c>
    </row>
    <row r="46" spans="1:11" x14ac:dyDescent="0.25">
      <c r="A46" s="29" t="str">
        <f t="shared" si="0"/>
        <v>H6-Urban-Hidalgo-STAR+PLUS</v>
      </c>
      <c r="B46" s="29" t="s">
        <v>84</v>
      </c>
      <c r="C46" t="s">
        <v>28</v>
      </c>
      <c r="D46" s="28">
        <v>370904938.38358426</v>
      </c>
      <c r="E46" t="s">
        <v>28</v>
      </c>
      <c r="F46" t="s">
        <v>66</v>
      </c>
      <c r="G46" t="s">
        <v>14</v>
      </c>
      <c r="H46" t="s">
        <v>123</v>
      </c>
      <c r="I46" s="30">
        <v>2.8141104088843859E-2</v>
      </c>
      <c r="J46" s="31">
        <f t="shared" si="1"/>
        <v>10437674.48</v>
      </c>
      <c r="K46" s="31">
        <f t="shared" si="2"/>
        <v>4507948.1100000003</v>
      </c>
    </row>
    <row r="47" spans="1:11" x14ac:dyDescent="0.25">
      <c r="A47" s="29" t="str">
        <f t="shared" si="0"/>
        <v>H2-Urban-Hidalgo-STAR</v>
      </c>
      <c r="B47" s="29" t="s">
        <v>79</v>
      </c>
      <c r="C47" t="s">
        <v>8</v>
      </c>
      <c r="D47" s="28">
        <v>258174022.02956432</v>
      </c>
      <c r="E47" t="s">
        <v>8</v>
      </c>
      <c r="F47" t="s">
        <v>66</v>
      </c>
      <c r="G47" t="s">
        <v>10</v>
      </c>
      <c r="H47" t="s">
        <v>123</v>
      </c>
      <c r="I47" s="30">
        <v>0</v>
      </c>
      <c r="J47" s="31">
        <f t="shared" si="1"/>
        <v>0</v>
      </c>
      <c r="K47" s="31">
        <f t="shared" si="2"/>
        <v>0</v>
      </c>
    </row>
    <row r="48" spans="1:11" x14ac:dyDescent="0.25">
      <c r="A48" s="29" t="str">
        <f t="shared" si="0"/>
        <v>H5-Urban-Hidalgo-STAR+PLUS</v>
      </c>
      <c r="B48" s="29" t="s">
        <v>77</v>
      </c>
      <c r="C48" t="s">
        <v>8</v>
      </c>
      <c r="D48" s="28">
        <v>495822746.04176861</v>
      </c>
      <c r="E48" t="s">
        <v>8</v>
      </c>
      <c r="F48" t="s">
        <v>66</v>
      </c>
      <c r="G48" t="s">
        <v>14</v>
      </c>
      <c r="H48" t="s">
        <v>123</v>
      </c>
      <c r="I48" s="30">
        <v>2.8141104088843859E-2</v>
      </c>
      <c r="J48" s="31">
        <f t="shared" si="1"/>
        <v>13952999.51</v>
      </c>
      <c r="K48" s="31">
        <f t="shared" si="2"/>
        <v>6026188.8600000003</v>
      </c>
    </row>
    <row r="49" spans="1:11" x14ac:dyDescent="0.25">
      <c r="A49" s="29" t="str">
        <f t="shared" si="0"/>
        <v>KG-Urban-Hidalgo-STAR Kids</v>
      </c>
      <c r="B49" s="29" t="s">
        <v>71</v>
      </c>
      <c r="C49" t="s">
        <v>8</v>
      </c>
      <c r="D49" s="28">
        <v>126262473.03774117</v>
      </c>
      <c r="E49" t="s">
        <v>8</v>
      </c>
      <c r="F49" t="s">
        <v>66</v>
      </c>
      <c r="G49" t="s">
        <v>6</v>
      </c>
      <c r="H49" t="s">
        <v>123</v>
      </c>
      <c r="I49" s="30">
        <v>0</v>
      </c>
      <c r="J49" s="31">
        <f t="shared" si="1"/>
        <v>0</v>
      </c>
      <c r="K49" s="31">
        <f t="shared" si="2"/>
        <v>0</v>
      </c>
    </row>
    <row r="50" spans="1:11" x14ac:dyDescent="0.25">
      <c r="A50" s="29" t="str">
        <f t="shared" si="0"/>
        <v>H1-Urban-Hidalgo-STAR</v>
      </c>
      <c r="B50" s="29" t="s">
        <v>98</v>
      </c>
      <c r="C50" t="s">
        <v>12</v>
      </c>
      <c r="D50" s="28">
        <v>70292661.134165034</v>
      </c>
      <c r="E50" t="s">
        <v>12</v>
      </c>
      <c r="F50" t="s">
        <v>66</v>
      </c>
      <c r="G50" t="s">
        <v>10</v>
      </c>
      <c r="H50" t="s">
        <v>123</v>
      </c>
      <c r="I50" s="30">
        <v>0</v>
      </c>
      <c r="J50" s="31">
        <f t="shared" si="1"/>
        <v>0</v>
      </c>
      <c r="K50" s="31">
        <f t="shared" si="2"/>
        <v>0</v>
      </c>
    </row>
    <row r="51" spans="1:11" x14ac:dyDescent="0.25">
      <c r="A51" s="29" t="str">
        <f t="shared" si="0"/>
        <v>KR-Urban-Hidalgo-STAR Kids</v>
      </c>
      <c r="B51" s="29" t="s">
        <v>104</v>
      </c>
      <c r="C51" t="s">
        <v>12</v>
      </c>
      <c r="D51" s="28">
        <v>48732335.424224176</v>
      </c>
      <c r="E51" t="s">
        <v>12</v>
      </c>
      <c r="F51" t="s">
        <v>66</v>
      </c>
      <c r="G51" t="s">
        <v>6</v>
      </c>
      <c r="H51" t="s">
        <v>123</v>
      </c>
      <c r="I51" s="30">
        <v>0</v>
      </c>
      <c r="J51" s="31">
        <f t="shared" si="1"/>
        <v>0</v>
      </c>
      <c r="K51" s="31">
        <f t="shared" si="2"/>
        <v>0</v>
      </c>
    </row>
    <row r="52" spans="1:11" x14ac:dyDescent="0.25">
      <c r="A52" s="29" t="str">
        <f t="shared" si="0"/>
        <v>S7-Urban-Hidalgo-STAR+PLUS</v>
      </c>
      <c r="B52" s="29" t="s">
        <v>69</v>
      </c>
      <c r="C52" t="s">
        <v>12</v>
      </c>
      <c r="D52" s="28">
        <v>16104379.646573782</v>
      </c>
      <c r="E52" t="s">
        <v>12</v>
      </c>
      <c r="F52" t="s">
        <v>66</v>
      </c>
      <c r="G52" t="s">
        <v>14</v>
      </c>
      <c r="H52" t="s">
        <v>123</v>
      </c>
      <c r="I52" s="30">
        <v>2.8141104088843859E-2</v>
      </c>
      <c r="J52" s="31">
        <f t="shared" si="1"/>
        <v>453195.02</v>
      </c>
      <c r="K52" s="31">
        <f t="shared" si="2"/>
        <v>195731.3</v>
      </c>
    </row>
    <row r="53" spans="1:11" x14ac:dyDescent="0.25">
      <c r="A53" s="29" t="str">
        <f t="shared" si="0"/>
        <v>KN-Urban-Jefferson-STAR Kids</v>
      </c>
      <c r="B53" s="29" t="s">
        <v>3</v>
      </c>
      <c r="C53" t="s">
        <v>4</v>
      </c>
      <c r="D53" s="28">
        <v>31700974.270557612</v>
      </c>
      <c r="E53" t="s">
        <v>4</v>
      </c>
      <c r="F53" t="s">
        <v>5</v>
      </c>
      <c r="G53" t="s">
        <v>6</v>
      </c>
      <c r="H53" t="s">
        <v>123</v>
      </c>
      <c r="I53" s="30">
        <v>0</v>
      </c>
      <c r="J53" s="31">
        <f t="shared" si="1"/>
        <v>0</v>
      </c>
      <c r="K53" s="31">
        <f t="shared" si="2"/>
        <v>0</v>
      </c>
    </row>
    <row r="54" spans="1:11" x14ac:dyDescent="0.25">
      <c r="A54" s="29" t="str">
        <f t="shared" si="0"/>
        <v>8S-Urban-Jefferson-STAR+PLUS</v>
      </c>
      <c r="B54" s="29" t="s">
        <v>30</v>
      </c>
      <c r="C54" t="s">
        <v>12</v>
      </c>
      <c r="D54" s="28">
        <v>0</v>
      </c>
      <c r="E54" t="s">
        <v>12</v>
      </c>
      <c r="F54" t="s">
        <v>5</v>
      </c>
      <c r="G54" t="s">
        <v>14</v>
      </c>
      <c r="H54" t="s">
        <v>123</v>
      </c>
      <c r="I54" s="30">
        <v>4.2858443876116689E-2</v>
      </c>
      <c r="J54" s="31">
        <f t="shared" si="1"/>
        <v>0</v>
      </c>
      <c r="K54" s="31">
        <f t="shared" si="2"/>
        <v>0</v>
      </c>
    </row>
    <row r="55" spans="1:11" x14ac:dyDescent="0.25">
      <c r="A55" s="29" t="str">
        <f t="shared" si="0"/>
        <v>KS-Urban-Jefferson-STAR Kids</v>
      </c>
      <c r="B55" s="29" t="s">
        <v>106</v>
      </c>
      <c r="C55" t="s">
        <v>12</v>
      </c>
      <c r="D55" s="28">
        <v>18132133.832019776</v>
      </c>
      <c r="E55" t="s">
        <v>12</v>
      </c>
      <c r="F55" t="s">
        <v>5</v>
      </c>
      <c r="G55" t="s">
        <v>6</v>
      </c>
      <c r="H55" t="s">
        <v>123</v>
      </c>
      <c r="I55" s="30">
        <v>0</v>
      </c>
      <c r="J55" s="31">
        <f t="shared" si="1"/>
        <v>0</v>
      </c>
      <c r="K55" s="31">
        <f t="shared" si="2"/>
        <v>0</v>
      </c>
    </row>
    <row r="56" spans="1:11" x14ac:dyDescent="0.25">
      <c r="A56" s="29" t="str">
        <f t="shared" si="0"/>
        <v>8H-Urban-Jefferson-STAR</v>
      </c>
      <c r="B56" s="29" t="s">
        <v>93</v>
      </c>
      <c r="C56" t="s">
        <v>16</v>
      </c>
      <c r="D56" s="28">
        <v>32911726.805376306</v>
      </c>
      <c r="E56" t="s">
        <v>16</v>
      </c>
      <c r="F56" t="s">
        <v>5</v>
      </c>
      <c r="G56" t="s">
        <v>10</v>
      </c>
      <c r="H56" t="s">
        <v>123</v>
      </c>
      <c r="I56" s="30">
        <v>0</v>
      </c>
      <c r="J56" s="31">
        <f t="shared" si="1"/>
        <v>0</v>
      </c>
      <c r="K56" s="31">
        <f t="shared" si="2"/>
        <v>0</v>
      </c>
    </row>
    <row r="57" spans="1:11" x14ac:dyDescent="0.25">
      <c r="A57" s="29" t="str">
        <f t="shared" si="0"/>
        <v>8J-Urban-Jefferson-STAR</v>
      </c>
      <c r="B57" s="29" t="s">
        <v>87</v>
      </c>
      <c r="C57" t="s">
        <v>28</v>
      </c>
      <c r="D57" s="28">
        <v>6528061.4547503106</v>
      </c>
      <c r="E57" t="s">
        <v>28</v>
      </c>
      <c r="F57" t="s">
        <v>5</v>
      </c>
      <c r="G57" t="s">
        <v>10</v>
      </c>
      <c r="H57" t="s">
        <v>123</v>
      </c>
      <c r="I57" s="30">
        <v>0</v>
      </c>
      <c r="J57" s="31">
        <f t="shared" si="1"/>
        <v>0</v>
      </c>
      <c r="K57" s="31">
        <f t="shared" si="2"/>
        <v>0</v>
      </c>
    </row>
    <row r="58" spans="1:11" x14ac:dyDescent="0.25">
      <c r="A58" s="29" t="str">
        <f t="shared" si="0"/>
        <v>8T-Urban-Jefferson-STAR+PLUS</v>
      </c>
      <c r="B58" s="29" t="s">
        <v>27</v>
      </c>
      <c r="C58" t="s">
        <v>28</v>
      </c>
      <c r="D58" s="28">
        <v>85833470.857238904</v>
      </c>
      <c r="E58" t="s">
        <v>28</v>
      </c>
      <c r="F58" t="s">
        <v>5</v>
      </c>
      <c r="G58" t="s">
        <v>14</v>
      </c>
      <c r="H58" t="s">
        <v>123</v>
      </c>
      <c r="I58" s="30">
        <v>4.2858443876116689E-2</v>
      </c>
      <c r="J58" s="31">
        <f t="shared" si="1"/>
        <v>3678688.99</v>
      </c>
      <c r="K58" s="31">
        <f t="shared" si="2"/>
        <v>1588796.35</v>
      </c>
    </row>
    <row r="59" spans="1:11" x14ac:dyDescent="0.25">
      <c r="A59" s="29" t="str">
        <f t="shared" si="0"/>
        <v>8K-Urban-Jefferson-STAR</v>
      </c>
      <c r="B59" s="29" t="s">
        <v>57</v>
      </c>
      <c r="C59" t="s">
        <v>4</v>
      </c>
      <c r="D59" s="28">
        <v>61141548.109293379</v>
      </c>
      <c r="E59" t="s">
        <v>4</v>
      </c>
      <c r="F59" t="s">
        <v>5</v>
      </c>
      <c r="G59" t="s">
        <v>10</v>
      </c>
      <c r="H59" t="s">
        <v>123</v>
      </c>
      <c r="I59" s="30">
        <v>0</v>
      </c>
      <c r="J59" s="31">
        <f t="shared" si="1"/>
        <v>0</v>
      </c>
      <c r="K59" s="31">
        <f t="shared" si="2"/>
        <v>0</v>
      </c>
    </row>
    <row r="60" spans="1:11" x14ac:dyDescent="0.25">
      <c r="A60" s="29" t="str">
        <f t="shared" si="0"/>
        <v>8L-Urban-Jefferson-STAR</v>
      </c>
      <c r="B60" s="29" t="s">
        <v>86</v>
      </c>
      <c r="C60" t="s">
        <v>12</v>
      </c>
      <c r="D60" s="28">
        <v>37994638.417682275</v>
      </c>
      <c r="E60" t="s">
        <v>12</v>
      </c>
      <c r="F60" t="s">
        <v>5</v>
      </c>
      <c r="G60" t="s">
        <v>10</v>
      </c>
      <c r="H60" t="s">
        <v>123</v>
      </c>
      <c r="I60" s="30">
        <v>0</v>
      </c>
      <c r="J60" s="31">
        <f t="shared" si="1"/>
        <v>0</v>
      </c>
      <c r="K60" s="31">
        <f t="shared" si="2"/>
        <v>0</v>
      </c>
    </row>
    <row r="61" spans="1:11" x14ac:dyDescent="0.25">
      <c r="A61" s="29" t="str">
        <f t="shared" si="0"/>
        <v>8G-Urban-Jefferson-STAR</v>
      </c>
      <c r="B61" s="29" t="s">
        <v>62</v>
      </c>
      <c r="C61" t="s">
        <v>21</v>
      </c>
      <c r="D61" s="28">
        <v>12393665.224928588</v>
      </c>
      <c r="E61" t="s">
        <v>21</v>
      </c>
      <c r="F61" t="s">
        <v>5</v>
      </c>
      <c r="G61" t="s">
        <v>10</v>
      </c>
      <c r="H61" t="s">
        <v>123</v>
      </c>
      <c r="I61" s="30">
        <v>0</v>
      </c>
      <c r="J61" s="31">
        <f t="shared" si="1"/>
        <v>0</v>
      </c>
      <c r="K61" s="31">
        <f t="shared" si="2"/>
        <v>0</v>
      </c>
    </row>
    <row r="62" spans="1:11" x14ac:dyDescent="0.25">
      <c r="A62" s="29" t="str">
        <f t="shared" si="0"/>
        <v>8R-Urban-Jefferson-STAR+PLUS</v>
      </c>
      <c r="B62" s="29" t="s">
        <v>35</v>
      </c>
      <c r="C62" t="s">
        <v>21</v>
      </c>
      <c r="D62" s="28">
        <v>87213744.688603953</v>
      </c>
      <c r="E62" t="s">
        <v>21</v>
      </c>
      <c r="F62" t="s">
        <v>5</v>
      </c>
      <c r="G62" t="s">
        <v>14</v>
      </c>
      <c r="H62" t="s">
        <v>123</v>
      </c>
      <c r="I62" s="30">
        <v>4.2858443876116689E-2</v>
      </c>
      <c r="J62" s="31">
        <f t="shared" si="1"/>
        <v>3737845.38</v>
      </c>
      <c r="K62" s="31">
        <f t="shared" si="2"/>
        <v>1614345.52</v>
      </c>
    </row>
    <row r="63" spans="1:11" x14ac:dyDescent="0.25">
      <c r="A63" s="29" t="str">
        <f t="shared" si="0"/>
        <v>50-Urban-Lubbock-STAR</v>
      </c>
      <c r="B63" s="29">
        <v>50</v>
      </c>
      <c r="C63" t="s">
        <v>32</v>
      </c>
      <c r="D63" s="28">
        <v>53842468.356058255</v>
      </c>
      <c r="E63" t="s">
        <v>32</v>
      </c>
      <c r="F63" t="s">
        <v>58</v>
      </c>
      <c r="G63" t="s">
        <v>10</v>
      </c>
      <c r="H63" t="s">
        <v>123</v>
      </c>
      <c r="I63" s="30">
        <v>0</v>
      </c>
      <c r="J63" s="31">
        <f t="shared" si="1"/>
        <v>0</v>
      </c>
      <c r="K63" s="31">
        <f t="shared" si="2"/>
        <v>0</v>
      </c>
    </row>
    <row r="64" spans="1:11" x14ac:dyDescent="0.25">
      <c r="A64" s="29" t="str">
        <f t="shared" si="0"/>
        <v>52-Urban-Lubbock-STAR</v>
      </c>
      <c r="B64" s="29">
        <v>52</v>
      </c>
      <c r="C64" t="s">
        <v>8</v>
      </c>
      <c r="D64" s="28">
        <v>52143172.797881037</v>
      </c>
      <c r="E64" t="s">
        <v>8</v>
      </c>
      <c r="F64" t="s">
        <v>58</v>
      </c>
      <c r="G64" t="s">
        <v>10</v>
      </c>
      <c r="H64" t="s">
        <v>123</v>
      </c>
      <c r="I64" s="30">
        <v>0</v>
      </c>
      <c r="J64" s="31">
        <f t="shared" si="1"/>
        <v>0</v>
      </c>
      <c r="K64" s="31">
        <f t="shared" si="2"/>
        <v>0</v>
      </c>
    </row>
    <row r="65" spans="1:11" x14ac:dyDescent="0.25">
      <c r="A65" s="29" t="str">
        <f t="shared" si="0"/>
        <v>5B-Urban-LUBBOCK-STAR+PLUS</v>
      </c>
      <c r="B65" s="29" t="s">
        <v>94</v>
      </c>
      <c r="C65" t="s">
        <v>8</v>
      </c>
      <c r="D65" s="28">
        <v>59928330.565520525</v>
      </c>
      <c r="E65" t="s">
        <v>8</v>
      </c>
      <c r="F65" t="s">
        <v>147</v>
      </c>
      <c r="G65" t="s">
        <v>14</v>
      </c>
      <c r="H65" t="s">
        <v>123</v>
      </c>
      <c r="I65" s="30">
        <v>1.9217023546411249E-2</v>
      </c>
      <c r="J65" s="31">
        <f t="shared" si="1"/>
        <v>1151644.1399999999</v>
      </c>
      <c r="K65" s="31">
        <f t="shared" si="2"/>
        <v>497385.89</v>
      </c>
    </row>
    <row r="66" spans="1:11" x14ac:dyDescent="0.25">
      <c r="A66" s="29" t="str">
        <f t="shared" si="0"/>
        <v>KH-Urban-Lubbock-STAR Kids</v>
      </c>
      <c r="B66" s="29" t="s">
        <v>107</v>
      </c>
      <c r="C66" t="s">
        <v>8</v>
      </c>
      <c r="D66" s="28">
        <v>20055868.51240075</v>
      </c>
      <c r="E66" t="s">
        <v>8</v>
      </c>
      <c r="F66" t="s">
        <v>58</v>
      </c>
      <c r="G66" t="s">
        <v>6</v>
      </c>
      <c r="H66" t="s">
        <v>123</v>
      </c>
      <c r="I66" s="30">
        <v>0</v>
      </c>
      <c r="J66" s="31">
        <f t="shared" si="1"/>
        <v>0</v>
      </c>
      <c r="K66" s="31">
        <f t="shared" si="2"/>
        <v>0</v>
      </c>
    </row>
    <row r="67" spans="1:11" x14ac:dyDescent="0.25">
      <c r="A67" s="29" t="str">
        <f t="shared" si="0"/>
        <v>53-Urban-LUBBOCK-STAR</v>
      </c>
      <c r="B67" s="29">
        <v>53</v>
      </c>
      <c r="C67" t="s">
        <v>21</v>
      </c>
      <c r="D67" s="28">
        <v>12641848.852092097</v>
      </c>
      <c r="E67" t="s">
        <v>21</v>
      </c>
      <c r="F67" t="s">
        <v>147</v>
      </c>
      <c r="G67" t="s">
        <v>10</v>
      </c>
      <c r="H67" t="s">
        <v>123</v>
      </c>
      <c r="I67" s="30">
        <v>0</v>
      </c>
      <c r="J67" s="31">
        <f t="shared" si="1"/>
        <v>0</v>
      </c>
      <c r="K67" s="31">
        <f t="shared" si="2"/>
        <v>0</v>
      </c>
    </row>
    <row r="68" spans="1:11" x14ac:dyDescent="0.25">
      <c r="A68" s="29" t="str">
        <f t="shared" si="0"/>
        <v>5A-Urban-LUBBOCK-STAR+PLUS</v>
      </c>
      <c r="B68" s="29" t="s">
        <v>76</v>
      </c>
      <c r="C68" t="s">
        <v>21</v>
      </c>
      <c r="D68" s="28">
        <v>51568463.422407225</v>
      </c>
      <c r="E68" t="s">
        <v>21</v>
      </c>
      <c r="F68" t="s">
        <v>147</v>
      </c>
      <c r="G68" t="s">
        <v>14</v>
      </c>
      <c r="H68" t="s">
        <v>123</v>
      </c>
      <c r="I68" s="30">
        <v>1.9217023546411249E-2</v>
      </c>
      <c r="J68" s="31">
        <f t="shared" si="1"/>
        <v>990992.38</v>
      </c>
      <c r="K68" s="31">
        <f t="shared" si="2"/>
        <v>428001.68</v>
      </c>
    </row>
    <row r="69" spans="1:11" x14ac:dyDescent="0.25">
      <c r="A69" s="29" t="str">
        <f t="shared" ref="A69:A132" si="3">_xlfn.CONCAT(B69,"-",H69,"-",F69,"-",G69)</f>
        <v>K5-Urban-Lubbock-STAR Kids</v>
      </c>
      <c r="B69" s="29" t="s">
        <v>105</v>
      </c>
      <c r="C69" t="s">
        <v>21</v>
      </c>
      <c r="D69" s="28">
        <v>14611921.573287304</v>
      </c>
      <c r="E69" t="s">
        <v>21</v>
      </c>
      <c r="F69" t="s">
        <v>58</v>
      </c>
      <c r="G69" t="s">
        <v>6</v>
      </c>
      <c r="H69" t="s">
        <v>123</v>
      </c>
      <c r="I69" s="30">
        <v>0</v>
      </c>
      <c r="J69" s="31">
        <f t="shared" ref="J69:J132" si="4">ROUND(D69*I69,2)</f>
        <v>0</v>
      </c>
      <c r="K69" s="31">
        <f t="shared" ref="K69:K132" si="5">ROUND(J69*$K$1*1.08,2)</f>
        <v>0</v>
      </c>
    </row>
    <row r="70" spans="1:11" x14ac:dyDescent="0.25">
      <c r="A70" s="29" t="str">
        <f t="shared" si="3"/>
        <v>K7-Urban-MRSA Central-STAR Kids</v>
      </c>
      <c r="B70" s="29" t="s">
        <v>47</v>
      </c>
      <c r="C70" t="s">
        <v>48</v>
      </c>
      <c r="D70" s="28">
        <v>50484695.641950414</v>
      </c>
      <c r="E70" t="s">
        <v>48</v>
      </c>
      <c r="F70" t="s">
        <v>18</v>
      </c>
      <c r="G70" t="s">
        <v>6</v>
      </c>
      <c r="H70" t="s">
        <v>123</v>
      </c>
      <c r="I70" s="30">
        <v>0</v>
      </c>
      <c r="J70" s="31">
        <f t="shared" si="4"/>
        <v>0</v>
      </c>
      <c r="K70" s="31">
        <f t="shared" si="5"/>
        <v>0</v>
      </c>
    </row>
    <row r="71" spans="1:11" x14ac:dyDescent="0.25">
      <c r="A71" s="29" t="str">
        <f t="shared" si="3"/>
        <v>C3-Urban-MRSA Central-STAR</v>
      </c>
      <c r="B71" s="29" t="s">
        <v>36</v>
      </c>
      <c r="C71" t="s">
        <v>37</v>
      </c>
      <c r="D71" s="28">
        <v>66005747.354986683</v>
      </c>
      <c r="E71" t="s">
        <v>37</v>
      </c>
      <c r="F71" t="s">
        <v>18</v>
      </c>
      <c r="G71" t="s">
        <v>10</v>
      </c>
      <c r="H71" t="s">
        <v>123</v>
      </c>
      <c r="I71" s="30">
        <v>3.5323848369360269E-18</v>
      </c>
      <c r="J71" s="31">
        <f t="shared" si="4"/>
        <v>0</v>
      </c>
      <c r="K71" s="31">
        <f t="shared" si="5"/>
        <v>0</v>
      </c>
    </row>
    <row r="72" spans="1:11" x14ac:dyDescent="0.25">
      <c r="A72" s="29" t="str">
        <f t="shared" si="3"/>
        <v>C2-Urban-MRSA Central-STAR</v>
      </c>
      <c r="B72" s="29" t="s">
        <v>17</v>
      </c>
      <c r="C72" t="s">
        <v>8</v>
      </c>
      <c r="D72" s="28">
        <v>120626586.61209421</v>
      </c>
      <c r="E72" t="s">
        <v>8</v>
      </c>
      <c r="F72" t="s">
        <v>18</v>
      </c>
      <c r="G72" t="s">
        <v>10</v>
      </c>
      <c r="H72" t="s">
        <v>123</v>
      </c>
      <c r="I72" s="30">
        <v>3.5323848369360269E-18</v>
      </c>
      <c r="J72" s="31">
        <f t="shared" si="4"/>
        <v>0</v>
      </c>
      <c r="K72" s="31">
        <f t="shared" si="5"/>
        <v>0</v>
      </c>
    </row>
    <row r="73" spans="1:11" x14ac:dyDescent="0.25">
      <c r="A73" s="29" t="str">
        <f t="shared" si="3"/>
        <v>C4-Urban-MRSA Central-STAR+PLUS</v>
      </c>
      <c r="B73" s="29" t="s">
        <v>34</v>
      </c>
      <c r="C73" t="s">
        <v>8</v>
      </c>
      <c r="D73" s="28">
        <v>140315669.6606625</v>
      </c>
      <c r="E73" t="s">
        <v>8</v>
      </c>
      <c r="F73" t="s">
        <v>18</v>
      </c>
      <c r="G73" t="s">
        <v>14</v>
      </c>
      <c r="H73" t="s">
        <v>123</v>
      </c>
      <c r="I73" s="30">
        <v>2.2189143375013799E-2</v>
      </c>
      <c r="J73" s="31">
        <f t="shared" si="4"/>
        <v>3113484.51</v>
      </c>
      <c r="K73" s="31">
        <f t="shared" si="5"/>
        <v>1344689.05</v>
      </c>
    </row>
    <row r="74" spans="1:11" x14ac:dyDescent="0.25">
      <c r="A74" s="29" t="str">
        <f t="shared" si="3"/>
        <v>C5-Urban-MRSA Central-STAR+PLUS</v>
      </c>
      <c r="B74" s="29" t="s">
        <v>83</v>
      </c>
      <c r="C74" t="s">
        <v>12</v>
      </c>
      <c r="D74" s="28">
        <v>144390924.88831863</v>
      </c>
      <c r="E74" t="s">
        <v>12</v>
      </c>
      <c r="F74" t="s">
        <v>18</v>
      </c>
      <c r="G74" t="s">
        <v>14</v>
      </c>
      <c r="H74" t="s">
        <v>123</v>
      </c>
      <c r="I74" s="30">
        <v>2.2189143375013799E-2</v>
      </c>
      <c r="J74" s="31">
        <f t="shared" si="4"/>
        <v>3203910.93</v>
      </c>
      <c r="K74" s="31">
        <f t="shared" si="5"/>
        <v>1383743.5</v>
      </c>
    </row>
    <row r="75" spans="1:11" x14ac:dyDescent="0.25">
      <c r="A75" s="29" t="str">
        <f t="shared" si="3"/>
        <v>KT-Urban-MRSA Central-STAR Kids</v>
      </c>
      <c r="B75" s="29" t="s">
        <v>103</v>
      </c>
      <c r="C75" t="s">
        <v>12</v>
      </c>
      <c r="D75" s="28">
        <v>30375529.503940169</v>
      </c>
      <c r="E75" t="s">
        <v>12</v>
      </c>
      <c r="F75" t="s">
        <v>18</v>
      </c>
      <c r="G75" t="s">
        <v>6</v>
      </c>
      <c r="H75" t="s">
        <v>123</v>
      </c>
      <c r="I75" s="30">
        <v>0</v>
      </c>
      <c r="J75" s="31">
        <f t="shared" si="4"/>
        <v>0</v>
      </c>
      <c r="K75" s="31">
        <f t="shared" si="5"/>
        <v>0</v>
      </c>
    </row>
    <row r="76" spans="1:11" x14ac:dyDescent="0.25">
      <c r="A76" s="29" t="str">
        <f t="shared" si="3"/>
        <v>C1-Urban-MRSA Central-STAR</v>
      </c>
      <c r="B76" s="29" t="s">
        <v>101</v>
      </c>
      <c r="C76" t="s">
        <v>21</v>
      </c>
      <c r="D76" s="28">
        <v>19395047.005022023</v>
      </c>
      <c r="E76" t="s">
        <v>21</v>
      </c>
      <c r="F76" t="s">
        <v>18</v>
      </c>
      <c r="G76" t="s">
        <v>10</v>
      </c>
      <c r="H76" t="s">
        <v>123</v>
      </c>
      <c r="I76" s="30">
        <v>3.5323848369360269E-18</v>
      </c>
      <c r="J76" s="31">
        <f t="shared" si="4"/>
        <v>0</v>
      </c>
      <c r="K76" s="31">
        <f t="shared" si="5"/>
        <v>0</v>
      </c>
    </row>
    <row r="77" spans="1:11" x14ac:dyDescent="0.25">
      <c r="A77" s="29" t="str">
        <f t="shared" si="3"/>
        <v>P2-Urban-MRSA Northeast-STAR+PLUS</v>
      </c>
      <c r="B77" s="29" t="s">
        <v>49</v>
      </c>
      <c r="C77" t="s">
        <v>28</v>
      </c>
      <c r="D77" s="28">
        <v>140862678.31833008</v>
      </c>
      <c r="E77" t="s">
        <v>28</v>
      </c>
      <c r="F77" t="s">
        <v>50</v>
      </c>
      <c r="G77" t="s">
        <v>14</v>
      </c>
      <c r="H77" t="s">
        <v>123</v>
      </c>
      <c r="I77" s="30">
        <v>7.7860482084871757E-3</v>
      </c>
      <c r="J77" s="31">
        <f t="shared" si="4"/>
        <v>1096763.6000000001</v>
      </c>
      <c r="K77" s="31">
        <f t="shared" si="5"/>
        <v>473683.42</v>
      </c>
    </row>
    <row r="78" spans="1:11" x14ac:dyDescent="0.25">
      <c r="A78" s="29" t="str">
        <f t="shared" si="3"/>
        <v>N2-Urban-MRSA Northeast-STAR</v>
      </c>
      <c r="B78" s="29" t="s">
        <v>51</v>
      </c>
      <c r="C78" t="s">
        <v>8</v>
      </c>
      <c r="D78" s="28">
        <v>160311315.31884405</v>
      </c>
      <c r="E78" t="s">
        <v>8</v>
      </c>
      <c r="F78" t="s">
        <v>50</v>
      </c>
      <c r="G78" t="s">
        <v>10</v>
      </c>
      <c r="H78" t="s">
        <v>123</v>
      </c>
      <c r="I78" s="30">
        <v>0</v>
      </c>
      <c r="J78" s="31">
        <f t="shared" si="4"/>
        <v>0</v>
      </c>
      <c r="K78" s="31">
        <f t="shared" si="5"/>
        <v>0</v>
      </c>
    </row>
    <row r="79" spans="1:11" x14ac:dyDescent="0.25">
      <c r="A79" s="29" t="str">
        <f t="shared" si="3"/>
        <v>KP-Urban-MRSA Northeast-STAR Kids</v>
      </c>
      <c r="B79" s="29" t="s">
        <v>92</v>
      </c>
      <c r="C79" t="s">
        <v>4</v>
      </c>
      <c r="D79" s="28">
        <v>78647371.471858442</v>
      </c>
      <c r="E79" t="s">
        <v>4</v>
      </c>
      <c r="F79" t="s">
        <v>50</v>
      </c>
      <c r="G79" t="s">
        <v>6</v>
      </c>
      <c r="H79" t="s">
        <v>123</v>
      </c>
      <c r="I79" s="30">
        <v>0</v>
      </c>
      <c r="J79" s="31">
        <f t="shared" si="4"/>
        <v>0</v>
      </c>
      <c r="K79" s="31">
        <f t="shared" si="5"/>
        <v>0</v>
      </c>
    </row>
    <row r="80" spans="1:11" x14ac:dyDescent="0.25">
      <c r="A80" s="29" t="str">
        <f t="shared" si="3"/>
        <v>KU-Urban-MRSA Northeast-STAR Kids</v>
      </c>
      <c r="B80" s="29" t="s">
        <v>80</v>
      </c>
      <c r="C80" t="s">
        <v>12</v>
      </c>
      <c r="D80" s="28">
        <v>38411496.70861575</v>
      </c>
      <c r="E80" t="s">
        <v>12</v>
      </c>
      <c r="F80" t="s">
        <v>50</v>
      </c>
      <c r="G80" t="s">
        <v>6</v>
      </c>
      <c r="H80" t="s">
        <v>123</v>
      </c>
      <c r="I80" s="30">
        <v>0</v>
      </c>
      <c r="J80" s="31">
        <f t="shared" si="4"/>
        <v>0</v>
      </c>
      <c r="K80" s="31">
        <f t="shared" si="5"/>
        <v>0</v>
      </c>
    </row>
    <row r="81" spans="1:11" x14ac:dyDescent="0.25">
      <c r="A81" s="29" t="str">
        <f t="shared" si="3"/>
        <v>N4-Urban-MRSA Northeast-STAR+PLUS</v>
      </c>
      <c r="B81" s="29" t="s">
        <v>99</v>
      </c>
      <c r="C81" t="s">
        <v>12</v>
      </c>
      <c r="D81" s="28">
        <v>283089401.82066929</v>
      </c>
      <c r="E81" t="s">
        <v>12</v>
      </c>
      <c r="F81" t="s">
        <v>50</v>
      </c>
      <c r="G81" t="s">
        <v>14</v>
      </c>
      <c r="H81" t="s">
        <v>123</v>
      </c>
      <c r="I81" s="30">
        <v>7.7860482084871757E-3</v>
      </c>
      <c r="J81" s="31">
        <f t="shared" si="4"/>
        <v>2204147.73</v>
      </c>
      <c r="K81" s="31">
        <f t="shared" si="5"/>
        <v>951953.77</v>
      </c>
    </row>
    <row r="82" spans="1:11" x14ac:dyDescent="0.25">
      <c r="A82" s="29" t="str">
        <f t="shared" si="3"/>
        <v>N1-Urban-MRSA Northeast-STAR</v>
      </c>
      <c r="B82" s="29" t="s">
        <v>56</v>
      </c>
      <c r="C82" t="s">
        <v>21</v>
      </c>
      <c r="D82" s="28">
        <v>105797407.79308969</v>
      </c>
      <c r="E82" t="s">
        <v>21</v>
      </c>
      <c r="F82" t="s">
        <v>50</v>
      </c>
      <c r="G82" t="s">
        <v>10</v>
      </c>
      <c r="H82" t="s">
        <v>123</v>
      </c>
      <c r="I82" s="30">
        <v>0</v>
      </c>
      <c r="J82" s="31">
        <f t="shared" si="4"/>
        <v>0</v>
      </c>
      <c r="K82" s="31">
        <f t="shared" si="5"/>
        <v>0</v>
      </c>
    </row>
    <row r="83" spans="1:11" x14ac:dyDescent="0.25">
      <c r="A83" s="29" t="str">
        <f t="shared" si="3"/>
        <v>W4-Urban-MRSA West-STAR</v>
      </c>
      <c r="B83" s="29" t="s">
        <v>31</v>
      </c>
      <c r="C83" t="s">
        <v>32</v>
      </c>
      <c r="D83" s="28">
        <v>64568895.998257898</v>
      </c>
      <c r="E83" t="s">
        <v>32</v>
      </c>
      <c r="F83" t="s">
        <v>9</v>
      </c>
      <c r="G83" t="s">
        <v>10</v>
      </c>
      <c r="H83" t="s">
        <v>123</v>
      </c>
      <c r="I83" s="30">
        <v>0</v>
      </c>
      <c r="J83" s="31">
        <f t="shared" si="4"/>
        <v>0</v>
      </c>
      <c r="K83" s="31">
        <f t="shared" si="5"/>
        <v>0</v>
      </c>
    </row>
    <row r="84" spans="1:11" x14ac:dyDescent="0.25">
      <c r="A84" s="29" t="str">
        <f t="shared" si="3"/>
        <v>KJ-Urban-MRSA West-STAR Kids</v>
      </c>
      <c r="B84" s="29" t="s">
        <v>95</v>
      </c>
      <c r="C84" t="s">
        <v>8</v>
      </c>
      <c r="D84" s="28">
        <v>34500343.548937708</v>
      </c>
      <c r="E84" t="s">
        <v>8</v>
      </c>
      <c r="F84" t="s">
        <v>9</v>
      </c>
      <c r="G84" t="s">
        <v>6</v>
      </c>
      <c r="H84" t="s">
        <v>123</v>
      </c>
      <c r="I84" s="30">
        <v>0</v>
      </c>
      <c r="J84" s="31">
        <f t="shared" si="4"/>
        <v>0</v>
      </c>
      <c r="K84" s="31">
        <f t="shared" si="5"/>
        <v>0</v>
      </c>
    </row>
    <row r="85" spans="1:11" x14ac:dyDescent="0.25">
      <c r="A85" s="29" t="str">
        <f t="shared" si="3"/>
        <v>W3-Urban-MRSA West-STAR</v>
      </c>
      <c r="B85" s="29" t="s">
        <v>7</v>
      </c>
      <c r="C85" t="s">
        <v>8</v>
      </c>
      <c r="D85" s="28">
        <v>142019144.20072874</v>
      </c>
      <c r="E85" t="s">
        <v>8</v>
      </c>
      <c r="F85" t="s">
        <v>9</v>
      </c>
      <c r="G85" t="s">
        <v>10</v>
      </c>
      <c r="H85" t="s">
        <v>123</v>
      </c>
      <c r="I85" s="30">
        <v>0</v>
      </c>
      <c r="J85" s="31">
        <f t="shared" si="4"/>
        <v>0</v>
      </c>
      <c r="K85" s="31">
        <f t="shared" si="5"/>
        <v>0</v>
      </c>
    </row>
    <row r="86" spans="1:11" x14ac:dyDescent="0.25">
      <c r="A86" s="29" t="str">
        <f t="shared" si="3"/>
        <v>W6-Urban-MRSA West-STAR+PLUS</v>
      </c>
      <c r="B86" s="29" t="s">
        <v>26</v>
      </c>
      <c r="C86" t="s">
        <v>8</v>
      </c>
      <c r="D86" s="28">
        <v>191996398.46751004</v>
      </c>
      <c r="E86" t="s">
        <v>8</v>
      </c>
      <c r="F86" t="s">
        <v>9</v>
      </c>
      <c r="G86" t="s">
        <v>14</v>
      </c>
      <c r="H86" t="s">
        <v>123</v>
      </c>
      <c r="I86" s="30">
        <v>1.9508566317190591E-2</v>
      </c>
      <c r="J86" s="31">
        <f t="shared" si="4"/>
        <v>3745574.47</v>
      </c>
      <c r="K86" s="31">
        <f t="shared" si="5"/>
        <v>1617683.65</v>
      </c>
    </row>
    <row r="87" spans="1:11" x14ac:dyDescent="0.25">
      <c r="A87" s="29" t="str">
        <f t="shared" si="3"/>
        <v>K6-Urban-MRSA West-STAR Kids</v>
      </c>
      <c r="B87" s="29" t="s">
        <v>110</v>
      </c>
      <c r="C87" t="s">
        <v>21</v>
      </c>
      <c r="D87" s="28">
        <v>27273208.130979251</v>
      </c>
      <c r="E87" t="s">
        <v>21</v>
      </c>
      <c r="F87" t="s">
        <v>9</v>
      </c>
      <c r="G87" t="s">
        <v>6</v>
      </c>
      <c r="H87" t="s">
        <v>123</v>
      </c>
      <c r="I87" s="30">
        <v>0</v>
      </c>
      <c r="J87" s="31">
        <f t="shared" si="4"/>
        <v>0</v>
      </c>
      <c r="K87" s="31">
        <f t="shared" si="5"/>
        <v>0</v>
      </c>
    </row>
    <row r="88" spans="1:11" x14ac:dyDescent="0.25">
      <c r="A88" s="29" t="str">
        <f t="shared" si="3"/>
        <v>W2-Urban-MRSA West-STAR</v>
      </c>
      <c r="B88" s="29" t="s">
        <v>64</v>
      </c>
      <c r="C88" t="s">
        <v>21</v>
      </c>
      <c r="D88" s="28">
        <v>42901874.610179693</v>
      </c>
      <c r="E88" t="s">
        <v>21</v>
      </c>
      <c r="F88" t="s">
        <v>9</v>
      </c>
      <c r="G88" t="s">
        <v>10</v>
      </c>
      <c r="H88" t="s">
        <v>123</v>
      </c>
      <c r="I88" s="30">
        <v>0</v>
      </c>
      <c r="J88" s="31">
        <f t="shared" si="4"/>
        <v>0</v>
      </c>
      <c r="K88" s="31">
        <f t="shared" si="5"/>
        <v>0</v>
      </c>
    </row>
    <row r="89" spans="1:11" x14ac:dyDescent="0.25">
      <c r="A89" s="29" t="str">
        <f t="shared" si="3"/>
        <v>W5-Urban-MRSA West-STAR+PLUS</v>
      </c>
      <c r="B89" s="29" t="s">
        <v>88</v>
      </c>
      <c r="C89" t="s">
        <v>21</v>
      </c>
      <c r="D89" s="28">
        <v>131135867.8671295</v>
      </c>
      <c r="E89" t="s">
        <v>21</v>
      </c>
      <c r="F89" t="s">
        <v>9</v>
      </c>
      <c r="G89" t="s">
        <v>14</v>
      </c>
      <c r="H89" t="s">
        <v>123</v>
      </c>
      <c r="I89" s="30">
        <v>1.9508566317190591E-2</v>
      </c>
      <c r="J89" s="31">
        <f t="shared" si="4"/>
        <v>2558272.77</v>
      </c>
      <c r="K89" s="31">
        <f t="shared" si="5"/>
        <v>1104897.54</v>
      </c>
    </row>
    <row r="90" spans="1:11" x14ac:dyDescent="0.25">
      <c r="A90" s="29" t="str">
        <f t="shared" si="3"/>
        <v>82-Urban-Nueces-STAR</v>
      </c>
      <c r="B90" s="29">
        <v>82</v>
      </c>
      <c r="C90" t="s">
        <v>33</v>
      </c>
      <c r="D90" s="28">
        <v>145062791.30950171</v>
      </c>
      <c r="E90" t="s">
        <v>33</v>
      </c>
      <c r="F90" t="s">
        <v>24</v>
      </c>
      <c r="G90" t="s">
        <v>10</v>
      </c>
      <c r="H90" t="s">
        <v>123</v>
      </c>
      <c r="I90" s="30">
        <v>5.6106565520630067E-3</v>
      </c>
      <c r="J90" s="31">
        <f t="shared" si="4"/>
        <v>813897.5</v>
      </c>
      <c r="K90" s="31">
        <f t="shared" si="5"/>
        <v>351515.82</v>
      </c>
    </row>
    <row r="91" spans="1:11" x14ac:dyDescent="0.25">
      <c r="A91" s="29" t="str">
        <f t="shared" si="3"/>
        <v>KD-Urban-Nueces-STAR Kids</v>
      </c>
      <c r="B91" s="29" t="s">
        <v>75</v>
      </c>
      <c r="C91" t="s">
        <v>33</v>
      </c>
      <c r="D91" s="28">
        <v>37015267.573386945</v>
      </c>
      <c r="E91" t="s">
        <v>33</v>
      </c>
      <c r="F91" t="s">
        <v>24</v>
      </c>
      <c r="G91" t="s">
        <v>6</v>
      </c>
      <c r="H91" t="s">
        <v>123</v>
      </c>
      <c r="I91" s="30">
        <v>0</v>
      </c>
      <c r="J91" s="31">
        <f t="shared" si="4"/>
        <v>0</v>
      </c>
      <c r="K91" s="31">
        <f t="shared" si="5"/>
        <v>0</v>
      </c>
    </row>
    <row r="92" spans="1:11" x14ac:dyDescent="0.25">
      <c r="A92" s="29" t="str">
        <f t="shared" si="3"/>
        <v>83-Urban-Nueces-STAR</v>
      </c>
      <c r="B92" s="29">
        <v>83</v>
      </c>
      <c r="C92" t="s">
        <v>8</v>
      </c>
      <c r="D92" s="28">
        <v>42607863.415721826</v>
      </c>
      <c r="E92" t="s">
        <v>8</v>
      </c>
      <c r="F92" t="s">
        <v>24</v>
      </c>
      <c r="G92" t="s">
        <v>10</v>
      </c>
      <c r="H92" t="s">
        <v>123</v>
      </c>
      <c r="I92" s="30">
        <v>5.6106565520630067E-3</v>
      </c>
      <c r="J92" s="31">
        <f t="shared" si="4"/>
        <v>239058.09</v>
      </c>
      <c r="K92" s="31">
        <f t="shared" si="5"/>
        <v>103247.28</v>
      </c>
    </row>
    <row r="93" spans="1:11" x14ac:dyDescent="0.25">
      <c r="A93" s="29" t="str">
        <f t="shared" si="3"/>
        <v>86-Urban-NUECES-STAR+PLUS</v>
      </c>
      <c r="B93" s="29">
        <v>86</v>
      </c>
      <c r="C93" t="s">
        <v>8</v>
      </c>
      <c r="D93" s="28">
        <v>151244440.48907313</v>
      </c>
      <c r="E93" t="s">
        <v>8</v>
      </c>
      <c r="F93" t="s">
        <v>148</v>
      </c>
      <c r="G93" t="s">
        <v>14</v>
      </c>
      <c r="H93" t="s">
        <v>123</v>
      </c>
      <c r="I93" s="30">
        <v>4.6983193040505994E-2</v>
      </c>
      <c r="J93" s="31">
        <f t="shared" si="4"/>
        <v>7105946.7400000002</v>
      </c>
      <c r="K93" s="31">
        <f t="shared" si="5"/>
        <v>3069001.55</v>
      </c>
    </row>
    <row r="94" spans="1:11" x14ac:dyDescent="0.25">
      <c r="A94" s="29" t="str">
        <f t="shared" si="3"/>
        <v>KV-Urban-Nueces-STAR Kids</v>
      </c>
      <c r="B94" s="29" t="s">
        <v>78</v>
      </c>
      <c r="C94" t="s">
        <v>8</v>
      </c>
      <c r="D94" s="28">
        <v>15240733.623586046</v>
      </c>
      <c r="E94" t="s">
        <v>8</v>
      </c>
      <c r="F94" t="s">
        <v>24</v>
      </c>
      <c r="G94" t="s">
        <v>6</v>
      </c>
      <c r="H94" t="s">
        <v>123</v>
      </c>
      <c r="I94" s="30">
        <v>0</v>
      </c>
      <c r="J94" s="31">
        <f t="shared" si="4"/>
        <v>0</v>
      </c>
      <c r="K94" s="31">
        <f t="shared" si="5"/>
        <v>0</v>
      </c>
    </row>
    <row r="95" spans="1:11" x14ac:dyDescent="0.25">
      <c r="A95" s="29" t="str">
        <f t="shared" si="3"/>
        <v>85-Urban-Nueces-STAR+PLUS</v>
      </c>
      <c r="B95" s="29">
        <v>85</v>
      </c>
      <c r="C95" t="s">
        <v>12</v>
      </c>
      <c r="D95" s="28">
        <v>0</v>
      </c>
      <c r="E95" t="s">
        <v>12</v>
      </c>
      <c r="F95" t="s">
        <v>24</v>
      </c>
      <c r="G95" t="s">
        <v>14</v>
      </c>
      <c r="H95" t="s">
        <v>123</v>
      </c>
      <c r="I95" s="30">
        <v>4.6983193040505994E-2</v>
      </c>
      <c r="J95" s="31">
        <f t="shared" si="4"/>
        <v>0</v>
      </c>
      <c r="K95" s="31">
        <f t="shared" si="5"/>
        <v>0</v>
      </c>
    </row>
    <row r="96" spans="1:11" x14ac:dyDescent="0.25">
      <c r="A96" s="29" t="str">
        <f t="shared" si="3"/>
        <v>2Q-Urban-Nueces-STAR</v>
      </c>
      <c r="B96" s="29" t="s">
        <v>38</v>
      </c>
      <c r="C96" t="s">
        <v>12</v>
      </c>
      <c r="D96" s="28">
        <v>5257753.9409959782</v>
      </c>
      <c r="E96" t="s">
        <v>12</v>
      </c>
      <c r="F96" t="s">
        <v>24</v>
      </c>
      <c r="G96" t="s">
        <v>10</v>
      </c>
      <c r="H96" t="s">
        <v>123</v>
      </c>
      <c r="I96" s="30">
        <v>5.6106565520630067E-3</v>
      </c>
      <c r="J96" s="31">
        <f t="shared" si="4"/>
        <v>29499.45</v>
      </c>
      <c r="K96" s="31">
        <f t="shared" si="5"/>
        <v>12740.58</v>
      </c>
    </row>
    <row r="97" spans="1:11" x14ac:dyDescent="0.25">
      <c r="A97" s="29" t="str">
        <f t="shared" si="3"/>
        <v>S9-Urban-Nueces-STAR+PLUS</v>
      </c>
      <c r="B97" s="29" t="s">
        <v>89</v>
      </c>
      <c r="C97" t="s">
        <v>21</v>
      </c>
      <c r="D97" s="28">
        <v>77968692.176016152</v>
      </c>
      <c r="E97" t="s">
        <v>21</v>
      </c>
      <c r="F97" t="s">
        <v>24</v>
      </c>
      <c r="G97" t="s">
        <v>14</v>
      </c>
      <c r="H97" t="s">
        <v>123</v>
      </c>
      <c r="I97" s="30">
        <v>4.6983193040505994E-2</v>
      </c>
      <c r="J97" s="31">
        <f t="shared" si="4"/>
        <v>3663218.12</v>
      </c>
      <c r="K97" s="31">
        <f t="shared" si="5"/>
        <v>1582114.6</v>
      </c>
    </row>
    <row r="98" spans="1:11" x14ac:dyDescent="0.25">
      <c r="A98" s="29" t="str">
        <f t="shared" si="3"/>
        <v>67-Urban-Tarrant-STAR</v>
      </c>
      <c r="B98" s="29">
        <v>67</v>
      </c>
      <c r="C98" t="s">
        <v>23</v>
      </c>
      <c r="D98" s="28">
        <v>135330514.23795912</v>
      </c>
      <c r="E98" t="s">
        <v>23</v>
      </c>
      <c r="F98" t="s">
        <v>39</v>
      </c>
      <c r="G98" t="s">
        <v>10</v>
      </c>
      <c r="H98" t="s">
        <v>123</v>
      </c>
      <c r="I98" s="30">
        <v>2.231346474884913E-2</v>
      </c>
      <c r="J98" s="31">
        <f t="shared" si="4"/>
        <v>3019692.66</v>
      </c>
      <c r="K98" s="31">
        <f t="shared" si="5"/>
        <v>1304181.1000000001</v>
      </c>
    </row>
    <row r="99" spans="1:11" x14ac:dyDescent="0.25">
      <c r="A99" s="29" t="str">
        <f t="shared" si="3"/>
        <v>K1-Urban-Tarrant-STAR Kids</v>
      </c>
      <c r="B99" s="29" t="s">
        <v>112</v>
      </c>
      <c r="C99" t="s">
        <v>23</v>
      </c>
      <c r="D99" s="28">
        <v>57270474.172985107</v>
      </c>
      <c r="E99" t="s">
        <v>23</v>
      </c>
      <c r="F99" t="s">
        <v>39</v>
      </c>
      <c r="G99" t="s">
        <v>6</v>
      </c>
      <c r="H99" t="s">
        <v>123</v>
      </c>
      <c r="I99" s="30">
        <v>0</v>
      </c>
      <c r="J99" s="31">
        <f t="shared" si="4"/>
        <v>0</v>
      </c>
      <c r="K99" s="31">
        <f t="shared" si="5"/>
        <v>0</v>
      </c>
    </row>
    <row r="100" spans="1:11" x14ac:dyDescent="0.25">
      <c r="A100" s="29" t="str">
        <f t="shared" si="3"/>
        <v>66-Urban-Tarrant-STAR</v>
      </c>
      <c r="B100" s="29">
        <v>66</v>
      </c>
      <c r="C100" t="s">
        <v>46</v>
      </c>
      <c r="D100" s="28">
        <v>172252231.75210327</v>
      </c>
      <c r="E100" t="s">
        <v>46</v>
      </c>
      <c r="F100" t="s">
        <v>39</v>
      </c>
      <c r="G100" t="s">
        <v>10</v>
      </c>
      <c r="H100" t="s">
        <v>123</v>
      </c>
      <c r="I100" s="30">
        <v>2.231346474884913E-2</v>
      </c>
      <c r="J100" s="31">
        <f t="shared" si="4"/>
        <v>3843544.1</v>
      </c>
      <c r="K100" s="31">
        <f t="shared" si="5"/>
        <v>1659995.95</v>
      </c>
    </row>
    <row r="101" spans="1:11" x14ac:dyDescent="0.25">
      <c r="A101" s="29" t="str">
        <f t="shared" si="3"/>
        <v>KB-Urban-Tarrant-STAR Kids</v>
      </c>
      <c r="B101" s="29" t="s">
        <v>59</v>
      </c>
      <c r="C101" t="s">
        <v>46</v>
      </c>
      <c r="D101" s="28">
        <v>119536239.17575553</v>
      </c>
      <c r="E101" t="s">
        <v>46</v>
      </c>
      <c r="F101" t="s">
        <v>39</v>
      </c>
      <c r="G101" t="s">
        <v>6</v>
      </c>
      <c r="H101" t="s">
        <v>123</v>
      </c>
      <c r="I101" s="30">
        <v>0</v>
      </c>
      <c r="J101" s="31">
        <f t="shared" si="4"/>
        <v>0</v>
      </c>
      <c r="K101" s="31">
        <f t="shared" si="5"/>
        <v>0</v>
      </c>
    </row>
    <row r="102" spans="1:11" x14ac:dyDescent="0.25">
      <c r="A102" s="29" t="str">
        <f t="shared" si="3"/>
        <v>P1-Urban-Tarrant-STAR+PLUS</v>
      </c>
      <c r="B102" s="29" t="s">
        <v>42</v>
      </c>
      <c r="C102" t="s">
        <v>28</v>
      </c>
      <c r="D102" s="28">
        <v>235486294.86119333</v>
      </c>
      <c r="E102" t="s">
        <v>28</v>
      </c>
      <c r="F102" t="s">
        <v>39</v>
      </c>
      <c r="G102" t="s">
        <v>14</v>
      </c>
      <c r="H102" t="s">
        <v>123</v>
      </c>
      <c r="I102" s="30">
        <v>4.9566751187899744E-2</v>
      </c>
      <c r="J102" s="31">
        <f t="shared" si="4"/>
        <v>11672290.59</v>
      </c>
      <c r="K102" s="31">
        <f t="shared" si="5"/>
        <v>5041168.93</v>
      </c>
    </row>
    <row r="103" spans="1:11" x14ac:dyDescent="0.25">
      <c r="A103" s="29" t="str">
        <f t="shared" si="3"/>
        <v>S8-Urban-Tarrant-STAR+PLUS</v>
      </c>
      <c r="B103" s="29" t="s">
        <v>73</v>
      </c>
      <c r="C103" t="s">
        <v>12</v>
      </c>
      <c r="D103" s="28">
        <v>219937005.70227188</v>
      </c>
      <c r="E103" t="s">
        <v>12</v>
      </c>
      <c r="F103" t="s">
        <v>39</v>
      </c>
      <c r="G103" t="s">
        <v>14</v>
      </c>
      <c r="H103" t="s">
        <v>123</v>
      </c>
      <c r="I103" s="30">
        <v>4.9566751187899744E-2</v>
      </c>
      <c r="J103" s="31">
        <f t="shared" si="4"/>
        <v>10901562.84</v>
      </c>
      <c r="K103" s="31">
        <f t="shared" si="5"/>
        <v>4708297.78</v>
      </c>
    </row>
    <row r="104" spans="1:11" x14ac:dyDescent="0.25">
      <c r="A104" s="29" t="str">
        <f t="shared" si="3"/>
        <v>63-Urban-Tarrant-STAR</v>
      </c>
      <c r="B104" s="29">
        <v>63</v>
      </c>
      <c r="C104" t="s">
        <v>21</v>
      </c>
      <c r="D104" s="28">
        <v>163914791.83359605</v>
      </c>
      <c r="E104" t="s">
        <v>21</v>
      </c>
      <c r="F104" t="s">
        <v>39</v>
      </c>
      <c r="G104" t="s">
        <v>10</v>
      </c>
      <c r="H104" t="s">
        <v>123</v>
      </c>
      <c r="I104" s="30">
        <v>2.231346474884913E-2</v>
      </c>
      <c r="J104" s="31">
        <f t="shared" si="4"/>
        <v>3657506.93</v>
      </c>
      <c r="K104" s="31">
        <f t="shared" si="5"/>
        <v>1579647.98</v>
      </c>
    </row>
    <row r="105" spans="1:11" x14ac:dyDescent="0.25">
      <c r="A105" s="29" t="str">
        <f t="shared" si="3"/>
        <v>69-Urban-Tarrant-STAR+PLUS</v>
      </c>
      <c r="B105" s="29">
        <v>69</v>
      </c>
      <c r="C105" t="s">
        <v>21</v>
      </c>
      <c r="D105" s="28">
        <v>0</v>
      </c>
      <c r="E105" t="s">
        <v>21</v>
      </c>
      <c r="F105" t="s">
        <v>39</v>
      </c>
      <c r="G105" t="s">
        <v>14</v>
      </c>
      <c r="H105" t="s">
        <v>123</v>
      </c>
      <c r="I105" s="30">
        <v>4.9566751187899744E-2</v>
      </c>
      <c r="J105" s="31">
        <f t="shared" si="4"/>
        <v>0</v>
      </c>
      <c r="K105" s="31">
        <f t="shared" si="5"/>
        <v>0</v>
      </c>
    </row>
    <row r="106" spans="1:11" x14ac:dyDescent="0.25">
      <c r="A106" s="29" t="str">
        <f t="shared" si="3"/>
        <v>1P-Urban-Travis-STAR</v>
      </c>
      <c r="B106" s="29" t="s">
        <v>53</v>
      </c>
      <c r="C106" t="s">
        <v>48</v>
      </c>
      <c r="D106" s="28">
        <v>58547453.556995392</v>
      </c>
      <c r="E106" t="s">
        <v>48</v>
      </c>
      <c r="F106" t="s">
        <v>41</v>
      </c>
      <c r="G106" t="s">
        <v>10</v>
      </c>
      <c r="H106" t="s">
        <v>123</v>
      </c>
      <c r="I106" s="30">
        <v>0</v>
      </c>
      <c r="J106" s="31">
        <f t="shared" si="4"/>
        <v>0</v>
      </c>
      <c r="K106" s="31">
        <f t="shared" si="5"/>
        <v>0</v>
      </c>
    </row>
    <row r="107" spans="1:11" x14ac:dyDescent="0.25">
      <c r="A107" s="29" t="str">
        <f t="shared" si="3"/>
        <v>K8-Urban-Travis-STAR Kids</v>
      </c>
      <c r="B107" s="29" t="s">
        <v>60</v>
      </c>
      <c r="C107" t="s">
        <v>48</v>
      </c>
      <c r="D107" s="28">
        <v>52809085.147945374</v>
      </c>
      <c r="E107" t="s">
        <v>48</v>
      </c>
      <c r="F107" t="s">
        <v>41</v>
      </c>
      <c r="G107" t="s">
        <v>6</v>
      </c>
      <c r="H107" t="s">
        <v>123</v>
      </c>
      <c r="I107" s="30">
        <v>0</v>
      </c>
      <c r="J107" s="31">
        <f t="shared" si="4"/>
        <v>0</v>
      </c>
      <c r="K107" s="31">
        <f t="shared" si="5"/>
        <v>0</v>
      </c>
    </row>
    <row r="108" spans="1:11" x14ac:dyDescent="0.25">
      <c r="A108" s="29" t="str">
        <f t="shared" si="3"/>
        <v>1A-Urban-Travis-STAR</v>
      </c>
      <c r="B108" s="29" t="s">
        <v>67</v>
      </c>
      <c r="C108" t="s">
        <v>68</v>
      </c>
      <c r="D108" s="28">
        <v>36142099.756370462</v>
      </c>
      <c r="E108" t="s">
        <v>68</v>
      </c>
      <c r="F108" t="s">
        <v>41</v>
      </c>
      <c r="G108" t="s">
        <v>10</v>
      </c>
      <c r="H108" t="s">
        <v>123</v>
      </c>
      <c r="I108" s="30">
        <v>0</v>
      </c>
      <c r="J108" s="31">
        <f t="shared" si="4"/>
        <v>0</v>
      </c>
      <c r="K108" s="31">
        <f t="shared" si="5"/>
        <v>0</v>
      </c>
    </row>
    <row r="109" spans="1:11" x14ac:dyDescent="0.25">
      <c r="A109" s="29" t="str">
        <f t="shared" si="3"/>
        <v>10-Urban-Travis-STAR</v>
      </c>
      <c r="B109" s="29">
        <v>10</v>
      </c>
      <c r="C109" t="s">
        <v>8</v>
      </c>
      <c r="D109" s="28">
        <v>136746786.58941141</v>
      </c>
      <c r="E109" t="s">
        <v>8</v>
      </c>
      <c r="F109" t="s">
        <v>41</v>
      </c>
      <c r="G109" t="s">
        <v>10</v>
      </c>
      <c r="H109" t="s">
        <v>123</v>
      </c>
      <c r="I109" s="30">
        <v>0</v>
      </c>
      <c r="J109" s="31">
        <f t="shared" si="4"/>
        <v>0</v>
      </c>
      <c r="K109" s="31">
        <f t="shared" si="5"/>
        <v>0</v>
      </c>
    </row>
    <row r="110" spans="1:11" x14ac:dyDescent="0.25">
      <c r="A110" s="29" t="str">
        <f t="shared" si="3"/>
        <v>KL-Urban-Travis-STAR Kids</v>
      </c>
      <c r="B110" s="29" t="s">
        <v>40</v>
      </c>
      <c r="C110" t="s">
        <v>8</v>
      </c>
      <c r="D110" s="28">
        <v>33624125.62061967</v>
      </c>
      <c r="E110" t="s">
        <v>8</v>
      </c>
      <c r="F110" t="s">
        <v>41</v>
      </c>
      <c r="G110" t="s">
        <v>6</v>
      </c>
      <c r="H110" t="s">
        <v>123</v>
      </c>
      <c r="I110" s="30">
        <v>0</v>
      </c>
      <c r="J110" s="31">
        <f t="shared" si="4"/>
        <v>0</v>
      </c>
      <c r="K110" s="31">
        <f t="shared" si="5"/>
        <v>0</v>
      </c>
    </row>
    <row r="111" spans="1:11" x14ac:dyDescent="0.25">
      <c r="A111" s="29" t="str">
        <f t="shared" si="3"/>
        <v>S4-Urban-Travis-STAR+PLUS</v>
      </c>
      <c r="B111" s="29" t="s">
        <v>82</v>
      </c>
      <c r="C111" t="s">
        <v>8</v>
      </c>
      <c r="D111" s="28">
        <v>70259916.127238616</v>
      </c>
      <c r="E111" t="s">
        <v>8</v>
      </c>
      <c r="F111" t="s">
        <v>41</v>
      </c>
      <c r="G111" t="s">
        <v>14</v>
      </c>
      <c r="H111" t="s">
        <v>123</v>
      </c>
      <c r="I111" s="30">
        <v>1.6148722677364648E-2</v>
      </c>
      <c r="J111" s="31">
        <f t="shared" si="4"/>
        <v>1134607.8999999999</v>
      </c>
      <c r="K111" s="31">
        <f t="shared" si="5"/>
        <v>490028.08</v>
      </c>
    </row>
    <row r="112" spans="1:11" x14ac:dyDescent="0.25">
      <c r="A112" s="29" t="str">
        <f t="shared" si="3"/>
        <v>18-Urban-Travis-STAR+PLUS</v>
      </c>
      <c r="B112" s="29">
        <v>18</v>
      </c>
      <c r="C112" t="s">
        <v>12</v>
      </c>
      <c r="D112" s="28">
        <v>189151546.85698593</v>
      </c>
      <c r="E112" t="s">
        <v>12</v>
      </c>
      <c r="F112" t="s">
        <v>41</v>
      </c>
      <c r="G112" t="s">
        <v>14</v>
      </c>
      <c r="H112" t="s">
        <v>123</v>
      </c>
      <c r="I112" s="30">
        <v>1.6148722677364648E-2</v>
      </c>
      <c r="J112" s="31">
        <f t="shared" si="4"/>
        <v>3054555.87</v>
      </c>
      <c r="K112" s="31">
        <f t="shared" si="5"/>
        <v>1319238.24</v>
      </c>
    </row>
    <row r="113" spans="1:11" x14ac:dyDescent="0.25">
      <c r="A113" s="29" t="str">
        <f t="shared" si="3"/>
        <v>19-Urban-Travis-STAR+PLUS</v>
      </c>
      <c r="B113" s="29">
        <v>19</v>
      </c>
      <c r="C113" t="s">
        <v>21</v>
      </c>
      <c r="D113" s="28">
        <v>0</v>
      </c>
      <c r="E113" t="s">
        <v>21</v>
      </c>
      <c r="F113" t="s">
        <v>41</v>
      </c>
      <c r="G113" t="s">
        <v>14</v>
      </c>
      <c r="H113" t="s">
        <v>123</v>
      </c>
      <c r="I113" s="30">
        <v>1.6148722677364648E-2</v>
      </c>
      <c r="J113" s="31">
        <f t="shared" si="4"/>
        <v>0</v>
      </c>
      <c r="K113" s="31">
        <f t="shared" si="5"/>
        <v>0</v>
      </c>
    </row>
    <row r="114" spans="1:11" x14ac:dyDescent="0.25">
      <c r="A114" s="29" t="str">
        <f t="shared" si="3"/>
        <v>43-Children's-Bexar-STAR</v>
      </c>
      <c r="B114" s="29">
        <v>43</v>
      </c>
      <c r="C114" t="s">
        <v>23</v>
      </c>
      <c r="D114" s="28">
        <v>42475859.200582847</v>
      </c>
      <c r="E114" t="s">
        <v>23</v>
      </c>
      <c r="F114" t="s">
        <v>22</v>
      </c>
      <c r="G114" t="s">
        <v>10</v>
      </c>
      <c r="H114" t="s">
        <v>120</v>
      </c>
      <c r="I114" s="30">
        <v>0</v>
      </c>
      <c r="J114" s="31">
        <f t="shared" si="4"/>
        <v>0</v>
      </c>
      <c r="K114" s="31">
        <f t="shared" si="5"/>
        <v>0</v>
      </c>
    </row>
    <row r="115" spans="1:11" x14ac:dyDescent="0.25">
      <c r="A115" s="29" t="str">
        <f t="shared" si="3"/>
        <v>42-Children's-Bexar-STAR</v>
      </c>
      <c r="B115" s="29">
        <v>42</v>
      </c>
      <c r="C115" t="s">
        <v>61</v>
      </c>
      <c r="D115" s="28">
        <v>176193588.72673175</v>
      </c>
      <c r="E115" t="s">
        <v>61</v>
      </c>
      <c r="F115" t="s">
        <v>22</v>
      </c>
      <c r="G115" t="s">
        <v>10</v>
      </c>
      <c r="H115" t="s">
        <v>120</v>
      </c>
      <c r="I115" s="30">
        <v>0</v>
      </c>
      <c r="J115" s="31">
        <f t="shared" si="4"/>
        <v>0</v>
      </c>
      <c r="K115" s="31">
        <f t="shared" si="5"/>
        <v>0</v>
      </c>
    </row>
    <row r="116" spans="1:11" x14ac:dyDescent="0.25">
      <c r="A116" s="29" t="str">
        <f t="shared" si="3"/>
        <v>KA-Children's-Bexar-STAR Kids</v>
      </c>
      <c r="B116" s="29" t="s">
        <v>109</v>
      </c>
      <c r="C116" t="s">
        <v>61</v>
      </c>
      <c r="D116" s="28">
        <v>92359815.788159296</v>
      </c>
      <c r="E116" t="s">
        <v>61</v>
      </c>
      <c r="F116" t="s">
        <v>22</v>
      </c>
      <c r="G116" t="s">
        <v>6</v>
      </c>
      <c r="H116" t="s">
        <v>120</v>
      </c>
      <c r="I116" s="30">
        <v>8.410135095889555E-4</v>
      </c>
      <c r="J116" s="31">
        <f t="shared" si="4"/>
        <v>77675.850000000006</v>
      </c>
      <c r="K116" s="31">
        <f t="shared" si="5"/>
        <v>33547.58</v>
      </c>
    </row>
    <row r="117" spans="1:11" x14ac:dyDescent="0.25">
      <c r="A117" s="29" t="str">
        <f t="shared" si="3"/>
        <v>S1-Children's-Bexar-STAR+PLUS</v>
      </c>
      <c r="B117" s="29" t="s">
        <v>70</v>
      </c>
      <c r="C117" t="s">
        <v>61</v>
      </c>
      <c r="D117" s="28">
        <v>168341951.75713345</v>
      </c>
      <c r="E117" t="s">
        <v>61</v>
      </c>
      <c r="F117" t="s">
        <v>22</v>
      </c>
      <c r="G117" t="s">
        <v>14</v>
      </c>
      <c r="H117" t="s">
        <v>120</v>
      </c>
      <c r="I117" s="30">
        <v>0</v>
      </c>
      <c r="J117" s="31">
        <f t="shared" si="4"/>
        <v>0</v>
      </c>
      <c r="K117" s="31">
        <f t="shared" si="5"/>
        <v>0</v>
      </c>
    </row>
    <row r="118" spans="1:11" x14ac:dyDescent="0.25">
      <c r="A118" s="29" t="str">
        <f t="shared" si="3"/>
        <v>46-Children's-Bexar-STAR+PLUS</v>
      </c>
      <c r="B118" s="29">
        <v>46</v>
      </c>
      <c r="C118" t="s">
        <v>28</v>
      </c>
      <c r="D118" s="28">
        <v>187297480.01505354</v>
      </c>
      <c r="E118" t="s">
        <v>28</v>
      </c>
      <c r="F118" t="s">
        <v>22</v>
      </c>
      <c r="G118" t="s">
        <v>14</v>
      </c>
      <c r="H118" t="s">
        <v>120</v>
      </c>
      <c r="I118" s="30">
        <v>0</v>
      </c>
      <c r="J118" s="31">
        <f t="shared" si="4"/>
        <v>0</v>
      </c>
      <c r="K118" s="31">
        <f t="shared" si="5"/>
        <v>0</v>
      </c>
    </row>
    <row r="119" spans="1:11" x14ac:dyDescent="0.25">
      <c r="A119" s="29" t="str">
        <f t="shared" si="3"/>
        <v>40-Children's-Bexar-STAR</v>
      </c>
      <c r="B119" s="29">
        <v>40</v>
      </c>
      <c r="C119" t="s">
        <v>8</v>
      </c>
      <c r="D119" s="28">
        <v>205005831.15724114</v>
      </c>
      <c r="E119" t="s">
        <v>8</v>
      </c>
      <c r="F119" t="s">
        <v>22</v>
      </c>
      <c r="G119" t="s">
        <v>10</v>
      </c>
      <c r="H119" t="s">
        <v>120</v>
      </c>
      <c r="I119" s="30">
        <v>0</v>
      </c>
      <c r="J119" s="31">
        <f t="shared" si="4"/>
        <v>0</v>
      </c>
      <c r="K119" s="31">
        <f t="shared" si="5"/>
        <v>0</v>
      </c>
    </row>
    <row r="120" spans="1:11" x14ac:dyDescent="0.25">
      <c r="A120" s="29" t="str">
        <f t="shared" si="3"/>
        <v>47-Children's-Bexar-STAR+PLUS</v>
      </c>
      <c r="B120" s="29">
        <v>47</v>
      </c>
      <c r="C120" t="s">
        <v>8</v>
      </c>
      <c r="D120" s="28">
        <v>0</v>
      </c>
      <c r="E120" t="s">
        <v>8</v>
      </c>
      <c r="F120" t="s">
        <v>22</v>
      </c>
      <c r="G120" t="s">
        <v>14</v>
      </c>
      <c r="H120" t="s">
        <v>120</v>
      </c>
      <c r="I120" s="30">
        <v>0</v>
      </c>
      <c r="J120" s="31">
        <f t="shared" si="4"/>
        <v>0</v>
      </c>
      <c r="K120" s="31">
        <f t="shared" si="5"/>
        <v>0</v>
      </c>
    </row>
    <row r="121" spans="1:11" x14ac:dyDescent="0.25">
      <c r="A121" s="29" t="str">
        <f t="shared" si="3"/>
        <v>KE-Children's-Bexar-STAR Kids</v>
      </c>
      <c r="B121" s="29" t="s">
        <v>54</v>
      </c>
      <c r="C121" t="s">
        <v>8</v>
      </c>
      <c r="D121" s="28">
        <v>82313273.609127909</v>
      </c>
      <c r="E121" t="s">
        <v>8</v>
      </c>
      <c r="F121" t="s">
        <v>22</v>
      </c>
      <c r="G121" t="s">
        <v>6</v>
      </c>
      <c r="H121" t="s">
        <v>120</v>
      </c>
      <c r="I121" s="30">
        <v>8.410135095889555E-4</v>
      </c>
      <c r="J121" s="31">
        <f t="shared" si="4"/>
        <v>69226.58</v>
      </c>
      <c r="K121" s="31">
        <f t="shared" si="5"/>
        <v>29898.41</v>
      </c>
    </row>
    <row r="122" spans="1:11" x14ac:dyDescent="0.25">
      <c r="A122" s="29" t="str">
        <f t="shared" si="3"/>
        <v>S5-Children's-Bexar-STAR+PLUS</v>
      </c>
      <c r="B122" s="29" t="s">
        <v>29</v>
      </c>
      <c r="C122" t="s">
        <v>12</v>
      </c>
      <c r="D122" s="28">
        <v>166818931.18939701</v>
      </c>
      <c r="E122" t="s">
        <v>12</v>
      </c>
      <c r="F122" t="s">
        <v>22</v>
      </c>
      <c r="G122" t="s">
        <v>14</v>
      </c>
      <c r="H122" t="s">
        <v>120</v>
      </c>
      <c r="I122" s="30">
        <v>0</v>
      </c>
      <c r="J122" s="31">
        <f t="shared" si="4"/>
        <v>0</v>
      </c>
      <c r="K122" s="31">
        <f t="shared" si="5"/>
        <v>0</v>
      </c>
    </row>
    <row r="123" spans="1:11" x14ac:dyDescent="0.25">
      <c r="A123" s="29" t="str">
        <f t="shared" si="3"/>
        <v>44-Children's-Bexar-STAR</v>
      </c>
      <c r="B123" s="29">
        <v>44</v>
      </c>
      <c r="C123" t="s">
        <v>21</v>
      </c>
      <c r="D123" s="28">
        <v>14984719.494238997</v>
      </c>
      <c r="E123" t="s">
        <v>21</v>
      </c>
      <c r="F123" t="s">
        <v>22</v>
      </c>
      <c r="G123" t="s">
        <v>10</v>
      </c>
      <c r="H123" t="s">
        <v>120</v>
      </c>
      <c r="I123" s="30">
        <v>0</v>
      </c>
      <c r="J123" s="31">
        <f t="shared" si="4"/>
        <v>0</v>
      </c>
      <c r="K123" s="31">
        <f t="shared" si="5"/>
        <v>0</v>
      </c>
    </row>
    <row r="124" spans="1:11" x14ac:dyDescent="0.25">
      <c r="A124" s="29" t="str">
        <f t="shared" si="3"/>
        <v>45-Children's-Bexar-STAR+PLUS</v>
      </c>
      <c r="B124" s="29">
        <v>45</v>
      </c>
      <c r="C124" t="s">
        <v>21</v>
      </c>
      <c r="D124" s="28">
        <v>0</v>
      </c>
      <c r="E124" t="s">
        <v>21</v>
      </c>
      <c r="F124" t="s">
        <v>22</v>
      </c>
      <c r="G124" t="s">
        <v>14</v>
      </c>
      <c r="H124" t="s">
        <v>120</v>
      </c>
      <c r="I124" s="30">
        <v>0</v>
      </c>
      <c r="J124" s="31">
        <f t="shared" si="4"/>
        <v>0</v>
      </c>
      <c r="K124" s="31">
        <f t="shared" si="5"/>
        <v>0</v>
      </c>
    </row>
    <row r="125" spans="1:11" x14ac:dyDescent="0.25">
      <c r="A125" s="29" t="str">
        <f t="shared" si="3"/>
        <v>KW-Children's-Dallas-STAR Kids</v>
      </c>
      <c r="B125" s="29" t="s">
        <v>111</v>
      </c>
      <c r="C125" t="s">
        <v>23</v>
      </c>
      <c r="D125" s="28">
        <v>103658862.34979095</v>
      </c>
      <c r="E125" t="s">
        <v>23</v>
      </c>
      <c r="F125" t="s">
        <v>20</v>
      </c>
      <c r="G125" t="s">
        <v>6</v>
      </c>
      <c r="H125" t="s">
        <v>120</v>
      </c>
      <c r="I125" s="30">
        <v>0.05</v>
      </c>
      <c r="J125" s="31">
        <f t="shared" si="4"/>
        <v>5182943.12</v>
      </c>
      <c r="K125" s="31">
        <f t="shared" si="5"/>
        <v>2238471.67</v>
      </c>
    </row>
    <row r="126" spans="1:11" x14ac:dyDescent="0.25">
      <c r="A126" s="29" t="str">
        <f t="shared" si="3"/>
        <v>95-Children's-Dallas-STAR</v>
      </c>
      <c r="B126" s="29">
        <v>95</v>
      </c>
      <c r="C126" t="s">
        <v>28</v>
      </c>
      <c r="D126" s="28">
        <v>68498736.419801921</v>
      </c>
      <c r="E126" t="s">
        <v>28</v>
      </c>
      <c r="F126" t="s">
        <v>20</v>
      </c>
      <c r="G126" t="s">
        <v>10</v>
      </c>
      <c r="H126" t="s">
        <v>120</v>
      </c>
      <c r="I126" s="30">
        <v>2.3996712949541366E-2</v>
      </c>
      <c r="J126" s="31">
        <f t="shared" si="4"/>
        <v>1643744.52</v>
      </c>
      <c r="K126" s="31">
        <f t="shared" si="5"/>
        <v>709920.11</v>
      </c>
    </row>
    <row r="127" spans="1:11" x14ac:dyDescent="0.25">
      <c r="A127" s="29" t="str">
        <f t="shared" si="3"/>
        <v>9F-Children's-Dallas-STAR+PLUS</v>
      </c>
      <c r="B127" s="29" t="s">
        <v>96</v>
      </c>
      <c r="C127" t="s">
        <v>28</v>
      </c>
      <c r="D127" s="28">
        <v>371169089.89319175</v>
      </c>
      <c r="E127" t="s">
        <v>28</v>
      </c>
      <c r="F127" t="s">
        <v>20</v>
      </c>
      <c r="G127" t="s">
        <v>14</v>
      </c>
      <c r="H127" t="s">
        <v>120</v>
      </c>
      <c r="I127" s="30">
        <v>0</v>
      </c>
      <c r="J127" s="31">
        <f t="shared" si="4"/>
        <v>0</v>
      </c>
      <c r="K127" s="31">
        <f t="shared" si="5"/>
        <v>0</v>
      </c>
    </row>
    <row r="128" spans="1:11" x14ac:dyDescent="0.25">
      <c r="A128" s="29" t="str">
        <f t="shared" si="3"/>
        <v>93-Children's-Dallas-STAR</v>
      </c>
      <c r="B128" s="29">
        <v>93</v>
      </c>
      <c r="C128" t="s">
        <v>19</v>
      </c>
      <c r="D128" s="28">
        <v>263456268.54927468</v>
      </c>
      <c r="E128" t="s">
        <v>19</v>
      </c>
      <c r="F128" t="s">
        <v>20</v>
      </c>
      <c r="G128" t="s">
        <v>10</v>
      </c>
      <c r="H128" t="s">
        <v>120</v>
      </c>
      <c r="I128" s="30">
        <v>2.3996712949541366E-2</v>
      </c>
      <c r="J128" s="31">
        <f t="shared" si="4"/>
        <v>6322084.4500000002</v>
      </c>
      <c r="K128" s="31">
        <f t="shared" si="5"/>
        <v>2730457.7</v>
      </c>
    </row>
    <row r="129" spans="1:11" x14ac:dyDescent="0.25">
      <c r="A129" s="29" t="str">
        <f t="shared" si="3"/>
        <v>9H-Children's-Dallas-STAR+PLUS</v>
      </c>
      <c r="B129" s="29" t="s">
        <v>74</v>
      </c>
      <c r="C129" t="s">
        <v>8</v>
      </c>
      <c r="D129" s="28">
        <v>297109261.54538572</v>
      </c>
      <c r="E129" t="s">
        <v>8</v>
      </c>
      <c r="F129" t="s">
        <v>20</v>
      </c>
      <c r="G129" t="s">
        <v>14</v>
      </c>
      <c r="H129" t="s">
        <v>120</v>
      </c>
      <c r="I129" s="30">
        <v>0</v>
      </c>
      <c r="J129" s="31">
        <f t="shared" si="4"/>
        <v>0</v>
      </c>
      <c r="K129" s="31">
        <f t="shared" si="5"/>
        <v>0</v>
      </c>
    </row>
    <row r="130" spans="1:11" x14ac:dyDescent="0.25">
      <c r="A130" s="29" t="str">
        <f t="shared" si="3"/>
        <v>S6-Children's-Dallas-STAR+PLUS</v>
      </c>
      <c r="B130" s="29" t="s">
        <v>85</v>
      </c>
      <c r="C130" t="s">
        <v>12</v>
      </c>
      <c r="D130" s="28">
        <v>29753623.10034224</v>
      </c>
      <c r="E130" t="s">
        <v>12</v>
      </c>
      <c r="F130" t="s">
        <v>20</v>
      </c>
      <c r="G130" t="s">
        <v>14</v>
      </c>
      <c r="H130" t="s">
        <v>120</v>
      </c>
      <c r="I130" s="30">
        <v>0</v>
      </c>
      <c r="J130" s="31">
        <f t="shared" si="4"/>
        <v>0</v>
      </c>
      <c r="K130" s="31">
        <f t="shared" si="5"/>
        <v>0</v>
      </c>
    </row>
    <row r="131" spans="1:11" x14ac:dyDescent="0.25">
      <c r="A131" s="29" t="str">
        <f t="shared" si="3"/>
        <v>90-Children's-Dallas-STAR</v>
      </c>
      <c r="B131" s="29">
        <v>90</v>
      </c>
      <c r="C131" t="s">
        <v>21</v>
      </c>
      <c r="D131" s="28">
        <v>355519531.12359583</v>
      </c>
      <c r="E131" t="s">
        <v>21</v>
      </c>
      <c r="F131" t="s">
        <v>20</v>
      </c>
      <c r="G131" t="s">
        <v>10</v>
      </c>
      <c r="H131" t="s">
        <v>120</v>
      </c>
      <c r="I131" s="30">
        <v>2.3996712949541366E-2</v>
      </c>
      <c r="J131" s="31">
        <f t="shared" si="4"/>
        <v>8531300.1400000006</v>
      </c>
      <c r="K131" s="31">
        <f t="shared" si="5"/>
        <v>3684600.28</v>
      </c>
    </row>
    <row r="132" spans="1:11" x14ac:dyDescent="0.25">
      <c r="A132" s="29" t="str">
        <f t="shared" si="3"/>
        <v>K2-Children's-Dallas-STAR Kids</v>
      </c>
      <c r="B132" s="29" t="s">
        <v>108</v>
      </c>
      <c r="C132" t="s">
        <v>21</v>
      </c>
      <c r="D132" s="28">
        <v>164132662.2856127</v>
      </c>
      <c r="E132" t="s">
        <v>21</v>
      </c>
      <c r="F132" t="s">
        <v>20</v>
      </c>
      <c r="G132" t="s">
        <v>6</v>
      </c>
      <c r="H132" t="s">
        <v>120</v>
      </c>
      <c r="I132" s="30">
        <v>0.05</v>
      </c>
      <c r="J132" s="31">
        <f t="shared" si="4"/>
        <v>8206633.1100000003</v>
      </c>
      <c r="K132" s="31">
        <f t="shared" si="5"/>
        <v>3544379.19</v>
      </c>
    </row>
    <row r="133" spans="1:11" x14ac:dyDescent="0.25">
      <c r="A133" s="29" t="str">
        <f t="shared" ref="A133:A196" si="6">_xlfn.CONCAT(B133,"-",H133,"-",F133,"-",G133)</f>
        <v>37-Children's-El Paso-STAR</v>
      </c>
      <c r="B133" s="29">
        <v>37</v>
      </c>
      <c r="C133" t="s">
        <v>44</v>
      </c>
      <c r="D133" s="28">
        <v>97052670.392179996</v>
      </c>
      <c r="E133" t="s">
        <v>44</v>
      </c>
      <c r="F133" t="s">
        <v>45</v>
      </c>
      <c r="G133" t="s">
        <v>10</v>
      </c>
      <c r="H133" t="s">
        <v>120</v>
      </c>
      <c r="I133" s="30">
        <v>0</v>
      </c>
      <c r="J133" s="31">
        <f t="shared" ref="J133:J196" si="7">ROUND(D133*I133,2)</f>
        <v>0</v>
      </c>
      <c r="K133" s="31">
        <f t="shared" ref="K133:K196" si="8">ROUND(J133*$K$1*1.08,2)</f>
        <v>0</v>
      </c>
    </row>
    <row r="134" spans="1:11" x14ac:dyDescent="0.25">
      <c r="A134" s="29" t="str">
        <f t="shared" si="6"/>
        <v>S2-Children's-El Paso-STAR+PLUS</v>
      </c>
      <c r="B134" s="29" t="s">
        <v>43</v>
      </c>
      <c r="C134" t="s">
        <v>44</v>
      </c>
      <c r="D134" s="28">
        <v>93146959.923943251</v>
      </c>
      <c r="E134" t="s">
        <v>44</v>
      </c>
      <c r="F134" t="s">
        <v>45</v>
      </c>
      <c r="G134" t="s">
        <v>14</v>
      </c>
      <c r="H134" t="s">
        <v>120</v>
      </c>
      <c r="I134" s="30">
        <v>0</v>
      </c>
      <c r="J134" s="31">
        <f t="shared" si="7"/>
        <v>0</v>
      </c>
      <c r="K134" s="31">
        <f t="shared" si="8"/>
        <v>0</v>
      </c>
    </row>
    <row r="135" spans="1:11" x14ac:dyDescent="0.25">
      <c r="A135" s="29" t="str">
        <f t="shared" si="6"/>
        <v>31-Children's-EL PASO-STAR</v>
      </c>
      <c r="B135" s="29">
        <v>31</v>
      </c>
      <c r="C135" t="s">
        <v>28</v>
      </c>
      <c r="D135" s="28">
        <v>7452375.3546443209</v>
      </c>
      <c r="E135" t="s">
        <v>28</v>
      </c>
      <c r="F135" t="s">
        <v>145</v>
      </c>
      <c r="G135" t="s">
        <v>10</v>
      </c>
      <c r="H135" t="s">
        <v>120</v>
      </c>
      <c r="I135" s="30">
        <v>0</v>
      </c>
      <c r="J135" s="31">
        <f t="shared" si="7"/>
        <v>0</v>
      </c>
      <c r="K135" s="31">
        <f t="shared" si="8"/>
        <v>0</v>
      </c>
    </row>
    <row r="136" spans="1:11" x14ac:dyDescent="0.25">
      <c r="A136" s="29" t="str">
        <f t="shared" si="6"/>
        <v>33-Children's-EL PASO-STAR+PLUS</v>
      </c>
      <c r="B136" s="29">
        <v>33</v>
      </c>
      <c r="C136" t="s">
        <v>28</v>
      </c>
      <c r="D136" s="28">
        <v>123395109.16634838</v>
      </c>
      <c r="E136" t="s">
        <v>28</v>
      </c>
      <c r="F136" t="s">
        <v>145</v>
      </c>
      <c r="G136" t="s">
        <v>14</v>
      </c>
      <c r="H136" t="s">
        <v>120</v>
      </c>
      <c r="I136" s="30">
        <v>0</v>
      </c>
      <c r="J136" s="31">
        <f t="shared" si="7"/>
        <v>0</v>
      </c>
      <c r="K136" s="31">
        <f t="shared" si="8"/>
        <v>0</v>
      </c>
    </row>
    <row r="137" spans="1:11" x14ac:dyDescent="0.25">
      <c r="A137" s="29" t="str">
        <f t="shared" si="6"/>
        <v>36-Children's-El Paso-STAR</v>
      </c>
      <c r="B137" s="29">
        <v>36</v>
      </c>
      <c r="C137" t="s">
        <v>8</v>
      </c>
      <c r="D137" s="28">
        <v>68919484.326229006</v>
      </c>
      <c r="E137" t="s">
        <v>8</v>
      </c>
      <c r="F137" t="s">
        <v>45</v>
      </c>
      <c r="G137" t="s">
        <v>10</v>
      </c>
      <c r="H137" t="s">
        <v>120</v>
      </c>
      <c r="I137" s="30">
        <v>0</v>
      </c>
      <c r="J137" s="31">
        <f t="shared" si="7"/>
        <v>0</v>
      </c>
      <c r="K137" s="31">
        <f t="shared" si="8"/>
        <v>0</v>
      </c>
    </row>
    <row r="138" spans="1:11" x14ac:dyDescent="0.25">
      <c r="A138" s="29" t="str">
        <f t="shared" si="6"/>
        <v>KF-Children's-El Paso-STAR Kids</v>
      </c>
      <c r="B138" s="29" t="s">
        <v>102</v>
      </c>
      <c r="C138" t="s">
        <v>8</v>
      </c>
      <c r="D138" s="28">
        <v>38777843.700360492</v>
      </c>
      <c r="E138" t="s">
        <v>8</v>
      </c>
      <c r="F138" t="s">
        <v>45</v>
      </c>
      <c r="G138" t="s">
        <v>6</v>
      </c>
      <c r="H138" t="s">
        <v>120</v>
      </c>
      <c r="I138" s="30">
        <v>2.7045003187982438E-3</v>
      </c>
      <c r="J138" s="31">
        <f t="shared" si="7"/>
        <v>104874.69</v>
      </c>
      <c r="K138" s="31">
        <f t="shared" si="8"/>
        <v>45294.54</v>
      </c>
    </row>
    <row r="139" spans="1:11" x14ac:dyDescent="0.25">
      <c r="A139" s="29" t="str">
        <f t="shared" si="6"/>
        <v>34-Children's-El Paso-STAR+PLUS</v>
      </c>
      <c r="B139" s="29">
        <v>34</v>
      </c>
      <c r="C139" t="s">
        <v>21</v>
      </c>
      <c r="D139" s="28">
        <v>0</v>
      </c>
      <c r="E139" t="s">
        <v>21</v>
      </c>
      <c r="F139" t="s">
        <v>45</v>
      </c>
      <c r="G139" t="s">
        <v>14</v>
      </c>
      <c r="H139" t="s">
        <v>120</v>
      </c>
      <c r="I139" s="30">
        <v>0</v>
      </c>
      <c r="J139" s="31">
        <f t="shared" si="7"/>
        <v>0</v>
      </c>
      <c r="K139" s="31">
        <f t="shared" si="8"/>
        <v>0</v>
      </c>
    </row>
    <row r="140" spans="1:11" x14ac:dyDescent="0.25">
      <c r="A140" s="29" t="str">
        <f t="shared" si="6"/>
        <v>K3-Children's-El Paso-STAR Kids</v>
      </c>
      <c r="B140" s="29" t="s">
        <v>55</v>
      </c>
      <c r="C140" t="s">
        <v>21</v>
      </c>
      <c r="D140" s="28">
        <v>14016757.216533026</v>
      </c>
      <c r="E140" t="s">
        <v>21</v>
      </c>
      <c r="F140" t="s">
        <v>45</v>
      </c>
      <c r="G140" t="s">
        <v>6</v>
      </c>
      <c r="H140" t="s">
        <v>120</v>
      </c>
      <c r="I140" s="30">
        <v>2.7045003187982438E-3</v>
      </c>
      <c r="J140" s="31">
        <f t="shared" si="7"/>
        <v>37908.32</v>
      </c>
      <c r="K140" s="31">
        <f t="shared" si="8"/>
        <v>16372.3</v>
      </c>
    </row>
    <row r="141" spans="1:11" x14ac:dyDescent="0.25">
      <c r="A141" s="29" t="str">
        <f t="shared" si="6"/>
        <v>79-Children's-Harris-STAR</v>
      </c>
      <c r="B141" s="29">
        <v>79</v>
      </c>
      <c r="C141" t="s">
        <v>16</v>
      </c>
      <c r="D141" s="28">
        <v>406530605.80384243</v>
      </c>
      <c r="E141" t="s">
        <v>16</v>
      </c>
      <c r="F141" t="s">
        <v>13</v>
      </c>
      <c r="G141" t="s">
        <v>10</v>
      </c>
      <c r="H141" t="s">
        <v>120</v>
      </c>
      <c r="I141" s="30">
        <v>0</v>
      </c>
      <c r="J141" s="31">
        <f t="shared" si="7"/>
        <v>0</v>
      </c>
      <c r="K141" s="31">
        <f t="shared" si="8"/>
        <v>0</v>
      </c>
    </row>
    <row r="142" spans="1:11" x14ac:dyDescent="0.25">
      <c r="A142" s="29" t="str">
        <f t="shared" si="6"/>
        <v>S3-Children's-Harris-STAR+PLUS</v>
      </c>
      <c r="B142" s="29" t="s">
        <v>15</v>
      </c>
      <c r="C142" t="s">
        <v>16</v>
      </c>
      <c r="D142" s="28">
        <v>208472254.56496274</v>
      </c>
      <c r="E142" t="s">
        <v>16</v>
      </c>
      <c r="F142" t="s">
        <v>13</v>
      </c>
      <c r="G142" t="s">
        <v>14</v>
      </c>
      <c r="H142" t="s">
        <v>120</v>
      </c>
      <c r="I142" s="30">
        <v>0</v>
      </c>
      <c r="J142" s="31">
        <f t="shared" si="7"/>
        <v>0</v>
      </c>
      <c r="K142" s="31">
        <f t="shared" si="8"/>
        <v>0</v>
      </c>
    </row>
    <row r="143" spans="1:11" x14ac:dyDescent="0.25">
      <c r="A143" s="29" t="str">
        <f t="shared" si="6"/>
        <v>7G-Children's-Harris-STAR</v>
      </c>
      <c r="B143" s="29" t="s">
        <v>90</v>
      </c>
      <c r="C143" t="s">
        <v>28</v>
      </c>
      <c r="D143" s="28">
        <v>34979333.78586366</v>
      </c>
      <c r="E143" t="s">
        <v>28</v>
      </c>
      <c r="F143" t="s">
        <v>13</v>
      </c>
      <c r="G143" t="s">
        <v>10</v>
      </c>
      <c r="H143" t="s">
        <v>120</v>
      </c>
      <c r="I143" s="30">
        <v>0</v>
      </c>
      <c r="J143" s="31">
        <f t="shared" si="7"/>
        <v>0</v>
      </c>
      <c r="K143" s="31">
        <f t="shared" si="8"/>
        <v>0</v>
      </c>
    </row>
    <row r="144" spans="1:11" x14ac:dyDescent="0.25">
      <c r="A144" s="29" t="str">
        <f t="shared" si="6"/>
        <v>7S-Children's-HARRIS-STAR+PLUS</v>
      </c>
      <c r="B144" s="29" t="s">
        <v>52</v>
      </c>
      <c r="C144" t="s">
        <v>28</v>
      </c>
      <c r="D144" s="28">
        <v>234411088.01094651</v>
      </c>
      <c r="E144" t="s">
        <v>28</v>
      </c>
      <c r="F144" t="s">
        <v>146</v>
      </c>
      <c r="G144" t="s">
        <v>14</v>
      </c>
      <c r="H144" t="s">
        <v>120</v>
      </c>
      <c r="I144" s="30">
        <v>0</v>
      </c>
      <c r="J144" s="31">
        <f t="shared" si="7"/>
        <v>0</v>
      </c>
      <c r="K144" s="31">
        <f t="shared" si="8"/>
        <v>0</v>
      </c>
    </row>
    <row r="145" spans="1:11" x14ac:dyDescent="0.25">
      <c r="A145" s="29" t="str">
        <f t="shared" si="6"/>
        <v>72-Children's-Harris-STAR</v>
      </c>
      <c r="B145" s="29">
        <v>72</v>
      </c>
      <c r="C145" t="s">
        <v>4</v>
      </c>
      <c r="D145" s="28">
        <v>565038535.53860629</v>
      </c>
      <c r="E145" t="s">
        <v>4</v>
      </c>
      <c r="F145" t="s">
        <v>13</v>
      </c>
      <c r="G145" t="s">
        <v>10</v>
      </c>
      <c r="H145" t="s">
        <v>120</v>
      </c>
      <c r="I145" s="30">
        <v>0</v>
      </c>
      <c r="J145" s="31">
        <f t="shared" si="7"/>
        <v>0</v>
      </c>
      <c r="K145" s="31">
        <f t="shared" si="8"/>
        <v>0</v>
      </c>
    </row>
    <row r="146" spans="1:11" x14ac:dyDescent="0.25">
      <c r="A146" s="29" t="str">
        <f t="shared" si="6"/>
        <v>KM-Children's-Harris-STAR Kids</v>
      </c>
      <c r="B146" s="29" t="s">
        <v>72</v>
      </c>
      <c r="C146" t="s">
        <v>4</v>
      </c>
      <c r="D146" s="28">
        <v>287970493.5997591</v>
      </c>
      <c r="E146" t="s">
        <v>4</v>
      </c>
      <c r="F146" t="s">
        <v>13</v>
      </c>
      <c r="G146" t="s">
        <v>6</v>
      </c>
      <c r="H146" t="s">
        <v>120</v>
      </c>
      <c r="I146" s="30">
        <v>9.3851223637376102E-4</v>
      </c>
      <c r="J146" s="31">
        <f t="shared" si="7"/>
        <v>270263.83</v>
      </c>
      <c r="K146" s="31">
        <f t="shared" si="8"/>
        <v>116724.79</v>
      </c>
    </row>
    <row r="147" spans="1:11" x14ac:dyDescent="0.25">
      <c r="A147" s="29" t="str">
        <f t="shared" si="6"/>
        <v>7H-Children's-HARRIS-STAR</v>
      </c>
      <c r="B147" s="29" t="s">
        <v>97</v>
      </c>
      <c r="C147" t="s">
        <v>12</v>
      </c>
      <c r="D147" s="28">
        <v>219748384.20860082</v>
      </c>
      <c r="E147" t="s">
        <v>12</v>
      </c>
      <c r="F147" t="s">
        <v>146</v>
      </c>
      <c r="G147" t="s">
        <v>10</v>
      </c>
      <c r="H147" t="s">
        <v>120</v>
      </c>
      <c r="I147" s="30">
        <v>0</v>
      </c>
      <c r="J147" s="31">
        <f t="shared" si="7"/>
        <v>0</v>
      </c>
      <c r="K147" s="31">
        <f t="shared" si="8"/>
        <v>0</v>
      </c>
    </row>
    <row r="148" spans="1:11" x14ac:dyDescent="0.25">
      <c r="A148" s="29" t="str">
        <f t="shared" si="6"/>
        <v>7R-Children's-Harris-STAR+PLUS</v>
      </c>
      <c r="B148" s="29" t="s">
        <v>11</v>
      </c>
      <c r="C148" t="s">
        <v>12</v>
      </c>
      <c r="D148" s="28">
        <v>699614060.00816584</v>
      </c>
      <c r="E148" t="s">
        <v>12</v>
      </c>
      <c r="F148" t="s">
        <v>13</v>
      </c>
      <c r="G148" t="s">
        <v>14</v>
      </c>
      <c r="H148" t="s">
        <v>120</v>
      </c>
      <c r="I148" s="30">
        <v>0</v>
      </c>
      <c r="J148" s="31">
        <f t="shared" si="7"/>
        <v>0</v>
      </c>
      <c r="K148" s="31">
        <f t="shared" si="8"/>
        <v>0</v>
      </c>
    </row>
    <row r="149" spans="1:11" x14ac:dyDescent="0.25">
      <c r="A149" s="29" t="str">
        <f t="shared" si="6"/>
        <v>KQ-Children's-Harris-STAR Kids</v>
      </c>
      <c r="B149" s="29" t="s">
        <v>25</v>
      </c>
      <c r="C149" t="s">
        <v>12</v>
      </c>
      <c r="D149" s="28">
        <v>112918459.64081107</v>
      </c>
      <c r="E149" t="s">
        <v>12</v>
      </c>
      <c r="F149" t="s">
        <v>13</v>
      </c>
      <c r="G149" t="s">
        <v>6</v>
      </c>
      <c r="H149" t="s">
        <v>120</v>
      </c>
      <c r="I149" s="30">
        <v>9.3851223637376102E-4</v>
      </c>
      <c r="J149" s="31">
        <f t="shared" si="7"/>
        <v>105975.36</v>
      </c>
      <c r="K149" s="31">
        <f t="shared" si="8"/>
        <v>45769.91</v>
      </c>
    </row>
    <row r="150" spans="1:11" x14ac:dyDescent="0.25">
      <c r="A150" s="29" t="str">
        <f t="shared" si="6"/>
        <v>71-Children's-Harris-STAR</v>
      </c>
      <c r="B150" s="29">
        <v>71</v>
      </c>
      <c r="C150" t="s">
        <v>21</v>
      </c>
      <c r="D150" s="28">
        <v>108907873.9828074</v>
      </c>
      <c r="E150" t="s">
        <v>21</v>
      </c>
      <c r="F150" t="s">
        <v>13</v>
      </c>
      <c r="G150" t="s">
        <v>10</v>
      </c>
      <c r="H150" t="s">
        <v>120</v>
      </c>
      <c r="I150" s="30">
        <v>0</v>
      </c>
      <c r="J150" s="31">
        <f t="shared" si="7"/>
        <v>0</v>
      </c>
      <c r="K150" s="31">
        <f t="shared" si="8"/>
        <v>0</v>
      </c>
    </row>
    <row r="151" spans="1:11" x14ac:dyDescent="0.25">
      <c r="A151" s="29" t="str">
        <f t="shared" si="6"/>
        <v>7P-Children's-Harris-STAR+PLUS</v>
      </c>
      <c r="B151" s="29" t="s">
        <v>63</v>
      </c>
      <c r="C151" t="s">
        <v>21</v>
      </c>
      <c r="D151" s="28">
        <v>0</v>
      </c>
      <c r="E151" t="s">
        <v>21</v>
      </c>
      <c r="F151" t="s">
        <v>13</v>
      </c>
      <c r="G151" t="s">
        <v>14</v>
      </c>
      <c r="H151" t="s">
        <v>120</v>
      </c>
      <c r="I151" s="30">
        <v>0</v>
      </c>
      <c r="J151" s="31">
        <f t="shared" si="7"/>
        <v>0</v>
      </c>
      <c r="K151" s="31">
        <f t="shared" si="8"/>
        <v>0</v>
      </c>
    </row>
    <row r="152" spans="1:11" x14ac:dyDescent="0.25">
      <c r="A152" s="29" t="str">
        <f t="shared" si="6"/>
        <v>K4-Children's-Harris-STAR Kids</v>
      </c>
      <c r="B152" s="29" t="s">
        <v>100</v>
      </c>
      <c r="C152" t="s">
        <v>21</v>
      </c>
      <c r="D152" s="28">
        <v>58676563.228098676</v>
      </c>
      <c r="E152" t="s">
        <v>21</v>
      </c>
      <c r="F152" t="s">
        <v>13</v>
      </c>
      <c r="G152" t="s">
        <v>6</v>
      </c>
      <c r="H152" t="s">
        <v>120</v>
      </c>
      <c r="I152" s="30">
        <v>9.3851223637376102E-4</v>
      </c>
      <c r="J152" s="31">
        <f t="shared" si="7"/>
        <v>55068.67</v>
      </c>
      <c r="K152" s="31">
        <f t="shared" si="8"/>
        <v>23783.72</v>
      </c>
    </row>
    <row r="153" spans="1:11" x14ac:dyDescent="0.25">
      <c r="A153" s="29" t="str">
        <f t="shared" si="6"/>
        <v>H4-Children's-Hidalgo-STAR</v>
      </c>
      <c r="B153" s="29" t="s">
        <v>81</v>
      </c>
      <c r="C153" t="s">
        <v>33</v>
      </c>
      <c r="D153" s="28">
        <v>195738683.27545452</v>
      </c>
      <c r="E153" t="s">
        <v>33</v>
      </c>
      <c r="F153" t="s">
        <v>66</v>
      </c>
      <c r="G153" t="s">
        <v>10</v>
      </c>
      <c r="H153" t="s">
        <v>120</v>
      </c>
      <c r="I153" s="30">
        <v>2.7943840160574912E-2</v>
      </c>
      <c r="J153" s="31">
        <f t="shared" si="7"/>
        <v>5469690.4800000004</v>
      </c>
      <c r="K153" s="31">
        <f t="shared" si="8"/>
        <v>2362315.56</v>
      </c>
    </row>
    <row r="154" spans="1:11" x14ac:dyDescent="0.25">
      <c r="A154" s="29" t="str">
        <f t="shared" si="6"/>
        <v>KC-Children's-Hidalgo-STAR Kids</v>
      </c>
      <c r="B154" s="29" t="s">
        <v>91</v>
      </c>
      <c r="C154" t="s">
        <v>33</v>
      </c>
      <c r="D154" s="28">
        <v>67067922.823999077</v>
      </c>
      <c r="E154" t="s">
        <v>33</v>
      </c>
      <c r="F154" t="s">
        <v>66</v>
      </c>
      <c r="G154" t="s">
        <v>6</v>
      </c>
      <c r="H154" t="s">
        <v>120</v>
      </c>
      <c r="I154" s="30">
        <v>0.05</v>
      </c>
      <c r="J154" s="31">
        <f t="shared" si="7"/>
        <v>3353396.14</v>
      </c>
      <c r="K154" s="31">
        <f t="shared" si="8"/>
        <v>1448304.97</v>
      </c>
    </row>
    <row r="155" spans="1:11" x14ac:dyDescent="0.25">
      <c r="A155" s="29" t="str">
        <f t="shared" si="6"/>
        <v>H3-Children's-Hidalgo-STAR</v>
      </c>
      <c r="B155" s="29" t="s">
        <v>65</v>
      </c>
      <c r="C155" t="s">
        <v>28</v>
      </c>
      <c r="D155" s="28">
        <v>60188202.960852161</v>
      </c>
      <c r="E155" t="s">
        <v>28</v>
      </c>
      <c r="F155" t="s">
        <v>66</v>
      </c>
      <c r="G155" t="s">
        <v>10</v>
      </c>
      <c r="H155" t="s">
        <v>120</v>
      </c>
      <c r="I155" s="30">
        <v>2.7943840160574912E-2</v>
      </c>
      <c r="J155" s="31">
        <f t="shared" si="7"/>
        <v>1681889.52</v>
      </c>
      <c r="K155" s="31">
        <f t="shared" si="8"/>
        <v>726394.63</v>
      </c>
    </row>
    <row r="156" spans="1:11" x14ac:dyDescent="0.25">
      <c r="A156" s="29" t="str">
        <f t="shared" si="6"/>
        <v>H6-Children's-Hidalgo-STAR+PLUS</v>
      </c>
      <c r="B156" s="29" t="s">
        <v>84</v>
      </c>
      <c r="C156" t="s">
        <v>28</v>
      </c>
      <c r="D156" s="28">
        <v>370904938.38358426</v>
      </c>
      <c r="E156" t="s">
        <v>28</v>
      </c>
      <c r="F156" t="s">
        <v>66</v>
      </c>
      <c r="G156" t="s">
        <v>14</v>
      </c>
      <c r="H156" t="s">
        <v>120</v>
      </c>
      <c r="I156" s="30">
        <v>0</v>
      </c>
      <c r="J156" s="31">
        <f t="shared" si="7"/>
        <v>0</v>
      </c>
      <c r="K156" s="31">
        <f t="shared" si="8"/>
        <v>0</v>
      </c>
    </row>
    <row r="157" spans="1:11" x14ac:dyDescent="0.25">
      <c r="A157" s="29" t="str">
        <f t="shared" si="6"/>
        <v>H2-Children's-Hidalgo-STAR</v>
      </c>
      <c r="B157" s="29" t="s">
        <v>79</v>
      </c>
      <c r="C157" t="s">
        <v>8</v>
      </c>
      <c r="D157" s="28">
        <v>258174022.02956432</v>
      </c>
      <c r="E157" t="s">
        <v>8</v>
      </c>
      <c r="F157" t="s">
        <v>66</v>
      </c>
      <c r="G157" t="s">
        <v>10</v>
      </c>
      <c r="H157" t="s">
        <v>120</v>
      </c>
      <c r="I157" s="30">
        <v>2.7943840160574912E-2</v>
      </c>
      <c r="J157" s="31">
        <f t="shared" si="7"/>
        <v>7214373.6100000003</v>
      </c>
      <c r="K157" s="31">
        <f t="shared" si="8"/>
        <v>3115830.25</v>
      </c>
    </row>
    <row r="158" spans="1:11" x14ac:dyDescent="0.25">
      <c r="A158" s="29" t="str">
        <f t="shared" si="6"/>
        <v>H5-Children's-Hidalgo-STAR+PLUS</v>
      </c>
      <c r="B158" s="29" t="s">
        <v>77</v>
      </c>
      <c r="C158" t="s">
        <v>8</v>
      </c>
      <c r="D158" s="28">
        <v>495822746.04176861</v>
      </c>
      <c r="E158" t="s">
        <v>8</v>
      </c>
      <c r="F158" t="s">
        <v>66</v>
      </c>
      <c r="G158" t="s">
        <v>14</v>
      </c>
      <c r="H158" t="s">
        <v>120</v>
      </c>
      <c r="I158" s="30">
        <v>0</v>
      </c>
      <c r="J158" s="31">
        <f t="shared" si="7"/>
        <v>0</v>
      </c>
      <c r="K158" s="31">
        <f t="shared" si="8"/>
        <v>0</v>
      </c>
    </row>
    <row r="159" spans="1:11" x14ac:dyDescent="0.25">
      <c r="A159" s="29" t="str">
        <f t="shared" si="6"/>
        <v>KG-Children's-Hidalgo-STAR Kids</v>
      </c>
      <c r="B159" s="29" t="s">
        <v>71</v>
      </c>
      <c r="C159" t="s">
        <v>8</v>
      </c>
      <c r="D159" s="28">
        <v>126262473.03774117</v>
      </c>
      <c r="E159" t="s">
        <v>8</v>
      </c>
      <c r="F159" t="s">
        <v>66</v>
      </c>
      <c r="G159" t="s">
        <v>6</v>
      </c>
      <c r="H159" t="s">
        <v>120</v>
      </c>
      <c r="I159" s="30">
        <v>0.05</v>
      </c>
      <c r="J159" s="31">
        <f t="shared" si="7"/>
        <v>6313123.6500000004</v>
      </c>
      <c r="K159" s="31">
        <f t="shared" si="8"/>
        <v>2726587.6</v>
      </c>
    </row>
    <row r="160" spans="1:11" x14ac:dyDescent="0.25">
      <c r="A160" s="29" t="str">
        <f t="shared" si="6"/>
        <v>H1-Children's-Hidalgo-STAR</v>
      </c>
      <c r="B160" s="29" t="s">
        <v>98</v>
      </c>
      <c r="C160" t="s">
        <v>12</v>
      </c>
      <c r="D160" s="28">
        <v>70292661.134165034</v>
      </c>
      <c r="E160" t="s">
        <v>12</v>
      </c>
      <c r="F160" t="s">
        <v>66</v>
      </c>
      <c r="G160" t="s">
        <v>10</v>
      </c>
      <c r="H160" t="s">
        <v>120</v>
      </c>
      <c r="I160" s="30">
        <v>2.7943840160574912E-2</v>
      </c>
      <c r="J160" s="31">
        <f t="shared" si="7"/>
        <v>1964246.89</v>
      </c>
      <c r="K160" s="31">
        <f t="shared" si="8"/>
        <v>848342.52</v>
      </c>
    </row>
    <row r="161" spans="1:11" x14ac:dyDescent="0.25">
      <c r="A161" s="29" t="str">
        <f t="shared" si="6"/>
        <v>KR-Children's-Hidalgo-STAR Kids</v>
      </c>
      <c r="B161" s="29" t="s">
        <v>104</v>
      </c>
      <c r="C161" t="s">
        <v>12</v>
      </c>
      <c r="D161" s="28">
        <v>48732335.424224176</v>
      </c>
      <c r="E161" t="s">
        <v>12</v>
      </c>
      <c r="F161" t="s">
        <v>66</v>
      </c>
      <c r="G161" t="s">
        <v>6</v>
      </c>
      <c r="H161" t="s">
        <v>120</v>
      </c>
      <c r="I161" s="30">
        <v>0.05</v>
      </c>
      <c r="J161" s="31">
        <f t="shared" si="7"/>
        <v>2436616.77</v>
      </c>
      <c r="K161" s="31">
        <f t="shared" si="8"/>
        <v>1052355.29</v>
      </c>
    </row>
    <row r="162" spans="1:11" x14ac:dyDescent="0.25">
      <c r="A162" s="29" t="str">
        <f t="shared" si="6"/>
        <v>S7-Children's-Hidalgo-STAR+PLUS</v>
      </c>
      <c r="B162" s="29" t="s">
        <v>69</v>
      </c>
      <c r="C162" t="s">
        <v>12</v>
      </c>
      <c r="D162" s="28">
        <v>16104379.646573782</v>
      </c>
      <c r="E162" t="s">
        <v>12</v>
      </c>
      <c r="F162" t="s">
        <v>66</v>
      </c>
      <c r="G162" t="s">
        <v>14</v>
      </c>
      <c r="H162" t="s">
        <v>120</v>
      </c>
      <c r="I162" s="30">
        <v>0</v>
      </c>
      <c r="J162" s="31">
        <f t="shared" si="7"/>
        <v>0</v>
      </c>
      <c r="K162" s="31">
        <f t="shared" si="8"/>
        <v>0</v>
      </c>
    </row>
    <row r="163" spans="1:11" x14ac:dyDescent="0.25">
      <c r="A163" s="29" t="str">
        <f t="shared" si="6"/>
        <v>KN-Children's-Jefferson-STAR Kids</v>
      </c>
      <c r="B163" s="29" t="s">
        <v>3</v>
      </c>
      <c r="C163" t="s">
        <v>4</v>
      </c>
      <c r="D163" s="28">
        <v>31700974.270557612</v>
      </c>
      <c r="E163" t="s">
        <v>4</v>
      </c>
      <c r="F163" t="s">
        <v>5</v>
      </c>
      <c r="G163" t="s">
        <v>6</v>
      </c>
      <c r="H163" t="s">
        <v>120</v>
      </c>
      <c r="I163" s="30">
        <v>0</v>
      </c>
      <c r="J163" s="31">
        <f t="shared" si="7"/>
        <v>0</v>
      </c>
      <c r="K163" s="31">
        <f t="shared" si="8"/>
        <v>0</v>
      </c>
    </row>
    <row r="164" spans="1:11" x14ac:dyDescent="0.25">
      <c r="A164" s="29" t="str">
        <f t="shared" si="6"/>
        <v>8S-Children's-Jefferson-STAR+PLUS</v>
      </c>
      <c r="B164" s="29" t="s">
        <v>30</v>
      </c>
      <c r="C164" t="s">
        <v>12</v>
      </c>
      <c r="D164" s="28">
        <v>0</v>
      </c>
      <c r="E164" t="s">
        <v>12</v>
      </c>
      <c r="F164" t="s">
        <v>5</v>
      </c>
      <c r="G164" t="s">
        <v>14</v>
      </c>
      <c r="H164" t="s">
        <v>120</v>
      </c>
      <c r="I164" s="30">
        <v>0</v>
      </c>
      <c r="J164" s="31">
        <f t="shared" si="7"/>
        <v>0</v>
      </c>
      <c r="K164" s="31">
        <f t="shared" si="8"/>
        <v>0</v>
      </c>
    </row>
    <row r="165" spans="1:11" x14ac:dyDescent="0.25">
      <c r="A165" s="29" t="str">
        <f t="shared" si="6"/>
        <v>KS-Children's-Jefferson-STAR Kids</v>
      </c>
      <c r="B165" s="29" t="s">
        <v>106</v>
      </c>
      <c r="C165" t="s">
        <v>12</v>
      </c>
      <c r="D165" s="28">
        <v>18132133.832019776</v>
      </c>
      <c r="E165" t="s">
        <v>12</v>
      </c>
      <c r="F165" t="s">
        <v>5</v>
      </c>
      <c r="G165" t="s">
        <v>6</v>
      </c>
      <c r="H165" t="s">
        <v>120</v>
      </c>
      <c r="I165" s="30">
        <v>0</v>
      </c>
      <c r="J165" s="31">
        <f t="shared" si="7"/>
        <v>0</v>
      </c>
      <c r="K165" s="31">
        <f t="shared" si="8"/>
        <v>0</v>
      </c>
    </row>
    <row r="166" spans="1:11" x14ac:dyDescent="0.25">
      <c r="A166" s="29" t="str">
        <f t="shared" si="6"/>
        <v>8H-Children's-Jefferson-STAR</v>
      </c>
      <c r="B166" s="29" t="s">
        <v>93</v>
      </c>
      <c r="C166" t="s">
        <v>16</v>
      </c>
      <c r="D166" s="28">
        <v>32911726.805376306</v>
      </c>
      <c r="E166" t="s">
        <v>16</v>
      </c>
      <c r="F166" t="s">
        <v>5</v>
      </c>
      <c r="G166" t="s">
        <v>10</v>
      </c>
      <c r="H166" t="s">
        <v>120</v>
      </c>
      <c r="I166" s="30">
        <v>0</v>
      </c>
      <c r="J166" s="31">
        <f t="shared" si="7"/>
        <v>0</v>
      </c>
      <c r="K166" s="31">
        <f t="shared" si="8"/>
        <v>0</v>
      </c>
    </row>
    <row r="167" spans="1:11" x14ac:dyDescent="0.25">
      <c r="A167" s="29" t="str">
        <f t="shared" si="6"/>
        <v>8J-Children's-Jefferson-STAR</v>
      </c>
      <c r="B167" s="29" t="s">
        <v>87</v>
      </c>
      <c r="C167" t="s">
        <v>28</v>
      </c>
      <c r="D167" s="28">
        <v>6528061.4547503106</v>
      </c>
      <c r="E167" t="s">
        <v>28</v>
      </c>
      <c r="F167" t="s">
        <v>5</v>
      </c>
      <c r="G167" t="s">
        <v>10</v>
      </c>
      <c r="H167" t="s">
        <v>120</v>
      </c>
      <c r="I167" s="30">
        <v>0</v>
      </c>
      <c r="J167" s="31">
        <f t="shared" si="7"/>
        <v>0</v>
      </c>
      <c r="K167" s="31">
        <f t="shared" si="8"/>
        <v>0</v>
      </c>
    </row>
    <row r="168" spans="1:11" x14ac:dyDescent="0.25">
      <c r="A168" s="29" t="str">
        <f t="shared" si="6"/>
        <v>8T-Children's-Jefferson-STAR+PLUS</v>
      </c>
      <c r="B168" s="29" t="s">
        <v>27</v>
      </c>
      <c r="C168" t="s">
        <v>28</v>
      </c>
      <c r="D168" s="28">
        <v>85833470.857238904</v>
      </c>
      <c r="E168" t="s">
        <v>28</v>
      </c>
      <c r="F168" t="s">
        <v>5</v>
      </c>
      <c r="G168" t="s">
        <v>14</v>
      </c>
      <c r="H168" t="s">
        <v>120</v>
      </c>
      <c r="I168" s="30">
        <v>0</v>
      </c>
      <c r="J168" s="31">
        <f t="shared" si="7"/>
        <v>0</v>
      </c>
      <c r="K168" s="31">
        <f t="shared" si="8"/>
        <v>0</v>
      </c>
    </row>
    <row r="169" spans="1:11" x14ac:dyDescent="0.25">
      <c r="A169" s="29" t="str">
        <f t="shared" si="6"/>
        <v>8K-Children's-Jefferson-STAR</v>
      </c>
      <c r="B169" s="29" t="s">
        <v>57</v>
      </c>
      <c r="C169" t="s">
        <v>4</v>
      </c>
      <c r="D169" s="28">
        <v>61141548.109293379</v>
      </c>
      <c r="E169" t="s">
        <v>4</v>
      </c>
      <c r="F169" t="s">
        <v>5</v>
      </c>
      <c r="G169" t="s">
        <v>10</v>
      </c>
      <c r="H169" t="s">
        <v>120</v>
      </c>
      <c r="I169" s="30">
        <v>0</v>
      </c>
      <c r="J169" s="31">
        <f t="shared" si="7"/>
        <v>0</v>
      </c>
      <c r="K169" s="31">
        <f t="shared" si="8"/>
        <v>0</v>
      </c>
    </row>
    <row r="170" spans="1:11" x14ac:dyDescent="0.25">
      <c r="A170" s="29" t="str">
        <f t="shared" si="6"/>
        <v>8L-Children's-Jefferson-STAR</v>
      </c>
      <c r="B170" s="29" t="s">
        <v>86</v>
      </c>
      <c r="C170" t="s">
        <v>12</v>
      </c>
      <c r="D170" s="28">
        <v>37994638.417682275</v>
      </c>
      <c r="E170" t="s">
        <v>12</v>
      </c>
      <c r="F170" t="s">
        <v>5</v>
      </c>
      <c r="G170" t="s">
        <v>10</v>
      </c>
      <c r="H170" t="s">
        <v>120</v>
      </c>
      <c r="I170" s="30">
        <v>0</v>
      </c>
      <c r="J170" s="31">
        <f t="shared" si="7"/>
        <v>0</v>
      </c>
      <c r="K170" s="31">
        <f t="shared" si="8"/>
        <v>0</v>
      </c>
    </row>
    <row r="171" spans="1:11" x14ac:dyDescent="0.25">
      <c r="A171" s="29" t="str">
        <f t="shared" si="6"/>
        <v>8G-Children's-Jefferson-STAR</v>
      </c>
      <c r="B171" s="29" t="s">
        <v>62</v>
      </c>
      <c r="C171" t="s">
        <v>21</v>
      </c>
      <c r="D171" s="28">
        <v>12393665.224928588</v>
      </c>
      <c r="E171" t="s">
        <v>21</v>
      </c>
      <c r="F171" t="s">
        <v>5</v>
      </c>
      <c r="G171" t="s">
        <v>10</v>
      </c>
      <c r="H171" t="s">
        <v>120</v>
      </c>
      <c r="I171" s="30">
        <v>0</v>
      </c>
      <c r="J171" s="31">
        <f t="shared" si="7"/>
        <v>0</v>
      </c>
      <c r="K171" s="31">
        <f t="shared" si="8"/>
        <v>0</v>
      </c>
    </row>
    <row r="172" spans="1:11" x14ac:dyDescent="0.25">
      <c r="A172" s="29" t="str">
        <f t="shared" si="6"/>
        <v>8R-Children's-Jefferson-STAR+PLUS</v>
      </c>
      <c r="B172" s="29" t="s">
        <v>35</v>
      </c>
      <c r="C172" t="s">
        <v>21</v>
      </c>
      <c r="D172" s="28">
        <v>87213744.688603953</v>
      </c>
      <c r="E172" t="s">
        <v>21</v>
      </c>
      <c r="F172" t="s">
        <v>5</v>
      </c>
      <c r="G172" t="s">
        <v>14</v>
      </c>
      <c r="H172" t="s">
        <v>120</v>
      </c>
      <c r="I172" s="30">
        <v>0</v>
      </c>
      <c r="J172" s="31">
        <f t="shared" si="7"/>
        <v>0</v>
      </c>
      <c r="K172" s="31">
        <f t="shared" si="8"/>
        <v>0</v>
      </c>
    </row>
    <row r="173" spans="1:11" x14ac:dyDescent="0.25">
      <c r="A173" s="29" t="str">
        <f t="shared" si="6"/>
        <v>50-Children's-Lubbock-STAR</v>
      </c>
      <c r="B173" s="29">
        <v>50</v>
      </c>
      <c r="C173" t="s">
        <v>32</v>
      </c>
      <c r="D173" s="28">
        <v>53842468.356058255</v>
      </c>
      <c r="E173" t="s">
        <v>32</v>
      </c>
      <c r="F173" t="s">
        <v>58</v>
      </c>
      <c r="G173" t="s">
        <v>10</v>
      </c>
      <c r="H173" t="s">
        <v>120</v>
      </c>
      <c r="I173" s="30">
        <v>0</v>
      </c>
      <c r="J173" s="31">
        <f t="shared" si="7"/>
        <v>0</v>
      </c>
      <c r="K173" s="31">
        <f t="shared" si="8"/>
        <v>0</v>
      </c>
    </row>
    <row r="174" spans="1:11" x14ac:dyDescent="0.25">
      <c r="A174" s="29" t="str">
        <f t="shared" si="6"/>
        <v>52-Children's-Lubbock-STAR</v>
      </c>
      <c r="B174" s="29">
        <v>52</v>
      </c>
      <c r="C174" t="s">
        <v>8</v>
      </c>
      <c r="D174" s="28">
        <v>52143172.797881037</v>
      </c>
      <c r="E174" t="s">
        <v>8</v>
      </c>
      <c r="F174" t="s">
        <v>58</v>
      </c>
      <c r="G174" t="s">
        <v>10</v>
      </c>
      <c r="H174" t="s">
        <v>120</v>
      </c>
      <c r="I174" s="30">
        <v>0</v>
      </c>
      <c r="J174" s="31">
        <f t="shared" si="7"/>
        <v>0</v>
      </c>
      <c r="K174" s="31">
        <f t="shared" si="8"/>
        <v>0</v>
      </c>
    </row>
    <row r="175" spans="1:11" x14ac:dyDescent="0.25">
      <c r="A175" s="29" t="str">
        <f t="shared" si="6"/>
        <v>5B-Children's-LUBBOCK-STAR+PLUS</v>
      </c>
      <c r="B175" s="29" t="s">
        <v>94</v>
      </c>
      <c r="C175" t="s">
        <v>8</v>
      </c>
      <c r="D175" s="28">
        <v>59928330.565520525</v>
      </c>
      <c r="E175" t="s">
        <v>8</v>
      </c>
      <c r="F175" t="s">
        <v>147</v>
      </c>
      <c r="G175" t="s">
        <v>14</v>
      </c>
      <c r="H175" t="s">
        <v>120</v>
      </c>
      <c r="I175" s="30">
        <v>0</v>
      </c>
      <c r="J175" s="31">
        <f t="shared" si="7"/>
        <v>0</v>
      </c>
      <c r="K175" s="31">
        <f t="shared" si="8"/>
        <v>0</v>
      </c>
    </row>
    <row r="176" spans="1:11" x14ac:dyDescent="0.25">
      <c r="A176" s="29" t="str">
        <f t="shared" si="6"/>
        <v>KH-Children's-Lubbock-STAR Kids</v>
      </c>
      <c r="B176" s="29" t="s">
        <v>107</v>
      </c>
      <c r="C176" t="s">
        <v>8</v>
      </c>
      <c r="D176" s="28">
        <v>20055868.51240075</v>
      </c>
      <c r="E176" t="s">
        <v>8</v>
      </c>
      <c r="F176" t="s">
        <v>58</v>
      </c>
      <c r="G176" t="s">
        <v>6</v>
      </c>
      <c r="H176" t="s">
        <v>120</v>
      </c>
      <c r="I176" s="30">
        <v>1.1432311695409659E-2</v>
      </c>
      <c r="J176" s="31">
        <f t="shared" si="7"/>
        <v>229284.94</v>
      </c>
      <c r="K176" s="31">
        <f t="shared" si="8"/>
        <v>99026.33</v>
      </c>
    </row>
    <row r="177" spans="1:11" x14ac:dyDescent="0.25">
      <c r="A177" s="29" t="str">
        <f t="shared" si="6"/>
        <v>53-Children's-LUBBOCK-STAR</v>
      </c>
      <c r="B177" s="29">
        <v>53</v>
      </c>
      <c r="C177" t="s">
        <v>21</v>
      </c>
      <c r="D177" s="28">
        <v>12641848.852092097</v>
      </c>
      <c r="E177" t="s">
        <v>21</v>
      </c>
      <c r="F177" t="s">
        <v>147</v>
      </c>
      <c r="G177" t="s">
        <v>10</v>
      </c>
      <c r="H177" t="s">
        <v>120</v>
      </c>
      <c r="I177" s="30">
        <v>0</v>
      </c>
      <c r="J177" s="31">
        <f t="shared" si="7"/>
        <v>0</v>
      </c>
      <c r="K177" s="31">
        <f t="shared" si="8"/>
        <v>0</v>
      </c>
    </row>
    <row r="178" spans="1:11" x14ac:dyDescent="0.25">
      <c r="A178" s="29" t="str">
        <f t="shared" si="6"/>
        <v>5A-Children's-LUBBOCK-STAR+PLUS</v>
      </c>
      <c r="B178" s="29" t="s">
        <v>76</v>
      </c>
      <c r="C178" t="s">
        <v>21</v>
      </c>
      <c r="D178" s="28">
        <v>51568463.422407225</v>
      </c>
      <c r="E178" t="s">
        <v>21</v>
      </c>
      <c r="F178" t="s">
        <v>147</v>
      </c>
      <c r="G178" t="s">
        <v>14</v>
      </c>
      <c r="H178" t="s">
        <v>120</v>
      </c>
      <c r="I178" s="30">
        <v>0</v>
      </c>
      <c r="J178" s="31">
        <f t="shared" si="7"/>
        <v>0</v>
      </c>
      <c r="K178" s="31">
        <f t="shared" si="8"/>
        <v>0</v>
      </c>
    </row>
    <row r="179" spans="1:11" x14ac:dyDescent="0.25">
      <c r="A179" s="29" t="str">
        <f t="shared" si="6"/>
        <v>K5-Children's-Lubbock-STAR Kids</v>
      </c>
      <c r="B179" s="29" t="s">
        <v>105</v>
      </c>
      <c r="C179" t="s">
        <v>21</v>
      </c>
      <c r="D179" s="28">
        <v>14611921.573287304</v>
      </c>
      <c r="E179" t="s">
        <v>21</v>
      </c>
      <c r="F179" t="s">
        <v>58</v>
      </c>
      <c r="G179" t="s">
        <v>6</v>
      </c>
      <c r="H179" t="s">
        <v>120</v>
      </c>
      <c r="I179" s="30">
        <v>1.1432311695409659E-2</v>
      </c>
      <c r="J179" s="31">
        <f t="shared" si="7"/>
        <v>167048.04</v>
      </c>
      <c r="K179" s="31">
        <f t="shared" si="8"/>
        <v>72146.710000000006</v>
      </c>
    </row>
    <row r="180" spans="1:11" x14ac:dyDescent="0.25">
      <c r="A180" s="29" t="str">
        <f t="shared" si="6"/>
        <v>K7-Children's-MRSA Central-STAR Kids</v>
      </c>
      <c r="B180" s="29" t="s">
        <v>47</v>
      </c>
      <c r="C180" t="s">
        <v>48</v>
      </c>
      <c r="D180" s="28">
        <v>50484695.641950414</v>
      </c>
      <c r="E180" t="s">
        <v>48</v>
      </c>
      <c r="F180" t="s">
        <v>18</v>
      </c>
      <c r="G180" t="s">
        <v>6</v>
      </c>
      <c r="H180" t="s">
        <v>120</v>
      </c>
      <c r="I180" s="30">
        <v>0.05</v>
      </c>
      <c r="J180" s="31">
        <f t="shared" si="7"/>
        <v>2524234.7799999998</v>
      </c>
      <c r="K180" s="31">
        <f t="shared" si="8"/>
        <v>1090196.81</v>
      </c>
    </row>
    <row r="181" spans="1:11" x14ac:dyDescent="0.25">
      <c r="A181" s="29" t="str">
        <f t="shared" si="6"/>
        <v>C3-Children's-MRSA Central-STAR</v>
      </c>
      <c r="B181" s="29" t="s">
        <v>36</v>
      </c>
      <c r="C181" t="s">
        <v>37</v>
      </c>
      <c r="D181" s="28">
        <v>66005747.354986683</v>
      </c>
      <c r="E181" t="s">
        <v>37</v>
      </c>
      <c r="F181" t="s">
        <v>18</v>
      </c>
      <c r="G181" t="s">
        <v>10</v>
      </c>
      <c r="H181" t="s">
        <v>120</v>
      </c>
      <c r="I181" s="30">
        <v>4.9999999999999996E-2</v>
      </c>
      <c r="J181" s="31">
        <f t="shared" si="7"/>
        <v>3300287.37</v>
      </c>
      <c r="K181" s="31">
        <f t="shared" si="8"/>
        <v>1425367.71</v>
      </c>
    </row>
    <row r="182" spans="1:11" x14ac:dyDescent="0.25">
      <c r="A182" s="29" t="str">
        <f t="shared" si="6"/>
        <v>C2-Children's-MRSA Central-STAR</v>
      </c>
      <c r="B182" s="29" t="s">
        <v>17</v>
      </c>
      <c r="C182" t="s">
        <v>8</v>
      </c>
      <c r="D182" s="28">
        <v>120626586.61209421</v>
      </c>
      <c r="E182" t="s">
        <v>8</v>
      </c>
      <c r="F182" t="s">
        <v>18</v>
      </c>
      <c r="G182" t="s">
        <v>10</v>
      </c>
      <c r="H182" t="s">
        <v>120</v>
      </c>
      <c r="I182" s="30">
        <v>4.9999999999999996E-2</v>
      </c>
      <c r="J182" s="31">
        <f t="shared" si="7"/>
        <v>6031329.3300000001</v>
      </c>
      <c r="K182" s="31">
        <f t="shared" si="8"/>
        <v>2604882.89</v>
      </c>
    </row>
    <row r="183" spans="1:11" x14ac:dyDescent="0.25">
      <c r="A183" s="29" t="str">
        <f t="shared" si="6"/>
        <v>C4-Children's-MRSA Central-STAR+PLUS</v>
      </c>
      <c r="B183" s="29" t="s">
        <v>34</v>
      </c>
      <c r="C183" t="s">
        <v>8</v>
      </c>
      <c r="D183" s="28">
        <v>140315669.6606625</v>
      </c>
      <c r="E183" t="s">
        <v>8</v>
      </c>
      <c r="F183" t="s">
        <v>18</v>
      </c>
      <c r="G183" t="s">
        <v>14</v>
      </c>
      <c r="H183" t="s">
        <v>120</v>
      </c>
      <c r="I183" s="30">
        <v>0</v>
      </c>
      <c r="J183" s="31">
        <f t="shared" si="7"/>
        <v>0</v>
      </c>
      <c r="K183" s="31">
        <f t="shared" si="8"/>
        <v>0</v>
      </c>
    </row>
    <row r="184" spans="1:11" x14ac:dyDescent="0.25">
      <c r="A184" s="29" t="str">
        <f t="shared" si="6"/>
        <v>C5-Children's-MRSA Central-STAR+PLUS</v>
      </c>
      <c r="B184" s="29" t="s">
        <v>83</v>
      </c>
      <c r="C184" t="s">
        <v>12</v>
      </c>
      <c r="D184" s="28">
        <v>144390924.88831863</v>
      </c>
      <c r="E184" t="s">
        <v>12</v>
      </c>
      <c r="F184" t="s">
        <v>18</v>
      </c>
      <c r="G184" t="s">
        <v>14</v>
      </c>
      <c r="H184" t="s">
        <v>120</v>
      </c>
      <c r="I184" s="30">
        <v>0</v>
      </c>
      <c r="J184" s="31">
        <f t="shared" si="7"/>
        <v>0</v>
      </c>
      <c r="K184" s="31">
        <f t="shared" si="8"/>
        <v>0</v>
      </c>
    </row>
    <row r="185" spans="1:11" x14ac:dyDescent="0.25">
      <c r="A185" s="29" t="str">
        <f t="shared" si="6"/>
        <v>KT-Children's-MRSA Central-STAR Kids</v>
      </c>
      <c r="B185" s="29" t="s">
        <v>103</v>
      </c>
      <c r="C185" t="s">
        <v>12</v>
      </c>
      <c r="D185" s="28">
        <v>30375529.503940169</v>
      </c>
      <c r="E185" t="s">
        <v>12</v>
      </c>
      <c r="F185" t="s">
        <v>18</v>
      </c>
      <c r="G185" t="s">
        <v>6</v>
      </c>
      <c r="H185" t="s">
        <v>120</v>
      </c>
      <c r="I185" s="30">
        <v>0.05</v>
      </c>
      <c r="J185" s="31">
        <f t="shared" si="7"/>
        <v>1518776.48</v>
      </c>
      <c r="K185" s="31">
        <f t="shared" si="8"/>
        <v>655947.41</v>
      </c>
    </row>
    <row r="186" spans="1:11" x14ac:dyDescent="0.25">
      <c r="A186" s="29" t="str">
        <f t="shared" si="6"/>
        <v>C1-Children's-MRSA Central-STAR</v>
      </c>
      <c r="B186" s="29" t="s">
        <v>101</v>
      </c>
      <c r="C186" t="s">
        <v>21</v>
      </c>
      <c r="D186" s="28">
        <v>19395047.005022023</v>
      </c>
      <c r="E186" t="s">
        <v>21</v>
      </c>
      <c r="F186" t="s">
        <v>18</v>
      </c>
      <c r="G186" t="s">
        <v>10</v>
      </c>
      <c r="H186" t="s">
        <v>120</v>
      </c>
      <c r="I186" s="30">
        <v>4.9999999999999996E-2</v>
      </c>
      <c r="J186" s="31">
        <f t="shared" si="7"/>
        <v>969752.35</v>
      </c>
      <c r="K186" s="31">
        <f t="shared" si="8"/>
        <v>418828.28</v>
      </c>
    </row>
    <row r="187" spans="1:11" x14ac:dyDescent="0.25">
      <c r="A187" s="29" t="str">
        <f t="shared" si="6"/>
        <v>P2-Children's-MRSA Northeast-STAR+PLUS</v>
      </c>
      <c r="B187" s="29" t="s">
        <v>49</v>
      </c>
      <c r="C187" t="s">
        <v>28</v>
      </c>
      <c r="D187" s="28">
        <v>140862678.31833008</v>
      </c>
      <c r="E187" t="s">
        <v>28</v>
      </c>
      <c r="F187" t="s">
        <v>50</v>
      </c>
      <c r="G187" t="s">
        <v>14</v>
      </c>
      <c r="H187" t="s">
        <v>120</v>
      </c>
      <c r="I187" s="30">
        <v>0</v>
      </c>
      <c r="J187" s="31">
        <f t="shared" si="7"/>
        <v>0</v>
      </c>
      <c r="K187" s="31">
        <f t="shared" si="8"/>
        <v>0</v>
      </c>
    </row>
    <row r="188" spans="1:11" x14ac:dyDescent="0.25">
      <c r="A188" s="29" t="str">
        <f t="shared" si="6"/>
        <v>N2-Children's-MRSA Northeast-STAR</v>
      </c>
      <c r="B188" s="29" t="s">
        <v>51</v>
      </c>
      <c r="C188" t="s">
        <v>8</v>
      </c>
      <c r="D188" s="28">
        <v>160311315.31884405</v>
      </c>
      <c r="E188" t="s">
        <v>8</v>
      </c>
      <c r="F188" t="s">
        <v>50</v>
      </c>
      <c r="G188" t="s">
        <v>10</v>
      </c>
      <c r="H188" t="s">
        <v>120</v>
      </c>
      <c r="I188" s="30">
        <v>1.3748351083010315E-2</v>
      </c>
      <c r="J188" s="31">
        <f t="shared" si="7"/>
        <v>2204016.25</v>
      </c>
      <c r="K188" s="31">
        <f t="shared" si="8"/>
        <v>951896.99</v>
      </c>
    </row>
    <row r="189" spans="1:11" x14ac:dyDescent="0.25">
      <c r="A189" s="29" t="str">
        <f t="shared" si="6"/>
        <v>KP-Children's-MRSA Northeast-STAR Kids</v>
      </c>
      <c r="B189" s="29" t="s">
        <v>92</v>
      </c>
      <c r="C189" t="s">
        <v>4</v>
      </c>
      <c r="D189" s="28">
        <v>78647371.471858442</v>
      </c>
      <c r="E189" t="s">
        <v>4</v>
      </c>
      <c r="F189" t="s">
        <v>50</v>
      </c>
      <c r="G189" t="s">
        <v>6</v>
      </c>
      <c r="H189" t="s">
        <v>120</v>
      </c>
      <c r="I189" s="30">
        <v>0</v>
      </c>
      <c r="J189" s="31">
        <f t="shared" si="7"/>
        <v>0</v>
      </c>
      <c r="K189" s="31">
        <f t="shared" si="8"/>
        <v>0</v>
      </c>
    </row>
    <row r="190" spans="1:11" x14ac:dyDescent="0.25">
      <c r="A190" s="29" t="str">
        <f t="shared" si="6"/>
        <v>KU-Children's-MRSA Northeast-STAR Kids</v>
      </c>
      <c r="B190" s="29" t="s">
        <v>80</v>
      </c>
      <c r="C190" t="s">
        <v>12</v>
      </c>
      <c r="D190" s="28">
        <v>38411496.70861575</v>
      </c>
      <c r="E190" t="s">
        <v>12</v>
      </c>
      <c r="F190" t="s">
        <v>50</v>
      </c>
      <c r="G190" t="s">
        <v>6</v>
      </c>
      <c r="H190" t="s">
        <v>120</v>
      </c>
      <c r="I190" s="30">
        <v>0</v>
      </c>
      <c r="J190" s="31">
        <f t="shared" si="7"/>
        <v>0</v>
      </c>
      <c r="K190" s="31">
        <f t="shared" si="8"/>
        <v>0</v>
      </c>
    </row>
    <row r="191" spans="1:11" x14ac:dyDescent="0.25">
      <c r="A191" s="29" t="str">
        <f t="shared" si="6"/>
        <v>N4-Children's-MRSA Northeast-STAR+PLUS</v>
      </c>
      <c r="B191" s="29" t="s">
        <v>99</v>
      </c>
      <c r="C191" t="s">
        <v>12</v>
      </c>
      <c r="D191" s="28">
        <v>283089401.82066929</v>
      </c>
      <c r="E191" t="s">
        <v>12</v>
      </c>
      <c r="F191" t="s">
        <v>50</v>
      </c>
      <c r="G191" t="s">
        <v>14</v>
      </c>
      <c r="H191" t="s">
        <v>120</v>
      </c>
      <c r="I191" s="30">
        <v>0</v>
      </c>
      <c r="J191" s="31">
        <f t="shared" si="7"/>
        <v>0</v>
      </c>
      <c r="K191" s="31">
        <f t="shared" si="8"/>
        <v>0</v>
      </c>
    </row>
    <row r="192" spans="1:11" x14ac:dyDescent="0.25">
      <c r="A192" s="29" t="str">
        <f t="shared" si="6"/>
        <v>N1-Children's-MRSA Northeast-STAR</v>
      </c>
      <c r="B192" s="29" t="s">
        <v>56</v>
      </c>
      <c r="C192" t="s">
        <v>21</v>
      </c>
      <c r="D192" s="28">
        <v>105797407.79308969</v>
      </c>
      <c r="E192" t="s">
        <v>21</v>
      </c>
      <c r="F192" t="s">
        <v>50</v>
      </c>
      <c r="G192" t="s">
        <v>10</v>
      </c>
      <c r="H192" t="s">
        <v>120</v>
      </c>
      <c r="I192" s="30">
        <v>1.3748351083010315E-2</v>
      </c>
      <c r="J192" s="31">
        <f t="shared" si="7"/>
        <v>1454539.91</v>
      </c>
      <c r="K192" s="31">
        <f t="shared" si="8"/>
        <v>628204.15</v>
      </c>
    </row>
    <row r="193" spans="1:11" x14ac:dyDescent="0.25">
      <c r="A193" s="29" t="str">
        <f t="shared" si="6"/>
        <v>W4-Children's-MRSA West-STAR</v>
      </c>
      <c r="B193" s="29" t="s">
        <v>31</v>
      </c>
      <c r="C193" t="s">
        <v>32</v>
      </c>
      <c r="D193" s="28">
        <v>64568895.998257898</v>
      </c>
      <c r="E193" t="s">
        <v>32</v>
      </c>
      <c r="F193" t="s">
        <v>9</v>
      </c>
      <c r="G193" t="s">
        <v>10</v>
      </c>
      <c r="H193" t="s">
        <v>120</v>
      </c>
      <c r="I193" s="30">
        <v>0</v>
      </c>
      <c r="J193" s="31">
        <f t="shared" si="7"/>
        <v>0</v>
      </c>
      <c r="K193" s="31">
        <f t="shared" si="8"/>
        <v>0</v>
      </c>
    </row>
    <row r="194" spans="1:11" x14ac:dyDescent="0.25">
      <c r="A194" s="29" t="str">
        <f t="shared" si="6"/>
        <v>KJ-Children's-MRSA West-STAR Kids</v>
      </c>
      <c r="B194" s="29" t="s">
        <v>95</v>
      </c>
      <c r="C194" t="s">
        <v>8</v>
      </c>
      <c r="D194" s="28">
        <v>34500343.548937708</v>
      </c>
      <c r="E194" t="s">
        <v>8</v>
      </c>
      <c r="F194" t="s">
        <v>9</v>
      </c>
      <c r="G194" t="s">
        <v>6</v>
      </c>
      <c r="H194" t="s">
        <v>120</v>
      </c>
      <c r="I194" s="30">
        <v>0</v>
      </c>
      <c r="J194" s="31">
        <f t="shared" si="7"/>
        <v>0</v>
      </c>
      <c r="K194" s="31">
        <f t="shared" si="8"/>
        <v>0</v>
      </c>
    </row>
    <row r="195" spans="1:11" x14ac:dyDescent="0.25">
      <c r="A195" s="29" t="str">
        <f t="shared" si="6"/>
        <v>W3-Children's-MRSA West-STAR</v>
      </c>
      <c r="B195" s="29" t="s">
        <v>7</v>
      </c>
      <c r="C195" t="s">
        <v>8</v>
      </c>
      <c r="D195" s="28">
        <v>142019144.20072874</v>
      </c>
      <c r="E195" t="s">
        <v>8</v>
      </c>
      <c r="F195" t="s">
        <v>9</v>
      </c>
      <c r="G195" t="s">
        <v>10</v>
      </c>
      <c r="H195" t="s">
        <v>120</v>
      </c>
      <c r="I195" s="30">
        <v>0</v>
      </c>
      <c r="J195" s="31">
        <f t="shared" si="7"/>
        <v>0</v>
      </c>
      <c r="K195" s="31">
        <f t="shared" si="8"/>
        <v>0</v>
      </c>
    </row>
    <row r="196" spans="1:11" x14ac:dyDescent="0.25">
      <c r="A196" s="29" t="str">
        <f t="shared" si="6"/>
        <v>W6-Children's-MRSA West-STAR+PLUS</v>
      </c>
      <c r="B196" s="29" t="s">
        <v>26</v>
      </c>
      <c r="C196" t="s">
        <v>8</v>
      </c>
      <c r="D196" s="28">
        <v>191996398.46751004</v>
      </c>
      <c r="E196" t="s">
        <v>8</v>
      </c>
      <c r="F196" t="s">
        <v>9</v>
      </c>
      <c r="G196" t="s">
        <v>14</v>
      </c>
      <c r="H196" t="s">
        <v>120</v>
      </c>
      <c r="I196" s="30">
        <v>0</v>
      </c>
      <c r="J196" s="31">
        <f t="shared" si="7"/>
        <v>0</v>
      </c>
      <c r="K196" s="31">
        <f t="shared" si="8"/>
        <v>0</v>
      </c>
    </row>
    <row r="197" spans="1:11" x14ac:dyDescent="0.25">
      <c r="A197" s="29" t="str">
        <f t="shared" ref="A197:A260" si="9">_xlfn.CONCAT(B197,"-",H197,"-",F197,"-",G197)</f>
        <v>K6-Children's-MRSA West-STAR Kids</v>
      </c>
      <c r="B197" s="29" t="s">
        <v>110</v>
      </c>
      <c r="C197" t="s">
        <v>21</v>
      </c>
      <c r="D197" s="28">
        <v>27273208.130979251</v>
      </c>
      <c r="E197" t="s">
        <v>21</v>
      </c>
      <c r="F197" t="s">
        <v>9</v>
      </c>
      <c r="G197" t="s">
        <v>6</v>
      </c>
      <c r="H197" t="s">
        <v>120</v>
      </c>
      <c r="I197" s="30">
        <v>0</v>
      </c>
      <c r="J197" s="31">
        <f t="shared" ref="J197:J260" si="10">ROUND(D197*I197,2)</f>
        <v>0</v>
      </c>
      <c r="K197" s="31">
        <f t="shared" ref="K197:K260" si="11">ROUND(J197*$K$1*1.08,2)</f>
        <v>0</v>
      </c>
    </row>
    <row r="198" spans="1:11" x14ac:dyDescent="0.25">
      <c r="A198" s="29" t="str">
        <f t="shared" si="9"/>
        <v>W2-Children's-MRSA West-STAR</v>
      </c>
      <c r="B198" s="29" t="s">
        <v>64</v>
      </c>
      <c r="C198" t="s">
        <v>21</v>
      </c>
      <c r="D198" s="28">
        <v>42901874.610179693</v>
      </c>
      <c r="E198" t="s">
        <v>21</v>
      </c>
      <c r="F198" t="s">
        <v>9</v>
      </c>
      <c r="G198" t="s">
        <v>10</v>
      </c>
      <c r="H198" t="s">
        <v>120</v>
      </c>
      <c r="I198" s="30">
        <v>0</v>
      </c>
      <c r="J198" s="31">
        <f t="shared" si="10"/>
        <v>0</v>
      </c>
      <c r="K198" s="31">
        <f t="shared" si="11"/>
        <v>0</v>
      </c>
    </row>
    <row r="199" spans="1:11" x14ac:dyDescent="0.25">
      <c r="A199" s="29" t="str">
        <f t="shared" si="9"/>
        <v>W5-Children's-MRSA West-STAR+PLUS</v>
      </c>
      <c r="B199" s="29" t="s">
        <v>88</v>
      </c>
      <c r="C199" t="s">
        <v>21</v>
      </c>
      <c r="D199" s="28">
        <v>131135867.8671295</v>
      </c>
      <c r="E199" t="s">
        <v>21</v>
      </c>
      <c r="F199" t="s">
        <v>9</v>
      </c>
      <c r="G199" t="s">
        <v>14</v>
      </c>
      <c r="H199" t="s">
        <v>120</v>
      </c>
      <c r="I199" s="30">
        <v>0</v>
      </c>
      <c r="J199" s="31">
        <f t="shared" si="10"/>
        <v>0</v>
      </c>
      <c r="K199" s="31">
        <f t="shared" si="11"/>
        <v>0</v>
      </c>
    </row>
    <row r="200" spans="1:11" x14ac:dyDescent="0.25">
      <c r="A200" s="29" t="str">
        <f t="shared" si="9"/>
        <v>82-Children's-Nueces-STAR</v>
      </c>
      <c r="B200" s="29">
        <v>82</v>
      </c>
      <c r="C200" t="s">
        <v>33</v>
      </c>
      <c r="D200" s="28">
        <v>145062791.30950171</v>
      </c>
      <c r="E200" t="s">
        <v>33</v>
      </c>
      <c r="F200" t="s">
        <v>24</v>
      </c>
      <c r="G200" t="s">
        <v>10</v>
      </c>
      <c r="H200" t="s">
        <v>120</v>
      </c>
      <c r="I200" s="30">
        <v>4.4389343447936998E-2</v>
      </c>
      <c r="J200" s="31">
        <f t="shared" si="10"/>
        <v>6439242.0599999996</v>
      </c>
      <c r="K200" s="31">
        <f t="shared" si="11"/>
        <v>2781057.13</v>
      </c>
    </row>
    <row r="201" spans="1:11" x14ac:dyDescent="0.25">
      <c r="A201" s="29" t="str">
        <f t="shared" si="9"/>
        <v>KD-Children's-Nueces-STAR Kids</v>
      </c>
      <c r="B201" s="29" t="s">
        <v>75</v>
      </c>
      <c r="C201" t="s">
        <v>33</v>
      </c>
      <c r="D201" s="28">
        <v>37015267.573386945</v>
      </c>
      <c r="E201" t="s">
        <v>33</v>
      </c>
      <c r="F201" t="s">
        <v>24</v>
      </c>
      <c r="G201" t="s">
        <v>6</v>
      </c>
      <c r="H201" t="s">
        <v>120</v>
      </c>
      <c r="I201" s="30">
        <v>0.05</v>
      </c>
      <c r="J201" s="31">
        <f t="shared" si="10"/>
        <v>1850763.38</v>
      </c>
      <c r="K201" s="31">
        <f t="shared" si="11"/>
        <v>799329.9</v>
      </c>
    </row>
    <row r="202" spans="1:11" x14ac:dyDescent="0.25">
      <c r="A202" s="29" t="str">
        <f t="shared" si="9"/>
        <v>83-Children's-Nueces-STAR</v>
      </c>
      <c r="B202" s="29">
        <v>83</v>
      </c>
      <c r="C202" t="s">
        <v>8</v>
      </c>
      <c r="D202" s="28">
        <v>42607863.415721826</v>
      </c>
      <c r="E202" t="s">
        <v>8</v>
      </c>
      <c r="F202" t="s">
        <v>24</v>
      </c>
      <c r="G202" t="s">
        <v>10</v>
      </c>
      <c r="H202" t="s">
        <v>120</v>
      </c>
      <c r="I202" s="30">
        <v>4.4389343447936998E-2</v>
      </c>
      <c r="J202" s="31">
        <f t="shared" si="10"/>
        <v>1891335.08</v>
      </c>
      <c r="K202" s="31">
        <f t="shared" si="11"/>
        <v>816852.49</v>
      </c>
    </row>
    <row r="203" spans="1:11" x14ac:dyDescent="0.25">
      <c r="A203" s="29" t="str">
        <f t="shared" si="9"/>
        <v>86-Children's-NUECES-STAR+PLUS</v>
      </c>
      <c r="B203" s="29">
        <v>86</v>
      </c>
      <c r="C203" t="s">
        <v>8</v>
      </c>
      <c r="D203" s="28">
        <v>151244440.48907313</v>
      </c>
      <c r="E203" t="s">
        <v>8</v>
      </c>
      <c r="F203" t="s">
        <v>148</v>
      </c>
      <c r="G203" t="s">
        <v>14</v>
      </c>
      <c r="H203" t="s">
        <v>120</v>
      </c>
      <c r="I203" s="30">
        <v>0</v>
      </c>
      <c r="J203" s="31">
        <f t="shared" si="10"/>
        <v>0</v>
      </c>
      <c r="K203" s="31">
        <f t="shared" si="11"/>
        <v>0</v>
      </c>
    </row>
    <row r="204" spans="1:11" x14ac:dyDescent="0.25">
      <c r="A204" s="29" t="str">
        <f t="shared" si="9"/>
        <v>KV-Children's-Nueces-STAR Kids</v>
      </c>
      <c r="B204" s="29" t="s">
        <v>78</v>
      </c>
      <c r="C204" t="s">
        <v>8</v>
      </c>
      <c r="D204" s="28">
        <v>15240733.623586046</v>
      </c>
      <c r="E204" t="s">
        <v>8</v>
      </c>
      <c r="F204" t="s">
        <v>24</v>
      </c>
      <c r="G204" t="s">
        <v>6</v>
      </c>
      <c r="H204" t="s">
        <v>120</v>
      </c>
      <c r="I204" s="30">
        <v>0.05</v>
      </c>
      <c r="J204" s="31">
        <f t="shared" si="10"/>
        <v>762036.68</v>
      </c>
      <c r="K204" s="31">
        <f t="shared" si="11"/>
        <v>329117.55</v>
      </c>
    </row>
    <row r="205" spans="1:11" x14ac:dyDescent="0.25">
      <c r="A205" s="29" t="str">
        <f t="shared" si="9"/>
        <v>85-Children's-Nueces-STAR+PLUS</v>
      </c>
      <c r="B205" s="29">
        <v>85</v>
      </c>
      <c r="C205" t="s">
        <v>12</v>
      </c>
      <c r="D205" s="28">
        <v>0</v>
      </c>
      <c r="E205" t="s">
        <v>12</v>
      </c>
      <c r="F205" t="s">
        <v>24</v>
      </c>
      <c r="G205" t="s">
        <v>14</v>
      </c>
      <c r="H205" t="s">
        <v>120</v>
      </c>
      <c r="I205" s="30">
        <v>0</v>
      </c>
      <c r="J205" s="31">
        <f t="shared" si="10"/>
        <v>0</v>
      </c>
      <c r="K205" s="31">
        <f t="shared" si="11"/>
        <v>0</v>
      </c>
    </row>
    <row r="206" spans="1:11" x14ac:dyDescent="0.25">
      <c r="A206" s="29" t="str">
        <f t="shared" si="9"/>
        <v>2Q-Children's-Nueces-STAR</v>
      </c>
      <c r="B206" s="29" t="s">
        <v>38</v>
      </c>
      <c r="C206" t="s">
        <v>12</v>
      </c>
      <c r="D206" s="28">
        <v>5257753.9409959782</v>
      </c>
      <c r="E206" t="s">
        <v>12</v>
      </c>
      <c r="F206" t="s">
        <v>24</v>
      </c>
      <c r="G206" t="s">
        <v>10</v>
      </c>
      <c r="H206" t="s">
        <v>120</v>
      </c>
      <c r="I206" s="30">
        <v>4.4389343447936998E-2</v>
      </c>
      <c r="J206" s="31">
        <f t="shared" si="10"/>
        <v>233388.25</v>
      </c>
      <c r="K206" s="31">
        <f t="shared" si="11"/>
        <v>100798.52</v>
      </c>
    </row>
    <row r="207" spans="1:11" x14ac:dyDescent="0.25">
      <c r="A207" s="29" t="str">
        <f t="shared" si="9"/>
        <v>S9-Children's-Nueces-STAR+PLUS</v>
      </c>
      <c r="B207" s="29" t="s">
        <v>89</v>
      </c>
      <c r="C207" t="s">
        <v>21</v>
      </c>
      <c r="D207" s="28">
        <v>77968692.176016152</v>
      </c>
      <c r="E207" t="s">
        <v>21</v>
      </c>
      <c r="F207" t="s">
        <v>24</v>
      </c>
      <c r="G207" t="s">
        <v>14</v>
      </c>
      <c r="H207" t="s">
        <v>120</v>
      </c>
      <c r="I207" s="30">
        <v>0</v>
      </c>
      <c r="J207" s="31">
        <f t="shared" si="10"/>
        <v>0</v>
      </c>
      <c r="K207" s="31">
        <f t="shared" si="11"/>
        <v>0</v>
      </c>
    </row>
    <row r="208" spans="1:11" x14ac:dyDescent="0.25">
      <c r="A208" s="29" t="str">
        <f t="shared" si="9"/>
        <v>67-Children's-Tarrant-STAR</v>
      </c>
      <c r="B208" s="29">
        <v>67</v>
      </c>
      <c r="C208" t="s">
        <v>23</v>
      </c>
      <c r="D208" s="28">
        <v>135330514.23795912</v>
      </c>
      <c r="E208" t="s">
        <v>23</v>
      </c>
      <c r="F208" t="s">
        <v>39</v>
      </c>
      <c r="G208" t="s">
        <v>10</v>
      </c>
      <c r="H208" t="s">
        <v>120</v>
      </c>
      <c r="I208" s="30">
        <v>0</v>
      </c>
      <c r="J208" s="31">
        <f t="shared" si="10"/>
        <v>0</v>
      </c>
      <c r="K208" s="31">
        <f t="shared" si="11"/>
        <v>0</v>
      </c>
    </row>
    <row r="209" spans="1:11" x14ac:dyDescent="0.25">
      <c r="A209" s="29" t="str">
        <f t="shared" si="9"/>
        <v>K1-Children's-Tarrant-STAR Kids</v>
      </c>
      <c r="B209" s="29" t="s">
        <v>112</v>
      </c>
      <c r="C209" t="s">
        <v>23</v>
      </c>
      <c r="D209" s="28">
        <v>57270474.172985107</v>
      </c>
      <c r="E209" t="s">
        <v>23</v>
      </c>
      <c r="F209" t="s">
        <v>39</v>
      </c>
      <c r="G209" t="s">
        <v>6</v>
      </c>
      <c r="H209" t="s">
        <v>120</v>
      </c>
      <c r="I209" s="30">
        <v>1.6422511216408651E-3</v>
      </c>
      <c r="J209" s="31">
        <f t="shared" si="10"/>
        <v>94052.5</v>
      </c>
      <c r="K209" s="31">
        <f t="shared" si="11"/>
        <v>40620.519999999997</v>
      </c>
    </row>
    <row r="210" spans="1:11" x14ac:dyDescent="0.25">
      <c r="A210" s="29" t="str">
        <f t="shared" si="9"/>
        <v>66-Children's-Tarrant-STAR</v>
      </c>
      <c r="B210" s="29">
        <v>66</v>
      </c>
      <c r="C210" t="s">
        <v>46</v>
      </c>
      <c r="D210" s="28">
        <v>172252231.75210327</v>
      </c>
      <c r="E210" t="s">
        <v>46</v>
      </c>
      <c r="F210" t="s">
        <v>39</v>
      </c>
      <c r="G210" t="s">
        <v>10</v>
      </c>
      <c r="H210" t="s">
        <v>120</v>
      </c>
      <c r="I210" s="30">
        <v>0</v>
      </c>
      <c r="J210" s="31">
        <f t="shared" si="10"/>
        <v>0</v>
      </c>
      <c r="K210" s="31">
        <f t="shared" si="11"/>
        <v>0</v>
      </c>
    </row>
    <row r="211" spans="1:11" x14ac:dyDescent="0.25">
      <c r="A211" s="29" t="str">
        <f t="shared" si="9"/>
        <v>KB-Children's-Tarrant-STAR Kids</v>
      </c>
      <c r="B211" s="29" t="s">
        <v>59</v>
      </c>
      <c r="C211" t="s">
        <v>46</v>
      </c>
      <c r="D211" s="28">
        <v>119536239.17575553</v>
      </c>
      <c r="E211" t="s">
        <v>46</v>
      </c>
      <c r="F211" t="s">
        <v>39</v>
      </c>
      <c r="G211" t="s">
        <v>6</v>
      </c>
      <c r="H211" t="s">
        <v>120</v>
      </c>
      <c r="I211" s="30">
        <v>1.6422511216408651E-3</v>
      </c>
      <c r="J211" s="31">
        <f t="shared" si="10"/>
        <v>196308.52</v>
      </c>
      <c r="K211" s="31">
        <f t="shared" si="11"/>
        <v>84784.08</v>
      </c>
    </row>
    <row r="212" spans="1:11" x14ac:dyDescent="0.25">
      <c r="A212" s="29" t="str">
        <f t="shared" si="9"/>
        <v>P1-Children's-Tarrant-STAR+PLUS</v>
      </c>
      <c r="B212" s="29" t="s">
        <v>42</v>
      </c>
      <c r="C212" t="s">
        <v>28</v>
      </c>
      <c r="D212" s="28">
        <v>235486294.86119333</v>
      </c>
      <c r="E212" t="s">
        <v>28</v>
      </c>
      <c r="F212" t="s">
        <v>39</v>
      </c>
      <c r="G212" t="s">
        <v>14</v>
      </c>
      <c r="H212" t="s">
        <v>120</v>
      </c>
      <c r="I212" s="30">
        <v>0</v>
      </c>
      <c r="J212" s="31">
        <f t="shared" si="10"/>
        <v>0</v>
      </c>
      <c r="K212" s="31">
        <f t="shared" si="11"/>
        <v>0</v>
      </c>
    </row>
    <row r="213" spans="1:11" x14ac:dyDescent="0.25">
      <c r="A213" s="29" t="str">
        <f t="shared" si="9"/>
        <v>S8-Children's-Tarrant-STAR+PLUS</v>
      </c>
      <c r="B213" s="29" t="s">
        <v>73</v>
      </c>
      <c r="C213" t="s">
        <v>12</v>
      </c>
      <c r="D213" s="28">
        <v>219937005.70227188</v>
      </c>
      <c r="E213" t="s">
        <v>12</v>
      </c>
      <c r="F213" t="s">
        <v>39</v>
      </c>
      <c r="G213" t="s">
        <v>14</v>
      </c>
      <c r="H213" t="s">
        <v>120</v>
      </c>
      <c r="I213" s="30">
        <v>0</v>
      </c>
      <c r="J213" s="31">
        <f t="shared" si="10"/>
        <v>0</v>
      </c>
      <c r="K213" s="31">
        <f t="shared" si="11"/>
        <v>0</v>
      </c>
    </row>
    <row r="214" spans="1:11" x14ac:dyDescent="0.25">
      <c r="A214" s="29" t="str">
        <f t="shared" si="9"/>
        <v>63-Children's-Tarrant-STAR</v>
      </c>
      <c r="B214" s="29">
        <v>63</v>
      </c>
      <c r="C214" t="s">
        <v>21</v>
      </c>
      <c r="D214" s="28">
        <v>163914791.83359605</v>
      </c>
      <c r="E214" t="s">
        <v>21</v>
      </c>
      <c r="F214" t="s">
        <v>39</v>
      </c>
      <c r="G214" t="s">
        <v>10</v>
      </c>
      <c r="H214" t="s">
        <v>120</v>
      </c>
      <c r="I214" s="30">
        <v>0</v>
      </c>
      <c r="J214" s="31">
        <f t="shared" si="10"/>
        <v>0</v>
      </c>
      <c r="K214" s="31">
        <f t="shared" si="11"/>
        <v>0</v>
      </c>
    </row>
    <row r="215" spans="1:11" x14ac:dyDescent="0.25">
      <c r="A215" s="29" t="str">
        <f t="shared" si="9"/>
        <v>69-Children's-Tarrant-STAR+PLUS</v>
      </c>
      <c r="B215" s="29">
        <v>69</v>
      </c>
      <c r="C215" t="s">
        <v>21</v>
      </c>
      <c r="D215" s="28">
        <v>0</v>
      </c>
      <c r="E215" t="s">
        <v>21</v>
      </c>
      <c r="F215" t="s">
        <v>39</v>
      </c>
      <c r="G215" t="s">
        <v>14</v>
      </c>
      <c r="H215" t="s">
        <v>120</v>
      </c>
      <c r="I215" s="30">
        <v>0</v>
      </c>
      <c r="J215" s="31">
        <f t="shared" si="10"/>
        <v>0</v>
      </c>
      <c r="K215" s="31">
        <f t="shared" si="11"/>
        <v>0</v>
      </c>
    </row>
    <row r="216" spans="1:11" x14ac:dyDescent="0.25">
      <c r="A216" s="29" t="str">
        <f t="shared" si="9"/>
        <v>1P-Children's-Travis-STAR</v>
      </c>
      <c r="B216" s="29" t="s">
        <v>53</v>
      </c>
      <c r="C216" t="s">
        <v>48</v>
      </c>
      <c r="D216" s="28">
        <v>58547453.556995392</v>
      </c>
      <c r="E216" t="s">
        <v>48</v>
      </c>
      <c r="F216" t="s">
        <v>41</v>
      </c>
      <c r="G216" t="s">
        <v>10</v>
      </c>
      <c r="H216" t="s">
        <v>120</v>
      </c>
      <c r="I216" s="30">
        <v>0</v>
      </c>
      <c r="J216" s="31">
        <f t="shared" si="10"/>
        <v>0</v>
      </c>
      <c r="K216" s="31">
        <f t="shared" si="11"/>
        <v>0</v>
      </c>
    </row>
    <row r="217" spans="1:11" x14ac:dyDescent="0.25">
      <c r="A217" s="29" t="str">
        <f t="shared" si="9"/>
        <v>K8-Children's-Travis-STAR Kids</v>
      </c>
      <c r="B217" s="29" t="s">
        <v>60</v>
      </c>
      <c r="C217" t="s">
        <v>48</v>
      </c>
      <c r="D217" s="28">
        <v>52809085.147945374</v>
      </c>
      <c r="E217" t="s">
        <v>48</v>
      </c>
      <c r="F217" t="s">
        <v>41</v>
      </c>
      <c r="G217" t="s">
        <v>6</v>
      </c>
      <c r="H217" t="s">
        <v>120</v>
      </c>
      <c r="I217" s="30">
        <v>1.6979063056340605E-3</v>
      </c>
      <c r="J217" s="31">
        <f t="shared" si="10"/>
        <v>89664.88</v>
      </c>
      <c r="K217" s="31">
        <f t="shared" si="11"/>
        <v>38725.54</v>
      </c>
    </row>
    <row r="218" spans="1:11" x14ac:dyDescent="0.25">
      <c r="A218" s="29" t="str">
        <f t="shared" si="9"/>
        <v>1A-Children's-Travis-STAR</v>
      </c>
      <c r="B218" s="29" t="s">
        <v>67</v>
      </c>
      <c r="C218" t="s">
        <v>68</v>
      </c>
      <c r="D218" s="28">
        <v>36142099.756370462</v>
      </c>
      <c r="E218" t="s">
        <v>68</v>
      </c>
      <c r="F218" t="s">
        <v>41</v>
      </c>
      <c r="G218" t="s">
        <v>10</v>
      </c>
      <c r="H218" t="s">
        <v>120</v>
      </c>
      <c r="I218" s="30">
        <v>0</v>
      </c>
      <c r="J218" s="31">
        <f t="shared" si="10"/>
        <v>0</v>
      </c>
      <c r="K218" s="31">
        <f t="shared" si="11"/>
        <v>0</v>
      </c>
    </row>
    <row r="219" spans="1:11" x14ac:dyDescent="0.25">
      <c r="A219" s="29" t="str">
        <f t="shared" si="9"/>
        <v>10-Children's-Travis-STAR</v>
      </c>
      <c r="B219" s="29">
        <v>10</v>
      </c>
      <c r="C219" t="s">
        <v>8</v>
      </c>
      <c r="D219" s="28">
        <v>136746786.58941141</v>
      </c>
      <c r="E219" t="s">
        <v>8</v>
      </c>
      <c r="F219" t="s">
        <v>41</v>
      </c>
      <c r="G219" t="s">
        <v>10</v>
      </c>
      <c r="H219" t="s">
        <v>120</v>
      </c>
      <c r="I219" s="30">
        <v>0</v>
      </c>
      <c r="J219" s="31">
        <f t="shared" si="10"/>
        <v>0</v>
      </c>
      <c r="K219" s="31">
        <f t="shared" si="11"/>
        <v>0</v>
      </c>
    </row>
    <row r="220" spans="1:11" x14ac:dyDescent="0.25">
      <c r="A220" s="29" t="str">
        <f t="shared" si="9"/>
        <v>KL-Children's-Travis-STAR Kids</v>
      </c>
      <c r="B220" s="29" t="s">
        <v>40</v>
      </c>
      <c r="C220" t="s">
        <v>8</v>
      </c>
      <c r="D220" s="28">
        <v>33624125.62061967</v>
      </c>
      <c r="E220" t="s">
        <v>8</v>
      </c>
      <c r="F220" t="s">
        <v>41</v>
      </c>
      <c r="G220" t="s">
        <v>6</v>
      </c>
      <c r="H220" t="s">
        <v>120</v>
      </c>
      <c r="I220" s="30">
        <v>1.6979063056340605E-3</v>
      </c>
      <c r="J220" s="31">
        <f t="shared" si="10"/>
        <v>57090.61</v>
      </c>
      <c r="K220" s="31">
        <f t="shared" si="11"/>
        <v>24656.98</v>
      </c>
    </row>
    <row r="221" spans="1:11" x14ac:dyDescent="0.25">
      <c r="A221" s="29" t="str">
        <f t="shared" si="9"/>
        <v>S4-Children's-Travis-STAR+PLUS</v>
      </c>
      <c r="B221" s="29" t="s">
        <v>82</v>
      </c>
      <c r="C221" t="s">
        <v>8</v>
      </c>
      <c r="D221" s="28">
        <v>70259916.127238616</v>
      </c>
      <c r="E221" t="s">
        <v>8</v>
      </c>
      <c r="F221" t="s">
        <v>41</v>
      </c>
      <c r="G221" t="s">
        <v>14</v>
      </c>
      <c r="H221" t="s">
        <v>120</v>
      </c>
      <c r="I221" s="30">
        <v>0</v>
      </c>
      <c r="J221" s="31">
        <f t="shared" si="10"/>
        <v>0</v>
      </c>
      <c r="K221" s="31">
        <f t="shared" si="11"/>
        <v>0</v>
      </c>
    </row>
    <row r="222" spans="1:11" x14ac:dyDescent="0.25">
      <c r="A222" s="29" t="str">
        <f t="shared" si="9"/>
        <v>18-Children's-Travis-STAR+PLUS</v>
      </c>
      <c r="B222" s="29">
        <v>18</v>
      </c>
      <c r="C222" t="s">
        <v>12</v>
      </c>
      <c r="D222" s="28">
        <v>189151546.85698593</v>
      </c>
      <c r="E222" t="s">
        <v>12</v>
      </c>
      <c r="F222" t="s">
        <v>41</v>
      </c>
      <c r="G222" t="s">
        <v>14</v>
      </c>
      <c r="H222" t="s">
        <v>120</v>
      </c>
      <c r="I222" s="30">
        <v>0</v>
      </c>
      <c r="J222" s="31">
        <f t="shared" si="10"/>
        <v>0</v>
      </c>
      <c r="K222" s="31">
        <f t="shared" si="11"/>
        <v>0</v>
      </c>
    </row>
    <row r="223" spans="1:11" x14ac:dyDescent="0.25">
      <c r="A223" s="29" t="str">
        <f t="shared" si="9"/>
        <v>19-Children's-Travis-STAR+PLUS</v>
      </c>
      <c r="B223" s="29">
        <v>19</v>
      </c>
      <c r="C223" t="s">
        <v>21</v>
      </c>
      <c r="D223" s="28">
        <v>0</v>
      </c>
      <c r="E223" t="s">
        <v>21</v>
      </c>
      <c r="F223" t="s">
        <v>41</v>
      </c>
      <c r="G223" t="s">
        <v>14</v>
      </c>
      <c r="H223" t="s">
        <v>120</v>
      </c>
      <c r="I223" s="30">
        <v>0</v>
      </c>
      <c r="J223" s="31">
        <f t="shared" si="10"/>
        <v>0</v>
      </c>
      <c r="K223" s="31">
        <f t="shared" si="11"/>
        <v>0</v>
      </c>
    </row>
    <row r="224" spans="1:11" x14ac:dyDescent="0.25">
      <c r="A224" s="29" t="str">
        <f t="shared" si="9"/>
        <v>43-Rural-Bexar-STAR</v>
      </c>
      <c r="B224" s="29">
        <v>43</v>
      </c>
      <c r="C224" t="s">
        <v>23</v>
      </c>
      <c r="D224" s="28">
        <v>42475859.200582847</v>
      </c>
      <c r="E224" t="s">
        <v>23</v>
      </c>
      <c r="F224" t="s">
        <v>22</v>
      </c>
      <c r="G224" t="s">
        <v>10</v>
      </c>
      <c r="H224" t="s">
        <v>121</v>
      </c>
      <c r="I224" s="30">
        <v>0</v>
      </c>
      <c r="J224" s="31">
        <f t="shared" si="10"/>
        <v>0</v>
      </c>
      <c r="K224" s="31">
        <f t="shared" si="11"/>
        <v>0</v>
      </c>
    </row>
    <row r="225" spans="1:11" x14ac:dyDescent="0.25">
      <c r="A225" s="29" t="str">
        <f t="shared" si="9"/>
        <v>42-Rural-Bexar-STAR</v>
      </c>
      <c r="B225" s="29">
        <v>42</v>
      </c>
      <c r="C225" t="s">
        <v>61</v>
      </c>
      <c r="D225" s="28">
        <v>176193588.72673175</v>
      </c>
      <c r="E225" t="s">
        <v>61</v>
      </c>
      <c r="F225" t="s">
        <v>22</v>
      </c>
      <c r="G225" t="s">
        <v>10</v>
      </c>
      <c r="H225" t="s">
        <v>121</v>
      </c>
      <c r="I225" s="30">
        <v>0</v>
      </c>
      <c r="J225" s="31">
        <f t="shared" si="10"/>
        <v>0</v>
      </c>
      <c r="K225" s="31">
        <f t="shared" si="11"/>
        <v>0</v>
      </c>
    </row>
    <row r="226" spans="1:11" x14ac:dyDescent="0.25">
      <c r="A226" s="29" t="str">
        <f t="shared" si="9"/>
        <v>KA-Rural-Bexar-STAR Kids</v>
      </c>
      <c r="B226" s="29" t="s">
        <v>109</v>
      </c>
      <c r="C226" t="s">
        <v>61</v>
      </c>
      <c r="D226" s="28">
        <v>92359815.788159296</v>
      </c>
      <c r="E226" t="s">
        <v>61</v>
      </c>
      <c r="F226" t="s">
        <v>22</v>
      </c>
      <c r="G226" t="s">
        <v>6</v>
      </c>
      <c r="H226" t="s">
        <v>121</v>
      </c>
      <c r="I226" s="30">
        <v>0</v>
      </c>
      <c r="J226" s="31">
        <f t="shared" si="10"/>
        <v>0</v>
      </c>
      <c r="K226" s="31">
        <f t="shared" si="11"/>
        <v>0</v>
      </c>
    </row>
    <row r="227" spans="1:11" x14ac:dyDescent="0.25">
      <c r="A227" s="29" t="str">
        <f t="shared" si="9"/>
        <v>S1-Rural-Bexar-STAR+PLUS</v>
      </c>
      <c r="B227" s="29" t="s">
        <v>70</v>
      </c>
      <c r="C227" t="s">
        <v>61</v>
      </c>
      <c r="D227" s="28">
        <v>168341951.75713345</v>
      </c>
      <c r="E227" t="s">
        <v>61</v>
      </c>
      <c r="F227" t="s">
        <v>22</v>
      </c>
      <c r="G227" t="s">
        <v>14</v>
      </c>
      <c r="H227" t="s">
        <v>121</v>
      </c>
      <c r="I227" s="30">
        <v>7.7309242762675222E-4</v>
      </c>
      <c r="J227" s="31">
        <f t="shared" si="10"/>
        <v>130143.89</v>
      </c>
      <c r="K227" s="31">
        <f t="shared" si="11"/>
        <v>56208.1</v>
      </c>
    </row>
    <row r="228" spans="1:11" x14ac:dyDescent="0.25">
      <c r="A228" s="29" t="str">
        <f t="shared" si="9"/>
        <v>46-Rural-Bexar-STAR+PLUS</v>
      </c>
      <c r="B228" s="29">
        <v>46</v>
      </c>
      <c r="C228" t="s">
        <v>28</v>
      </c>
      <c r="D228" s="28">
        <v>187297480.01505354</v>
      </c>
      <c r="E228" t="s">
        <v>28</v>
      </c>
      <c r="F228" t="s">
        <v>22</v>
      </c>
      <c r="G228" t="s">
        <v>14</v>
      </c>
      <c r="H228" t="s">
        <v>121</v>
      </c>
      <c r="I228" s="30">
        <v>7.7309242762675222E-4</v>
      </c>
      <c r="J228" s="31">
        <f t="shared" si="10"/>
        <v>144798.26</v>
      </c>
      <c r="K228" s="31">
        <f t="shared" si="11"/>
        <v>62537.21</v>
      </c>
    </row>
    <row r="229" spans="1:11" x14ac:dyDescent="0.25">
      <c r="A229" s="29" t="str">
        <f t="shared" si="9"/>
        <v>40-Rural-Bexar-STAR</v>
      </c>
      <c r="B229" s="29">
        <v>40</v>
      </c>
      <c r="C229" t="s">
        <v>8</v>
      </c>
      <c r="D229" s="28">
        <v>205005831.15724114</v>
      </c>
      <c r="E229" t="s">
        <v>8</v>
      </c>
      <c r="F229" t="s">
        <v>22</v>
      </c>
      <c r="G229" t="s">
        <v>10</v>
      </c>
      <c r="H229" t="s">
        <v>121</v>
      </c>
      <c r="I229" s="30">
        <v>0</v>
      </c>
      <c r="J229" s="31">
        <f t="shared" si="10"/>
        <v>0</v>
      </c>
      <c r="K229" s="31">
        <f t="shared" si="11"/>
        <v>0</v>
      </c>
    </row>
    <row r="230" spans="1:11" x14ac:dyDescent="0.25">
      <c r="A230" s="29" t="str">
        <f t="shared" si="9"/>
        <v>47-Rural-Bexar-STAR+PLUS</v>
      </c>
      <c r="B230" s="29">
        <v>47</v>
      </c>
      <c r="C230" t="s">
        <v>8</v>
      </c>
      <c r="D230" s="28">
        <v>0</v>
      </c>
      <c r="E230" t="s">
        <v>8</v>
      </c>
      <c r="F230" t="s">
        <v>22</v>
      </c>
      <c r="G230" t="s">
        <v>14</v>
      </c>
      <c r="H230" t="s">
        <v>121</v>
      </c>
      <c r="I230" s="30">
        <v>7.7309242762675222E-4</v>
      </c>
      <c r="J230" s="31">
        <f t="shared" si="10"/>
        <v>0</v>
      </c>
      <c r="K230" s="31">
        <f t="shared" si="11"/>
        <v>0</v>
      </c>
    </row>
    <row r="231" spans="1:11" x14ac:dyDescent="0.25">
      <c r="A231" s="29" t="str">
        <f t="shared" si="9"/>
        <v>KE-Rural-Bexar-STAR Kids</v>
      </c>
      <c r="B231" s="29" t="s">
        <v>54</v>
      </c>
      <c r="C231" t="s">
        <v>8</v>
      </c>
      <c r="D231" s="28">
        <v>82313273.609127909</v>
      </c>
      <c r="E231" t="s">
        <v>8</v>
      </c>
      <c r="F231" t="s">
        <v>22</v>
      </c>
      <c r="G231" t="s">
        <v>6</v>
      </c>
      <c r="H231" t="s">
        <v>121</v>
      </c>
      <c r="I231" s="30">
        <v>0</v>
      </c>
      <c r="J231" s="31">
        <f t="shared" si="10"/>
        <v>0</v>
      </c>
      <c r="K231" s="31">
        <f t="shared" si="11"/>
        <v>0</v>
      </c>
    </row>
    <row r="232" spans="1:11" x14ac:dyDescent="0.25">
      <c r="A232" s="29" t="str">
        <f t="shared" si="9"/>
        <v>S5-Rural-Bexar-STAR+PLUS</v>
      </c>
      <c r="B232" s="29" t="s">
        <v>29</v>
      </c>
      <c r="C232" t="s">
        <v>12</v>
      </c>
      <c r="D232" s="28">
        <v>166818931.18939701</v>
      </c>
      <c r="E232" t="s">
        <v>12</v>
      </c>
      <c r="F232" t="s">
        <v>22</v>
      </c>
      <c r="G232" t="s">
        <v>14</v>
      </c>
      <c r="H232" t="s">
        <v>121</v>
      </c>
      <c r="I232" s="30">
        <v>7.7309242762675222E-4</v>
      </c>
      <c r="J232" s="31">
        <f t="shared" si="10"/>
        <v>128966.45</v>
      </c>
      <c r="K232" s="31">
        <f t="shared" si="11"/>
        <v>55699.58</v>
      </c>
    </row>
    <row r="233" spans="1:11" x14ac:dyDescent="0.25">
      <c r="A233" s="29" t="str">
        <f t="shared" si="9"/>
        <v>44-Rural-Bexar-STAR</v>
      </c>
      <c r="B233" s="29">
        <v>44</v>
      </c>
      <c r="C233" t="s">
        <v>21</v>
      </c>
      <c r="D233" s="28">
        <v>14984719.494238997</v>
      </c>
      <c r="E233" t="s">
        <v>21</v>
      </c>
      <c r="F233" t="s">
        <v>22</v>
      </c>
      <c r="G233" t="s">
        <v>10</v>
      </c>
      <c r="H233" t="s">
        <v>121</v>
      </c>
      <c r="I233" s="30">
        <v>0</v>
      </c>
      <c r="J233" s="31">
        <f t="shared" si="10"/>
        <v>0</v>
      </c>
      <c r="K233" s="31">
        <f t="shared" si="11"/>
        <v>0</v>
      </c>
    </row>
    <row r="234" spans="1:11" x14ac:dyDescent="0.25">
      <c r="A234" s="29" t="str">
        <f t="shared" si="9"/>
        <v>45-Rural-Bexar-STAR+PLUS</v>
      </c>
      <c r="B234" s="29">
        <v>45</v>
      </c>
      <c r="C234" t="s">
        <v>21</v>
      </c>
      <c r="D234" s="28">
        <v>0</v>
      </c>
      <c r="E234" t="s">
        <v>21</v>
      </c>
      <c r="F234" t="s">
        <v>22</v>
      </c>
      <c r="G234" t="s">
        <v>14</v>
      </c>
      <c r="H234" t="s">
        <v>121</v>
      </c>
      <c r="I234" s="30">
        <v>7.7309242762675222E-4</v>
      </c>
      <c r="J234" s="31">
        <f t="shared" si="10"/>
        <v>0</v>
      </c>
      <c r="K234" s="31">
        <f t="shared" si="11"/>
        <v>0</v>
      </c>
    </row>
    <row r="235" spans="1:11" x14ac:dyDescent="0.25">
      <c r="A235" s="29" t="str">
        <f t="shared" si="9"/>
        <v>KW-Rural-Dallas-STAR Kids</v>
      </c>
      <c r="B235" s="29" t="s">
        <v>111</v>
      </c>
      <c r="C235" t="s">
        <v>23</v>
      </c>
      <c r="D235" s="28">
        <v>103658862.34979095</v>
      </c>
      <c r="E235" t="s">
        <v>23</v>
      </c>
      <c r="F235" t="s">
        <v>20</v>
      </c>
      <c r="G235" t="s">
        <v>6</v>
      </c>
      <c r="H235" t="s">
        <v>121</v>
      </c>
      <c r="I235" s="30">
        <v>0</v>
      </c>
      <c r="J235" s="31">
        <f t="shared" si="10"/>
        <v>0</v>
      </c>
      <c r="K235" s="31">
        <f t="shared" si="11"/>
        <v>0</v>
      </c>
    </row>
    <row r="236" spans="1:11" x14ac:dyDescent="0.25">
      <c r="A236" s="29" t="str">
        <f t="shared" si="9"/>
        <v>95-Rural-Dallas-STAR</v>
      </c>
      <c r="B236" s="29">
        <v>95</v>
      </c>
      <c r="C236" t="s">
        <v>28</v>
      </c>
      <c r="D236" s="28">
        <v>68498736.419801921</v>
      </c>
      <c r="E236" t="s">
        <v>28</v>
      </c>
      <c r="F236" t="s">
        <v>20</v>
      </c>
      <c r="G236" t="s">
        <v>10</v>
      </c>
      <c r="H236" t="s">
        <v>121</v>
      </c>
      <c r="I236" s="30">
        <v>0</v>
      </c>
      <c r="J236" s="31">
        <f t="shared" si="10"/>
        <v>0</v>
      </c>
      <c r="K236" s="31">
        <f t="shared" si="11"/>
        <v>0</v>
      </c>
    </row>
    <row r="237" spans="1:11" x14ac:dyDescent="0.25">
      <c r="A237" s="29" t="str">
        <f t="shared" si="9"/>
        <v>9F-Rural-Dallas-STAR+PLUS</v>
      </c>
      <c r="B237" s="29" t="s">
        <v>96</v>
      </c>
      <c r="C237" t="s">
        <v>28</v>
      </c>
      <c r="D237" s="28">
        <v>371169089.89319175</v>
      </c>
      <c r="E237" t="s">
        <v>28</v>
      </c>
      <c r="F237" t="s">
        <v>20</v>
      </c>
      <c r="G237" t="s">
        <v>14</v>
      </c>
      <c r="H237" t="s">
        <v>121</v>
      </c>
      <c r="I237" s="30">
        <v>1.48497487347694E-4</v>
      </c>
      <c r="J237" s="31">
        <f t="shared" si="10"/>
        <v>55117.68</v>
      </c>
      <c r="K237" s="31">
        <f t="shared" si="11"/>
        <v>23804.89</v>
      </c>
    </row>
    <row r="238" spans="1:11" x14ac:dyDescent="0.25">
      <c r="A238" s="29" t="str">
        <f t="shared" si="9"/>
        <v>93-Rural-Dallas-STAR</v>
      </c>
      <c r="B238" s="29">
        <v>93</v>
      </c>
      <c r="C238" t="s">
        <v>19</v>
      </c>
      <c r="D238" s="28">
        <v>263456268.54927468</v>
      </c>
      <c r="E238" t="s">
        <v>19</v>
      </c>
      <c r="F238" t="s">
        <v>20</v>
      </c>
      <c r="G238" t="s">
        <v>10</v>
      </c>
      <c r="H238" t="s">
        <v>121</v>
      </c>
      <c r="I238" s="30">
        <v>0</v>
      </c>
      <c r="J238" s="31">
        <f t="shared" si="10"/>
        <v>0</v>
      </c>
      <c r="K238" s="31">
        <f t="shared" si="11"/>
        <v>0</v>
      </c>
    </row>
    <row r="239" spans="1:11" x14ac:dyDescent="0.25">
      <c r="A239" s="29" t="str">
        <f t="shared" si="9"/>
        <v>9H-Rural-Dallas-STAR+PLUS</v>
      </c>
      <c r="B239" s="29" t="s">
        <v>74</v>
      </c>
      <c r="C239" t="s">
        <v>8</v>
      </c>
      <c r="D239" s="28">
        <v>297109261.54538572</v>
      </c>
      <c r="E239" t="s">
        <v>8</v>
      </c>
      <c r="F239" t="s">
        <v>20</v>
      </c>
      <c r="G239" t="s">
        <v>14</v>
      </c>
      <c r="H239" t="s">
        <v>121</v>
      </c>
      <c r="I239" s="30">
        <v>1.48497487347694E-4</v>
      </c>
      <c r="J239" s="31">
        <f t="shared" si="10"/>
        <v>44119.98</v>
      </c>
      <c r="K239" s="31">
        <f t="shared" si="11"/>
        <v>19055.07</v>
      </c>
    </row>
    <row r="240" spans="1:11" x14ac:dyDescent="0.25">
      <c r="A240" s="29" t="str">
        <f t="shared" si="9"/>
        <v>S6-Rural-Dallas-STAR+PLUS</v>
      </c>
      <c r="B240" s="29" t="s">
        <v>85</v>
      </c>
      <c r="C240" t="s">
        <v>12</v>
      </c>
      <c r="D240" s="28">
        <v>29753623.10034224</v>
      </c>
      <c r="E240" t="s">
        <v>12</v>
      </c>
      <c r="F240" t="s">
        <v>20</v>
      </c>
      <c r="G240" t="s">
        <v>14</v>
      </c>
      <c r="H240" t="s">
        <v>121</v>
      </c>
      <c r="I240" s="30">
        <v>1.48497487347694E-4</v>
      </c>
      <c r="J240" s="31">
        <f t="shared" si="10"/>
        <v>4418.34</v>
      </c>
      <c r="K240" s="31">
        <f t="shared" si="11"/>
        <v>1908.25</v>
      </c>
    </row>
    <row r="241" spans="1:11" x14ac:dyDescent="0.25">
      <c r="A241" s="29" t="str">
        <f t="shared" si="9"/>
        <v>90-Rural-Dallas-STAR</v>
      </c>
      <c r="B241" s="29">
        <v>90</v>
      </c>
      <c r="C241" t="s">
        <v>21</v>
      </c>
      <c r="D241" s="28">
        <v>355519531.12359583</v>
      </c>
      <c r="E241" t="s">
        <v>21</v>
      </c>
      <c r="F241" t="s">
        <v>20</v>
      </c>
      <c r="G241" t="s">
        <v>10</v>
      </c>
      <c r="H241" t="s">
        <v>121</v>
      </c>
      <c r="I241" s="30">
        <v>0</v>
      </c>
      <c r="J241" s="31">
        <f t="shared" si="10"/>
        <v>0</v>
      </c>
      <c r="K241" s="31">
        <f t="shared" si="11"/>
        <v>0</v>
      </c>
    </row>
    <row r="242" spans="1:11" x14ac:dyDescent="0.25">
      <c r="A242" s="29" t="str">
        <f t="shared" si="9"/>
        <v>K2-Rural-Dallas-STAR Kids</v>
      </c>
      <c r="B242" s="29" t="s">
        <v>108</v>
      </c>
      <c r="C242" t="s">
        <v>21</v>
      </c>
      <c r="D242" s="28">
        <v>164132662.2856127</v>
      </c>
      <c r="E242" t="s">
        <v>21</v>
      </c>
      <c r="F242" t="s">
        <v>20</v>
      </c>
      <c r="G242" t="s">
        <v>6</v>
      </c>
      <c r="H242" t="s">
        <v>121</v>
      </c>
      <c r="I242" s="30">
        <v>0</v>
      </c>
      <c r="J242" s="31">
        <f t="shared" si="10"/>
        <v>0</v>
      </c>
      <c r="K242" s="31">
        <f t="shared" si="11"/>
        <v>0</v>
      </c>
    </row>
    <row r="243" spans="1:11" x14ac:dyDescent="0.25">
      <c r="A243" s="29" t="str">
        <f t="shared" si="9"/>
        <v>37-Rural-El Paso-STAR</v>
      </c>
      <c r="B243" s="29">
        <v>37</v>
      </c>
      <c r="C243" t="s">
        <v>44</v>
      </c>
      <c r="D243" s="28">
        <v>97052670.392179996</v>
      </c>
      <c r="E243" t="s">
        <v>44</v>
      </c>
      <c r="F243" t="s">
        <v>45</v>
      </c>
      <c r="G243" t="s">
        <v>10</v>
      </c>
      <c r="H243" t="s">
        <v>121</v>
      </c>
      <c r="I243" s="30">
        <v>0</v>
      </c>
      <c r="J243" s="31">
        <f t="shared" si="10"/>
        <v>0</v>
      </c>
      <c r="K243" s="31">
        <f t="shared" si="11"/>
        <v>0</v>
      </c>
    </row>
    <row r="244" spans="1:11" x14ac:dyDescent="0.25">
      <c r="A244" s="29" t="str">
        <f t="shared" si="9"/>
        <v>S2-Rural-El Paso-STAR+PLUS</v>
      </c>
      <c r="B244" s="29" t="s">
        <v>43</v>
      </c>
      <c r="C244" t="s">
        <v>44</v>
      </c>
      <c r="D244" s="28">
        <v>93146959.923943251</v>
      </c>
      <c r="E244" t="s">
        <v>44</v>
      </c>
      <c r="F244" t="s">
        <v>45</v>
      </c>
      <c r="G244" t="s">
        <v>14</v>
      </c>
      <c r="H244" t="s">
        <v>121</v>
      </c>
      <c r="I244" s="30">
        <v>0</v>
      </c>
      <c r="J244" s="31">
        <f t="shared" si="10"/>
        <v>0</v>
      </c>
      <c r="K244" s="31">
        <f t="shared" si="11"/>
        <v>0</v>
      </c>
    </row>
    <row r="245" spans="1:11" x14ac:dyDescent="0.25">
      <c r="A245" s="29" t="str">
        <f t="shared" si="9"/>
        <v>31-Rural-EL PASO-STAR</v>
      </c>
      <c r="B245" s="29">
        <v>31</v>
      </c>
      <c r="C245" t="s">
        <v>28</v>
      </c>
      <c r="D245" s="28">
        <v>7452375.3546443209</v>
      </c>
      <c r="E245" t="s">
        <v>28</v>
      </c>
      <c r="F245" t="s">
        <v>145</v>
      </c>
      <c r="G245" t="s">
        <v>10</v>
      </c>
      <c r="H245" t="s">
        <v>121</v>
      </c>
      <c r="I245" s="30">
        <v>0</v>
      </c>
      <c r="J245" s="31">
        <f t="shared" si="10"/>
        <v>0</v>
      </c>
      <c r="K245" s="31">
        <f t="shared" si="11"/>
        <v>0</v>
      </c>
    </row>
    <row r="246" spans="1:11" x14ac:dyDescent="0.25">
      <c r="A246" s="29" t="str">
        <f t="shared" si="9"/>
        <v>33-Rural-EL PASO-STAR+PLUS</v>
      </c>
      <c r="B246" s="29">
        <v>33</v>
      </c>
      <c r="C246" t="s">
        <v>28</v>
      </c>
      <c r="D246" s="28">
        <v>123395109.16634838</v>
      </c>
      <c r="E246" t="s">
        <v>28</v>
      </c>
      <c r="F246" t="s">
        <v>145</v>
      </c>
      <c r="G246" t="s">
        <v>14</v>
      </c>
      <c r="H246" t="s">
        <v>121</v>
      </c>
      <c r="I246" s="30">
        <v>0</v>
      </c>
      <c r="J246" s="31">
        <f t="shared" si="10"/>
        <v>0</v>
      </c>
      <c r="K246" s="31">
        <f t="shared" si="11"/>
        <v>0</v>
      </c>
    </row>
    <row r="247" spans="1:11" x14ac:dyDescent="0.25">
      <c r="A247" s="29" t="str">
        <f t="shared" si="9"/>
        <v>36-Rural-El Paso-STAR</v>
      </c>
      <c r="B247" s="29">
        <v>36</v>
      </c>
      <c r="C247" t="s">
        <v>8</v>
      </c>
      <c r="D247" s="28">
        <v>68919484.326229006</v>
      </c>
      <c r="E247" t="s">
        <v>8</v>
      </c>
      <c r="F247" t="s">
        <v>45</v>
      </c>
      <c r="G247" t="s">
        <v>10</v>
      </c>
      <c r="H247" t="s">
        <v>121</v>
      </c>
      <c r="I247" s="30">
        <v>0</v>
      </c>
      <c r="J247" s="31">
        <f t="shared" si="10"/>
        <v>0</v>
      </c>
      <c r="K247" s="31">
        <f t="shared" si="11"/>
        <v>0</v>
      </c>
    </row>
    <row r="248" spans="1:11" x14ac:dyDescent="0.25">
      <c r="A248" s="29" t="str">
        <f t="shared" si="9"/>
        <v>KF-Rural-El Paso-STAR Kids</v>
      </c>
      <c r="B248" s="29" t="s">
        <v>102</v>
      </c>
      <c r="C248" t="s">
        <v>8</v>
      </c>
      <c r="D248" s="28">
        <v>38777843.700360492</v>
      </c>
      <c r="E248" t="s">
        <v>8</v>
      </c>
      <c r="F248" t="s">
        <v>45</v>
      </c>
      <c r="G248" t="s">
        <v>6</v>
      </c>
      <c r="H248" t="s">
        <v>121</v>
      </c>
      <c r="I248" s="30">
        <v>0</v>
      </c>
      <c r="J248" s="31">
        <f t="shared" si="10"/>
        <v>0</v>
      </c>
      <c r="K248" s="31">
        <f t="shared" si="11"/>
        <v>0</v>
      </c>
    </row>
    <row r="249" spans="1:11" x14ac:dyDescent="0.25">
      <c r="A249" s="29" t="str">
        <f t="shared" si="9"/>
        <v>34-Rural-El Paso-STAR+PLUS</v>
      </c>
      <c r="B249" s="29">
        <v>34</v>
      </c>
      <c r="C249" t="s">
        <v>21</v>
      </c>
      <c r="D249" s="28">
        <v>0</v>
      </c>
      <c r="E249" t="s">
        <v>21</v>
      </c>
      <c r="F249" t="s">
        <v>45</v>
      </c>
      <c r="G249" t="s">
        <v>14</v>
      </c>
      <c r="H249" t="s">
        <v>121</v>
      </c>
      <c r="I249" s="30">
        <v>0</v>
      </c>
      <c r="J249" s="31">
        <f t="shared" si="10"/>
        <v>0</v>
      </c>
      <c r="K249" s="31">
        <f t="shared" si="11"/>
        <v>0</v>
      </c>
    </row>
    <row r="250" spans="1:11" x14ac:dyDescent="0.25">
      <c r="A250" s="29" t="str">
        <f t="shared" si="9"/>
        <v>K3-Rural-El Paso-STAR Kids</v>
      </c>
      <c r="B250" s="29" t="s">
        <v>55</v>
      </c>
      <c r="C250" t="s">
        <v>21</v>
      </c>
      <c r="D250" s="28">
        <v>14016757.216533026</v>
      </c>
      <c r="E250" t="s">
        <v>21</v>
      </c>
      <c r="F250" t="s">
        <v>45</v>
      </c>
      <c r="G250" t="s">
        <v>6</v>
      </c>
      <c r="H250" t="s">
        <v>121</v>
      </c>
      <c r="I250" s="30">
        <v>0</v>
      </c>
      <c r="J250" s="31">
        <f t="shared" si="10"/>
        <v>0</v>
      </c>
      <c r="K250" s="31">
        <f t="shared" si="11"/>
        <v>0</v>
      </c>
    </row>
    <row r="251" spans="1:11" x14ac:dyDescent="0.25">
      <c r="A251" s="29" t="str">
        <f t="shared" si="9"/>
        <v>79-Rural-Harris-STAR</v>
      </c>
      <c r="B251" s="29">
        <v>79</v>
      </c>
      <c r="C251" t="s">
        <v>16</v>
      </c>
      <c r="D251" s="28">
        <v>406530605.80384243</v>
      </c>
      <c r="E251" t="s">
        <v>16</v>
      </c>
      <c r="F251" t="s">
        <v>13</v>
      </c>
      <c r="G251" t="s">
        <v>10</v>
      </c>
      <c r="H251" t="s">
        <v>121</v>
      </c>
      <c r="I251" s="30">
        <v>0</v>
      </c>
      <c r="J251" s="31">
        <f t="shared" si="10"/>
        <v>0</v>
      </c>
      <c r="K251" s="31">
        <f t="shared" si="11"/>
        <v>0</v>
      </c>
    </row>
    <row r="252" spans="1:11" x14ac:dyDescent="0.25">
      <c r="A252" s="29" t="str">
        <f t="shared" si="9"/>
        <v>S3-Rural-Harris-STAR+PLUS</v>
      </c>
      <c r="B252" s="29" t="s">
        <v>15</v>
      </c>
      <c r="C252" t="s">
        <v>16</v>
      </c>
      <c r="D252" s="28">
        <v>208472254.56496274</v>
      </c>
      <c r="E252" t="s">
        <v>16</v>
      </c>
      <c r="F252" t="s">
        <v>13</v>
      </c>
      <c r="G252" t="s">
        <v>14</v>
      </c>
      <c r="H252" t="s">
        <v>121</v>
      </c>
      <c r="I252" s="30">
        <v>7.5478212924626415E-4</v>
      </c>
      <c r="J252" s="31">
        <f t="shared" si="10"/>
        <v>157351.13</v>
      </c>
      <c r="K252" s="31">
        <f t="shared" si="11"/>
        <v>67958.69</v>
      </c>
    </row>
    <row r="253" spans="1:11" x14ac:dyDescent="0.25">
      <c r="A253" s="29" t="str">
        <f t="shared" si="9"/>
        <v>7G-Rural-Harris-STAR</v>
      </c>
      <c r="B253" s="29" t="s">
        <v>90</v>
      </c>
      <c r="C253" t="s">
        <v>28</v>
      </c>
      <c r="D253" s="28">
        <v>34979333.78586366</v>
      </c>
      <c r="E253" t="s">
        <v>28</v>
      </c>
      <c r="F253" t="s">
        <v>13</v>
      </c>
      <c r="G253" t="s">
        <v>10</v>
      </c>
      <c r="H253" t="s">
        <v>121</v>
      </c>
      <c r="I253" s="30">
        <v>0</v>
      </c>
      <c r="J253" s="31">
        <f t="shared" si="10"/>
        <v>0</v>
      </c>
      <c r="K253" s="31">
        <f t="shared" si="11"/>
        <v>0</v>
      </c>
    </row>
    <row r="254" spans="1:11" x14ac:dyDescent="0.25">
      <c r="A254" s="29" t="str">
        <f t="shared" si="9"/>
        <v>7S-Rural-HARRIS-STAR+PLUS</v>
      </c>
      <c r="B254" s="29" t="s">
        <v>52</v>
      </c>
      <c r="C254" t="s">
        <v>28</v>
      </c>
      <c r="D254" s="28">
        <v>234411088.01094651</v>
      </c>
      <c r="E254" t="s">
        <v>28</v>
      </c>
      <c r="F254" t="s">
        <v>146</v>
      </c>
      <c r="G254" t="s">
        <v>14</v>
      </c>
      <c r="H254" t="s">
        <v>121</v>
      </c>
      <c r="I254" s="30">
        <v>7.5478212924626415E-4</v>
      </c>
      <c r="J254" s="31">
        <f t="shared" si="10"/>
        <v>176929.3</v>
      </c>
      <c r="K254" s="31">
        <f t="shared" si="11"/>
        <v>76414.350000000006</v>
      </c>
    </row>
    <row r="255" spans="1:11" x14ac:dyDescent="0.25">
      <c r="A255" s="29" t="str">
        <f t="shared" si="9"/>
        <v>72-Rural-Harris-STAR</v>
      </c>
      <c r="B255" s="29">
        <v>72</v>
      </c>
      <c r="C255" t="s">
        <v>4</v>
      </c>
      <c r="D255" s="28">
        <v>565038535.53860629</v>
      </c>
      <c r="E255" t="s">
        <v>4</v>
      </c>
      <c r="F255" t="s">
        <v>13</v>
      </c>
      <c r="G255" t="s">
        <v>10</v>
      </c>
      <c r="H255" t="s">
        <v>121</v>
      </c>
      <c r="I255" s="30">
        <v>0</v>
      </c>
      <c r="J255" s="31">
        <f t="shared" si="10"/>
        <v>0</v>
      </c>
      <c r="K255" s="31">
        <f t="shared" si="11"/>
        <v>0</v>
      </c>
    </row>
    <row r="256" spans="1:11" x14ac:dyDescent="0.25">
      <c r="A256" s="29" t="str">
        <f t="shared" si="9"/>
        <v>KM-Rural-Harris-STAR Kids</v>
      </c>
      <c r="B256" s="29" t="s">
        <v>72</v>
      </c>
      <c r="C256" t="s">
        <v>4</v>
      </c>
      <c r="D256" s="28">
        <v>287970493.5997591</v>
      </c>
      <c r="E256" t="s">
        <v>4</v>
      </c>
      <c r="F256" t="s">
        <v>13</v>
      </c>
      <c r="G256" t="s">
        <v>6</v>
      </c>
      <c r="H256" t="s">
        <v>121</v>
      </c>
      <c r="I256" s="30">
        <v>0</v>
      </c>
      <c r="J256" s="31">
        <f t="shared" si="10"/>
        <v>0</v>
      </c>
      <c r="K256" s="31">
        <f t="shared" si="11"/>
        <v>0</v>
      </c>
    </row>
    <row r="257" spans="1:11" x14ac:dyDescent="0.25">
      <c r="A257" s="29" t="str">
        <f t="shared" si="9"/>
        <v>7H-Rural-HARRIS-STAR</v>
      </c>
      <c r="B257" s="29" t="s">
        <v>97</v>
      </c>
      <c r="C257" t="s">
        <v>12</v>
      </c>
      <c r="D257" s="28">
        <v>219748384.20860082</v>
      </c>
      <c r="E257" t="s">
        <v>12</v>
      </c>
      <c r="F257" t="s">
        <v>146</v>
      </c>
      <c r="G257" t="s">
        <v>10</v>
      </c>
      <c r="H257" t="s">
        <v>121</v>
      </c>
      <c r="I257" s="30">
        <v>0</v>
      </c>
      <c r="J257" s="31">
        <f t="shared" si="10"/>
        <v>0</v>
      </c>
      <c r="K257" s="31">
        <f t="shared" si="11"/>
        <v>0</v>
      </c>
    </row>
    <row r="258" spans="1:11" x14ac:dyDescent="0.25">
      <c r="A258" s="29" t="str">
        <f t="shared" si="9"/>
        <v>7R-Rural-Harris-STAR+PLUS</v>
      </c>
      <c r="B258" s="29" t="s">
        <v>11</v>
      </c>
      <c r="C258" t="s">
        <v>12</v>
      </c>
      <c r="D258" s="28">
        <v>699614060.00816584</v>
      </c>
      <c r="E258" t="s">
        <v>12</v>
      </c>
      <c r="F258" t="s">
        <v>13</v>
      </c>
      <c r="G258" t="s">
        <v>14</v>
      </c>
      <c r="H258" t="s">
        <v>121</v>
      </c>
      <c r="I258" s="30">
        <v>7.5478212924626415E-4</v>
      </c>
      <c r="J258" s="31">
        <f t="shared" si="10"/>
        <v>528056.18999999994</v>
      </c>
      <c r="K258" s="31">
        <f t="shared" si="11"/>
        <v>228063.24</v>
      </c>
    </row>
    <row r="259" spans="1:11" x14ac:dyDescent="0.25">
      <c r="A259" s="29" t="str">
        <f t="shared" si="9"/>
        <v>KQ-Rural-Harris-STAR Kids</v>
      </c>
      <c r="B259" s="29" t="s">
        <v>25</v>
      </c>
      <c r="C259" t="s">
        <v>12</v>
      </c>
      <c r="D259" s="28">
        <v>112918459.64081107</v>
      </c>
      <c r="E259" t="s">
        <v>12</v>
      </c>
      <c r="F259" t="s">
        <v>13</v>
      </c>
      <c r="G259" t="s">
        <v>6</v>
      </c>
      <c r="H259" t="s">
        <v>121</v>
      </c>
      <c r="I259" s="30">
        <v>0</v>
      </c>
      <c r="J259" s="31">
        <f t="shared" si="10"/>
        <v>0</v>
      </c>
      <c r="K259" s="31">
        <f t="shared" si="11"/>
        <v>0</v>
      </c>
    </row>
    <row r="260" spans="1:11" x14ac:dyDescent="0.25">
      <c r="A260" s="29" t="str">
        <f t="shared" si="9"/>
        <v>71-Rural-Harris-STAR</v>
      </c>
      <c r="B260" s="29">
        <v>71</v>
      </c>
      <c r="C260" t="s">
        <v>21</v>
      </c>
      <c r="D260" s="28">
        <v>108907873.9828074</v>
      </c>
      <c r="E260" t="s">
        <v>21</v>
      </c>
      <c r="F260" t="s">
        <v>13</v>
      </c>
      <c r="G260" t="s">
        <v>10</v>
      </c>
      <c r="H260" t="s">
        <v>121</v>
      </c>
      <c r="I260" s="30">
        <v>0</v>
      </c>
      <c r="J260" s="31">
        <f t="shared" si="10"/>
        <v>0</v>
      </c>
      <c r="K260" s="31">
        <f t="shared" si="11"/>
        <v>0</v>
      </c>
    </row>
    <row r="261" spans="1:11" x14ac:dyDescent="0.25">
      <c r="A261" s="29" t="str">
        <f t="shared" ref="A261:A324" si="12">_xlfn.CONCAT(B261,"-",H261,"-",F261,"-",G261)</f>
        <v>7P-Rural-Harris-STAR+PLUS</v>
      </c>
      <c r="B261" s="29" t="s">
        <v>63</v>
      </c>
      <c r="C261" t="s">
        <v>21</v>
      </c>
      <c r="D261" s="28">
        <v>0</v>
      </c>
      <c r="E261" t="s">
        <v>21</v>
      </c>
      <c r="F261" t="s">
        <v>13</v>
      </c>
      <c r="G261" t="s">
        <v>14</v>
      </c>
      <c r="H261" t="s">
        <v>121</v>
      </c>
      <c r="I261" s="30">
        <v>7.5478212924626415E-4</v>
      </c>
      <c r="J261" s="31">
        <f t="shared" ref="J261:J324" si="13">ROUND(D261*I261,2)</f>
        <v>0</v>
      </c>
      <c r="K261" s="31">
        <f t="shared" ref="K261:K324" si="14">ROUND(J261*$K$1*1.08,2)</f>
        <v>0</v>
      </c>
    </row>
    <row r="262" spans="1:11" x14ac:dyDescent="0.25">
      <c r="A262" s="29" t="str">
        <f t="shared" si="12"/>
        <v>K4-Rural-Harris-STAR Kids</v>
      </c>
      <c r="B262" s="29" t="s">
        <v>100</v>
      </c>
      <c r="C262" t="s">
        <v>21</v>
      </c>
      <c r="D262" s="28">
        <v>58676563.228098676</v>
      </c>
      <c r="E262" t="s">
        <v>21</v>
      </c>
      <c r="F262" t="s">
        <v>13</v>
      </c>
      <c r="G262" t="s">
        <v>6</v>
      </c>
      <c r="H262" t="s">
        <v>121</v>
      </c>
      <c r="I262" s="30">
        <v>0</v>
      </c>
      <c r="J262" s="31">
        <f t="shared" si="13"/>
        <v>0</v>
      </c>
      <c r="K262" s="31">
        <f t="shared" si="14"/>
        <v>0</v>
      </c>
    </row>
    <row r="263" spans="1:11" x14ac:dyDescent="0.25">
      <c r="A263" s="29" t="str">
        <f t="shared" si="12"/>
        <v>H4-Rural-Hidalgo-STAR</v>
      </c>
      <c r="B263" s="29" t="s">
        <v>81</v>
      </c>
      <c r="C263" t="s">
        <v>33</v>
      </c>
      <c r="D263" s="28">
        <v>195738683.27545452</v>
      </c>
      <c r="E263" t="s">
        <v>33</v>
      </c>
      <c r="F263" t="s">
        <v>66</v>
      </c>
      <c r="G263" t="s">
        <v>10</v>
      </c>
      <c r="H263" t="s">
        <v>121</v>
      </c>
      <c r="I263" s="30">
        <v>0</v>
      </c>
      <c r="J263" s="31">
        <f t="shared" si="13"/>
        <v>0</v>
      </c>
      <c r="K263" s="31">
        <f t="shared" si="14"/>
        <v>0</v>
      </c>
    </row>
    <row r="264" spans="1:11" x14ac:dyDescent="0.25">
      <c r="A264" s="29" t="str">
        <f t="shared" si="12"/>
        <v>KC-Rural-Hidalgo-STAR Kids</v>
      </c>
      <c r="B264" s="29" t="s">
        <v>91</v>
      </c>
      <c r="C264" t="s">
        <v>33</v>
      </c>
      <c r="D264" s="28">
        <v>67067922.823999077</v>
      </c>
      <c r="E264" t="s">
        <v>33</v>
      </c>
      <c r="F264" t="s">
        <v>66</v>
      </c>
      <c r="G264" t="s">
        <v>6</v>
      </c>
      <c r="H264" t="s">
        <v>121</v>
      </c>
      <c r="I264" s="30">
        <v>0</v>
      </c>
      <c r="J264" s="31">
        <f t="shared" si="13"/>
        <v>0</v>
      </c>
      <c r="K264" s="31">
        <f t="shared" si="14"/>
        <v>0</v>
      </c>
    </row>
    <row r="265" spans="1:11" x14ac:dyDescent="0.25">
      <c r="A265" s="29" t="str">
        <f t="shared" si="12"/>
        <v>H3-Rural-Hidalgo-STAR</v>
      </c>
      <c r="B265" s="29" t="s">
        <v>65</v>
      </c>
      <c r="C265" t="s">
        <v>28</v>
      </c>
      <c r="D265" s="28">
        <v>60188202.960852161</v>
      </c>
      <c r="E265" t="s">
        <v>28</v>
      </c>
      <c r="F265" t="s">
        <v>66</v>
      </c>
      <c r="G265" t="s">
        <v>10</v>
      </c>
      <c r="H265" t="s">
        <v>121</v>
      </c>
      <c r="I265" s="30">
        <v>0</v>
      </c>
      <c r="J265" s="31">
        <f t="shared" si="13"/>
        <v>0</v>
      </c>
      <c r="K265" s="31">
        <f t="shared" si="14"/>
        <v>0</v>
      </c>
    </row>
    <row r="266" spans="1:11" x14ac:dyDescent="0.25">
      <c r="A266" s="29" t="str">
        <f t="shared" si="12"/>
        <v>H6-Rural-Hidalgo-STAR+PLUS</v>
      </c>
      <c r="B266" s="29" t="s">
        <v>84</v>
      </c>
      <c r="C266" t="s">
        <v>28</v>
      </c>
      <c r="D266" s="28">
        <v>370904938.38358426</v>
      </c>
      <c r="E266" t="s">
        <v>28</v>
      </c>
      <c r="F266" t="s">
        <v>66</v>
      </c>
      <c r="G266" t="s">
        <v>14</v>
      </c>
      <c r="H266" t="s">
        <v>121</v>
      </c>
      <c r="I266" s="30">
        <v>7.4862985810295003E-4</v>
      </c>
      <c r="J266" s="31">
        <f t="shared" si="13"/>
        <v>277670.51</v>
      </c>
      <c r="K266" s="31">
        <f t="shared" si="14"/>
        <v>119923.67</v>
      </c>
    </row>
    <row r="267" spans="1:11" x14ac:dyDescent="0.25">
      <c r="A267" s="29" t="str">
        <f t="shared" si="12"/>
        <v>H2-Rural-Hidalgo-STAR</v>
      </c>
      <c r="B267" s="29" t="s">
        <v>79</v>
      </c>
      <c r="C267" t="s">
        <v>8</v>
      </c>
      <c r="D267" s="28">
        <v>258174022.02956432</v>
      </c>
      <c r="E267" t="s">
        <v>8</v>
      </c>
      <c r="F267" t="s">
        <v>66</v>
      </c>
      <c r="G267" t="s">
        <v>10</v>
      </c>
      <c r="H267" t="s">
        <v>121</v>
      </c>
      <c r="I267" s="30">
        <v>0</v>
      </c>
      <c r="J267" s="31">
        <f t="shared" si="13"/>
        <v>0</v>
      </c>
      <c r="K267" s="31">
        <f t="shared" si="14"/>
        <v>0</v>
      </c>
    </row>
    <row r="268" spans="1:11" x14ac:dyDescent="0.25">
      <c r="A268" s="29" t="str">
        <f t="shared" si="12"/>
        <v>H5-Rural-Hidalgo-STAR+PLUS</v>
      </c>
      <c r="B268" s="29" t="s">
        <v>77</v>
      </c>
      <c r="C268" t="s">
        <v>8</v>
      </c>
      <c r="D268" s="28">
        <v>495822746.04176861</v>
      </c>
      <c r="E268" t="s">
        <v>8</v>
      </c>
      <c r="F268" t="s">
        <v>66</v>
      </c>
      <c r="G268" t="s">
        <v>14</v>
      </c>
      <c r="H268" t="s">
        <v>121</v>
      </c>
      <c r="I268" s="30">
        <v>7.4862985810295003E-4</v>
      </c>
      <c r="J268" s="31">
        <f t="shared" si="13"/>
        <v>371187.71</v>
      </c>
      <c r="K268" s="31">
        <f t="shared" si="14"/>
        <v>160313</v>
      </c>
    </row>
    <row r="269" spans="1:11" x14ac:dyDescent="0.25">
      <c r="A269" s="29" t="str">
        <f t="shared" si="12"/>
        <v>KG-Rural-Hidalgo-STAR Kids</v>
      </c>
      <c r="B269" s="29" t="s">
        <v>71</v>
      </c>
      <c r="C269" t="s">
        <v>8</v>
      </c>
      <c r="D269" s="28">
        <v>126262473.03774117</v>
      </c>
      <c r="E269" t="s">
        <v>8</v>
      </c>
      <c r="F269" t="s">
        <v>66</v>
      </c>
      <c r="G269" t="s">
        <v>6</v>
      </c>
      <c r="H269" t="s">
        <v>121</v>
      </c>
      <c r="I269" s="30">
        <v>0</v>
      </c>
      <c r="J269" s="31">
        <f t="shared" si="13"/>
        <v>0</v>
      </c>
      <c r="K269" s="31">
        <f t="shared" si="14"/>
        <v>0</v>
      </c>
    </row>
    <row r="270" spans="1:11" x14ac:dyDescent="0.25">
      <c r="A270" s="29" t="str">
        <f t="shared" si="12"/>
        <v>H1-Rural-Hidalgo-STAR</v>
      </c>
      <c r="B270" s="29" t="s">
        <v>98</v>
      </c>
      <c r="C270" t="s">
        <v>12</v>
      </c>
      <c r="D270" s="28">
        <v>70292661.134165034</v>
      </c>
      <c r="E270" t="s">
        <v>12</v>
      </c>
      <c r="F270" t="s">
        <v>66</v>
      </c>
      <c r="G270" t="s">
        <v>10</v>
      </c>
      <c r="H270" t="s">
        <v>121</v>
      </c>
      <c r="I270" s="30">
        <v>0</v>
      </c>
      <c r="J270" s="31">
        <f t="shared" si="13"/>
        <v>0</v>
      </c>
      <c r="K270" s="31">
        <f t="shared" si="14"/>
        <v>0</v>
      </c>
    </row>
    <row r="271" spans="1:11" x14ac:dyDescent="0.25">
      <c r="A271" s="29" t="str">
        <f t="shared" si="12"/>
        <v>KR-Rural-Hidalgo-STAR Kids</v>
      </c>
      <c r="B271" s="29" t="s">
        <v>104</v>
      </c>
      <c r="C271" t="s">
        <v>12</v>
      </c>
      <c r="D271" s="28">
        <v>48732335.424224176</v>
      </c>
      <c r="E271" t="s">
        <v>12</v>
      </c>
      <c r="F271" t="s">
        <v>66</v>
      </c>
      <c r="G271" t="s">
        <v>6</v>
      </c>
      <c r="H271" t="s">
        <v>121</v>
      </c>
      <c r="I271" s="30">
        <v>0</v>
      </c>
      <c r="J271" s="31">
        <f t="shared" si="13"/>
        <v>0</v>
      </c>
      <c r="K271" s="31">
        <f t="shared" si="14"/>
        <v>0</v>
      </c>
    </row>
    <row r="272" spans="1:11" x14ac:dyDescent="0.25">
      <c r="A272" s="29" t="str">
        <f t="shared" si="12"/>
        <v>S7-Rural-Hidalgo-STAR+PLUS</v>
      </c>
      <c r="B272" s="29" t="s">
        <v>69</v>
      </c>
      <c r="C272" t="s">
        <v>12</v>
      </c>
      <c r="D272" s="28">
        <v>16104379.646573782</v>
      </c>
      <c r="E272" t="s">
        <v>12</v>
      </c>
      <c r="F272" t="s">
        <v>66</v>
      </c>
      <c r="G272" t="s">
        <v>14</v>
      </c>
      <c r="H272" t="s">
        <v>121</v>
      </c>
      <c r="I272" s="30">
        <v>7.4862985810295003E-4</v>
      </c>
      <c r="J272" s="31">
        <f t="shared" si="13"/>
        <v>12056.22</v>
      </c>
      <c r="K272" s="31">
        <f t="shared" si="14"/>
        <v>5206.9799999999996</v>
      </c>
    </row>
    <row r="273" spans="1:11" x14ac:dyDescent="0.25">
      <c r="A273" s="29" t="str">
        <f t="shared" si="12"/>
        <v>KN-Rural-Jefferson-STAR Kids</v>
      </c>
      <c r="B273" s="29" t="s">
        <v>3</v>
      </c>
      <c r="C273" t="s">
        <v>4</v>
      </c>
      <c r="D273" s="28">
        <v>31700974.270557612</v>
      </c>
      <c r="E273" t="s">
        <v>4</v>
      </c>
      <c r="F273" t="s">
        <v>5</v>
      </c>
      <c r="G273" t="s">
        <v>6</v>
      </c>
      <c r="H273" t="s">
        <v>121</v>
      </c>
      <c r="I273" s="30">
        <v>0</v>
      </c>
      <c r="J273" s="31">
        <f t="shared" si="13"/>
        <v>0</v>
      </c>
      <c r="K273" s="31">
        <f t="shared" si="14"/>
        <v>0</v>
      </c>
    </row>
    <row r="274" spans="1:11" x14ac:dyDescent="0.25">
      <c r="A274" s="29" t="str">
        <f t="shared" si="12"/>
        <v>8S-Rural-Jefferson-STAR+PLUS</v>
      </c>
      <c r="B274" s="29" t="s">
        <v>30</v>
      </c>
      <c r="C274" t="s">
        <v>12</v>
      </c>
      <c r="D274" s="28">
        <v>0</v>
      </c>
      <c r="E274" t="s">
        <v>12</v>
      </c>
      <c r="F274" t="s">
        <v>5</v>
      </c>
      <c r="G274" t="s">
        <v>14</v>
      </c>
      <c r="H274" t="s">
        <v>121</v>
      </c>
      <c r="I274" s="30">
        <v>5.1078681322954192E-3</v>
      </c>
      <c r="J274" s="31">
        <f t="shared" si="13"/>
        <v>0</v>
      </c>
      <c r="K274" s="31">
        <f t="shared" si="14"/>
        <v>0</v>
      </c>
    </row>
    <row r="275" spans="1:11" x14ac:dyDescent="0.25">
      <c r="A275" s="29" t="str">
        <f t="shared" si="12"/>
        <v>KS-Rural-Jefferson-STAR Kids</v>
      </c>
      <c r="B275" s="29" t="s">
        <v>106</v>
      </c>
      <c r="C275" t="s">
        <v>12</v>
      </c>
      <c r="D275" s="28">
        <v>18132133.832019776</v>
      </c>
      <c r="E275" t="s">
        <v>12</v>
      </c>
      <c r="F275" t="s">
        <v>5</v>
      </c>
      <c r="G275" t="s">
        <v>6</v>
      </c>
      <c r="H275" t="s">
        <v>121</v>
      </c>
      <c r="I275" s="30">
        <v>0</v>
      </c>
      <c r="J275" s="31">
        <f t="shared" si="13"/>
        <v>0</v>
      </c>
      <c r="K275" s="31">
        <f t="shared" si="14"/>
        <v>0</v>
      </c>
    </row>
    <row r="276" spans="1:11" x14ac:dyDescent="0.25">
      <c r="A276" s="29" t="str">
        <f t="shared" si="12"/>
        <v>8H-Rural-Jefferson-STAR</v>
      </c>
      <c r="B276" s="29" t="s">
        <v>93</v>
      </c>
      <c r="C276" t="s">
        <v>16</v>
      </c>
      <c r="D276" s="28">
        <v>32911726.805376306</v>
      </c>
      <c r="E276" t="s">
        <v>16</v>
      </c>
      <c r="F276" t="s">
        <v>5</v>
      </c>
      <c r="G276" t="s">
        <v>10</v>
      </c>
      <c r="H276" t="s">
        <v>121</v>
      </c>
      <c r="I276" s="30">
        <v>0</v>
      </c>
      <c r="J276" s="31">
        <f t="shared" si="13"/>
        <v>0</v>
      </c>
      <c r="K276" s="31">
        <f t="shared" si="14"/>
        <v>0</v>
      </c>
    </row>
    <row r="277" spans="1:11" x14ac:dyDescent="0.25">
      <c r="A277" s="29" t="str">
        <f t="shared" si="12"/>
        <v>8J-Rural-Jefferson-STAR</v>
      </c>
      <c r="B277" s="29" t="s">
        <v>87</v>
      </c>
      <c r="C277" t="s">
        <v>28</v>
      </c>
      <c r="D277" s="28">
        <v>6528061.4547503106</v>
      </c>
      <c r="E277" t="s">
        <v>28</v>
      </c>
      <c r="F277" t="s">
        <v>5</v>
      </c>
      <c r="G277" t="s">
        <v>10</v>
      </c>
      <c r="H277" t="s">
        <v>121</v>
      </c>
      <c r="I277" s="30">
        <v>0</v>
      </c>
      <c r="J277" s="31">
        <f t="shared" si="13"/>
        <v>0</v>
      </c>
      <c r="K277" s="31">
        <f t="shared" si="14"/>
        <v>0</v>
      </c>
    </row>
    <row r="278" spans="1:11" x14ac:dyDescent="0.25">
      <c r="A278" s="29" t="str">
        <f t="shared" si="12"/>
        <v>8T-Rural-Jefferson-STAR+PLUS</v>
      </c>
      <c r="B278" s="29" t="s">
        <v>27</v>
      </c>
      <c r="C278" t="s">
        <v>28</v>
      </c>
      <c r="D278" s="28">
        <v>85833470.857238904</v>
      </c>
      <c r="E278" t="s">
        <v>28</v>
      </c>
      <c r="F278" t="s">
        <v>5</v>
      </c>
      <c r="G278" t="s">
        <v>14</v>
      </c>
      <c r="H278" t="s">
        <v>121</v>
      </c>
      <c r="I278" s="30">
        <v>5.1078681322954192E-3</v>
      </c>
      <c r="J278" s="31">
        <f t="shared" si="13"/>
        <v>438426.05</v>
      </c>
      <c r="K278" s="31">
        <f t="shared" si="14"/>
        <v>189352.7</v>
      </c>
    </row>
    <row r="279" spans="1:11" x14ac:dyDescent="0.25">
      <c r="A279" s="29" t="str">
        <f t="shared" si="12"/>
        <v>8K-Rural-Jefferson-STAR</v>
      </c>
      <c r="B279" s="29" t="s">
        <v>57</v>
      </c>
      <c r="C279" t="s">
        <v>4</v>
      </c>
      <c r="D279" s="28">
        <v>61141548.109293379</v>
      </c>
      <c r="E279" t="s">
        <v>4</v>
      </c>
      <c r="F279" t="s">
        <v>5</v>
      </c>
      <c r="G279" t="s">
        <v>10</v>
      </c>
      <c r="H279" t="s">
        <v>121</v>
      </c>
      <c r="I279" s="30">
        <v>0</v>
      </c>
      <c r="J279" s="31">
        <f t="shared" si="13"/>
        <v>0</v>
      </c>
      <c r="K279" s="31">
        <f t="shared" si="14"/>
        <v>0</v>
      </c>
    </row>
    <row r="280" spans="1:11" x14ac:dyDescent="0.25">
      <c r="A280" s="29" t="str">
        <f t="shared" si="12"/>
        <v>8L-Rural-Jefferson-STAR</v>
      </c>
      <c r="B280" s="29" t="s">
        <v>86</v>
      </c>
      <c r="C280" t="s">
        <v>12</v>
      </c>
      <c r="D280" s="28">
        <v>37994638.417682275</v>
      </c>
      <c r="E280" t="s">
        <v>12</v>
      </c>
      <c r="F280" t="s">
        <v>5</v>
      </c>
      <c r="G280" t="s">
        <v>10</v>
      </c>
      <c r="H280" t="s">
        <v>121</v>
      </c>
      <c r="I280" s="30">
        <v>0</v>
      </c>
      <c r="J280" s="31">
        <f t="shared" si="13"/>
        <v>0</v>
      </c>
      <c r="K280" s="31">
        <f t="shared" si="14"/>
        <v>0</v>
      </c>
    </row>
    <row r="281" spans="1:11" x14ac:dyDescent="0.25">
      <c r="A281" s="29" t="str">
        <f t="shared" si="12"/>
        <v>8G-Rural-Jefferson-STAR</v>
      </c>
      <c r="B281" s="29" t="s">
        <v>62</v>
      </c>
      <c r="C281" t="s">
        <v>21</v>
      </c>
      <c r="D281" s="28">
        <v>12393665.224928588</v>
      </c>
      <c r="E281" t="s">
        <v>21</v>
      </c>
      <c r="F281" t="s">
        <v>5</v>
      </c>
      <c r="G281" t="s">
        <v>10</v>
      </c>
      <c r="H281" t="s">
        <v>121</v>
      </c>
      <c r="I281" s="30">
        <v>0</v>
      </c>
      <c r="J281" s="31">
        <f t="shared" si="13"/>
        <v>0</v>
      </c>
      <c r="K281" s="31">
        <f t="shared" si="14"/>
        <v>0</v>
      </c>
    </row>
    <row r="282" spans="1:11" x14ac:dyDescent="0.25">
      <c r="A282" s="29" t="str">
        <f t="shared" si="12"/>
        <v>8R-Rural-Jefferson-STAR+PLUS</v>
      </c>
      <c r="B282" s="29" t="s">
        <v>35</v>
      </c>
      <c r="C282" t="s">
        <v>21</v>
      </c>
      <c r="D282" s="28">
        <v>87213744.688603953</v>
      </c>
      <c r="E282" t="s">
        <v>21</v>
      </c>
      <c r="F282" t="s">
        <v>5</v>
      </c>
      <c r="G282" t="s">
        <v>14</v>
      </c>
      <c r="H282" t="s">
        <v>121</v>
      </c>
      <c r="I282" s="30">
        <v>5.1078681322954192E-3</v>
      </c>
      <c r="J282" s="31">
        <f t="shared" si="13"/>
        <v>445476.31</v>
      </c>
      <c r="K282" s="31">
        <f t="shared" si="14"/>
        <v>192397.65</v>
      </c>
    </row>
    <row r="283" spans="1:11" x14ac:dyDescent="0.25">
      <c r="A283" s="29" t="str">
        <f t="shared" si="12"/>
        <v>50-Rural-Lubbock-STAR</v>
      </c>
      <c r="B283" s="29">
        <v>50</v>
      </c>
      <c r="C283" t="s">
        <v>32</v>
      </c>
      <c r="D283" s="28">
        <v>53842468.356058255</v>
      </c>
      <c r="E283" t="s">
        <v>32</v>
      </c>
      <c r="F283" t="s">
        <v>58</v>
      </c>
      <c r="G283" t="s">
        <v>10</v>
      </c>
      <c r="H283" t="s">
        <v>121</v>
      </c>
      <c r="I283" s="30">
        <v>0</v>
      </c>
      <c r="J283" s="31">
        <f t="shared" si="13"/>
        <v>0</v>
      </c>
      <c r="K283" s="31">
        <f t="shared" si="14"/>
        <v>0</v>
      </c>
    </row>
    <row r="284" spans="1:11" x14ac:dyDescent="0.25">
      <c r="A284" s="29" t="str">
        <f t="shared" si="12"/>
        <v>52-Rural-Lubbock-STAR</v>
      </c>
      <c r="B284" s="29">
        <v>52</v>
      </c>
      <c r="C284" t="s">
        <v>8</v>
      </c>
      <c r="D284" s="28">
        <v>52143172.797881037</v>
      </c>
      <c r="E284" t="s">
        <v>8</v>
      </c>
      <c r="F284" t="s">
        <v>58</v>
      </c>
      <c r="G284" t="s">
        <v>10</v>
      </c>
      <c r="H284" t="s">
        <v>121</v>
      </c>
      <c r="I284" s="30">
        <v>0</v>
      </c>
      <c r="J284" s="31">
        <f t="shared" si="13"/>
        <v>0</v>
      </c>
      <c r="K284" s="31">
        <f t="shared" si="14"/>
        <v>0</v>
      </c>
    </row>
    <row r="285" spans="1:11" x14ac:dyDescent="0.25">
      <c r="A285" s="29" t="str">
        <f t="shared" si="12"/>
        <v>5B-Rural-LUBBOCK-STAR+PLUS</v>
      </c>
      <c r="B285" s="29" t="s">
        <v>94</v>
      </c>
      <c r="C285" t="s">
        <v>8</v>
      </c>
      <c r="D285" s="28">
        <v>59928330.565520525</v>
      </c>
      <c r="E285" t="s">
        <v>8</v>
      </c>
      <c r="F285" t="s">
        <v>147</v>
      </c>
      <c r="G285" t="s">
        <v>14</v>
      </c>
      <c r="H285" t="s">
        <v>121</v>
      </c>
      <c r="I285" s="30">
        <v>1.1481162964161479E-2</v>
      </c>
      <c r="J285" s="31">
        <f t="shared" si="13"/>
        <v>688046.93</v>
      </c>
      <c r="K285" s="31">
        <f t="shared" si="14"/>
        <v>297161.96000000002</v>
      </c>
    </row>
    <row r="286" spans="1:11" x14ac:dyDescent="0.25">
      <c r="A286" s="29" t="str">
        <f t="shared" si="12"/>
        <v>KH-Rural-Lubbock-STAR Kids</v>
      </c>
      <c r="B286" s="29" t="s">
        <v>107</v>
      </c>
      <c r="C286" t="s">
        <v>8</v>
      </c>
      <c r="D286" s="28">
        <v>20055868.51240075</v>
      </c>
      <c r="E286" t="s">
        <v>8</v>
      </c>
      <c r="F286" t="s">
        <v>58</v>
      </c>
      <c r="G286" t="s">
        <v>6</v>
      </c>
      <c r="H286" t="s">
        <v>121</v>
      </c>
      <c r="I286" s="30">
        <v>0</v>
      </c>
      <c r="J286" s="31">
        <f t="shared" si="13"/>
        <v>0</v>
      </c>
      <c r="K286" s="31">
        <f t="shared" si="14"/>
        <v>0</v>
      </c>
    </row>
    <row r="287" spans="1:11" x14ac:dyDescent="0.25">
      <c r="A287" s="29" t="str">
        <f t="shared" si="12"/>
        <v>53-Rural-LUBBOCK-STAR</v>
      </c>
      <c r="B287" s="29">
        <v>53</v>
      </c>
      <c r="C287" t="s">
        <v>21</v>
      </c>
      <c r="D287" s="28">
        <v>12641848.852092097</v>
      </c>
      <c r="E287" t="s">
        <v>21</v>
      </c>
      <c r="F287" t="s">
        <v>147</v>
      </c>
      <c r="G287" t="s">
        <v>10</v>
      </c>
      <c r="H287" t="s">
        <v>121</v>
      </c>
      <c r="I287" s="30">
        <v>0</v>
      </c>
      <c r="J287" s="31">
        <f t="shared" si="13"/>
        <v>0</v>
      </c>
      <c r="K287" s="31">
        <f t="shared" si="14"/>
        <v>0</v>
      </c>
    </row>
    <row r="288" spans="1:11" x14ac:dyDescent="0.25">
      <c r="A288" s="29" t="str">
        <f t="shared" si="12"/>
        <v>5A-Rural-LUBBOCK-STAR+PLUS</v>
      </c>
      <c r="B288" s="29" t="s">
        <v>76</v>
      </c>
      <c r="C288" t="s">
        <v>21</v>
      </c>
      <c r="D288" s="28">
        <v>51568463.422407225</v>
      </c>
      <c r="E288" t="s">
        <v>21</v>
      </c>
      <c r="F288" t="s">
        <v>147</v>
      </c>
      <c r="G288" t="s">
        <v>14</v>
      </c>
      <c r="H288" t="s">
        <v>121</v>
      </c>
      <c r="I288" s="30">
        <v>1.1481162964161479E-2</v>
      </c>
      <c r="J288" s="31">
        <f t="shared" si="13"/>
        <v>592065.93000000005</v>
      </c>
      <c r="K288" s="31">
        <f t="shared" si="14"/>
        <v>255708.54</v>
      </c>
    </row>
    <row r="289" spans="1:11" x14ac:dyDescent="0.25">
      <c r="A289" s="29" t="str">
        <f t="shared" si="12"/>
        <v>K5-Rural-Lubbock-STAR Kids</v>
      </c>
      <c r="B289" s="29" t="s">
        <v>105</v>
      </c>
      <c r="C289" t="s">
        <v>21</v>
      </c>
      <c r="D289" s="28">
        <v>14611921.573287304</v>
      </c>
      <c r="E289" t="s">
        <v>21</v>
      </c>
      <c r="F289" t="s">
        <v>58</v>
      </c>
      <c r="G289" t="s">
        <v>6</v>
      </c>
      <c r="H289" t="s">
        <v>121</v>
      </c>
      <c r="I289" s="30">
        <v>0</v>
      </c>
      <c r="J289" s="31">
        <f t="shared" si="13"/>
        <v>0</v>
      </c>
      <c r="K289" s="31">
        <f t="shared" si="14"/>
        <v>0</v>
      </c>
    </row>
    <row r="290" spans="1:11" x14ac:dyDescent="0.25">
      <c r="A290" s="29" t="str">
        <f t="shared" si="12"/>
        <v>K7-Rural-MRSA Central-STAR Kids</v>
      </c>
      <c r="B290" s="29" t="s">
        <v>47</v>
      </c>
      <c r="C290" t="s">
        <v>48</v>
      </c>
      <c r="D290" s="28">
        <v>50484695.641950414</v>
      </c>
      <c r="E290" t="s">
        <v>48</v>
      </c>
      <c r="F290" t="s">
        <v>18</v>
      </c>
      <c r="G290" t="s">
        <v>6</v>
      </c>
      <c r="H290" t="s">
        <v>121</v>
      </c>
      <c r="I290" s="30">
        <v>0</v>
      </c>
      <c r="J290" s="31">
        <f t="shared" si="13"/>
        <v>0</v>
      </c>
      <c r="K290" s="31">
        <f t="shared" si="14"/>
        <v>0</v>
      </c>
    </row>
    <row r="291" spans="1:11" x14ac:dyDescent="0.25">
      <c r="A291" s="29" t="str">
        <f t="shared" si="12"/>
        <v>C3-Rural-MRSA Central-STAR</v>
      </c>
      <c r="B291" s="29" t="s">
        <v>36</v>
      </c>
      <c r="C291" t="s">
        <v>37</v>
      </c>
      <c r="D291" s="28">
        <v>66005747.354986683</v>
      </c>
      <c r="E291" t="s">
        <v>37</v>
      </c>
      <c r="F291" t="s">
        <v>18</v>
      </c>
      <c r="G291" t="s">
        <v>10</v>
      </c>
      <c r="H291" t="s">
        <v>121</v>
      </c>
      <c r="I291" s="30">
        <v>0</v>
      </c>
      <c r="J291" s="31">
        <f t="shared" si="13"/>
        <v>0</v>
      </c>
      <c r="K291" s="31">
        <f t="shared" si="14"/>
        <v>0</v>
      </c>
    </row>
    <row r="292" spans="1:11" x14ac:dyDescent="0.25">
      <c r="A292" s="29" t="str">
        <f t="shared" si="12"/>
        <v>C2-Rural-MRSA Central-STAR</v>
      </c>
      <c r="B292" s="29" t="s">
        <v>17</v>
      </c>
      <c r="C292" t="s">
        <v>8</v>
      </c>
      <c r="D292" s="28">
        <v>120626586.61209421</v>
      </c>
      <c r="E292" t="s">
        <v>8</v>
      </c>
      <c r="F292" t="s">
        <v>18</v>
      </c>
      <c r="G292" t="s">
        <v>10</v>
      </c>
      <c r="H292" t="s">
        <v>121</v>
      </c>
      <c r="I292" s="30">
        <v>0</v>
      </c>
      <c r="J292" s="31">
        <f t="shared" si="13"/>
        <v>0</v>
      </c>
      <c r="K292" s="31">
        <f t="shared" si="14"/>
        <v>0</v>
      </c>
    </row>
    <row r="293" spans="1:11" x14ac:dyDescent="0.25">
      <c r="A293" s="29" t="str">
        <f t="shared" si="12"/>
        <v>C4-Rural-MRSA Central-STAR+PLUS</v>
      </c>
      <c r="B293" s="29" t="s">
        <v>34</v>
      </c>
      <c r="C293" t="s">
        <v>8</v>
      </c>
      <c r="D293" s="28">
        <v>140315669.6606625</v>
      </c>
      <c r="E293" t="s">
        <v>8</v>
      </c>
      <c r="F293" t="s">
        <v>18</v>
      </c>
      <c r="G293" t="s">
        <v>14</v>
      </c>
      <c r="H293" t="s">
        <v>121</v>
      </c>
      <c r="I293" s="30">
        <v>9.3389348163423411E-3</v>
      </c>
      <c r="J293" s="31">
        <f t="shared" si="13"/>
        <v>1310398.8899999999</v>
      </c>
      <c r="K293" s="31">
        <f t="shared" si="14"/>
        <v>565950.80000000005</v>
      </c>
    </row>
    <row r="294" spans="1:11" x14ac:dyDescent="0.25">
      <c r="A294" s="29" t="str">
        <f t="shared" si="12"/>
        <v>C5-Rural-MRSA Central-STAR+PLUS</v>
      </c>
      <c r="B294" s="29" t="s">
        <v>83</v>
      </c>
      <c r="C294" t="s">
        <v>12</v>
      </c>
      <c r="D294" s="28">
        <v>144390924.88831863</v>
      </c>
      <c r="E294" t="s">
        <v>12</v>
      </c>
      <c r="F294" t="s">
        <v>18</v>
      </c>
      <c r="G294" t="s">
        <v>14</v>
      </c>
      <c r="H294" t="s">
        <v>121</v>
      </c>
      <c r="I294" s="30">
        <v>9.3389348163423411E-3</v>
      </c>
      <c r="J294" s="31">
        <f t="shared" si="13"/>
        <v>1348457.44</v>
      </c>
      <c r="K294" s="31">
        <f t="shared" si="14"/>
        <v>582387.98</v>
      </c>
    </row>
    <row r="295" spans="1:11" x14ac:dyDescent="0.25">
      <c r="A295" s="29" t="str">
        <f t="shared" si="12"/>
        <v>KT-Rural-MRSA Central-STAR Kids</v>
      </c>
      <c r="B295" s="29" t="s">
        <v>103</v>
      </c>
      <c r="C295" t="s">
        <v>12</v>
      </c>
      <c r="D295" s="28">
        <v>30375529.503940169</v>
      </c>
      <c r="E295" t="s">
        <v>12</v>
      </c>
      <c r="F295" t="s">
        <v>18</v>
      </c>
      <c r="G295" t="s">
        <v>6</v>
      </c>
      <c r="H295" t="s">
        <v>121</v>
      </c>
      <c r="I295" s="30">
        <v>0</v>
      </c>
      <c r="J295" s="31">
        <f t="shared" si="13"/>
        <v>0</v>
      </c>
      <c r="K295" s="31">
        <f t="shared" si="14"/>
        <v>0</v>
      </c>
    </row>
    <row r="296" spans="1:11" x14ac:dyDescent="0.25">
      <c r="A296" s="29" t="str">
        <f t="shared" si="12"/>
        <v>C1-Rural-MRSA Central-STAR</v>
      </c>
      <c r="B296" s="29" t="s">
        <v>101</v>
      </c>
      <c r="C296" t="s">
        <v>21</v>
      </c>
      <c r="D296" s="28">
        <v>19395047.005022023</v>
      </c>
      <c r="E296" t="s">
        <v>21</v>
      </c>
      <c r="F296" t="s">
        <v>18</v>
      </c>
      <c r="G296" t="s">
        <v>10</v>
      </c>
      <c r="H296" t="s">
        <v>121</v>
      </c>
      <c r="I296" s="30">
        <v>0</v>
      </c>
      <c r="J296" s="31">
        <f t="shared" si="13"/>
        <v>0</v>
      </c>
      <c r="K296" s="31">
        <f t="shared" si="14"/>
        <v>0</v>
      </c>
    </row>
    <row r="297" spans="1:11" x14ac:dyDescent="0.25">
      <c r="A297" s="29" t="str">
        <f t="shared" si="12"/>
        <v>P2-Rural-MRSA Northeast-STAR+PLUS</v>
      </c>
      <c r="B297" s="29" t="s">
        <v>49</v>
      </c>
      <c r="C297" t="s">
        <v>28</v>
      </c>
      <c r="D297" s="28">
        <v>140862678.31833008</v>
      </c>
      <c r="E297" t="s">
        <v>28</v>
      </c>
      <c r="F297" t="s">
        <v>50</v>
      </c>
      <c r="G297" t="s">
        <v>14</v>
      </c>
      <c r="H297" t="s">
        <v>121</v>
      </c>
      <c r="I297" s="30">
        <v>8.3534298323740073E-3</v>
      </c>
      <c r="J297" s="31">
        <f t="shared" si="13"/>
        <v>1176686.5</v>
      </c>
      <c r="K297" s="31">
        <f t="shared" si="14"/>
        <v>508201.49</v>
      </c>
    </row>
    <row r="298" spans="1:11" x14ac:dyDescent="0.25">
      <c r="A298" s="29" t="str">
        <f t="shared" si="12"/>
        <v>N2-Rural-MRSA Northeast-STAR</v>
      </c>
      <c r="B298" s="29" t="s">
        <v>51</v>
      </c>
      <c r="C298" t="s">
        <v>8</v>
      </c>
      <c r="D298" s="28">
        <v>160311315.31884405</v>
      </c>
      <c r="E298" t="s">
        <v>8</v>
      </c>
      <c r="F298" t="s">
        <v>50</v>
      </c>
      <c r="G298" t="s">
        <v>10</v>
      </c>
      <c r="H298" t="s">
        <v>121</v>
      </c>
      <c r="I298" s="30">
        <v>0</v>
      </c>
      <c r="J298" s="31">
        <f t="shared" si="13"/>
        <v>0</v>
      </c>
      <c r="K298" s="31">
        <f t="shared" si="14"/>
        <v>0</v>
      </c>
    </row>
    <row r="299" spans="1:11" x14ac:dyDescent="0.25">
      <c r="A299" s="29" t="str">
        <f t="shared" si="12"/>
        <v>KP-Rural-MRSA Northeast-STAR Kids</v>
      </c>
      <c r="B299" s="29" t="s">
        <v>92</v>
      </c>
      <c r="C299" t="s">
        <v>4</v>
      </c>
      <c r="D299" s="28">
        <v>78647371.471858442</v>
      </c>
      <c r="E299" t="s">
        <v>4</v>
      </c>
      <c r="F299" t="s">
        <v>50</v>
      </c>
      <c r="G299" t="s">
        <v>6</v>
      </c>
      <c r="H299" t="s">
        <v>121</v>
      </c>
      <c r="I299" s="30">
        <v>0</v>
      </c>
      <c r="J299" s="31">
        <f t="shared" si="13"/>
        <v>0</v>
      </c>
      <c r="K299" s="31">
        <f t="shared" si="14"/>
        <v>0</v>
      </c>
    </row>
    <row r="300" spans="1:11" x14ac:dyDescent="0.25">
      <c r="A300" s="29" t="str">
        <f t="shared" si="12"/>
        <v>KU-Rural-MRSA Northeast-STAR Kids</v>
      </c>
      <c r="B300" s="29" t="s">
        <v>80</v>
      </c>
      <c r="C300" t="s">
        <v>12</v>
      </c>
      <c r="D300" s="28">
        <v>38411496.70861575</v>
      </c>
      <c r="E300" t="s">
        <v>12</v>
      </c>
      <c r="F300" t="s">
        <v>50</v>
      </c>
      <c r="G300" t="s">
        <v>6</v>
      </c>
      <c r="H300" t="s">
        <v>121</v>
      </c>
      <c r="I300" s="30">
        <v>0</v>
      </c>
      <c r="J300" s="31">
        <f t="shared" si="13"/>
        <v>0</v>
      </c>
      <c r="K300" s="31">
        <f t="shared" si="14"/>
        <v>0</v>
      </c>
    </row>
    <row r="301" spans="1:11" x14ac:dyDescent="0.25">
      <c r="A301" s="29" t="str">
        <f t="shared" si="12"/>
        <v>N4-Rural-MRSA Northeast-STAR+PLUS</v>
      </c>
      <c r="B301" s="29" t="s">
        <v>99</v>
      </c>
      <c r="C301" t="s">
        <v>12</v>
      </c>
      <c r="D301" s="28">
        <v>283089401.82066929</v>
      </c>
      <c r="E301" t="s">
        <v>12</v>
      </c>
      <c r="F301" t="s">
        <v>50</v>
      </c>
      <c r="G301" t="s">
        <v>14</v>
      </c>
      <c r="H301" t="s">
        <v>121</v>
      </c>
      <c r="I301" s="30">
        <v>8.3534298323740073E-3</v>
      </c>
      <c r="J301" s="31">
        <f t="shared" si="13"/>
        <v>2364767.4500000002</v>
      </c>
      <c r="K301" s="31">
        <f t="shared" si="14"/>
        <v>1021324.14</v>
      </c>
    </row>
    <row r="302" spans="1:11" x14ac:dyDescent="0.25">
      <c r="A302" s="29" t="str">
        <f t="shared" si="12"/>
        <v>N1-Rural-MRSA Northeast-STAR</v>
      </c>
      <c r="B302" s="29" t="s">
        <v>56</v>
      </c>
      <c r="C302" t="s">
        <v>21</v>
      </c>
      <c r="D302" s="28">
        <v>105797407.79308969</v>
      </c>
      <c r="E302" t="s">
        <v>21</v>
      </c>
      <c r="F302" t="s">
        <v>50</v>
      </c>
      <c r="G302" t="s">
        <v>10</v>
      </c>
      <c r="H302" t="s">
        <v>121</v>
      </c>
      <c r="I302" s="30">
        <v>0</v>
      </c>
      <c r="J302" s="31">
        <f t="shared" si="13"/>
        <v>0</v>
      </c>
      <c r="K302" s="31">
        <f t="shared" si="14"/>
        <v>0</v>
      </c>
    </row>
    <row r="303" spans="1:11" x14ac:dyDescent="0.25">
      <c r="A303" s="29" t="str">
        <f t="shared" si="12"/>
        <v>W4-Rural-MRSA West-STAR</v>
      </c>
      <c r="B303" s="29" t="s">
        <v>31</v>
      </c>
      <c r="C303" t="s">
        <v>32</v>
      </c>
      <c r="D303" s="28">
        <v>64568895.998257898</v>
      </c>
      <c r="E303" t="s">
        <v>32</v>
      </c>
      <c r="F303" t="s">
        <v>9</v>
      </c>
      <c r="G303" t="s">
        <v>10</v>
      </c>
      <c r="H303" t="s">
        <v>121</v>
      </c>
      <c r="I303" s="30">
        <v>0</v>
      </c>
      <c r="J303" s="31">
        <f t="shared" si="13"/>
        <v>0</v>
      </c>
      <c r="K303" s="31">
        <f t="shared" si="14"/>
        <v>0</v>
      </c>
    </row>
    <row r="304" spans="1:11" x14ac:dyDescent="0.25">
      <c r="A304" s="29" t="str">
        <f t="shared" si="12"/>
        <v>KJ-Rural-MRSA West-STAR Kids</v>
      </c>
      <c r="B304" s="29" t="s">
        <v>95</v>
      </c>
      <c r="C304" t="s">
        <v>8</v>
      </c>
      <c r="D304" s="28">
        <v>34500343.548937708</v>
      </c>
      <c r="E304" t="s">
        <v>8</v>
      </c>
      <c r="F304" t="s">
        <v>9</v>
      </c>
      <c r="G304" t="s">
        <v>6</v>
      </c>
      <c r="H304" t="s">
        <v>121</v>
      </c>
      <c r="I304" s="30">
        <v>0</v>
      </c>
      <c r="J304" s="31">
        <f t="shared" si="13"/>
        <v>0</v>
      </c>
      <c r="K304" s="31">
        <f t="shared" si="14"/>
        <v>0</v>
      </c>
    </row>
    <row r="305" spans="1:11" x14ac:dyDescent="0.25">
      <c r="A305" s="29" t="str">
        <f t="shared" si="12"/>
        <v>W3-Rural-MRSA West-STAR</v>
      </c>
      <c r="B305" s="29" t="s">
        <v>7</v>
      </c>
      <c r="C305" t="s">
        <v>8</v>
      </c>
      <c r="D305" s="28">
        <v>142019144.20072874</v>
      </c>
      <c r="E305" t="s">
        <v>8</v>
      </c>
      <c r="F305" t="s">
        <v>9</v>
      </c>
      <c r="G305" t="s">
        <v>10</v>
      </c>
      <c r="H305" t="s">
        <v>121</v>
      </c>
      <c r="I305" s="30">
        <v>0</v>
      </c>
      <c r="J305" s="31">
        <f t="shared" si="13"/>
        <v>0</v>
      </c>
      <c r="K305" s="31">
        <f t="shared" si="14"/>
        <v>0</v>
      </c>
    </row>
    <row r="306" spans="1:11" x14ac:dyDescent="0.25">
      <c r="A306" s="29" t="str">
        <f t="shared" si="12"/>
        <v>W6-Rural-MRSA West-STAR+PLUS</v>
      </c>
      <c r="B306" s="29" t="s">
        <v>26</v>
      </c>
      <c r="C306" t="s">
        <v>8</v>
      </c>
      <c r="D306" s="28">
        <v>191996398.46751004</v>
      </c>
      <c r="E306" t="s">
        <v>8</v>
      </c>
      <c r="F306" t="s">
        <v>9</v>
      </c>
      <c r="G306" t="s">
        <v>14</v>
      </c>
      <c r="H306" t="s">
        <v>121</v>
      </c>
      <c r="I306" s="30">
        <v>2.6407069796366249E-2</v>
      </c>
      <c r="J306" s="31">
        <f t="shared" si="13"/>
        <v>5070062.29</v>
      </c>
      <c r="K306" s="31">
        <f t="shared" si="14"/>
        <v>2189719.34</v>
      </c>
    </row>
    <row r="307" spans="1:11" x14ac:dyDescent="0.25">
      <c r="A307" s="29" t="str">
        <f t="shared" si="12"/>
        <v>K6-Rural-MRSA West-STAR Kids</v>
      </c>
      <c r="B307" s="29" t="s">
        <v>110</v>
      </c>
      <c r="C307" t="s">
        <v>21</v>
      </c>
      <c r="D307" s="28">
        <v>27273208.130979251</v>
      </c>
      <c r="E307" t="s">
        <v>21</v>
      </c>
      <c r="F307" t="s">
        <v>9</v>
      </c>
      <c r="G307" t="s">
        <v>6</v>
      </c>
      <c r="H307" t="s">
        <v>121</v>
      </c>
      <c r="I307" s="30">
        <v>0</v>
      </c>
      <c r="J307" s="31">
        <f t="shared" si="13"/>
        <v>0</v>
      </c>
      <c r="K307" s="31">
        <f t="shared" si="14"/>
        <v>0</v>
      </c>
    </row>
    <row r="308" spans="1:11" x14ac:dyDescent="0.25">
      <c r="A308" s="29" t="str">
        <f t="shared" si="12"/>
        <v>W2-Rural-MRSA West-STAR</v>
      </c>
      <c r="B308" s="29" t="s">
        <v>64</v>
      </c>
      <c r="C308" t="s">
        <v>21</v>
      </c>
      <c r="D308" s="28">
        <v>42901874.610179693</v>
      </c>
      <c r="E308" t="s">
        <v>21</v>
      </c>
      <c r="F308" t="s">
        <v>9</v>
      </c>
      <c r="G308" t="s">
        <v>10</v>
      </c>
      <c r="H308" t="s">
        <v>121</v>
      </c>
      <c r="I308" s="30">
        <v>0</v>
      </c>
      <c r="J308" s="31">
        <f t="shared" si="13"/>
        <v>0</v>
      </c>
      <c r="K308" s="31">
        <f t="shared" si="14"/>
        <v>0</v>
      </c>
    </row>
    <row r="309" spans="1:11" x14ac:dyDescent="0.25">
      <c r="A309" s="29" t="str">
        <f t="shared" si="12"/>
        <v>W5-Rural-MRSA West-STAR+PLUS</v>
      </c>
      <c r="B309" s="29" t="s">
        <v>88</v>
      </c>
      <c r="C309" t="s">
        <v>21</v>
      </c>
      <c r="D309" s="28">
        <v>131135867.8671295</v>
      </c>
      <c r="E309" t="s">
        <v>21</v>
      </c>
      <c r="F309" t="s">
        <v>9</v>
      </c>
      <c r="G309" t="s">
        <v>14</v>
      </c>
      <c r="H309" t="s">
        <v>121</v>
      </c>
      <c r="I309" s="30">
        <v>2.6407069796366249E-2</v>
      </c>
      <c r="J309" s="31">
        <f t="shared" si="13"/>
        <v>3462914.02</v>
      </c>
      <c r="K309" s="31">
        <f t="shared" si="14"/>
        <v>1495604.86</v>
      </c>
    </row>
    <row r="310" spans="1:11" x14ac:dyDescent="0.25">
      <c r="A310" s="29" t="str">
        <f t="shared" si="12"/>
        <v>82-Rural-Nueces-STAR</v>
      </c>
      <c r="B310" s="29">
        <v>82</v>
      </c>
      <c r="C310" t="s">
        <v>33</v>
      </c>
      <c r="D310" s="28">
        <v>145062791.30950171</v>
      </c>
      <c r="E310" t="s">
        <v>33</v>
      </c>
      <c r="F310" t="s">
        <v>24</v>
      </c>
      <c r="G310" t="s">
        <v>10</v>
      </c>
      <c r="H310" t="s">
        <v>121</v>
      </c>
      <c r="I310" s="30">
        <v>0</v>
      </c>
      <c r="J310" s="31">
        <f t="shared" si="13"/>
        <v>0</v>
      </c>
      <c r="K310" s="31">
        <f t="shared" si="14"/>
        <v>0</v>
      </c>
    </row>
    <row r="311" spans="1:11" x14ac:dyDescent="0.25">
      <c r="A311" s="29" t="str">
        <f t="shared" si="12"/>
        <v>KD-Rural-Nueces-STAR Kids</v>
      </c>
      <c r="B311" s="29" t="s">
        <v>75</v>
      </c>
      <c r="C311" t="s">
        <v>33</v>
      </c>
      <c r="D311" s="28">
        <v>37015267.573386945</v>
      </c>
      <c r="E311" t="s">
        <v>33</v>
      </c>
      <c r="F311" t="s">
        <v>24</v>
      </c>
      <c r="G311" t="s">
        <v>6</v>
      </c>
      <c r="H311" t="s">
        <v>121</v>
      </c>
      <c r="I311" s="30">
        <v>0</v>
      </c>
      <c r="J311" s="31">
        <f t="shared" si="13"/>
        <v>0</v>
      </c>
      <c r="K311" s="31">
        <f t="shared" si="14"/>
        <v>0</v>
      </c>
    </row>
    <row r="312" spans="1:11" x14ac:dyDescent="0.25">
      <c r="A312" s="29" t="str">
        <f t="shared" si="12"/>
        <v>83-Rural-Nueces-STAR</v>
      </c>
      <c r="B312" s="29">
        <v>83</v>
      </c>
      <c r="C312" t="s">
        <v>8</v>
      </c>
      <c r="D312" s="28">
        <v>42607863.415721826</v>
      </c>
      <c r="E312" t="s">
        <v>8</v>
      </c>
      <c r="F312" t="s">
        <v>24</v>
      </c>
      <c r="G312" t="s">
        <v>10</v>
      </c>
      <c r="H312" t="s">
        <v>121</v>
      </c>
      <c r="I312" s="30">
        <v>0</v>
      </c>
      <c r="J312" s="31">
        <f t="shared" si="13"/>
        <v>0</v>
      </c>
      <c r="K312" s="31">
        <f t="shared" si="14"/>
        <v>0</v>
      </c>
    </row>
    <row r="313" spans="1:11" x14ac:dyDescent="0.25">
      <c r="A313" s="29" t="str">
        <f t="shared" si="12"/>
        <v>86-Rural-NUECES-STAR+PLUS</v>
      </c>
      <c r="B313" s="29">
        <v>86</v>
      </c>
      <c r="C313" t="s">
        <v>8</v>
      </c>
      <c r="D313" s="28">
        <v>151244440.48907313</v>
      </c>
      <c r="E313" t="s">
        <v>8</v>
      </c>
      <c r="F313" t="s">
        <v>148</v>
      </c>
      <c r="G313" t="s">
        <v>14</v>
      </c>
      <c r="H313" t="s">
        <v>121</v>
      </c>
      <c r="I313" s="30">
        <v>3.0168069594940054E-3</v>
      </c>
      <c r="J313" s="31">
        <f t="shared" si="13"/>
        <v>456275.28</v>
      </c>
      <c r="K313" s="31">
        <f t="shared" si="14"/>
        <v>197061.64</v>
      </c>
    </row>
    <row r="314" spans="1:11" x14ac:dyDescent="0.25">
      <c r="A314" s="29" t="str">
        <f t="shared" si="12"/>
        <v>KV-Rural-Nueces-STAR Kids</v>
      </c>
      <c r="B314" s="29" t="s">
        <v>78</v>
      </c>
      <c r="C314" t="s">
        <v>8</v>
      </c>
      <c r="D314" s="28">
        <v>15240733.623586046</v>
      </c>
      <c r="E314" t="s">
        <v>8</v>
      </c>
      <c r="F314" t="s">
        <v>24</v>
      </c>
      <c r="G314" t="s">
        <v>6</v>
      </c>
      <c r="H314" t="s">
        <v>121</v>
      </c>
      <c r="I314" s="30">
        <v>0</v>
      </c>
      <c r="J314" s="31">
        <f t="shared" si="13"/>
        <v>0</v>
      </c>
      <c r="K314" s="31">
        <f t="shared" si="14"/>
        <v>0</v>
      </c>
    </row>
    <row r="315" spans="1:11" x14ac:dyDescent="0.25">
      <c r="A315" s="29" t="str">
        <f t="shared" si="12"/>
        <v>85-Rural-Nueces-STAR+PLUS</v>
      </c>
      <c r="B315" s="29">
        <v>85</v>
      </c>
      <c r="C315" t="s">
        <v>12</v>
      </c>
      <c r="D315" s="28">
        <v>0</v>
      </c>
      <c r="E315" t="s">
        <v>12</v>
      </c>
      <c r="F315" t="s">
        <v>24</v>
      </c>
      <c r="G315" t="s">
        <v>14</v>
      </c>
      <c r="H315" t="s">
        <v>121</v>
      </c>
      <c r="I315" s="30">
        <v>3.0168069594940054E-3</v>
      </c>
      <c r="J315" s="31">
        <f t="shared" si="13"/>
        <v>0</v>
      </c>
      <c r="K315" s="31">
        <f t="shared" si="14"/>
        <v>0</v>
      </c>
    </row>
    <row r="316" spans="1:11" x14ac:dyDescent="0.25">
      <c r="A316" s="29" t="str">
        <f t="shared" si="12"/>
        <v>2Q-Rural-Nueces-STAR</v>
      </c>
      <c r="B316" s="29" t="s">
        <v>38</v>
      </c>
      <c r="C316" t="s">
        <v>12</v>
      </c>
      <c r="D316" s="28">
        <v>5257753.9409959782</v>
      </c>
      <c r="E316" t="s">
        <v>12</v>
      </c>
      <c r="F316" t="s">
        <v>24</v>
      </c>
      <c r="G316" t="s">
        <v>10</v>
      </c>
      <c r="H316" t="s">
        <v>121</v>
      </c>
      <c r="I316" s="30">
        <v>0</v>
      </c>
      <c r="J316" s="31">
        <f t="shared" si="13"/>
        <v>0</v>
      </c>
      <c r="K316" s="31">
        <f t="shared" si="14"/>
        <v>0</v>
      </c>
    </row>
    <row r="317" spans="1:11" x14ac:dyDescent="0.25">
      <c r="A317" s="29" t="str">
        <f t="shared" si="12"/>
        <v>S9-Rural-Nueces-STAR+PLUS</v>
      </c>
      <c r="B317" s="29" t="s">
        <v>89</v>
      </c>
      <c r="C317" t="s">
        <v>21</v>
      </c>
      <c r="D317" s="28">
        <v>77968692.176016152</v>
      </c>
      <c r="E317" t="s">
        <v>21</v>
      </c>
      <c r="F317" t="s">
        <v>24</v>
      </c>
      <c r="G317" t="s">
        <v>14</v>
      </c>
      <c r="H317" t="s">
        <v>121</v>
      </c>
      <c r="I317" s="30">
        <v>3.0168069594940054E-3</v>
      </c>
      <c r="J317" s="31">
        <f t="shared" si="13"/>
        <v>235216.49</v>
      </c>
      <c r="K317" s="31">
        <f t="shared" si="14"/>
        <v>101588.12</v>
      </c>
    </row>
    <row r="318" spans="1:11" x14ac:dyDescent="0.25">
      <c r="A318" s="29" t="str">
        <f t="shared" si="12"/>
        <v>67-Rural-Tarrant-STAR</v>
      </c>
      <c r="B318" s="29">
        <v>67</v>
      </c>
      <c r="C318" t="s">
        <v>23</v>
      </c>
      <c r="D318" s="28">
        <v>135330514.23795912</v>
      </c>
      <c r="E318" t="s">
        <v>23</v>
      </c>
      <c r="F318" t="s">
        <v>39</v>
      </c>
      <c r="G318" t="s">
        <v>10</v>
      </c>
      <c r="H318" t="s">
        <v>121</v>
      </c>
      <c r="I318" s="30">
        <v>0</v>
      </c>
      <c r="J318" s="31">
        <f t="shared" si="13"/>
        <v>0</v>
      </c>
      <c r="K318" s="31">
        <f t="shared" si="14"/>
        <v>0</v>
      </c>
    </row>
    <row r="319" spans="1:11" x14ac:dyDescent="0.25">
      <c r="A319" s="29" t="str">
        <f t="shared" si="12"/>
        <v>K1-Rural-Tarrant-STAR Kids</v>
      </c>
      <c r="B319" s="29" t="s">
        <v>112</v>
      </c>
      <c r="C319" t="s">
        <v>23</v>
      </c>
      <c r="D319" s="28">
        <v>57270474.172985107</v>
      </c>
      <c r="E319" t="s">
        <v>23</v>
      </c>
      <c r="F319" t="s">
        <v>39</v>
      </c>
      <c r="G319" t="s">
        <v>6</v>
      </c>
      <c r="H319" t="s">
        <v>121</v>
      </c>
      <c r="I319" s="30">
        <v>0</v>
      </c>
      <c r="J319" s="31">
        <f t="shared" si="13"/>
        <v>0</v>
      </c>
      <c r="K319" s="31">
        <f t="shared" si="14"/>
        <v>0</v>
      </c>
    </row>
    <row r="320" spans="1:11" x14ac:dyDescent="0.25">
      <c r="A320" s="29" t="str">
        <f t="shared" si="12"/>
        <v>66-Rural-Tarrant-STAR</v>
      </c>
      <c r="B320" s="29">
        <v>66</v>
      </c>
      <c r="C320" t="s">
        <v>46</v>
      </c>
      <c r="D320" s="28">
        <v>172252231.75210327</v>
      </c>
      <c r="E320" t="s">
        <v>46</v>
      </c>
      <c r="F320" t="s">
        <v>39</v>
      </c>
      <c r="G320" t="s">
        <v>10</v>
      </c>
      <c r="H320" t="s">
        <v>121</v>
      </c>
      <c r="I320" s="30">
        <v>0</v>
      </c>
      <c r="J320" s="31">
        <f t="shared" si="13"/>
        <v>0</v>
      </c>
      <c r="K320" s="31">
        <f t="shared" si="14"/>
        <v>0</v>
      </c>
    </row>
    <row r="321" spans="1:11" x14ac:dyDescent="0.25">
      <c r="A321" s="29" t="str">
        <f t="shared" si="12"/>
        <v>KB-Rural-Tarrant-STAR Kids</v>
      </c>
      <c r="B321" s="29" t="s">
        <v>59</v>
      </c>
      <c r="C321" t="s">
        <v>46</v>
      </c>
      <c r="D321" s="28">
        <v>119536239.17575553</v>
      </c>
      <c r="E321" t="s">
        <v>46</v>
      </c>
      <c r="F321" t="s">
        <v>39</v>
      </c>
      <c r="G321" t="s">
        <v>6</v>
      </c>
      <c r="H321" t="s">
        <v>121</v>
      </c>
      <c r="I321" s="30">
        <v>0</v>
      </c>
      <c r="J321" s="31">
        <f t="shared" si="13"/>
        <v>0</v>
      </c>
      <c r="K321" s="31">
        <f t="shared" si="14"/>
        <v>0</v>
      </c>
    </row>
    <row r="322" spans="1:11" x14ac:dyDescent="0.25">
      <c r="A322" s="29" t="str">
        <f t="shared" si="12"/>
        <v>P1-Rural-Tarrant-STAR+PLUS</v>
      </c>
      <c r="B322" s="29" t="s">
        <v>42</v>
      </c>
      <c r="C322" t="s">
        <v>28</v>
      </c>
      <c r="D322" s="28">
        <v>235486294.86119333</v>
      </c>
      <c r="E322" t="s">
        <v>28</v>
      </c>
      <c r="F322" t="s">
        <v>39</v>
      </c>
      <c r="G322" t="s">
        <v>14</v>
      </c>
      <c r="H322" t="s">
        <v>121</v>
      </c>
      <c r="I322" s="30">
        <v>4.3324881210025766E-4</v>
      </c>
      <c r="J322" s="31">
        <f t="shared" si="13"/>
        <v>102024.16</v>
      </c>
      <c r="K322" s="31">
        <f t="shared" si="14"/>
        <v>44063.42</v>
      </c>
    </row>
    <row r="323" spans="1:11" x14ac:dyDescent="0.25">
      <c r="A323" s="29" t="str">
        <f t="shared" si="12"/>
        <v>S8-Rural-Tarrant-STAR+PLUS</v>
      </c>
      <c r="B323" s="29" t="s">
        <v>73</v>
      </c>
      <c r="C323" t="s">
        <v>12</v>
      </c>
      <c r="D323" s="28">
        <v>219937005.70227188</v>
      </c>
      <c r="E323" t="s">
        <v>12</v>
      </c>
      <c r="F323" t="s">
        <v>39</v>
      </c>
      <c r="G323" t="s">
        <v>14</v>
      </c>
      <c r="H323" t="s">
        <v>121</v>
      </c>
      <c r="I323" s="30">
        <v>4.3324881210025766E-4</v>
      </c>
      <c r="J323" s="31">
        <f t="shared" si="13"/>
        <v>95287.45</v>
      </c>
      <c r="K323" s="31">
        <f t="shared" si="14"/>
        <v>41153.89</v>
      </c>
    </row>
    <row r="324" spans="1:11" x14ac:dyDescent="0.25">
      <c r="A324" s="29" t="str">
        <f t="shared" si="12"/>
        <v>63-Rural-Tarrant-STAR</v>
      </c>
      <c r="B324" s="29">
        <v>63</v>
      </c>
      <c r="C324" t="s">
        <v>21</v>
      </c>
      <c r="D324" s="28">
        <v>163914791.83359605</v>
      </c>
      <c r="E324" t="s">
        <v>21</v>
      </c>
      <c r="F324" t="s">
        <v>39</v>
      </c>
      <c r="G324" t="s">
        <v>10</v>
      </c>
      <c r="H324" t="s">
        <v>121</v>
      </c>
      <c r="I324" s="30">
        <v>0</v>
      </c>
      <c r="J324" s="31">
        <f t="shared" si="13"/>
        <v>0</v>
      </c>
      <c r="K324" s="31">
        <f t="shared" si="14"/>
        <v>0</v>
      </c>
    </row>
    <row r="325" spans="1:11" x14ac:dyDescent="0.25">
      <c r="A325" s="29" t="str">
        <f t="shared" ref="A325:A388" si="15">_xlfn.CONCAT(B325,"-",H325,"-",F325,"-",G325)</f>
        <v>69-Rural-Tarrant-STAR+PLUS</v>
      </c>
      <c r="B325" s="29">
        <v>69</v>
      </c>
      <c r="C325" t="s">
        <v>21</v>
      </c>
      <c r="D325" s="28">
        <v>0</v>
      </c>
      <c r="E325" t="s">
        <v>21</v>
      </c>
      <c r="F325" t="s">
        <v>39</v>
      </c>
      <c r="G325" t="s">
        <v>14</v>
      </c>
      <c r="H325" t="s">
        <v>121</v>
      </c>
      <c r="I325" s="30">
        <v>4.3324881210025766E-4</v>
      </c>
      <c r="J325" s="31">
        <f t="shared" ref="J325:J388" si="16">ROUND(D325*I325,2)</f>
        <v>0</v>
      </c>
      <c r="K325" s="31">
        <f t="shared" ref="K325:K388" si="17">ROUND(J325*$K$1*1.08,2)</f>
        <v>0</v>
      </c>
    </row>
    <row r="326" spans="1:11" x14ac:dyDescent="0.25">
      <c r="A326" s="29" t="str">
        <f t="shared" si="15"/>
        <v>1P-Rural-Travis-STAR</v>
      </c>
      <c r="B326" s="29" t="s">
        <v>53</v>
      </c>
      <c r="C326" t="s">
        <v>48</v>
      </c>
      <c r="D326" s="28">
        <v>58547453.556995392</v>
      </c>
      <c r="E326" t="s">
        <v>48</v>
      </c>
      <c r="F326" t="s">
        <v>41</v>
      </c>
      <c r="G326" t="s">
        <v>10</v>
      </c>
      <c r="H326" t="s">
        <v>121</v>
      </c>
      <c r="I326" s="30">
        <v>0</v>
      </c>
      <c r="J326" s="31">
        <f t="shared" si="16"/>
        <v>0</v>
      </c>
      <c r="K326" s="31">
        <f t="shared" si="17"/>
        <v>0</v>
      </c>
    </row>
    <row r="327" spans="1:11" x14ac:dyDescent="0.25">
      <c r="A327" s="29" t="str">
        <f t="shared" si="15"/>
        <v>K8-Rural-Travis-STAR Kids</v>
      </c>
      <c r="B327" s="29" t="s">
        <v>60</v>
      </c>
      <c r="C327" t="s">
        <v>48</v>
      </c>
      <c r="D327" s="28">
        <v>52809085.147945374</v>
      </c>
      <c r="E327" t="s">
        <v>48</v>
      </c>
      <c r="F327" t="s">
        <v>41</v>
      </c>
      <c r="G327" t="s">
        <v>6</v>
      </c>
      <c r="H327" t="s">
        <v>121</v>
      </c>
      <c r="I327" s="30">
        <v>0</v>
      </c>
      <c r="J327" s="31">
        <f t="shared" si="16"/>
        <v>0</v>
      </c>
      <c r="K327" s="31">
        <f t="shared" si="17"/>
        <v>0</v>
      </c>
    </row>
    <row r="328" spans="1:11" x14ac:dyDescent="0.25">
      <c r="A328" s="29" t="str">
        <f t="shared" si="15"/>
        <v>1A-Rural-Travis-STAR</v>
      </c>
      <c r="B328" s="29" t="s">
        <v>67</v>
      </c>
      <c r="C328" t="s">
        <v>68</v>
      </c>
      <c r="D328" s="28">
        <v>36142099.756370462</v>
      </c>
      <c r="E328" t="s">
        <v>68</v>
      </c>
      <c r="F328" t="s">
        <v>41</v>
      </c>
      <c r="G328" t="s">
        <v>10</v>
      </c>
      <c r="H328" t="s">
        <v>121</v>
      </c>
      <c r="I328" s="30">
        <v>0</v>
      </c>
      <c r="J328" s="31">
        <f t="shared" si="16"/>
        <v>0</v>
      </c>
      <c r="K328" s="31">
        <f t="shared" si="17"/>
        <v>0</v>
      </c>
    </row>
    <row r="329" spans="1:11" x14ac:dyDescent="0.25">
      <c r="A329" s="29" t="str">
        <f t="shared" si="15"/>
        <v>10-Rural-Travis-STAR</v>
      </c>
      <c r="B329" s="29">
        <v>10</v>
      </c>
      <c r="C329" t="s">
        <v>8</v>
      </c>
      <c r="D329" s="28">
        <v>136746786.58941141</v>
      </c>
      <c r="E329" t="s">
        <v>8</v>
      </c>
      <c r="F329" t="s">
        <v>41</v>
      </c>
      <c r="G329" t="s">
        <v>10</v>
      </c>
      <c r="H329" t="s">
        <v>121</v>
      </c>
      <c r="I329" s="30">
        <v>0</v>
      </c>
      <c r="J329" s="31">
        <f t="shared" si="16"/>
        <v>0</v>
      </c>
      <c r="K329" s="31">
        <f t="shared" si="17"/>
        <v>0</v>
      </c>
    </row>
    <row r="330" spans="1:11" x14ac:dyDescent="0.25">
      <c r="A330" s="29" t="str">
        <f t="shared" si="15"/>
        <v>KL-Rural-Travis-STAR Kids</v>
      </c>
      <c r="B330" s="29" t="s">
        <v>40</v>
      </c>
      <c r="C330" t="s">
        <v>8</v>
      </c>
      <c r="D330" s="28">
        <v>33624125.62061967</v>
      </c>
      <c r="E330" t="s">
        <v>8</v>
      </c>
      <c r="F330" t="s">
        <v>41</v>
      </c>
      <c r="G330" t="s">
        <v>6</v>
      </c>
      <c r="H330" t="s">
        <v>121</v>
      </c>
      <c r="I330" s="30">
        <v>0</v>
      </c>
      <c r="J330" s="31">
        <f t="shared" si="16"/>
        <v>0</v>
      </c>
      <c r="K330" s="31">
        <f t="shared" si="17"/>
        <v>0</v>
      </c>
    </row>
    <row r="331" spans="1:11" x14ac:dyDescent="0.25">
      <c r="A331" s="29" t="str">
        <f t="shared" si="15"/>
        <v>S4-Rural-Travis-STAR+PLUS</v>
      </c>
      <c r="B331" s="29" t="s">
        <v>82</v>
      </c>
      <c r="C331" t="s">
        <v>8</v>
      </c>
      <c r="D331" s="28">
        <v>70259916.127238616</v>
      </c>
      <c r="E331" t="s">
        <v>8</v>
      </c>
      <c r="F331" t="s">
        <v>41</v>
      </c>
      <c r="G331" t="s">
        <v>14</v>
      </c>
      <c r="H331" t="s">
        <v>121</v>
      </c>
      <c r="I331" s="30">
        <v>3.0947751897437768E-3</v>
      </c>
      <c r="J331" s="31">
        <f t="shared" si="16"/>
        <v>217438.65</v>
      </c>
      <c r="K331" s="31">
        <f t="shared" si="17"/>
        <v>93910.01</v>
      </c>
    </row>
    <row r="332" spans="1:11" x14ac:dyDescent="0.25">
      <c r="A332" s="29" t="str">
        <f t="shared" si="15"/>
        <v>18-Rural-Travis-STAR+PLUS</v>
      </c>
      <c r="B332" s="29">
        <v>18</v>
      </c>
      <c r="C332" t="s">
        <v>12</v>
      </c>
      <c r="D332" s="28">
        <v>189151546.85698593</v>
      </c>
      <c r="E332" t="s">
        <v>12</v>
      </c>
      <c r="F332" t="s">
        <v>41</v>
      </c>
      <c r="G332" t="s">
        <v>14</v>
      </c>
      <c r="H332" t="s">
        <v>121</v>
      </c>
      <c r="I332" s="30">
        <v>3.0947751897437768E-3</v>
      </c>
      <c r="J332" s="31">
        <f t="shared" si="16"/>
        <v>585381.51</v>
      </c>
      <c r="K332" s="31">
        <f t="shared" si="17"/>
        <v>252821.59</v>
      </c>
    </row>
    <row r="333" spans="1:11" x14ac:dyDescent="0.25">
      <c r="A333" s="29" t="str">
        <f t="shared" si="15"/>
        <v>19-Rural-Travis-STAR+PLUS</v>
      </c>
      <c r="B333" s="29">
        <v>19</v>
      </c>
      <c r="C333" t="s">
        <v>21</v>
      </c>
      <c r="D333" s="28">
        <v>0</v>
      </c>
      <c r="E333" t="s">
        <v>21</v>
      </c>
      <c r="F333" t="s">
        <v>41</v>
      </c>
      <c r="G333" t="s">
        <v>14</v>
      </c>
      <c r="H333" t="s">
        <v>121</v>
      </c>
      <c r="I333" s="30">
        <v>3.0947751897437768E-3</v>
      </c>
      <c r="J333" s="31">
        <f t="shared" si="16"/>
        <v>0</v>
      </c>
      <c r="K333" s="31">
        <f t="shared" si="17"/>
        <v>0</v>
      </c>
    </row>
    <row r="334" spans="1:11" x14ac:dyDescent="0.25">
      <c r="A334" s="29" t="str">
        <f t="shared" si="15"/>
        <v>43-State-Owned Non-IMD-Bexar-STAR</v>
      </c>
      <c r="B334" s="29">
        <v>43</v>
      </c>
      <c r="C334" t="s">
        <v>23</v>
      </c>
      <c r="D334" s="28">
        <v>42475859.200582847</v>
      </c>
      <c r="E334" t="s">
        <v>23</v>
      </c>
      <c r="F334" t="s">
        <v>22</v>
      </c>
      <c r="G334" t="s">
        <v>10</v>
      </c>
      <c r="H334" t="s">
        <v>133</v>
      </c>
      <c r="I334" s="30">
        <v>0</v>
      </c>
      <c r="J334" s="31">
        <f t="shared" si="16"/>
        <v>0</v>
      </c>
      <c r="K334" s="31">
        <f t="shared" si="17"/>
        <v>0</v>
      </c>
    </row>
    <row r="335" spans="1:11" x14ac:dyDescent="0.25">
      <c r="A335" s="29" t="str">
        <f t="shared" si="15"/>
        <v>42-State-Owned Non-IMD-Bexar-STAR</v>
      </c>
      <c r="B335" s="29">
        <v>42</v>
      </c>
      <c r="C335" t="s">
        <v>61</v>
      </c>
      <c r="D335" s="28">
        <v>176193588.72673175</v>
      </c>
      <c r="E335" t="s">
        <v>61</v>
      </c>
      <c r="F335" t="s">
        <v>22</v>
      </c>
      <c r="G335" t="s">
        <v>10</v>
      </c>
      <c r="H335" t="s">
        <v>133</v>
      </c>
      <c r="I335" s="30">
        <v>0</v>
      </c>
      <c r="J335" s="31">
        <f t="shared" si="16"/>
        <v>0</v>
      </c>
      <c r="K335" s="31">
        <f t="shared" si="17"/>
        <v>0</v>
      </c>
    </row>
    <row r="336" spans="1:11" x14ac:dyDescent="0.25">
      <c r="A336" s="29" t="str">
        <f t="shared" si="15"/>
        <v>KA-State-Owned Non-IMD-Bexar-STAR Kids</v>
      </c>
      <c r="B336" s="29" t="s">
        <v>109</v>
      </c>
      <c r="C336" t="s">
        <v>61</v>
      </c>
      <c r="D336" s="28">
        <v>92359815.788159296</v>
      </c>
      <c r="E336" t="s">
        <v>61</v>
      </c>
      <c r="F336" t="s">
        <v>22</v>
      </c>
      <c r="G336" t="s">
        <v>6</v>
      </c>
      <c r="H336" t="s">
        <v>133</v>
      </c>
      <c r="I336" s="30">
        <v>0</v>
      </c>
      <c r="J336" s="31">
        <f t="shared" si="16"/>
        <v>0</v>
      </c>
      <c r="K336" s="31">
        <f t="shared" si="17"/>
        <v>0</v>
      </c>
    </row>
    <row r="337" spans="1:11" x14ac:dyDescent="0.25">
      <c r="A337" s="29" t="str">
        <f t="shared" si="15"/>
        <v>S1-State-Owned Non-IMD-Bexar-STAR+PLUS</v>
      </c>
      <c r="B337" s="29" t="s">
        <v>70</v>
      </c>
      <c r="C337" t="s">
        <v>61</v>
      </c>
      <c r="D337" s="28">
        <v>168341951.75713345</v>
      </c>
      <c r="E337" t="s">
        <v>61</v>
      </c>
      <c r="F337" t="s">
        <v>22</v>
      </c>
      <c r="G337" t="s">
        <v>14</v>
      </c>
      <c r="H337" t="s">
        <v>133</v>
      </c>
      <c r="I337" s="30">
        <v>0</v>
      </c>
      <c r="J337" s="31">
        <f t="shared" si="16"/>
        <v>0</v>
      </c>
      <c r="K337" s="31">
        <f t="shared" si="17"/>
        <v>0</v>
      </c>
    </row>
    <row r="338" spans="1:11" x14ac:dyDescent="0.25">
      <c r="A338" s="29" t="str">
        <f t="shared" si="15"/>
        <v>46-State-Owned Non-IMD-Bexar-STAR+PLUS</v>
      </c>
      <c r="B338" s="29">
        <v>46</v>
      </c>
      <c r="C338" t="s">
        <v>28</v>
      </c>
      <c r="D338" s="28">
        <v>187297480.01505354</v>
      </c>
      <c r="E338" t="s">
        <v>28</v>
      </c>
      <c r="F338" t="s">
        <v>22</v>
      </c>
      <c r="G338" t="s">
        <v>14</v>
      </c>
      <c r="H338" t="s">
        <v>133</v>
      </c>
      <c r="I338" s="30">
        <v>0</v>
      </c>
      <c r="J338" s="31">
        <f t="shared" si="16"/>
        <v>0</v>
      </c>
      <c r="K338" s="31">
        <f t="shared" si="17"/>
        <v>0</v>
      </c>
    </row>
    <row r="339" spans="1:11" x14ac:dyDescent="0.25">
      <c r="A339" s="29" t="str">
        <f t="shared" si="15"/>
        <v>40-State-Owned Non-IMD-Bexar-STAR</v>
      </c>
      <c r="B339" s="29">
        <v>40</v>
      </c>
      <c r="C339" t="s">
        <v>8</v>
      </c>
      <c r="D339" s="28">
        <v>205005831.15724114</v>
      </c>
      <c r="E339" t="s">
        <v>8</v>
      </c>
      <c r="F339" t="s">
        <v>22</v>
      </c>
      <c r="G339" t="s">
        <v>10</v>
      </c>
      <c r="H339" t="s">
        <v>133</v>
      </c>
      <c r="I339" s="30">
        <v>0</v>
      </c>
      <c r="J339" s="31">
        <f t="shared" si="16"/>
        <v>0</v>
      </c>
      <c r="K339" s="31">
        <f t="shared" si="17"/>
        <v>0</v>
      </c>
    </row>
    <row r="340" spans="1:11" x14ac:dyDescent="0.25">
      <c r="A340" s="29" t="str">
        <f t="shared" si="15"/>
        <v>47-State-Owned Non-IMD-Bexar-STAR+PLUS</v>
      </c>
      <c r="B340" s="29">
        <v>47</v>
      </c>
      <c r="C340" t="s">
        <v>8</v>
      </c>
      <c r="D340" s="28">
        <v>0</v>
      </c>
      <c r="E340" t="s">
        <v>8</v>
      </c>
      <c r="F340" t="s">
        <v>22</v>
      </c>
      <c r="G340" t="s">
        <v>14</v>
      </c>
      <c r="H340" t="s">
        <v>133</v>
      </c>
      <c r="I340" s="30">
        <v>0</v>
      </c>
      <c r="J340" s="31">
        <f t="shared" si="16"/>
        <v>0</v>
      </c>
      <c r="K340" s="31">
        <f t="shared" si="17"/>
        <v>0</v>
      </c>
    </row>
    <row r="341" spans="1:11" x14ac:dyDescent="0.25">
      <c r="A341" s="29" t="str">
        <f t="shared" si="15"/>
        <v>KE-State-Owned Non-IMD-Bexar-STAR Kids</v>
      </c>
      <c r="B341" s="29" t="s">
        <v>54</v>
      </c>
      <c r="C341" t="s">
        <v>8</v>
      </c>
      <c r="D341" s="28">
        <v>82313273.609127909</v>
      </c>
      <c r="E341" t="s">
        <v>8</v>
      </c>
      <c r="F341" t="s">
        <v>22</v>
      </c>
      <c r="G341" t="s">
        <v>6</v>
      </c>
      <c r="H341" t="s">
        <v>133</v>
      </c>
      <c r="I341" s="30">
        <v>0</v>
      </c>
      <c r="J341" s="31">
        <f t="shared" si="16"/>
        <v>0</v>
      </c>
      <c r="K341" s="31">
        <f t="shared" si="17"/>
        <v>0</v>
      </c>
    </row>
    <row r="342" spans="1:11" x14ac:dyDescent="0.25">
      <c r="A342" s="29" t="str">
        <f t="shared" si="15"/>
        <v>S5-State-Owned Non-IMD-Bexar-STAR+PLUS</v>
      </c>
      <c r="B342" s="29" t="s">
        <v>29</v>
      </c>
      <c r="C342" t="s">
        <v>12</v>
      </c>
      <c r="D342" s="28">
        <v>166818931.18939701</v>
      </c>
      <c r="E342" t="s">
        <v>12</v>
      </c>
      <c r="F342" t="s">
        <v>22</v>
      </c>
      <c r="G342" t="s">
        <v>14</v>
      </c>
      <c r="H342" t="s">
        <v>133</v>
      </c>
      <c r="I342" s="30">
        <v>0</v>
      </c>
      <c r="J342" s="31">
        <f t="shared" si="16"/>
        <v>0</v>
      </c>
      <c r="K342" s="31">
        <f t="shared" si="17"/>
        <v>0</v>
      </c>
    </row>
    <row r="343" spans="1:11" x14ac:dyDescent="0.25">
      <c r="A343" s="29" t="str">
        <f t="shared" si="15"/>
        <v>44-State-Owned Non-IMD-Bexar-STAR</v>
      </c>
      <c r="B343" s="29">
        <v>44</v>
      </c>
      <c r="C343" t="s">
        <v>21</v>
      </c>
      <c r="D343" s="28">
        <v>14984719.494238997</v>
      </c>
      <c r="E343" t="s">
        <v>21</v>
      </c>
      <c r="F343" t="s">
        <v>22</v>
      </c>
      <c r="G343" t="s">
        <v>10</v>
      </c>
      <c r="H343" t="s">
        <v>133</v>
      </c>
      <c r="I343" s="30">
        <v>0</v>
      </c>
      <c r="J343" s="31">
        <f t="shared" si="16"/>
        <v>0</v>
      </c>
      <c r="K343" s="31">
        <f t="shared" si="17"/>
        <v>0</v>
      </c>
    </row>
    <row r="344" spans="1:11" x14ac:dyDescent="0.25">
      <c r="A344" s="29" t="str">
        <f t="shared" si="15"/>
        <v>45-State-Owned Non-IMD-Bexar-STAR+PLUS</v>
      </c>
      <c r="B344" s="29">
        <v>45</v>
      </c>
      <c r="C344" t="s">
        <v>21</v>
      </c>
      <c r="D344" s="28">
        <v>0</v>
      </c>
      <c r="E344" t="s">
        <v>21</v>
      </c>
      <c r="F344" t="s">
        <v>22</v>
      </c>
      <c r="G344" t="s">
        <v>14</v>
      </c>
      <c r="H344" t="s">
        <v>133</v>
      </c>
      <c r="I344" s="30">
        <v>0</v>
      </c>
      <c r="J344" s="31">
        <f t="shared" si="16"/>
        <v>0</v>
      </c>
      <c r="K344" s="31">
        <f t="shared" si="17"/>
        <v>0</v>
      </c>
    </row>
    <row r="345" spans="1:11" x14ac:dyDescent="0.25">
      <c r="A345" s="29" t="str">
        <f t="shared" si="15"/>
        <v>KW-State-Owned Non-IMD-Dallas-STAR Kids</v>
      </c>
      <c r="B345" s="29" t="s">
        <v>111</v>
      </c>
      <c r="C345" t="s">
        <v>23</v>
      </c>
      <c r="D345" s="28">
        <v>103658862.34979095</v>
      </c>
      <c r="E345" t="s">
        <v>23</v>
      </c>
      <c r="F345" t="s">
        <v>20</v>
      </c>
      <c r="G345" t="s">
        <v>6</v>
      </c>
      <c r="H345" t="s">
        <v>133</v>
      </c>
      <c r="I345" s="30">
        <v>0</v>
      </c>
      <c r="J345" s="31">
        <f t="shared" si="16"/>
        <v>0</v>
      </c>
      <c r="K345" s="31">
        <f t="shared" si="17"/>
        <v>0</v>
      </c>
    </row>
    <row r="346" spans="1:11" x14ac:dyDescent="0.25">
      <c r="A346" s="29" t="str">
        <f t="shared" si="15"/>
        <v>95-State-Owned Non-IMD-Dallas-STAR</v>
      </c>
      <c r="B346" s="29">
        <v>95</v>
      </c>
      <c r="C346" t="s">
        <v>28</v>
      </c>
      <c r="D346" s="28">
        <v>68498736.419801921</v>
      </c>
      <c r="E346" t="s">
        <v>28</v>
      </c>
      <c r="F346" t="s">
        <v>20</v>
      </c>
      <c r="G346" t="s">
        <v>10</v>
      </c>
      <c r="H346" t="s">
        <v>133</v>
      </c>
      <c r="I346" s="30">
        <v>0</v>
      </c>
      <c r="J346" s="31">
        <f t="shared" si="16"/>
        <v>0</v>
      </c>
      <c r="K346" s="31">
        <f t="shared" si="17"/>
        <v>0</v>
      </c>
    </row>
    <row r="347" spans="1:11" x14ac:dyDescent="0.25">
      <c r="A347" s="29" t="str">
        <f t="shared" si="15"/>
        <v>9F-State-Owned Non-IMD-Dallas-STAR+PLUS</v>
      </c>
      <c r="B347" s="29" t="s">
        <v>96</v>
      </c>
      <c r="C347" t="s">
        <v>28</v>
      </c>
      <c r="D347" s="28">
        <v>371169089.89319175</v>
      </c>
      <c r="E347" t="s">
        <v>28</v>
      </c>
      <c r="F347" t="s">
        <v>20</v>
      </c>
      <c r="G347" t="s">
        <v>14</v>
      </c>
      <c r="H347" t="s">
        <v>133</v>
      </c>
      <c r="I347" s="30">
        <v>2.7114431527233019E-2</v>
      </c>
      <c r="J347" s="31">
        <f t="shared" si="16"/>
        <v>10064038.869999999</v>
      </c>
      <c r="K347" s="31">
        <f t="shared" si="17"/>
        <v>4346577.88</v>
      </c>
    </row>
    <row r="348" spans="1:11" x14ac:dyDescent="0.25">
      <c r="A348" s="29" t="str">
        <f t="shared" si="15"/>
        <v>93-State-Owned Non-IMD-Dallas-STAR</v>
      </c>
      <c r="B348" s="29">
        <v>93</v>
      </c>
      <c r="C348" t="s">
        <v>19</v>
      </c>
      <c r="D348" s="28">
        <v>263456268.54927468</v>
      </c>
      <c r="E348" t="s">
        <v>19</v>
      </c>
      <c r="F348" t="s">
        <v>20</v>
      </c>
      <c r="G348" t="s">
        <v>10</v>
      </c>
      <c r="H348" t="s">
        <v>133</v>
      </c>
      <c r="I348" s="30">
        <v>0</v>
      </c>
      <c r="J348" s="31">
        <f t="shared" si="16"/>
        <v>0</v>
      </c>
      <c r="K348" s="31">
        <f t="shared" si="17"/>
        <v>0</v>
      </c>
    </row>
    <row r="349" spans="1:11" x14ac:dyDescent="0.25">
      <c r="A349" s="29" t="str">
        <f t="shared" si="15"/>
        <v>9H-State-Owned Non-IMD-Dallas-STAR+PLUS</v>
      </c>
      <c r="B349" s="29" t="s">
        <v>74</v>
      </c>
      <c r="C349" t="s">
        <v>8</v>
      </c>
      <c r="D349" s="28">
        <v>297109261.54538572</v>
      </c>
      <c r="E349" t="s">
        <v>8</v>
      </c>
      <c r="F349" t="s">
        <v>20</v>
      </c>
      <c r="G349" t="s">
        <v>14</v>
      </c>
      <c r="H349" t="s">
        <v>133</v>
      </c>
      <c r="I349" s="30">
        <v>2.7114431527233019E-2</v>
      </c>
      <c r="J349" s="31">
        <f t="shared" si="16"/>
        <v>8055948.7300000004</v>
      </c>
      <c r="K349" s="31">
        <f t="shared" si="17"/>
        <v>3479299.81</v>
      </c>
    </row>
    <row r="350" spans="1:11" x14ac:dyDescent="0.25">
      <c r="A350" s="29" t="str">
        <f t="shared" si="15"/>
        <v>S6-State-Owned Non-IMD-Dallas-STAR+PLUS</v>
      </c>
      <c r="B350" s="29" t="s">
        <v>85</v>
      </c>
      <c r="C350" t="s">
        <v>12</v>
      </c>
      <c r="D350" s="28">
        <v>29753623.10034224</v>
      </c>
      <c r="E350" t="s">
        <v>12</v>
      </c>
      <c r="F350" t="s">
        <v>20</v>
      </c>
      <c r="G350" t="s">
        <v>14</v>
      </c>
      <c r="H350" t="s">
        <v>133</v>
      </c>
      <c r="I350" s="30">
        <v>2.7114431527233019E-2</v>
      </c>
      <c r="J350" s="31">
        <f t="shared" si="16"/>
        <v>806752.58</v>
      </c>
      <c r="K350" s="31">
        <f t="shared" si="17"/>
        <v>348429.99</v>
      </c>
    </row>
    <row r="351" spans="1:11" x14ac:dyDescent="0.25">
      <c r="A351" s="29" t="str">
        <f t="shared" si="15"/>
        <v>90-State-Owned Non-IMD-Dallas-STAR</v>
      </c>
      <c r="B351" s="29">
        <v>90</v>
      </c>
      <c r="C351" t="s">
        <v>21</v>
      </c>
      <c r="D351" s="28">
        <v>355519531.12359583</v>
      </c>
      <c r="E351" t="s">
        <v>21</v>
      </c>
      <c r="F351" t="s">
        <v>20</v>
      </c>
      <c r="G351" t="s">
        <v>10</v>
      </c>
      <c r="H351" t="s">
        <v>133</v>
      </c>
      <c r="I351" s="30">
        <v>0</v>
      </c>
      <c r="J351" s="31">
        <f t="shared" si="16"/>
        <v>0</v>
      </c>
      <c r="K351" s="31">
        <f t="shared" si="17"/>
        <v>0</v>
      </c>
    </row>
    <row r="352" spans="1:11" x14ac:dyDescent="0.25">
      <c r="A352" s="29" t="str">
        <f t="shared" si="15"/>
        <v>K2-State-Owned Non-IMD-Dallas-STAR Kids</v>
      </c>
      <c r="B352" s="29" t="s">
        <v>108</v>
      </c>
      <c r="C352" t="s">
        <v>21</v>
      </c>
      <c r="D352" s="28">
        <v>164132662.2856127</v>
      </c>
      <c r="E352" t="s">
        <v>21</v>
      </c>
      <c r="F352" t="s">
        <v>20</v>
      </c>
      <c r="G352" t="s">
        <v>6</v>
      </c>
      <c r="H352" t="s">
        <v>133</v>
      </c>
      <c r="I352" s="30">
        <v>0</v>
      </c>
      <c r="J352" s="31">
        <f t="shared" si="16"/>
        <v>0</v>
      </c>
      <c r="K352" s="31">
        <f t="shared" si="17"/>
        <v>0</v>
      </c>
    </row>
    <row r="353" spans="1:11" x14ac:dyDescent="0.25">
      <c r="A353" s="29" t="str">
        <f t="shared" si="15"/>
        <v>37-State-Owned Non-IMD-El Paso-STAR</v>
      </c>
      <c r="B353" s="29">
        <v>37</v>
      </c>
      <c r="C353" t="s">
        <v>44</v>
      </c>
      <c r="D353" s="28">
        <v>97052670.392179996</v>
      </c>
      <c r="E353" t="s">
        <v>44</v>
      </c>
      <c r="F353" t="s">
        <v>45</v>
      </c>
      <c r="G353" t="s">
        <v>10</v>
      </c>
      <c r="H353" t="s">
        <v>133</v>
      </c>
      <c r="I353" s="30">
        <v>0</v>
      </c>
      <c r="J353" s="31">
        <f t="shared" si="16"/>
        <v>0</v>
      </c>
      <c r="K353" s="31">
        <f t="shared" si="17"/>
        <v>0</v>
      </c>
    </row>
    <row r="354" spans="1:11" x14ac:dyDescent="0.25">
      <c r="A354" s="29" t="str">
        <f t="shared" si="15"/>
        <v>S2-State-Owned Non-IMD-El Paso-STAR+PLUS</v>
      </c>
      <c r="B354" s="29" t="s">
        <v>43</v>
      </c>
      <c r="C354" t="s">
        <v>44</v>
      </c>
      <c r="D354" s="28">
        <v>93146959.923943251</v>
      </c>
      <c r="E354" t="s">
        <v>44</v>
      </c>
      <c r="F354" t="s">
        <v>45</v>
      </c>
      <c r="G354" t="s">
        <v>14</v>
      </c>
      <c r="H354" t="s">
        <v>133</v>
      </c>
      <c r="I354" s="30">
        <v>0</v>
      </c>
      <c r="J354" s="31">
        <f t="shared" si="16"/>
        <v>0</v>
      </c>
      <c r="K354" s="31">
        <f t="shared" si="17"/>
        <v>0</v>
      </c>
    </row>
    <row r="355" spans="1:11" x14ac:dyDescent="0.25">
      <c r="A355" s="29" t="str">
        <f t="shared" si="15"/>
        <v>31-State-Owned Non-IMD-EL PASO-STAR</v>
      </c>
      <c r="B355" s="29">
        <v>31</v>
      </c>
      <c r="C355" t="s">
        <v>28</v>
      </c>
      <c r="D355" s="28">
        <v>7452375.3546443209</v>
      </c>
      <c r="E355" t="s">
        <v>28</v>
      </c>
      <c r="F355" t="s">
        <v>145</v>
      </c>
      <c r="G355" t="s">
        <v>10</v>
      </c>
      <c r="H355" t="s">
        <v>133</v>
      </c>
      <c r="I355" s="30">
        <v>0</v>
      </c>
      <c r="J355" s="31">
        <f t="shared" si="16"/>
        <v>0</v>
      </c>
      <c r="K355" s="31">
        <f t="shared" si="17"/>
        <v>0</v>
      </c>
    </row>
    <row r="356" spans="1:11" x14ac:dyDescent="0.25">
      <c r="A356" s="29" t="str">
        <f t="shared" si="15"/>
        <v>33-State-Owned Non-IMD-EL PASO-STAR+PLUS</v>
      </c>
      <c r="B356" s="29">
        <v>33</v>
      </c>
      <c r="C356" t="s">
        <v>28</v>
      </c>
      <c r="D356" s="28">
        <v>123395109.16634838</v>
      </c>
      <c r="E356" t="s">
        <v>28</v>
      </c>
      <c r="F356" t="s">
        <v>145</v>
      </c>
      <c r="G356" t="s">
        <v>14</v>
      </c>
      <c r="H356" t="s">
        <v>133</v>
      </c>
      <c r="I356" s="30">
        <v>0</v>
      </c>
      <c r="J356" s="31">
        <f t="shared" si="16"/>
        <v>0</v>
      </c>
      <c r="K356" s="31">
        <f t="shared" si="17"/>
        <v>0</v>
      </c>
    </row>
    <row r="357" spans="1:11" x14ac:dyDescent="0.25">
      <c r="A357" s="29" t="str">
        <f t="shared" si="15"/>
        <v>36-State-Owned Non-IMD-El Paso-STAR</v>
      </c>
      <c r="B357" s="29">
        <v>36</v>
      </c>
      <c r="C357" t="s">
        <v>8</v>
      </c>
      <c r="D357" s="28">
        <v>68919484.326229006</v>
      </c>
      <c r="E357" t="s">
        <v>8</v>
      </c>
      <c r="F357" t="s">
        <v>45</v>
      </c>
      <c r="G357" t="s">
        <v>10</v>
      </c>
      <c r="H357" t="s">
        <v>133</v>
      </c>
      <c r="I357" s="30">
        <v>0</v>
      </c>
      <c r="J357" s="31">
        <f t="shared" si="16"/>
        <v>0</v>
      </c>
      <c r="K357" s="31">
        <f t="shared" si="17"/>
        <v>0</v>
      </c>
    </row>
    <row r="358" spans="1:11" x14ac:dyDescent="0.25">
      <c r="A358" s="29" t="str">
        <f t="shared" si="15"/>
        <v>KF-State-Owned Non-IMD-El Paso-STAR Kids</v>
      </c>
      <c r="B358" s="29" t="s">
        <v>102</v>
      </c>
      <c r="C358" t="s">
        <v>8</v>
      </c>
      <c r="D358" s="28">
        <v>38777843.700360492</v>
      </c>
      <c r="E358" t="s">
        <v>8</v>
      </c>
      <c r="F358" t="s">
        <v>45</v>
      </c>
      <c r="G358" t="s">
        <v>6</v>
      </c>
      <c r="H358" t="s">
        <v>133</v>
      </c>
      <c r="I358" s="30">
        <v>0</v>
      </c>
      <c r="J358" s="31">
        <f t="shared" si="16"/>
        <v>0</v>
      </c>
      <c r="K358" s="31">
        <f t="shared" si="17"/>
        <v>0</v>
      </c>
    </row>
    <row r="359" spans="1:11" x14ac:dyDescent="0.25">
      <c r="A359" s="29" t="str">
        <f t="shared" si="15"/>
        <v>34-State-Owned Non-IMD-El Paso-STAR+PLUS</v>
      </c>
      <c r="B359" s="29">
        <v>34</v>
      </c>
      <c r="C359" t="s">
        <v>21</v>
      </c>
      <c r="D359" s="28">
        <v>0</v>
      </c>
      <c r="E359" t="s">
        <v>21</v>
      </c>
      <c r="F359" t="s">
        <v>45</v>
      </c>
      <c r="G359" t="s">
        <v>14</v>
      </c>
      <c r="H359" t="s">
        <v>133</v>
      </c>
      <c r="I359" s="30">
        <v>0</v>
      </c>
      <c r="J359" s="31">
        <f t="shared" si="16"/>
        <v>0</v>
      </c>
      <c r="K359" s="31">
        <f t="shared" si="17"/>
        <v>0</v>
      </c>
    </row>
    <row r="360" spans="1:11" x14ac:dyDescent="0.25">
      <c r="A360" s="29" t="str">
        <f t="shared" si="15"/>
        <v>K3-State-Owned Non-IMD-El Paso-STAR Kids</v>
      </c>
      <c r="B360" s="29" t="s">
        <v>55</v>
      </c>
      <c r="C360" t="s">
        <v>21</v>
      </c>
      <c r="D360" s="28">
        <v>14016757.216533026</v>
      </c>
      <c r="E360" t="s">
        <v>21</v>
      </c>
      <c r="F360" t="s">
        <v>45</v>
      </c>
      <c r="G360" t="s">
        <v>6</v>
      </c>
      <c r="H360" t="s">
        <v>133</v>
      </c>
      <c r="I360" s="30">
        <v>0</v>
      </c>
      <c r="J360" s="31">
        <f t="shared" si="16"/>
        <v>0</v>
      </c>
      <c r="K360" s="31">
        <f t="shared" si="17"/>
        <v>0</v>
      </c>
    </row>
    <row r="361" spans="1:11" x14ac:dyDescent="0.25">
      <c r="A361" s="29" t="str">
        <f t="shared" si="15"/>
        <v>79-State-Owned Non-IMD-Harris-STAR</v>
      </c>
      <c r="B361" s="29">
        <v>79</v>
      </c>
      <c r="C361" t="s">
        <v>16</v>
      </c>
      <c r="D361" s="28">
        <v>406530605.80384243</v>
      </c>
      <c r="E361" t="s">
        <v>16</v>
      </c>
      <c r="F361" t="s">
        <v>13</v>
      </c>
      <c r="G361" t="s">
        <v>10</v>
      </c>
      <c r="H361" t="s">
        <v>133</v>
      </c>
      <c r="I361" s="30">
        <v>0</v>
      </c>
      <c r="J361" s="31">
        <f t="shared" si="16"/>
        <v>0</v>
      </c>
      <c r="K361" s="31">
        <f t="shared" si="17"/>
        <v>0</v>
      </c>
    </row>
    <row r="362" spans="1:11" x14ac:dyDescent="0.25">
      <c r="A362" s="29" t="str">
        <f t="shared" si="15"/>
        <v>S3-State-Owned Non-IMD-Harris-STAR+PLUS</v>
      </c>
      <c r="B362" s="29" t="s">
        <v>15</v>
      </c>
      <c r="C362" t="s">
        <v>16</v>
      </c>
      <c r="D362" s="28">
        <v>208472254.56496274</v>
      </c>
      <c r="E362" t="s">
        <v>16</v>
      </c>
      <c r="F362" t="s">
        <v>13</v>
      </c>
      <c r="G362" t="s">
        <v>14</v>
      </c>
      <c r="H362" t="s">
        <v>133</v>
      </c>
      <c r="I362" s="30">
        <v>1.9145672478634797E-4</v>
      </c>
      <c r="J362" s="31">
        <f t="shared" si="16"/>
        <v>39913.42</v>
      </c>
      <c r="K362" s="31">
        <f t="shared" si="17"/>
        <v>17238.29</v>
      </c>
    </row>
    <row r="363" spans="1:11" x14ac:dyDescent="0.25">
      <c r="A363" s="29" t="str">
        <f t="shared" si="15"/>
        <v>7G-State-Owned Non-IMD-Harris-STAR</v>
      </c>
      <c r="B363" s="29" t="s">
        <v>90</v>
      </c>
      <c r="C363" t="s">
        <v>28</v>
      </c>
      <c r="D363" s="28">
        <v>34979333.78586366</v>
      </c>
      <c r="E363" t="s">
        <v>28</v>
      </c>
      <c r="F363" t="s">
        <v>13</v>
      </c>
      <c r="G363" t="s">
        <v>10</v>
      </c>
      <c r="H363" t="s">
        <v>133</v>
      </c>
      <c r="I363" s="30">
        <v>0</v>
      </c>
      <c r="J363" s="31">
        <f t="shared" si="16"/>
        <v>0</v>
      </c>
      <c r="K363" s="31">
        <f t="shared" si="17"/>
        <v>0</v>
      </c>
    </row>
    <row r="364" spans="1:11" x14ac:dyDescent="0.25">
      <c r="A364" s="29" t="str">
        <f t="shared" si="15"/>
        <v>7S-State-Owned Non-IMD-HARRIS-STAR+PLUS</v>
      </c>
      <c r="B364" s="29" t="s">
        <v>52</v>
      </c>
      <c r="C364" t="s">
        <v>28</v>
      </c>
      <c r="D364" s="28">
        <v>234411088.01094651</v>
      </c>
      <c r="E364" t="s">
        <v>28</v>
      </c>
      <c r="F364" t="s">
        <v>146</v>
      </c>
      <c r="G364" t="s">
        <v>14</v>
      </c>
      <c r="H364" t="s">
        <v>133</v>
      </c>
      <c r="I364" s="30">
        <v>1.9145672478634797E-4</v>
      </c>
      <c r="J364" s="31">
        <f t="shared" si="16"/>
        <v>44879.58</v>
      </c>
      <c r="K364" s="31">
        <f t="shared" si="17"/>
        <v>19383.13</v>
      </c>
    </row>
    <row r="365" spans="1:11" x14ac:dyDescent="0.25">
      <c r="A365" s="29" t="str">
        <f t="shared" si="15"/>
        <v>72-State-Owned Non-IMD-Harris-STAR</v>
      </c>
      <c r="B365" s="29">
        <v>72</v>
      </c>
      <c r="C365" t="s">
        <v>4</v>
      </c>
      <c r="D365" s="28">
        <v>565038535.53860629</v>
      </c>
      <c r="E365" t="s">
        <v>4</v>
      </c>
      <c r="F365" t="s">
        <v>13</v>
      </c>
      <c r="G365" t="s">
        <v>10</v>
      </c>
      <c r="H365" t="s">
        <v>133</v>
      </c>
      <c r="I365" s="30">
        <v>0</v>
      </c>
      <c r="J365" s="31">
        <f t="shared" si="16"/>
        <v>0</v>
      </c>
      <c r="K365" s="31">
        <f t="shared" si="17"/>
        <v>0</v>
      </c>
    </row>
    <row r="366" spans="1:11" x14ac:dyDescent="0.25">
      <c r="A366" s="29" t="str">
        <f t="shared" si="15"/>
        <v>KM-State-Owned Non-IMD-Harris-STAR Kids</v>
      </c>
      <c r="B366" s="29" t="s">
        <v>72</v>
      </c>
      <c r="C366" t="s">
        <v>4</v>
      </c>
      <c r="D366" s="28">
        <v>287970493.5997591</v>
      </c>
      <c r="E366" t="s">
        <v>4</v>
      </c>
      <c r="F366" t="s">
        <v>13</v>
      </c>
      <c r="G366" t="s">
        <v>6</v>
      </c>
      <c r="H366" t="s">
        <v>133</v>
      </c>
      <c r="I366" s="30">
        <v>0</v>
      </c>
      <c r="J366" s="31">
        <f t="shared" si="16"/>
        <v>0</v>
      </c>
      <c r="K366" s="31">
        <f t="shared" si="17"/>
        <v>0</v>
      </c>
    </row>
    <row r="367" spans="1:11" x14ac:dyDescent="0.25">
      <c r="A367" s="29" t="str">
        <f t="shared" si="15"/>
        <v>7H-State-Owned Non-IMD-HARRIS-STAR</v>
      </c>
      <c r="B367" s="29" t="s">
        <v>97</v>
      </c>
      <c r="C367" t="s">
        <v>12</v>
      </c>
      <c r="D367" s="28">
        <v>219748384.20860082</v>
      </c>
      <c r="E367" t="s">
        <v>12</v>
      </c>
      <c r="F367" t="s">
        <v>146</v>
      </c>
      <c r="G367" t="s">
        <v>10</v>
      </c>
      <c r="H367" t="s">
        <v>133</v>
      </c>
      <c r="I367" s="30">
        <v>0</v>
      </c>
      <c r="J367" s="31">
        <f t="shared" si="16"/>
        <v>0</v>
      </c>
      <c r="K367" s="31">
        <f t="shared" si="17"/>
        <v>0</v>
      </c>
    </row>
    <row r="368" spans="1:11" x14ac:dyDescent="0.25">
      <c r="A368" s="29" t="str">
        <f t="shared" si="15"/>
        <v>7R-State-Owned Non-IMD-Harris-STAR+PLUS</v>
      </c>
      <c r="B368" s="29" t="s">
        <v>11</v>
      </c>
      <c r="C368" t="s">
        <v>12</v>
      </c>
      <c r="D368" s="28">
        <v>699614060.00816584</v>
      </c>
      <c r="E368" t="s">
        <v>12</v>
      </c>
      <c r="F368" t="s">
        <v>13</v>
      </c>
      <c r="G368" t="s">
        <v>14</v>
      </c>
      <c r="H368" t="s">
        <v>133</v>
      </c>
      <c r="I368" s="30">
        <v>1.9145672478634797E-4</v>
      </c>
      <c r="J368" s="31">
        <f t="shared" si="16"/>
        <v>133945.82</v>
      </c>
      <c r="K368" s="31">
        <f t="shared" si="17"/>
        <v>57850.13</v>
      </c>
    </row>
    <row r="369" spans="1:11" x14ac:dyDescent="0.25">
      <c r="A369" s="29" t="str">
        <f t="shared" si="15"/>
        <v>KQ-State-Owned Non-IMD-Harris-STAR Kids</v>
      </c>
      <c r="B369" s="29" t="s">
        <v>25</v>
      </c>
      <c r="C369" t="s">
        <v>12</v>
      </c>
      <c r="D369" s="28">
        <v>112918459.64081107</v>
      </c>
      <c r="E369" t="s">
        <v>12</v>
      </c>
      <c r="F369" t="s">
        <v>13</v>
      </c>
      <c r="G369" t="s">
        <v>6</v>
      </c>
      <c r="H369" t="s">
        <v>133</v>
      </c>
      <c r="I369" s="30">
        <v>0</v>
      </c>
      <c r="J369" s="31">
        <f t="shared" si="16"/>
        <v>0</v>
      </c>
      <c r="K369" s="31">
        <f t="shared" si="17"/>
        <v>0</v>
      </c>
    </row>
    <row r="370" spans="1:11" x14ac:dyDescent="0.25">
      <c r="A370" s="29" t="str">
        <f t="shared" si="15"/>
        <v>71-State-Owned Non-IMD-Harris-STAR</v>
      </c>
      <c r="B370" s="29">
        <v>71</v>
      </c>
      <c r="C370" t="s">
        <v>21</v>
      </c>
      <c r="D370" s="28">
        <v>108907873.9828074</v>
      </c>
      <c r="E370" t="s">
        <v>21</v>
      </c>
      <c r="F370" t="s">
        <v>13</v>
      </c>
      <c r="G370" t="s">
        <v>10</v>
      </c>
      <c r="H370" t="s">
        <v>133</v>
      </c>
      <c r="I370" s="30">
        <v>0</v>
      </c>
      <c r="J370" s="31">
        <f t="shared" si="16"/>
        <v>0</v>
      </c>
      <c r="K370" s="31">
        <f t="shared" si="17"/>
        <v>0</v>
      </c>
    </row>
    <row r="371" spans="1:11" x14ac:dyDescent="0.25">
      <c r="A371" s="29" t="str">
        <f t="shared" si="15"/>
        <v>7P-State-Owned Non-IMD-Harris-STAR+PLUS</v>
      </c>
      <c r="B371" s="29" t="s">
        <v>63</v>
      </c>
      <c r="C371" t="s">
        <v>21</v>
      </c>
      <c r="D371" s="28">
        <v>0</v>
      </c>
      <c r="E371" t="s">
        <v>21</v>
      </c>
      <c r="F371" t="s">
        <v>13</v>
      </c>
      <c r="G371" t="s">
        <v>14</v>
      </c>
      <c r="H371" t="s">
        <v>133</v>
      </c>
      <c r="I371" s="30">
        <v>1.9145672478634797E-4</v>
      </c>
      <c r="J371" s="31">
        <f t="shared" si="16"/>
        <v>0</v>
      </c>
      <c r="K371" s="31">
        <f t="shared" si="17"/>
        <v>0</v>
      </c>
    </row>
    <row r="372" spans="1:11" x14ac:dyDescent="0.25">
      <c r="A372" s="29" t="str">
        <f t="shared" si="15"/>
        <v>K4-State-Owned Non-IMD-Harris-STAR Kids</v>
      </c>
      <c r="B372" s="29" t="s">
        <v>100</v>
      </c>
      <c r="C372" t="s">
        <v>21</v>
      </c>
      <c r="D372" s="28">
        <v>58676563.228098676</v>
      </c>
      <c r="E372" t="s">
        <v>21</v>
      </c>
      <c r="F372" t="s">
        <v>13</v>
      </c>
      <c r="G372" t="s">
        <v>6</v>
      </c>
      <c r="H372" t="s">
        <v>133</v>
      </c>
      <c r="I372" s="30">
        <v>0</v>
      </c>
      <c r="J372" s="31">
        <f t="shared" si="16"/>
        <v>0</v>
      </c>
      <c r="K372" s="31">
        <f t="shared" si="17"/>
        <v>0</v>
      </c>
    </row>
    <row r="373" spans="1:11" x14ac:dyDescent="0.25">
      <c r="A373" s="29" t="str">
        <f t="shared" si="15"/>
        <v>H4-State-Owned Non-IMD-Hidalgo-STAR</v>
      </c>
      <c r="B373" s="29" t="s">
        <v>81</v>
      </c>
      <c r="C373" t="s">
        <v>33</v>
      </c>
      <c r="D373" s="28">
        <v>195738683.27545452</v>
      </c>
      <c r="E373" t="s">
        <v>33</v>
      </c>
      <c r="F373" t="s">
        <v>66</v>
      </c>
      <c r="G373" t="s">
        <v>10</v>
      </c>
      <c r="H373" t="s">
        <v>133</v>
      </c>
      <c r="I373" s="30">
        <v>0</v>
      </c>
      <c r="J373" s="31">
        <f t="shared" si="16"/>
        <v>0</v>
      </c>
      <c r="K373" s="31">
        <f t="shared" si="17"/>
        <v>0</v>
      </c>
    </row>
    <row r="374" spans="1:11" x14ac:dyDescent="0.25">
      <c r="A374" s="29" t="str">
        <f t="shared" si="15"/>
        <v>KC-State-Owned Non-IMD-Hidalgo-STAR Kids</v>
      </c>
      <c r="B374" s="29" t="s">
        <v>91</v>
      </c>
      <c r="C374" t="s">
        <v>33</v>
      </c>
      <c r="D374" s="28">
        <v>67067922.823999077</v>
      </c>
      <c r="E374" t="s">
        <v>33</v>
      </c>
      <c r="F374" t="s">
        <v>66</v>
      </c>
      <c r="G374" t="s">
        <v>6</v>
      </c>
      <c r="H374" t="s">
        <v>133</v>
      </c>
      <c r="I374" s="30">
        <v>0</v>
      </c>
      <c r="J374" s="31">
        <f t="shared" si="16"/>
        <v>0</v>
      </c>
      <c r="K374" s="31">
        <f t="shared" si="17"/>
        <v>0</v>
      </c>
    </row>
    <row r="375" spans="1:11" x14ac:dyDescent="0.25">
      <c r="A375" s="29" t="str">
        <f t="shared" si="15"/>
        <v>H3-State-Owned Non-IMD-Hidalgo-STAR</v>
      </c>
      <c r="B375" s="29" t="s">
        <v>65</v>
      </c>
      <c r="C375" t="s">
        <v>28</v>
      </c>
      <c r="D375" s="28">
        <v>60188202.960852161</v>
      </c>
      <c r="E375" t="s">
        <v>28</v>
      </c>
      <c r="F375" t="s">
        <v>66</v>
      </c>
      <c r="G375" t="s">
        <v>10</v>
      </c>
      <c r="H375" t="s">
        <v>133</v>
      </c>
      <c r="I375" s="30">
        <v>0</v>
      </c>
      <c r="J375" s="31">
        <f t="shared" si="16"/>
        <v>0</v>
      </c>
      <c r="K375" s="31">
        <f t="shared" si="17"/>
        <v>0</v>
      </c>
    </row>
    <row r="376" spans="1:11" x14ac:dyDescent="0.25">
      <c r="A376" s="29" t="str">
        <f t="shared" si="15"/>
        <v>H6-State-Owned Non-IMD-Hidalgo-STAR+PLUS</v>
      </c>
      <c r="B376" s="29" t="s">
        <v>84</v>
      </c>
      <c r="C376" t="s">
        <v>28</v>
      </c>
      <c r="D376" s="28">
        <v>370904938.38358426</v>
      </c>
      <c r="E376" t="s">
        <v>28</v>
      </c>
      <c r="F376" t="s">
        <v>66</v>
      </c>
      <c r="G376" t="s">
        <v>14</v>
      </c>
      <c r="H376" t="s">
        <v>133</v>
      </c>
      <c r="I376" s="30">
        <v>0</v>
      </c>
      <c r="J376" s="31">
        <f t="shared" si="16"/>
        <v>0</v>
      </c>
      <c r="K376" s="31">
        <f t="shared" si="17"/>
        <v>0</v>
      </c>
    </row>
    <row r="377" spans="1:11" x14ac:dyDescent="0.25">
      <c r="A377" s="29" t="str">
        <f t="shared" si="15"/>
        <v>H2-State-Owned Non-IMD-Hidalgo-STAR</v>
      </c>
      <c r="B377" s="29" t="s">
        <v>79</v>
      </c>
      <c r="C377" t="s">
        <v>8</v>
      </c>
      <c r="D377" s="28">
        <v>258174022.02956432</v>
      </c>
      <c r="E377" t="s">
        <v>8</v>
      </c>
      <c r="F377" t="s">
        <v>66</v>
      </c>
      <c r="G377" t="s">
        <v>10</v>
      </c>
      <c r="H377" t="s">
        <v>133</v>
      </c>
      <c r="I377" s="30">
        <v>0</v>
      </c>
      <c r="J377" s="31">
        <f t="shared" si="16"/>
        <v>0</v>
      </c>
      <c r="K377" s="31">
        <f t="shared" si="17"/>
        <v>0</v>
      </c>
    </row>
    <row r="378" spans="1:11" x14ac:dyDescent="0.25">
      <c r="A378" s="29" t="str">
        <f t="shared" si="15"/>
        <v>H5-State-Owned Non-IMD-Hidalgo-STAR+PLUS</v>
      </c>
      <c r="B378" s="29" t="s">
        <v>77</v>
      </c>
      <c r="C378" t="s">
        <v>8</v>
      </c>
      <c r="D378" s="28">
        <v>495822746.04176861</v>
      </c>
      <c r="E378" t="s">
        <v>8</v>
      </c>
      <c r="F378" t="s">
        <v>66</v>
      </c>
      <c r="G378" t="s">
        <v>14</v>
      </c>
      <c r="H378" t="s">
        <v>133</v>
      </c>
      <c r="I378" s="30">
        <v>0</v>
      </c>
      <c r="J378" s="31">
        <f t="shared" si="16"/>
        <v>0</v>
      </c>
      <c r="K378" s="31">
        <f t="shared" si="17"/>
        <v>0</v>
      </c>
    </row>
    <row r="379" spans="1:11" x14ac:dyDescent="0.25">
      <c r="A379" s="29" t="str">
        <f t="shared" si="15"/>
        <v>KG-State-Owned Non-IMD-Hidalgo-STAR Kids</v>
      </c>
      <c r="B379" s="29" t="s">
        <v>71</v>
      </c>
      <c r="C379" t="s">
        <v>8</v>
      </c>
      <c r="D379" s="28">
        <v>126262473.03774117</v>
      </c>
      <c r="E379" t="s">
        <v>8</v>
      </c>
      <c r="F379" t="s">
        <v>66</v>
      </c>
      <c r="G379" t="s">
        <v>6</v>
      </c>
      <c r="H379" t="s">
        <v>133</v>
      </c>
      <c r="I379" s="30">
        <v>0</v>
      </c>
      <c r="J379" s="31">
        <f t="shared" si="16"/>
        <v>0</v>
      </c>
      <c r="K379" s="31">
        <f t="shared" si="17"/>
        <v>0</v>
      </c>
    </row>
    <row r="380" spans="1:11" x14ac:dyDescent="0.25">
      <c r="A380" s="29" t="str">
        <f t="shared" si="15"/>
        <v>H1-State-Owned Non-IMD-Hidalgo-STAR</v>
      </c>
      <c r="B380" s="29" t="s">
        <v>98</v>
      </c>
      <c r="C380" t="s">
        <v>12</v>
      </c>
      <c r="D380" s="28">
        <v>70292661.134165034</v>
      </c>
      <c r="E380" t="s">
        <v>12</v>
      </c>
      <c r="F380" t="s">
        <v>66</v>
      </c>
      <c r="G380" t="s">
        <v>10</v>
      </c>
      <c r="H380" t="s">
        <v>133</v>
      </c>
      <c r="I380" s="30">
        <v>0</v>
      </c>
      <c r="J380" s="31">
        <f t="shared" si="16"/>
        <v>0</v>
      </c>
      <c r="K380" s="31">
        <f t="shared" si="17"/>
        <v>0</v>
      </c>
    </row>
    <row r="381" spans="1:11" x14ac:dyDescent="0.25">
      <c r="A381" s="29" t="str">
        <f t="shared" si="15"/>
        <v>KR-State-Owned Non-IMD-Hidalgo-STAR Kids</v>
      </c>
      <c r="B381" s="29" t="s">
        <v>104</v>
      </c>
      <c r="C381" t="s">
        <v>12</v>
      </c>
      <c r="D381" s="28">
        <v>48732335.424224176</v>
      </c>
      <c r="E381" t="s">
        <v>12</v>
      </c>
      <c r="F381" t="s">
        <v>66</v>
      </c>
      <c r="G381" t="s">
        <v>6</v>
      </c>
      <c r="H381" t="s">
        <v>133</v>
      </c>
      <c r="I381" s="30">
        <v>0</v>
      </c>
      <c r="J381" s="31">
        <f t="shared" si="16"/>
        <v>0</v>
      </c>
      <c r="K381" s="31">
        <f t="shared" si="17"/>
        <v>0</v>
      </c>
    </row>
    <row r="382" spans="1:11" x14ac:dyDescent="0.25">
      <c r="A382" s="29" t="str">
        <f t="shared" si="15"/>
        <v>S7-State-Owned Non-IMD-Hidalgo-STAR+PLUS</v>
      </c>
      <c r="B382" s="29" t="s">
        <v>69</v>
      </c>
      <c r="C382" t="s">
        <v>12</v>
      </c>
      <c r="D382" s="28">
        <v>16104379.646573782</v>
      </c>
      <c r="E382" t="s">
        <v>12</v>
      </c>
      <c r="F382" t="s">
        <v>66</v>
      </c>
      <c r="G382" t="s">
        <v>14</v>
      </c>
      <c r="H382" t="s">
        <v>133</v>
      </c>
      <c r="I382" s="30">
        <v>0</v>
      </c>
      <c r="J382" s="31">
        <f t="shared" si="16"/>
        <v>0</v>
      </c>
      <c r="K382" s="31">
        <f t="shared" si="17"/>
        <v>0</v>
      </c>
    </row>
    <row r="383" spans="1:11" x14ac:dyDescent="0.25">
      <c r="A383" s="29" t="str">
        <f t="shared" si="15"/>
        <v>KN-State-Owned Non-IMD-Jefferson-STAR Kids</v>
      </c>
      <c r="B383" s="29" t="s">
        <v>3</v>
      </c>
      <c r="C383" t="s">
        <v>4</v>
      </c>
      <c r="D383" s="28">
        <v>31700974.270557612</v>
      </c>
      <c r="E383" t="s">
        <v>4</v>
      </c>
      <c r="F383" t="s">
        <v>5</v>
      </c>
      <c r="G383" t="s">
        <v>6</v>
      </c>
      <c r="H383" t="s">
        <v>133</v>
      </c>
      <c r="I383" s="30">
        <v>0</v>
      </c>
      <c r="J383" s="31">
        <f t="shared" si="16"/>
        <v>0</v>
      </c>
      <c r="K383" s="31">
        <f t="shared" si="17"/>
        <v>0</v>
      </c>
    </row>
    <row r="384" spans="1:11" x14ac:dyDescent="0.25">
      <c r="A384" s="29" t="str">
        <f t="shared" si="15"/>
        <v>8S-State-Owned Non-IMD-Jefferson-STAR+PLUS</v>
      </c>
      <c r="B384" s="29" t="s">
        <v>30</v>
      </c>
      <c r="C384" t="s">
        <v>12</v>
      </c>
      <c r="D384" s="28">
        <v>0</v>
      </c>
      <c r="E384" t="s">
        <v>12</v>
      </c>
      <c r="F384" t="s">
        <v>5</v>
      </c>
      <c r="G384" t="s">
        <v>14</v>
      </c>
      <c r="H384" t="s">
        <v>133</v>
      </c>
      <c r="I384" s="30">
        <v>0</v>
      </c>
      <c r="J384" s="31">
        <f t="shared" si="16"/>
        <v>0</v>
      </c>
      <c r="K384" s="31">
        <f t="shared" si="17"/>
        <v>0</v>
      </c>
    </row>
    <row r="385" spans="1:11" x14ac:dyDescent="0.25">
      <c r="A385" s="29" t="str">
        <f t="shared" si="15"/>
        <v>KS-State-Owned Non-IMD-Jefferson-STAR Kids</v>
      </c>
      <c r="B385" s="29" t="s">
        <v>106</v>
      </c>
      <c r="C385" t="s">
        <v>12</v>
      </c>
      <c r="D385" s="28">
        <v>18132133.832019776</v>
      </c>
      <c r="E385" t="s">
        <v>12</v>
      </c>
      <c r="F385" t="s">
        <v>5</v>
      </c>
      <c r="G385" t="s">
        <v>6</v>
      </c>
      <c r="H385" t="s">
        <v>133</v>
      </c>
      <c r="I385" s="30">
        <v>0</v>
      </c>
      <c r="J385" s="31">
        <f t="shared" si="16"/>
        <v>0</v>
      </c>
      <c r="K385" s="31">
        <f t="shared" si="17"/>
        <v>0</v>
      </c>
    </row>
    <row r="386" spans="1:11" x14ac:dyDescent="0.25">
      <c r="A386" s="29" t="str">
        <f t="shared" si="15"/>
        <v>8H-State-Owned Non-IMD-Jefferson-STAR</v>
      </c>
      <c r="B386" s="29" t="s">
        <v>93</v>
      </c>
      <c r="C386" t="s">
        <v>16</v>
      </c>
      <c r="D386" s="28">
        <v>32911726.805376306</v>
      </c>
      <c r="E386" t="s">
        <v>16</v>
      </c>
      <c r="F386" t="s">
        <v>5</v>
      </c>
      <c r="G386" t="s">
        <v>10</v>
      </c>
      <c r="H386" t="s">
        <v>133</v>
      </c>
      <c r="I386" s="30">
        <v>0</v>
      </c>
      <c r="J386" s="31">
        <f t="shared" si="16"/>
        <v>0</v>
      </c>
      <c r="K386" s="31">
        <f t="shared" si="17"/>
        <v>0</v>
      </c>
    </row>
    <row r="387" spans="1:11" x14ac:dyDescent="0.25">
      <c r="A387" s="29" t="str">
        <f t="shared" si="15"/>
        <v>8J-State-Owned Non-IMD-Jefferson-STAR</v>
      </c>
      <c r="B387" s="29" t="s">
        <v>87</v>
      </c>
      <c r="C387" t="s">
        <v>28</v>
      </c>
      <c r="D387" s="28">
        <v>6528061.4547503106</v>
      </c>
      <c r="E387" t="s">
        <v>28</v>
      </c>
      <c r="F387" t="s">
        <v>5</v>
      </c>
      <c r="G387" t="s">
        <v>10</v>
      </c>
      <c r="H387" t="s">
        <v>133</v>
      </c>
      <c r="I387" s="30">
        <v>0</v>
      </c>
      <c r="J387" s="31">
        <f t="shared" si="16"/>
        <v>0</v>
      </c>
      <c r="K387" s="31">
        <f t="shared" si="17"/>
        <v>0</v>
      </c>
    </row>
    <row r="388" spans="1:11" x14ac:dyDescent="0.25">
      <c r="A388" s="29" t="str">
        <f t="shared" si="15"/>
        <v>8T-State-Owned Non-IMD-Jefferson-STAR+PLUS</v>
      </c>
      <c r="B388" s="29" t="s">
        <v>27</v>
      </c>
      <c r="C388" t="s">
        <v>28</v>
      </c>
      <c r="D388" s="28">
        <v>85833470.857238904</v>
      </c>
      <c r="E388" t="s">
        <v>28</v>
      </c>
      <c r="F388" t="s">
        <v>5</v>
      </c>
      <c r="G388" t="s">
        <v>14</v>
      </c>
      <c r="H388" t="s">
        <v>133</v>
      </c>
      <c r="I388" s="30">
        <v>0</v>
      </c>
      <c r="J388" s="31">
        <f t="shared" si="16"/>
        <v>0</v>
      </c>
      <c r="K388" s="31">
        <f t="shared" si="17"/>
        <v>0</v>
      </c>
    </row>
    <row r="389" spans="1:11" x14ac:dyDescent="0.25">
      <c r="A389" s="29" t="str">
        <f t="shared" ref="A389:A443" si="18">_xlfn.CONCAT(B389,"-",H389,"-",F389,"-",G389)</f>
        <v>8K-State-Owned Non-IMD-Jefferson-STAR</v>
      </c>
      <c r="B389" s="29" t="s">
        <v>57</v>
      </c>
      <c r="C389" t="s">
        <v>4</v>
      </c>
      <c r="D389" s="28">
        <v>61141548.109293379</v>
      </c>
      <c r="E389" t="s">
        <v>4</v>
      </c>
      <c r="F389" t="s">
        <v>5</v>
      </c>
      <c r="G389" t="s">
        <v>10</v>
      </c>
      <c r="H389" t="s">
        <v>133</v>
      </c>
      <c r="I389" s="30">
        <v>0</v>
      </c>
      <c r="J389" s="31">
        <f t="shared" ref="J389:J443" si="19">ROUND(D389*I389,2)</f>
        <v>0</v>
      </c>
      <c r="K389" s="31">
        <f t="shared" ref="K389:K443" si="20">ROUND(J389*$K$1*1.08,2)</f>
        <v>0</v>
      </c>
    </row>
    <row r="390" spans="1:11" x14ac:dyDescent="0.25">
      <c r="A390" s="29" t="str">
        <f t="shared" si="18"/>
        <v>8L-State-Owned Non-IMD-Jefferson-STAR</v>
      </c>
      <c r="B390" s="29" t="s">
        <v>86</v>
      </c>
      <c r="C390" t="s">
        <v>12</v>
      </c>
      <c r="D390" s="28">
        <v>37994638.417682275</v>
      </c>
      <c r="E390" t="s">
        <v>12</v>
      </c>
      <c r="F390" t="s">
        <v>5</v>
      </c>
      <c r="G390" t="s">
        <v>10</v>
      </c>
      <c r="H390" t="s">
        <v>133</v>
      </c>
      <c r="I390" s="30">
        <v>0</v>
      </c>
      <c r="J390" s="31">
        <f t="shared" si="19"/>
        <v>0</v>
      </c>
      <c r="K390" s="31">
        <f t="shared" si="20"/>
        <v>0</v>
      </c>
    </row>
    <row r="391" spans="1:11" x14ac:dyDescent="0.25">
      <c r="A391" s="29" t="str">
        <f t="shared" si="18"/>
        <v>8G-State-Owned Non-IMD-Jefferson-STAR</v>
      </c>
      <c r="B391" s="29" t="s">
        <v>62</v>
      </c>
      <c r="C391" t="s">
        <v>21</v>
      </c>
      <c r="D391" s="28">
        <v>12393665.224928588</v>
      </c>
      <c r="E391" t="s">
        <v>21</v>
      </c>
      <c r="F391" t="s">
        <v>5</v>
      </c>
      <c r="G391" t="s">
        <v>10</v>
      </c>
      <c r="H391" t="s">
        <v>133</v>
      </c>
      <c r="I391" s="30">
        <v>0</v>
      </c>
      <c r="J391" s="31">
        <f t="shared" si="19"/>
        <v>0</v>
      </c>
      <c r="K391" s="31">
        <f t="shared" si="20"/>
        <v>0</v>
      </c>
    </row>
    <row r="392" spans="1:11" x14ac:dyDescent="0.25">
      <c r="A392" s="29" t="str">
        <f t="shared" si="18"/>
        <v>8R-State-Owned Non-IMD-Jefferson-STAR+PLUS</v>
      </c>
      <c r="B392" s="29" t="s">
        <v>35</v>
      </c>
      <c r="C392" t="s">
        <v>21</v>
      </c>
      <c r="D392" s="28">
        <v>87213744.688603953</v>
      </c>
      <c r="E392" t="s">
        <v>21</v>
      </c>
      <c r="F392" t="s">
        <v>5</v>
      </c>
      <c r="G392" t="s">
        <v>14</v>
      </c>
      <c r="H392" t="s">
        <v>133</v>
      </c>
      <c r="I392" s="30">
        <v>0</v>
      </c>
      <c r="J392" s="31">
        <f t="shared" si="19"/>
        <v>0</v>
      </c>
      <c r="K392" s="31">
        <f t="shared" si="20"/>
        <v>0</v>
      </c>
    </row>
    <row r="393" spans="1:11" x14ac:dyDescent="0.25">
      <c r="A393" s="29" t="str">
        <f t="shared" si="18"/>
        <v>50-State-Owned Non-IMD-Lubbock-STAR</v>
      </c>
      <c r="B393" s="29">
        <v>50</v>
      </c>
      <c r="C393" t="s">
        <v>32</v>
      </c>
      <c r="D393" s="28">
        <v>53842468.356058255</v>
      </c>
      <c r="E393" t="s">
        <v>32</v>
      </c>
      <c r="F393" t="s">
        <v>58</v>
      </c>
      <c r="G393" t="s">
        <v>10</v>
      </c>
      <c r="H393" t="s">
        <v>133</v>
      </c>
      <c r="I393" s="30">
        <v>0</v>
      </c>
      <c r="J393" s="31">
        <f t="shared" si="19"/>
        <v>0</v>
      </c>
      <c r="K393" s="31">
        <f t="shared" si="20"/>
        <v>0</v>
      </c>
    </row>
    <row r="394" spans="1:11" x14ac:dyDescent="0.25">
      <c r="A394" s="29" t="str">
        <f t="shared" si="18"/>
        <v>52-State-Owned Non-IMD-Lubbock-STAR</v>
      </c>
      <c r="B394" s="29">
        <v>52</v>
      </c>
      <c r="C394" t="s">
        <v>8</v>
      </c>
      <c r="D394" s="28">
        <v>52143172.797881037</v>
      </c>
      <c r="E394" t="s">
        <v>8</v>
      </c>
      <c r="F394" t="s">
        <v>58</v>
      </c>
      <c r="G394" t="s">
        <v>10</v>
      </c>
      <c r="H394" t="s">
        <v>133</v>
      </c>
      <c r="I394" s="30">
        <v>0</v>
      </c>
      <c r="J394" s="31">
        <f t="shared" si="19"/>
        <v>0</v>
      </c>
      <c r="K394" s="31">
        <f t="shared" si="20"/>
        <v>0</v>
      </c>
    </row>
    <row r="395" spans="1:11" x14ac:dyDescent="0.25">
      <c r="A395" s="29" t="str">
        <f t="shared" si="18"/>
        <v>5B-State-Owned Non-IMD-LUBBOCK-STAR+PLUS</v>
      </c>
      <c r="B395" s="29" t="s">
        <v>94</v>
      </c>
      <c r="C395" t="s">
        <v>8</v>
      </c>
      <c r="D395" s="28">
        <v>59928330.565520525</v>
      </c>
      <c r="E395" t="s">
        <v>8</v>
      </c>
      <c r="F395" t="s">
        <v>147</v>
      </c>
      <c r="G395" t="s">
        <v>14</v>
      </c>
      <c r="H395" t="s">
        <v>133</v>
      </c>
      <c r="I395" s="30">
        <v>0</v>
      </c>
      <c r="J395" s="31">
        <f t="shared" si="19"/>
        <v>0</v>
      </c>
      <c r="K395" s="31">
        <f t="shared" si="20"/>
        <v>0</v>
      </c>
    </row>
    <row r="396" spans="1:11" x14ac:dyDescent="0.25">
      <c r="A396" s="29" t="str">
        <f t="shared" si="18"/>
        <v>KH-State-Owned Non-IMD-Lubbock-STAR Kids</v>
      </c>
      <c r="B396" s="29" t="s">
        <v>107</v>
      </c>
      <c r="C396" t="s">
        <v>8</v>
      </c>
      <c r="D396" s="28">
        <v>20055868.51240075</v>
      </c>
      <c r="E396" t="s">
        <v>8</v>
      </c>
      <c r="F396" t="s">
        <v>58</v>
      </c>
      <c r="G396" t="s">
        <v>6</v>
      </c>
      <c r="H396" t="s">
        <v>133</v>
      </c>
      <c r="I396" s="30">
        <v>0</v>
      </c>
      <c r="J396" s="31">
        <f t="shared" si="19"/>
        <v>0</v>
      </c>
      <c r="K396" s="31">
        <f t="shared" si="20"/>
        <v>0</v>
      </c>
    </row>
    <row r="397" spans="1:11" x14ac:dyDescent="0.25">
      <c r="A397" s="29" t="str">
        <f t="shared" si="18"/>
        <v>53-State-Owned Non-IMD-LUBBOCK-STAR</v>
      </c>
      <c r="B397" s="29">
        <v>53</v>
      </c>
      <c r="C397" t="s">
        <v>21</v>
      </c>
      <c r="D397" s="28">
        <v>12641848.852092097</v>
      </c>
      <c r="E397" t="s">
        <v>21</v>
      </c>
      <c r="F397" t="s">
        <v>147</v>
      </c>
      <c r="G397" t="s">
        <v>10</v>
      </c>
      <c r="H397" t="s">
        <v>133</v>
      </c>
      <c r="I397" s="30">
        <v>0</v>
      </c>
      <c r="J397" s="31">
        <f t="shared" si="19"/>
        <v>0</v>
      </c>
      <c r="K397" s="31">
        <f t="shared" si="20"/>
        <v>0</v>
      </c>
    </row>
    <row r="398" spans="1:11" x14ac:dyDescent="0.25">
      <c r="A398" s="29" t="str">
        <f t="shared" si="18"/>
        <v>5A-State-Owned Non-IMD-LUBBOCK-STAR+PLUS</v>
      </c>
      <c r="B398" s="29" t="s">
        <v>76</v>
      </c>
      <c r="C398" t="s">
        <v>21</v>
      </c>
      <c r="D398" s="28">
        <v>51568463.422407225</v>
      </c>
      <c r="E398" t="s">
        <v>21</v>
      </c>
      <c r="F398" t="s">
        <v>147</v>
      </c>
      <c r="G398" t="s">
        <v>14</v>
      </c>
      <c r="H398" t="s">
        <v>133</v>
      </c>
      <c r="I398" s="30">
        <v>0</v>
      </c>
      <c r="J398" s="31">
        <f t="shared" si="19"/>
        <v>0</v>
      </c>
      <c r="K398" s="31">
        <f t="shared" si="20"/>
        <v>0</v>
      </c>
    </row>
    <row r="399" spans="1:11" x14ac:dyDescent="0.25">
      <c r="A399" s="29" t="str">
        <f t="shared" si="18"/>
        <v>K5-State-Owned Non-IMD-Lubbock-STAR Kids</v>
      </c>
      <c r="B399" s="29" t="s">
        <v>105</v>
      </c>
      <c r="C399" t="s">
        <v>21</v>
      </c>
      <c r="D399" s="28">
        <v>14611921.573287304</v>
      </c>
      <c r="E399" t="s">
        <v>21</v>
      </c>
      <c r="F399" t="s">
        <v>58</v>
      </c>
      <c r="G399" t="s">
        <v>6</v>
      </c>
      <c r="H399" t="s">
        <v>133</v>
      </c>
      <c r="I399" s="30">
        <v>0</v>
      </c>
      <c r="J399" s="31">
        <f t="shared" si="19"/>
        <v>0</v>
      </c>
      <c r="K399" s="31">
        <f t="shared" si="20"/>
        <v>0</v>
      </c>
    </row>
    <row r="400" spans="1:11" x14ac:dyDescent="0.25">
      <c r="A400" s="29" t="str">
        <f t="shared" si="18"/>
        <v>K7-State-Owned Non-IMD-MRSA Central-STAR Kids</v>
      </c>
      <c r="B400" s="29" t="s">
        <v>47</v>
      </c>
      <c r="C400" t="s">
        <v>48</v>
      </c>
      <c r="D400" s="28">
        <v>50484695.641950414</v>
      </c>
      <c r="E400" t="s">
        <v>48</v>
      </c>
      <c r="F400" t="s">
        <v>18</v>
      </c>
      <c r="G400" t="s">
        <v>6</v>
      </c>
      <c r="H400" t="s">
        <v>133</v>
      </c>
      <c r="I400" s="30">
        <v>0</v>
      </c>
      <c r="J400" s="31">
        <f t="shared" si="19"/>
        <v>0</v>
      </c>
      <c r="K400" s="31">
        <f t="shared" si="20"/>
        <v>0</v>
      </c>
    </row>
    <row r="401" spans="1:11" x14ac:dyDescent="0.25">
      <c r="A401" s="29" t="str">
        <f t="shared" si="18"/>
        <v>C3-State-Owned Non-IMD-MRSA Central-STAR</v>
      </c>
      <c r="B401" s="29" t="s">
        <v>36</v>
      </c>
      <c r="C401" t="s">
        <v>37</v>
      </c>
      <c r="D401" s="28">
        <v>66005747.354986683</v>
      </c>
      <c r="E401" t="s">
        <v>37</v>
      </c>
      <c r="F401" t="s">
        <v>18</v>
      </c>
      <c r="G401" t="s">
        <v>10</v>
      </c>
      <c r="H401" t="s">
        <v>133</v>
      </c>
      <c r="I401" s="30">
        <v>0</v>
      </c>
      <c r="J401" s="31">
        <f t="shared" si="19"/>
        <v>0</v>
      </c>
      <c r="K401" s="31">
        <f t="shared" si="20"/>
        <v>0</v>
      </c>
    </row>
    <row r="402" spans="1:11" x14ac:dyDescent="0.25">
      <c r="A402" s="29" t="str">
        <f t="shared" si="18"/>
        <v>C2-State-Owned Non-IMD-MRSA Central-STAR</v>
      </c>
      <c r="B402" s="29" t="s">
        <v>17</v>
      </c>
      <c r="C402" t="s">
        <v>8</v>
      </c>
      <c r="D402" s="28">
        <v>120626586.61209421</v>
      </c>
      <c r="E402" t="s">
        <v>8</v>
      </c>
      <c r="F402" t="s">
        <v>18</v>
      </c>
      <c r="G402" t="s">
        <v>10</v>
      </c>
      <c r="H402" t="s">
        <v>133</v>
      </c>
      <c r="I402" s="30">
        <v>0</v>
      </c>
      <c r="J402" s="31">
        <f t="shared" si="19"/>
        <v>0</v>
      </c>
      <c r="K402" s="31">
        <f t="shared" si="20"/>
        <v>0</v>
      </c>
    </row>
    <row r="403" spans="1:11" x14ac:dyDescent="0.25">
      <c r="A403" s="29" t="str">
        <f t="shared" si="18"/>
        <v>C4-State-Owned Non-IMD-MRSA Central-STAR+PLUS</v>
      </c>
      <c r="B403" s="29" t="s">
        <v>34</v>
      </c>
      <c r="C403" t="s">
        <v>8</v>
      </c>
      <c r="D403" s="28">
        <v>140315669.6606625</v>
      </c>
      <c r="E403" t="s">
        <v>8</v>
      </c>
      <c r="F403" t="s">
        <v>18</v>
      </c>
      <c r="G403" t="s">
        <v>14</v>
      </c>
      <c r="H403" t="s">
        <v>133</v>
      </c>
      <c r="I403" s="30">
        <v>0</v>
      </c>
      <c r="J403" s="31">
        <f t="shared" si="19"/>
        <v>0</v>
      </c>
      <c r="K403" s="31">
        <f t="shared" si="20"/>
        <v>0</v>
      </c>
    </row>
    <row r="404" spans="1:11" x14ac:dyDescent="0.25">
      <c r="A404" s="29" t="str">
        <f t="shared" si="18"/>
        <v>C5-State-Owned Non-IMD-MRSA Central-STAR+PLUS</v>
      </c>
      <c r="B404" s="29" t="s">
        <v>83</v>
      </c>
      <c r="C404" t="s">
        <v>12</v>
      </c>
      <c r="D404" s="28">
        <v>144390924.88831863</v>
      </c>
      <c r="E404" t="s">
        <v>12</v>
      </c>
      <c r="F404" t="s">
        <v>18</v>
      </c>
      <c r="G404" t="s">
        <v>14</v>
      </c>
      <c r="H404" t="s">
        <v>133</v>
      </c>
      <c r="I404" s="30">
        <v>0</v>
      </c>
      <c r="J404" s="31">
        <f t="shared" si="19"/>
        <v>0</v>
      </c>
      <c r="K404" s="31">
        <f t="shared" si="20"/>
        <v>0</v>
      </c>
    </row>
    <row r="405" spans="1:11" x14ac:dyDescent="0.25">
      <c r="A405" s="29" t="str">
        <f t="shared" si="18"/>
        <v>KT-State-Owned Non-IMD-MRSA Central-STAR Kids</v>
      </c>
      <c r="B405" s="29" t="s">
        <v>103</v>
      </c>
      <c r="C405" t="s">
        <v>12</v>
      </c>
      <c r="D405" s="28">
        <v>30375529.503940169</v>
      </c>
      <c r="E405" t="s">
        <v>12</v>
      </c>
      <c r="F405" t="s">
        <v>18</v>
      </c>
      <c r="G405" t="s">
        <v>6</v>
      </c>
      <c r="H405" t="s">
        <v>133</v>
      </c>
      <c r="I405" s="30">
        <v>0</v>
      </c>
      <c r="J405" s="31">
        <f t="shared" si="19"/>
        <v>0</v>
      </c>
      <c r="K405" s="31">
        <f t="shared" si="20"/>
        <v>0</v>
      </c>
    </row>
    <row r="406" spans="1:11" x14ac:dyDescent="0.25">
      <c r="A406" s="29" t="str">
        <f t="shared" si="18"/>
        <v>C1-State-Owned Non-IMD-MRSA Central-STAR</v>
      </c>
      <c r="B406" s="29" t="s">
        <v>101</v>
      </c>
      <c r="C406" t="s">
        <v>21</v>
      </c>
      <c r="D406" s="28">
        <v>19395047.005022023</v>
      </c>
      <c r="E406" t="s">
        <v>21</v>
      </c>
      <c r="F406" t="s">
        <v>18</v>
      </c>
      <c r="G406" t="s">
        <v>10</v>
      </c>
      <c r="H406" t="s">
        <v>133</v>
      </c>
      <c r="I406" s="30">
        <v>0</v>
      </c>
      <c r="J406" s="31">
        <f t="shared" si="19"/>
        <v>0</v>
      </c>
      <c r="K406" s="31">
        <f t="shared" si="20"/>
        <v>0</v>
      </c>
    </row>
    <row r="407" spans="1:11" x14ac:dyDescent="0.25">
      <c r="A407" s="29" t="str">
        <f t="shared" si="18"/>
        <v>P2-State-Owned Non-IMD-MRSA Northeast-STAR+PLUS</v>
      </c>
      <c r="B407" s="29" t="s">
        <v>49</v>
      </c>
      <c r="C407" t="s">
        <v>28</v>
      </c>
      <c r="D407" s="28">
        <v>140862678.31833008</v>
      </c>
      <c r="E407" t="s">
        <v>28</v>
      </c>
      <c r="F407" t="s">
        <v>50</v>
      </c>
      <c r="G407" t="s">
        <v>14</v>
      </c>
      <c r="H407" t="s">
        <v>133</v>
      </c>
      <c r="I407" s="30">
        <v>2.3853905160699921E-3</v>
      </c>
      <c r="J407" s="31">
        <f t="shared" si="19"/>
        <v>336012.5</v>
      </c>
      <c r="K407" s="31">
        <f t="shared" si="20"/>
        <v>145121.10999999999</v>
      </c>
    </row>
    <row r="408" spans="1:11" x14ac:dyDescent="0.25">
      <c r="A408" s="29" t="str">
        <f t="shared" si="18"/>
        <v>N2-State-Owned Non-IMD-MRSA Northeast-STAR</v>
      </c>
      <c r="B408" s="29" t="s">
        <v>51</v>
      </c>
      <c r="C408" t="s">
        <v>8</v>
      </c>
      <c r="D408" s="28">
        <v>160311315.31884405</v>
      </c>
      <c r="E408" t="s">
        <v>8</v>
      </c>
      <c r="F408" t="s">
        <v>50</v>
      </c>
      <c r="G408" t="s">
        <v>10</v>
      </c>
      <c r="H408" t="s">
        <v>133</v>
      </c>
      <c r="I408" s="30">
        <v>0</v>
      </c>
      <c r="J408" s="31">
        <f t="shared" si="19"/>
        <v>0</v>
      </c>
      <c r="K408" s="31">
        <f t="shared" si="20"/>
        <v>0</v>
      </c>
    </row>
    <row r="409" spans="1:11" x14ac:dyDescent="0.25">
      <c r="A409" s="29" t="str">
        <f t="shared" si="18"/>
        <v>KP-State-Owned Non-IMD-MRSA Northeast-STAR Kids</v>
      </c>
      <c r="B409" s="29" t="s">
        <v>92</v>
      </c>
      <c r="C409" t="s">
        <v>4</v>
      </c>
      <c r="D409" s="28">
        <v>78647371.471858442</v>
      </c>
      <c r="E409" t="s">
        <v>4</v>
      </c>
      <c r="F409" t="s">
        <v>50</v>
      </c>
      <c r="G409" t="s">
        <v>6</v>
      </c>
      <c r="H409" t="s">
        <v>133</v>
      </c>
      <c r="I409" s="30">
        <v>0</v>
      </c>
      <c r="J409" s="31">
        <f t="shared" si="19"/>
        <v>0</v>
      </c>
      <c r="K409" s="31">
        <f t="shared" si="20"/>
        <v>0</v>
      </c>
    </row>
    <row r="410" spans="1:11" x14ac:dyDescent="0.25">
      <c r="A410" s="29" t="str">
        <f t="shared" si="18"/>
        <v>KU-State-Owned Non-IMD-MRSA Northeast-STAR Kids</v>
      </c>
      <c r="B410" s="29" t="s">
        <v>80</v>
      </c>
      <c r="C410" t="s">
        <v>12</v>
      </c>
      <c r="D410" s="28">
        <v>38411496.70861575</v>
      </c>
      <c r="E410" t="s">
        <v>12</v>
      </c>
      <c r="F410" t="s">
        <v>50</v>
      </c>
      <c r="G410" t="s">
        <v>6</v>
      </c>
      <c r="H410" t="s">
        <v>133</v>
      </c>
      <c r="I410" s="30">
        <v>0</v>
      </c>
      <c r="J410" s="31">
        <f t="shared" si="19"/>
        <v>0</v>
      </c>
      <c r="K410" s="31">
        <f t="shared" si="20"/>
        <v>0</v>
      </c>
    </row>
    <row r="411" spans="1:11" x14ac:dyDescent="0.25">
      <c r="A411" s="29" t="str">
        <f t="shared" si="18"/>
        <v>N4-State-Owned Non-IMD-MRSA Northeast-STAR+PLUS</v>
      </c>
      <c r="B411" s="29" t="s">
        <v>99</v>
      </c>
      <c r="C411" t="s">
        <v>12</v>
      </c>
      <c r="D411" s="28">
        <v>283089401.82066929</v>
      </c>
      <c r="E411" t="s">
        <v>12</v>
      </c>
      <c r="F411" t="s">
        <v>50</v>
      </c>
      <c r="G411" t="s">
        <v>14</v>
      </c>
      <c r="H411" t="s">
        <v>133</v>
      </c>
      <c r="I411" s="30">
        <v>2.3853905160699921E-3</v>
      </c>
      <c r="J411" s="31">
        <f t="shared" si="19"/>
        <v>675278.77</v>
      </c>
      <c r="K411" s="31">
        <f t="shared" si="20"/>
        <v>291647.5</v>
      </c>
    </row>
    <row r="412" spans="1:11" x14ac:dyDescent="0.25">
      <c r="A412" s="29" t="str">
        <f t="shared" si="18"/>
        <v>N1-State-Owned Non-IMD-MRSA Northeast-STAR</v>
      </c>
      <c r="B412" s="29" t="s">
        <v>56</v>
      </c>
      <c r="C412" t="s">
        <v>21</v>
      </c>
      <c r="D412" s="28">
        <v>105797407.79308969</v>
      </c>
      <c r="E412" t="s">
        <v>21</v>
      </c>
      <c r="F412" t="s">
        <v>50</v>
      </c>
      <c r="G412" t="s">
        <v>10</v>
      </c>
      <c r="H412" t="s">
        <v>133</v>
      </c>
      <c r="I412" s="30">
        <v>0</v>
      </c>
      <c r="J412" s="31">
        <f t="shared" si="19"/>
        <v>0</v>
      </c>
      <c r="K412" s="31">
        <f t="shared" si="20"/>
        <v>0</v>
      </c>
    </row>
    <row r="413" spans="1:11" x14ac:dyDescent="0.25">
      <c r="A413" s="29" t="str">
        <f t="shared" si="18"/>
        <v>W4-State-Owned Non-IMD-MRSA West-STAR</v>
      </c>
      <c r="B413" s="29" t="s">
        <v>31</v>
      </c>
      <c r="C413" t="s">
        <v>32</v>
      </c>
      <c r="D413" s="28">
        <v>64568895.998257898</v>
      </c>
      <c r="E413" t="s">
        <v>32</v>
      </c>
      <c r="F413" t="s">
        <v>9</v>
      </c>
      <c r="G413" t="s">
        <v>10</v>
      </c>
      <c r="H413" t="s">
        <v>133</v>
      </c>
      <c r="I413" s="30">
        <v>0</v>
      </c>
      <c r="J413" s="31">
        <f t="shared" si="19"/>
        <v>0</v>
      </c>
      <c r="K413" s="31">
        <f t="shared" si="20"/>
        <v>0</v>
      </c>
    </row>
    <row r="414" spans="1:11" x14ac:dyDescent="0.25">
      <c r="A414" s="29" t="str">
        <f t="shared" si="18"/>
        <v>KJ-State-Owned Non-IMD-MRSA West-STAR Kids</v>
      </c>
      <c r="B414" s="29" t="s">
        <v>95</v>
      </c>
      <c r="C414" t="s">
        <v>8</v>
      </c>
      <c r="D414" s="28">
        <v>34500343.548937708</v>
      </c>
      <c r="E414" t="s">
        <v>8</v>
      </c>
      <c r="F414" t="s">
        <v>9</v>
      </c>
      <c r="G414" t="s">
        <v>6</v>
      </c>
      <c r="H414" t="s">
        <v>133</v>
      </c>
      <c r="I414" s="30">
        <v>0</v>
      </c>
      <c r="J414" s="31">
        <f t="shared" si="19"/>
        <v>0</v>
      </c>
      <c r="K414" s="31">
        <f t="shared" si="20"/>
        <v>0</v>
      </c>
    </row>
    <row r="415" spans="1:11" x14ac:dyDescent="0.25">
      <c r="A415" s="29" t="str">
        <f t="shared" si="18"/>
        <v>W3-State-Owned Non-IMD-MRSA West-STAR</v>
      </c>
      <c r="B415" s="29" t="s">
        <v>7</v>
      </c>
      <c r="C415" t="s">
        <v>8</v>
      </c>
      <c r="D415" s="28">
        <v>142019144.20072874</v>
      </c>
      <c r="E415" t="s">
        <v>8</v>
      </c>
      <c r="F415" t="s">
        <v>9</v>
      </c>
      <c r="G415" t="s">
        <v>10</v>
      </c>
      <c r="H415" t="s">
        <v>133</v>
      </c>
      <c r="I415" s="30">
        <v>0</v>
      </c>
      <c r="J415" s="31">
        <f t="shared" si="19"/>
        <v>0</v>
      </c>
      <c r="K415" s="31">
        <f t="shared" si="20"/>
        <v>0</v>
      </c>
    </row>
    <row r="416" spans="1:11" x14ac:dyDescent="0.25">
      <c r="A416" s="29" t="str">
        <f t="shared" si="18"/>
        <v>W6-State-Owned Non-IMD-MRSA West-STAR+PLUS</v>
      </c>
      <c r="B416" s="29" t="s">
        <v>26</v>
      </c>
      <c r="C416" t="s">
        <v>8</v>
      </c>
      <c r="D416" s="28">
        <v>191996398.46751004</v>
      </c>
      <c r="E416" t="s">
        <v>8</v>
      </c>
      <c r="F416" t="s">
        <v>9</v>
      </c>
      <c r="G416" t="s">
        <v>14</v>
      </c>
      <c r="H416" t="s">
        <v>133</v>
      </c>
      <c r="I416" s="30">
        <v>0</v>
      </c>
      <c r="J416" s="31">
        <f t="shared" si="19"/>
        <v>0</v>
      </c>
      <c r="K416" s="31">
        <f t="shared" si="20"/>
        <v>0</v>
      </c>
    </row>
    <row r="417" spans="1:11" x14ac:dyDescent="0.25">
      <c r="A417" s="29" t="str">
        <f t="shared" si="18"/>
        <v>K6-State-Owned Non-IMD-MRSA West-STAR Kids</v>
      </c>
      <c r="B417" s="29" t="s">
        <v>110</v>
      </c>
      <c r="C417" t="s">
        <v>21</v>
      </c>
      <c r="D417" s="28">
        <v>27273208.130979251</v>
      </c>
      <c r="E417" t="s">
        <v>21</v>
      </c>
      <c r="F417" t="s">
        <v>9</v>
      </c>
      <c r="G417" t="s">
        <v>6</v>
      </c>
      <c r="H417" t="s">
        <v>133</v>
      </c>
      <c r="I417" s="30">
        <v>0</v>
      </c>
      <c r="J417" s="31">
        <f t="shared" si="19"/>
        <v>0</v>
      </c>
      <c r="K417" s="31">
        <f t="shared" si="20"/>
        <v>0</v>
      </c>
    </row>
    <row r="418" spans="1:11" x14ac:dyDescent="0.25">
      <c r="A418" s="29" t="str">
        <f t="shared" si="18"/>
        <v>W2-State-Owned Non-IMD-MRSA West-STAR</v>
      </c>
      <c r="B418" s="29" t="s">
        <v>64</v>
      </c>
      <c r="C418" t="s">
        <v>21</v>
      </c>
      <c r="D418" s="28">
        <v>42901874.610179693</v>
      </c>
      <c r="E418" t="s">
        <v>21</v>
      </c>
      <c r="F418" t="s">
        <v>9</v>
      </c>
      <c r="G418" t="s">
        <v>10</v>
      </c>
      <c r="H418" t="s">
        <v>133</v>
      </c>
      <c r="I418" s="30">
        <v>0</v>
      </c>
      <c r="J418" s="31">
        <f t="shared" si="19"/>
        <v>0</v>
      </c>
      <c r="K418" s="31">
        <f t="shared" si="20"/>
        <v>0</v>
      </c>
    </row>
    <row r="419" spans="1:11" x14ac:dyDescent="0.25">
      <c r="A419" s="29" t="str">
        <f t="shared" si="18"/>
        <v>W5-State-Owned Non-IMD-MRSA West-STAR+PLUS</v>
      </c>
      <c r="B419" s="29" t="s">
        <v>88</v>
      </c>
      <c r="C419" t="s">
        <v>21</v>
      </c>
      <c r="D419" s="28">
        <v>131135867.8671295</v>
      </c>
      <c r="E419" t="s">
        <v>21</v>
      </c>
      <c r="F419" t="s">
        <v>9</v>
      </c>
      <c r="G419" t="s">
        <v>14</v>
      </c>
      <c r="H419" t="s">
        <v>133</v>
      </c>
      <c r="I419" s="30">
        <v>0</v>
      </c>
      <c r="J419" s="31">
        <f t="shared" si="19"/>
        <v>0</v>
      </c>
      <c r="K419" s="31">
        <f t="shared" si="20"/>
        <v>0</v>
      </c>
    </row>
    <row r="420" spans="1:11" x14ac:dyDescent="0.25">
      <c r="A420" s="29" t="str">
        <f t="shared" si="18"/>
        <v>82-State-Owned Non-IMD-Nueces-STAR</v>
      </c>
      <c r="B420" s="29">
        <v>82</v>
      </c>
      <c r="C420" t="s">
        <v>33</v>
      </c>
      <c r="D420" s="28">
        <v>145062791.30950171</v>
      </c>
      <c r="E420" t="s">
        <v>33</v>
      </c>
      <c r="F420" t="s">
        <v>24</v>
      </c>
      <c r="G420" t="s">
        <v>10</v>
      </c>
      <c r="H420" t="s">
        <v>133</v>
      </c>
      <c r="I420" s="30">
        <v>0</v>
      </c>
      <c r="J420" s="31">
        <f t="shared" si="19"/>
        <v>0</v>
      </c>
      <c r="K420" s="31">
        <f t="shared" si="20"/>
        <v>0</v>
      </c>
    </row>
    <row r="421" spans="1:11" x14ac:dyDescent="0.25">
      <c r="A421" s="29" t="str">
        <f t="shared" si="18"/>
        <v>KD-State-Owned Non-IMD-Nueces-STAR Kids</v>
      </c>
      <c r="B421" s="29" t="s">
        <v>75</v>
      </c>
      <c r="C421" t="s">
        <v>33</v>
      </c>
      <c r="D421" s="28">
        <v>37015267.573386945</v>
      </c>
      <c r="E421" t="s">
        <v>33</v>
      </c>
      <c r="F421" t="s">
        <v>24</v>
      </c>
      <c r="G421" t="s">
        <v>6</v>
      </c>
      <c r="H421" t="s">
        <v>133</v>
      </c>
      <c r="I421" s="30">
        <v>0</v>
      </c>
      <c r="J421" s="31">
        <f t="shared" si="19"/>
        <v>0</v>
      </c>
      <c r="K421" s="31">
        <f t="shared" si="20"/>
        <v>0</v>
      </c>
    </row>
    <row r="422" spans="1:11" x14ac:dyDescent="0.25">
      <c r="A422" s="29" t="str">
        <f t="shared" si="18"/>
        <v>83-State-Owned Non-IMD-Nueces-STAR</v>
      </c>
      <c r="B422" s="29">
        <v>83</v>
      </c>
      <c r="C422" t="s">
        <v>8</v>
      </c>
      <c r="D422" s="28">
        <v>42607863.415721826</v>
      </c>
      <c r="E422" t="s">
        <v>8</v>
      </c>
      <c r="F422" t="s">
        <v>24</v>
      </c>
      <c r="G422" t="s">
        <v>10</v>
      </c>
      <c r="H422" t="s">
        <v>133</v>
      </c>
      <c r="I422" s="30">
        <v>0</v>
      </c>
      <c r="J422" s="31">
        <f t="shared" si="19"/>
        <v>0</v>
      </c>
      <c r="K422" s="31">
        <f t="shared" si="20"/>
        <v>0</v>
      </c>
    </row>
    <row r="423" spans="1:11" x14ac:dyDescent="0.25">
      <c r="A423" s="29" t="str">
        <f t="shared" si="18"/>
        <v>86-State-Owned Non-IMD-NUECES-STAR+PLUS</v>
      </c>
      <c r="B423" s="29">
        <v>86</v>
      </c>
      <c r="C423" t="s">
        <v>8</v>
      </c>
      <c r="D423" s="28">
        <v>151244440.48907313</v>
      </c>
      <c r="E423" t="s">
        <v>8</v>
      </c>
      <c r="F423" t="s">
        <v>148</v>
      </c>
      <c r="G423" t="s">
        <v>14</v>
      </c>
      <c r="H423" t="s">
        <v>133</v>
      </c>
      <c r="I423" s="30">
        <v>0</v>
      </c>
      <c r="J423" s="31">
        <f t="shared" si="19"/>
        <v>0</v>
      </c>
      <c r="K423" s="31">
        <f t="shared" si="20"/>
        <v>0</v>
      </c>
    </row>
    <row r="424" spans="1:11" x14ac:dyDescent="0.25">
      <c r="A424" s="29" t="str">
        <f t="shared" si="18"/>
        <v>KV-State-Owned Non-IMD-Nueces-STAR Kids</v>
      </c>
      <c r="B424" s="29" t="s">
        <v>78</v>
      </c>
      <c r="C424" t="s">
        <v>8</v>
      </c>
      <c r="D424" s="28">
        <v>15240733.623586046</v>
      </c>
      <c r="E424" t="s">
        <v>8</v>
      </c>
      <c r="F424" t="s">
        <v>24</v>
      </c>
      <c r="G424" t="s">
        <v>6</v>
      </c>
      <c r="H424" t="s">
        <v>133</v>
      </c>
      <c r="I424" s="30">
        <v>0</v>
      </c>
      <c r="J424" s="31">
        <f t="shared" si="19"/>
        <v>0</v>
      </c>
      <c r="K424" s="31">
        <f t="shared" si="20"/>
        <v>0</v>
      </c>
    </row>
    <row r="425" spans="1:11" x14ac:dyDescent="0.25">
      <c r="A425" s="29" t="str">
        <f t="shared" si="18"/>
        <v>85-State-Owned Non-IMD-Nueces-STAR+PLUS</v>
      </c>
      <c r="B425" s="29">
        <v>85</v>
      </c>
      <c r="C425" t="s">
        <v>12</v>
      </c>
      <c r="D425" s="28">
        <v>0</v>
      </c>
      <c r="E425" t="s">
        <v>12</v>
      </c>
      <c r="F425" t="s">
        <v>24</v>
      </c>
      <c r="G425" t="s">
        <v>14</v>
      </c>
      <c r="H425" t="s">
        <v>133</v>
      </c>
      <c r="I425" s="30">
        <v>0</v>
      </c>
      <c r="J425" s="31">
        <f t="shared" si="19"/>
        <v>0</v>
      </c>
      <c r="K425" s="31">
        <f t="shared" si="20"/>
        <v>0</v>
      </c>
    </row>
    <row r="426" spans="1:11" x14ac:dyDescent="0.25">
      <c r="A426" s="29" t="str">
        <f t="shared" si="18"/>
        <v>2Q-State-Owned Non-IMD-Nueces-STAR</v>
      </c>
      <c r="B426" s="29" t="s">
        <v>38</v>
      </c>
      <c r="C426" t="s">
        <v>12</v>
      </c>
      <c r="D426" s="28">
        <v>5257753.9409959782</v>
      </c>
      <c r="E426" t="s">
        <v>12</v>
      </c>
      <c r="F426" t="s">
        <v>24</v>
      </c>
      <c r="G426" t="s">
        <v>10</v>
      </c>
      <c r="H426" t="s">
        <v>133</v>
      </c>
      <c r="I426" s="30">
        <v>0</v>
      </c>
      <c r="J426" s="31">
        <f t="shared" si="19"/>
        <v>0</v>
      </c>
      <c r="K426" s="31">
        <f t="shared" si="20"/>
        <v>0</v>
      </c>
    </row>
    <row r="427" spans="1:11" x14ac:dyDescent="0.25">
      <c r="A427" s="29" t="str">
        <f t="shared" si="18"/>
        <v>S9-State-Owned Non-IMD-Nueces-STAR+PLUS</v>
      </c>
      <c r="B427" s="29" t="s">
        <v>89</v>
      </c>
      <c r="C427" t="s">
        <v>21</v>
      </c>
      <c r="D427" s="28">
        <v>77968692.176016152</v>
      </c>
      <c r="E427" t="s">
        <v>21</v>
      </c>
      <c r="F427" t="s">
        <v>24</v>
      </c>
      <c r="G427" t="s">
        <v>14</v>
      </c>
      <c r="H427" t="s">
        <v>133</v>
      </c>
      <c r="I427" s="30">
        <v>0</v>
      </c>
      <c r="J427" s="31">
        <f t="shared" si="19"/>
        <v>0</v>
      </c>
      <c r="K427" s="31">
        <f t="shared" si="20"/>
        <v>0</v>
      </c>
    </row>
    <row r="428" spans="1:11" x14ac:dyDescent="0.25">
      <c r="A428" s="29" t="str">
        <f t="shared" si="18"/>
        <v>67-State-Owned Non-IMD-Tarrant-STAR</v>
      </c>
      <c r="B428" s="29">
        <v>67</v>
      </c>
      <c r="C428" t="s">
        <v>23</v>
      </c>
      <c r="D428" s="28">
        <v>135330514.23795912</v>
      </c>
      <c r="E428" t="s">
        <v>23</v>
      </c>
      <c r="F428" t="s">
        <v>39</v>
      </c>
      <c r="G428" t="s">
        <v>10</v>
      </c>
      <c r="H428" t="s">
        <v>133</v>
      </c>
      <c r="I428" s="30">
        <v>0</v>
      </c>
      <c r="J428" s="31">
        <f t="shared" si="19"/>
        <v>0</v>
      </c>
      <c r="K428" s="31">
        <f t="shared" si="20"/>
        <v>0</v>
      </c>
    </row>
    <row r="429" spans="1:11" x14ac:dyDescent="0.25">
      <c r="A429" s="29" t="str">
        <f t="shared" si="18"/>
        <v>K1-State-Owned Non-IMD-Tarrant-STAR Kids</v>
      </c>
      <c r="B429" s="29" t="s">
        <v>112</v>
      </c>
      <c r="C429" t="s">
        <v>23</v>
      </c>
      <c r="D429" s="28">
        <v>57270474.172985107</v>
      </c>
      <c r="E429" t="s">
        <v>23</v>
      </c>
      <c r="F429" t="s">
        <v>39</v>
      </c>
      <c r="G429" t="s">
        <v>6</v>
      </c>
      <c r="H429" t="s">
        <v>133</v>
      </c>
      <c r="I429" s="30">
        <v>0</v>
      </c>
      <c r="J429" s="31">
        <f t="shared" si="19"/>
        <v>0</v>
      </c>
      <c r="K429" s="31">
        <f t="shared" si="20"/>
        <v>0</v>
      </c>
    </row>
    <row r="430" spans="1:11" x14ac:dyDescent="0.25">
      <c r="A430" s="29" t="str">
        <f t="shared" si="18"/>
        <v>66-State-Owned Non-IMD-Tarrant-STAR</v>
      </c>
      <c r="B430" s="29">
        <v>66</v>
      </c>
      <c r="C430" t="s">
        <v>46</v>
      </c>
      <c r="D430" s="28">
        <v>172252231.75210327</v>
      </c>
      <c r="E430" t="s">
        <v>46</v>
      </c>
      <c r="F430" t="s">
        <v>39</v>
      </c>
      <c r="G430" t="s">
        <v>10</v>
      </c>
      <c r="H430" t="s">
        <v>133</v>
      </c>
      <c r="I430" s="30">
        <v>0</v>
      </c>
      <c r="J430" s="31">
        <f t="shared" si="19"/>
        <v>0</v>
      </c>
      <c r="K430" s="31">
        <f t="shared" si="20"/>
        <v>0</v>
      </c>
    </row>
    <row r="431" spans="1:11" x14ac:dyDescent="0.25">
      <c r="A431" s="29" t="str">
        <f t="shared" si="18"/>
        <v>KB-State-Owned Non-IMD-Tarrant-STAR Kids</v>
      </c>
      <c r="B431" s="29" t="s">
        <v>59</v>
      </c>
      <c r="C431" t="s">
        <v>46</v>
      </c>
      <c r="D431" s="28">
        <v>119536239.17575553</v>
      </c>
      <c r="E431" t="s">
        <v>46</v>
      </c>
      <c r="F431" t="s">
        <v>39</v>
      </c>
      <c r="G431" t="s">
        <v>6</v>
      </c>
      <c r="H431" t="s">
        <v>133</v>
      </c>
      <c r="I431" s="30">
        <v>0</v>
      </c>
      <c r="J431" s="31">
        <f t="shared" si="19"/>
        <v>0</v>
      </c>
      <c r="K431" s="31">
        <f t="shared" si="20"/>
        <v>0</v>
      </c>
    </row>
    <row r="432" spans="1:11" x14ac:dyDescent="0.25">
      <c r="A432" s="29" t="str">
        <f t="shared" si="18"/>
        <v>P1-State-Owned Non-IMD-Tarrant-STAR+PLUS</v>
      </c>
      <c r="B432" s="29" t="s">
        <v>42</v>
      </c>
      <c r="C432" t="s">
        <v>28</v>
      </c>
      <c r="D432" s="28">
        <v>235486294.86119333</v>
      </c>
      <c r="E432" t="s">
        <v>28</v>
      </c>
      <c r="F432" t="s">
        <v>39</v>
      </c>
      <c r="G432" t="s">
        <v>14</v>
      </c>
      <c r="H432" t="s">
        <v>133</v>
      </c>
      <c r="I432" s="30">
        <v>0</v>
      </c>
      <c r="J432" s="31">
        <f t="shared" si="19"/>
        <v>0</v>
      </c>
      <c r="K432" s="31">
        <f t="shared" si="20"/>
        <v>0</v>
      </c>
    </row>
    <row r="433" spans="1:11" x14ac:dyDescent="0.25">
      <c r="A433" s="29" t="str">
        <f t="shared" si="18"/>
        <v>S8-State-Owned Non-IMD-Tarrant-STAR+PLUS</v>
      </c>
      <c r="B433" s="29" t="s">
        <v>73</v>
      </c>
      <c r="C433" t="s">
        <v>12</v>
      </c>
      <c r="D433" s="28">
        <v>219937005.70227188</v>
      </c>
      <c r="E433" t="s">
        <v>12</v>
      </c>
      <c r="F433" t="s">
        <v>39</v>
      </c>
      <c r="G433" t="s">
        <v>14</v>
      </c>
      <c r="H433" t="s">
        <v>133</v>
      </c>
      <c r="I433" s="30">
        <v>0</v>
      </c>
      <c r="J433" s="31">
        <f t="shared" si="19"/>
        <v>0</v>
      </c>
      <c r="K433" s="31">
        <f t="shared" si="20"/>
        <v>0</v>
      </c>
    </row>
    <row r="434" spans="1:11" x14ac:dyDescent="0.25">
      <c r="A434" s="29" t="str">
        <f t="shared" si="18"/>
        <v>63-State-Owned Non-IMD-Tarrant-STAR</v>
      </c>
      <c r="B434" s="29">
        <v>63</v>
      </c>
      <c r="C434" t="s">
        <v>21</v>
      </c>
      <c r="D434" s="28">
        <v>163914791.83359605</v>
      </c>
      <c r="E434" t="s">
        <v>21</v>
      </c>
      <c r="F434" t="s">
        <v>39</v>
      </c>
      <c r="G434" t="s">
        <v>10</v>
      </c>
      <c r="H434" t="s">
        <v>133</v>
      </c>
      <c r="I434" s="30">
        <v>0</v>
      </c>
      <c r="J434" s="31">
        <f t="shared" si="19"/>
        <v>0</v>
      </c>
      <c r="K434" s="31">
        <f t="shared" si="20"/>
        <v>0</v>
      </c>
    </row>
    <row r="435" spans="1:11" x14ac:dyDescent="0.25">
      <c r="A435" s="29" t="str">
        <f t="shared" si="18"/>
        <v>69-State-Owned Non-IMD-Tarrant-STAR+PLUS</v>
      </c>
      <c r="B435" s="29">
        <v>69</v>
      </c>
      <c r="C435" t="s">
        <v>21</v>
      </c>
      <c r="D435" s="28">
        <v>0</v>
      </c>
      <c r="E435" t="s">
        <v>21</v>
      </c>
      <c r="F435" t="s">
        <v>39</v>
      </c>
      <c r="G435" t="s">
        <v>14</v>
      </c>
      <c r="H435" t="s">
        <v>133</v>
      </c>
      <c r="I435" s="30">
        <v>0</v>
      </c>
      <c r="J435" s="31">
        <f t="shared" si="19"/>
        <v>0</v>
      </c>
      <c r="K435" s="31">
        <f t="shared" si="20"/>
        <v>0</v>
      </c>
    </row>
    <row r="436" spans="1:11" x14ac:dyDescent="0.25">
      <c r="A436" s="29" t="str">
        <f t="shared" si="18"/>
        <v>1P-State-Owned Non-IMD-Travis-STAR</v>
      </c>
      <c r="B436" s="29" t="s">
        <v>53</v>
      </c>
      <c r="C436" t="s">
        <v>48</v>
      </c>
      <c r="D436" s="28">
        <v>58547453.556995392</v>
      </c>
      <c r="E436" t="s">
        <v>48</v>
      </c>
      <c r="F436" t="s">
        <v>41</v>
      </c>
      <c r="G436" t="s">
        <v>10</v>
      </c>
      <c r="H436" t="s">
        <v>133</v>
      </c>
      <c r="I436" s="30">
        <v>0</v>
      </c>
      <c r="J436" s="31">
        <f t="shared" si="19"/>
        <v>0</v>
      </c>
      <c r="K436" s="31">
        <f t="shared" si="20"/>
        <v>0</v>
      </c>
    </row>
    <row r="437" spans="1:11" x14ac:dyDescent="0.25">
      <c r="A437" s="29" t="str">
        <f t="shared" si="18"/>
        <v>K8-State-Owned Non-IMD-Travis-STAR Kids</v>
      </c>
      <c r="B437" s="29" t="s">
        <v>60</v>
      </c>
      <c r="C437" t="s">
        <v>48</v>
      </c>
      <c r="D437" s="28">
        <v>52809085.147945374</v>
      </c>
      <c r="E437" t="s">
        <v>48</v>
      </c>
      <c r="F437" t="s">
        <v>41</v>
      </c>
      <c r="G437" t="s">
        <v>6</v>
      </c>
      <c r="H437" t="s">
        <v>133</v>
      </c>
      <c r="I437" s="30">
        <v>0</v>
      </c>
      <c r="J437" s="31">
        <f t="shared" si="19"/>
        <v>0</v>
      </c>
      <c r="K437" s="31">
        <f t="shared" si="20"/>
        <v>0</v>
      </c>
    </row>
    <row r="438" spans="1:11" x14ac:dyDescent="0.25">
      <c r="A438" s="29" t="str">
        <f t="shared" si="18"/>
        <v>1A-State-Owned Non-IMD-Travis-STAR</v>
      </c>
      <c r="B438" s="29" t="s">
        <v>67</v>
      </c>
      <c r="C438" t="s">
        <v>68</v>
      </c>
      <c r="D438" s="28">
        <v>36142099.756370462</v>
      </c>
      <c r="E438" t="s">
        <v>68</v>
      </c>
      <c r="F438" t="s">
        <v>41</v>
      </c>
      <c r="G438" t="s">
        <v>10</v>
      </c>
      <c r="H438" t="s">
        <v>133</v>
      </c>
      <c r="I438" s="30">
        <v>0</v>
      </c>
      <c r="J438" s="31">
        <f t="shared" si="19"/>
        <v>0</v>
      </c>
      <c r="K438" s="31">
        <f t="shared" si="20"/>
        <v>0</v>
      </c>
    </row>
    <row r="439" spans="1:11" x14ac:dyDescent="0.25">
      <c r="A439" s="29" t="str">
        <f t="shared" si="18"/>
        <v>10-State-Owned Non-IMD-Travis-STAR</v>
      </c>
      <c r="B439" s="29">
        <v>10</v>
      </c>
      <c r="C439" t="s">
        <v>8</v>
      </c>
      <c r="D439" s="28">
        <v>136746786.58941141</v>
      </c>
      <c r="E439" t="s">
        <v>8</v>
      </c>
      <c r="F439" t="s">
        <v>41</v>
      </c>
      <c r="G439" t="s">
        <v>10</v>
      </c>
      <c r="H439" t="s">
        <v>133</v>
      </c>
      <c r="I439" s="30">
        <v>0</v>
      </c>
      <c r="J439" s="31">
        <f t="shared" si="19"/>
        <v>0</v>
      </c>
      <c r="K439" s="31">
        <f t="shared" si="20"/>
        <v>0</v>
      </c>
    </row>
    <row r="440" spans="1:11" x14ac:dyDescent="0.25">
      <c r="A440" s="29" t="str">
        <f t="shared" si="18"/>
        <v>KL-State-Owned Non-IMD-Travis-STAR Kids</v>
      </c>
      <c r="B440" s="29" t="s">
        <v>40</v>
      </c>
      <c r="C440" t="s">
        <v>8</v>
      </c>
      <c r="D440" s="28">
        <v>33624125.62061967</v>
      </c>
      <c r="E440" t="s">
        <v>8</v>
      </c>
      <c r="F440" t="s">
        <v>41</v>
      </c>
      <c r="G440" t="s">
        <v>6</v>
      </c>
      <c r="H440" t="s">
        <v>133</v>
      </c>
      <c r="I440" s="30">
        <v>0</v>
      </c>
      <c r="J440" s="31">
        <f t="shared" si="19"/>
        <v>0</v>
      </c>
      <c r="K440" s="31">
        <f t="shared" si="20"/>
        <v>0</v>
      </c>
    </row>
    <row r="441" spans="1:11" x14ac:dyDescent="0.25">
      <c r="A441" s="29" t="str">
        <f t="shared" si="18"/>
        <v>S4-State-Owned Non-IMD-Travis-STAR+PLUS</v>
      </c>
      <c r="B441" s="29" t="s">
        <v>82</v>
      </c>
      <c r="C441" t="s">
        <v>8</v>
      </c>
      <c r="D441" s="28">
        <v>70259916.127238616</v>
      </c>
      <c r="E441" t="s">
        <v>8</v>
      </c>
      <c r="F441" t="s">
        <v>41</v>
      </c>
      <c r="G441" t="s">
        <v>14</v>
      </c>
      <c r="H441" t="s">
        <v>133</v>
      </c>
      <c r="I441" s="30">
        <v>0</v>
      </c>
      <c r="J441" s="31">
        <f t="shared" si="19"/>
        <v>0</v>
      </c>
      <c r="K441" s="31">
        <f t="shared" si="20"/>
        <v>0</v>
      </c>
    </row>
    <row r="442" spans="1:11" x14ac:dyDescent="0.25">
      <c r="A442" s="29" t="str">
        <f t="shared" si="18"/>
        <v>18-State-Owned Non-IMD-Travis-STAR+PLUS</v>
      </c>
      <c r="B442" s="29">
        <v>18</v>
      </c>
      <c r="C442" t="s">
        <v>12</v>
      </c>
      <c r="D442" s="28">
        <v>189151546.85698593</v>
      </c>
      <c r="E442" t="s">
        <v>12</v>
      </c>
      <c r="F442" t="s">
        <v>41</v>
      </c>
      <c r="G442" t="s">
        <v>14</v>
      </c>
      <c r="H442" t="s">
        <v>133</v>
      </c>
      <c r="I442" s="30">
        <v>0</v>
      </c>
      <c r="J442" s="31">
        <f t="shared" si="19"/>
        <v>0</v>
      </c>
      <c r="K442" s="31">
        <f t="shared" si="20"/>
        <v>0</v>
      </c>
    </row>
    <row r="443" spans="1:11" x14ac:dyDescent="0.25">
      <c r="A443" s="29" t="str">
        <f t="shared" si="18"/>
        <v>19-State-Owned Non-IMD-Travis-STAR+PLUS</v>
      </c>
      <c r="B443" s="29">
        <v>19</v>
      </c>
      <c r="C443" t="s">
        <v>21</v>
      </c>
      <c r="D443" s="28">
        <v>0</v>
      </c>
      <c r="E443" t="s">
        <v>21</v>
      </c>
      <c r="F443" t="s">
        <v>41</v>
      </c>
      <c r="G443" t="s">
        <v>14</v>
      </c>
      <c r="H443" t="s">
        <v>133</v>
      </c>
      <c r="I443" s="30">
        <v>0</v>
      </c>
      <c r="J443" s="31">
        <f t="shared" si="19"/>
        <v>0</v>
      </c>
      <c r="K443" s="31">
        <f t="shared" si="20"/>
        <v>0</v>
      </c>
    </row>
  </sheetData>
  <autoFilter ref="B3:K443" xr:uid="{00000000-0001-0000-0000-000000000000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1A032-279B-4811-B2F1-2337622E5158}">
  <dimension ref="A1:O443"/>
  <sheetViews>
    <sheetView zoomScale="85" zoomScaleNormal="85" workbookViewId="0"/>
  </sheetViews>
  <sheetFormatPr defaultRowHeight="15" x14ac:dyDescent="0.25"/>
  <cols>
    <col min="1" max="1" width="19.42578125" bestFit="1" customWidth="1"/>
    <col min="3" max="3" width="37.5703125" bestFit="1" customWidth="1"/>
    <col min="4" max="4" width="18.42578125" customWidth="1"/>
    <col min="5" max="5" width="37.5703125" bestFit="1" customWidth="1"/>
    <col min="6" max="6" width="14.5703125" bestFit="1" customWidth="1"/>
    <col min="7" max="7" width="13.140625" customWidth="1"/>
    <col min="8" max="8" width="10.5703125" customWidth="1"/>
    <col min="9" max="9" width="25.42578125" customWidth="1"/>
    <col min="10" max="10" width="17.5703125" bestFit="1" customWidth="1"/>
    <col min="11" max="11" width="16.140625" bestFit="1" customWidth="1"/>
    <col min="12" max="12" width="16.5703125" customWidth="1"/>
    <col min="13" max="13" width="16" customWidth="1"/>
    <col min="14" max="14" width="16.5703125" customWidth="1"/>
    <col min="15" max="15" width="16.42578125" customWidth="1"/>
  </cols>
  <sheetData>
    <row r="1" spans="1:15" ht="45" x14ac:dyDescent="0.25">
      <c r="A1" s="5"/>
      <c r="J1" s="10" t="s">
        <v>135</v>
      </c>
      <c r="K1" s="30">
        <v>0.39990000000000003</v>
      </c>
      <c r="O1" s="31"/>
    </row>
    <row r="2" spans="1:15" x14ac:dyDescent="0.25">
      <c r="J2" s="31">
        <f>SUM(J4:J443)</f>
        <v>659616262.97000015</v>
      </c>
      <c r="K2" s="31">
        <f>SUM(K4:K443)</f>
        <v>284882987.06000012</v>
      </c>
      <c r="L2" s="31">
        <f t="shared" ref="L2:O2" si="0">SUM(L4:L443)</f>
        <v>334442200.11999995</v>
      </c>
      <c r="M2" s="31">
        <f t="shared" si="0"/>
        <v>144442910.73999998</v>
      </c>
      <c r="N2" s="31">
        <f t="shared" si="0"/>
        <v>325174062.8499999</v>
      </c>
      <c r="O2" s="31">
        <f t="shared" si="0"/>
        <v>140440076.32000005</v>
      </c>
    </row>
    <row r="3" spans="1:15" ht="75" x14ac:dyDescent="0.25">
      <c r="A3" s="27" t="s">
        <v>144</v>
      </c>
      <c r="B3" s="40" t="s">
        <v>0</v>
      </c>
      <c r="C3" s="41" t="s">
        <v>1</v>
      </c>
      <c r="D3" s="42" t="s">
        <v>126</v>
      </c>
      <c r="E3" s="41" t="s">
        <v>127</v>
      </c>
      <c r="F3" s="41" t="s">
        <v>128</v>
      </c>
      <c r="G3" s="42" t="s">
        <v>2</v>
      </c>
      <c r="H3" s="41" t="s">
        <v>129</v>
      </c>
      <c r="I3" s="42" t="s">
        <v>130</v>
      </c>
      <c r="J3" s="43" t="s">
        <v>134</v>
      </c>
      <c r="K3" s="43" t="s">
        <v>139</v>
      </c>
      <c r="L3" s="44" t="s">
        <v>131</v>
      </c>
      <c r="M3" s="44" t="s">
        <v>137</v>
      </c>
      <c r="N3" s="35" t="s">
        <v>136</v>
      </c>
      <c r="O3" s="36" t="s">
        <v>138</v>
      </c>
    </row>
    <row r="4" spans="1:15" x14ac:dyDescent="0.25">
      <c r="A4" t="str">
        <f>_xlfn.CONCAT(B4,"-",H4,"-",F4,"-",G4)</f>
        <v>10-Urban-Travis-STAR</v>
      </c>
      <c r="B4" s="29">
        <v>10</v>
      </c>
      <c r="C4" t="str">
        <f>INDEX('[1]Forecasting Data'!$C$1:$C$1321,MATCH(B:B,'[1]Forecasting Data'!$B$1:$B$1321,0))</f>
        <v>Superior Health Plan</v>
      </c>
      <c r="D4" s="28">
        <v>274828212.04970443</v>
      </c>
      <c r="E4" t="str">
        <f>INDEX('[1]Forecasting Data'!$F$1:$F$1321,MATCH(B:B,'[1]Forecasting Data'!$B$1:$B$1321,0))</f>
        <v>Superior Health Plan</v>
      </c>
      <c r="F4" t="str">
        <f>INDEX('[1]Forecasting Data'!$G$1:$G$1321,MATCH(B:B,'[1]Forecasting Data'!$B$1:$B$1321,0))</f>
        <v>Travis</v>
      </c>
      <c r="G4" t="str">
        <f>INDEX('[1]Forecasting Data'!$H$1:$H$1321,MATCH(B:B,'[1]Forecasting Data'!$B$1:$B$1321,0))</f>
        <v>STAR</v>
      </c>
      <c r="H4" t="s">
        <v>123</v>
      </c>
      <c r="I4" s="30">
        <f>_xlfn.IFS(G4="STAR Kids",INDEX('[1]ATLIS Percentages'!D:D,MATCH($H:$H&amp;" "&amp;$F:$F,'[1]ATLIS Percentages'!$A:$A,0)),
G4="STAR+PLUS",INDEX('[1]ATLIS Percentages'!E:E,MATCH($H:$H&amp;" "&amp;$F:$F,'[1]ATLIS Percentages'!$A:$A,0)),
G4="STAR",INDEX('[1]ATLIS Percentages'!F:F,MATCH($H:$H&amp;" "&amp;$F:$F,'[1]ATLIS Percentages'!$A:$A,0)))</f>
        <v>0</v>
      </c>
      <c r="J4" s="31">
        <f>ROUND(D4*I4,2)</f>
        <v>0</v>
      </c>
      <c r="K4" s="31">
        <f>ROUND(J4*$K$1*1.08,2)</f>
        <v>0</v>
      </c>
      <c r="L4" s="31">
        <f>INDEX('[1]IGT Calculation_1stHalf'!J:J,MATCH($B:$B&amp;"-"&amp;$H:$H&amp;"-"&amp;$F:$F&amp;"-"&amp;$G:$G,'[1]IGT Calculation_1stHalf'!A:A,0))</f>
        <v>0</v>
      </c>
      <c r="M4" s="31">
        <f>INDEX('[1]IGT Calculation_1stHalf'!K:K,MATCH(B:B&amp;"-"&amp;H:H&amp;"-"&amp;F:F&amp;"-"&amp;G:G,'[1]IGT Calculation_1stHalf'!A:A,0))</f>
        <v>0</v>
      </c>
      <c r="N4" s="37">
        <f>ROUND(J4-L4,2)</f>
        <v>0</v>
      </c>
      <c r="O4" s="38">
        <f>ROUND(N4*$K$1*1.08,2)</f>
        <v>0</v>
      </c>
    </row>
    <row r="5" spans="1:15" x14ac:dyDescent="0.25">
      <c r="A5" t="str">
        <f t="shared" ref="A5:A68" si="1">_xlfn.CONCAT(B5,"-",H5,"-",F5,"-",G5)</f>
        <v>18-Urban-Travis-STAR+PLUS</v>
      </c>
      <c r="B5" s="29">
        <v>18</v>
      </c>
      <c r="C5" t="str">
        <f>INDEX('[1]Forecasting Data'!$C$1:$C$1321,MATCH(B:B,'[1]Forecasting Data'!$B$1:$B$1321,0))</f>
        <v>UnitedHealthCare Community Plan</v>
      </c>
      <c r="D5" s="28">
        <v>362599184.45759612</v>
      </c>
      <c r="E5" t="str">
        <f>INDEX('[1]Forecasting Data'!$F$1:$F$1321,MATCH(B:B,'[1]Forecasting Data'!$B$1:$B$1321,0))</f>
        <v>UnitedHealthCare Community Plan</v>
      </c>
      <c r="F5" t="str">
        <f>INDEX('[1]Forecasting Data'!$G$1:$G$1321,MATCH(B:B,'[1]Forecasting Data'!$B$1:$B$1321,0))</f>
        <v>Travis</v>
      </c>
      <c r="G5" t="str">
        <f>INDEX('[1]Forecasting Data'!$H$1:$H$1321,MATCH(B:B,'[1]Forecasting Data'!$B$1:$B$1321,0))</f>
        <v>STAR+PLUS</v>
      </c>
      <c r="H5" t="s">
        <v>123</v>
      </c>
      <c r="I5" s="30">
        <f>_xlfn.IFS(G5="STAR Kids",INDEX('[1]ATLIS Percentages'!D:D,MATCH($H:$H&amp;" "&amp;$F:$F,'[1]ATLIS Percentages'!$A:$A,0)),
G5="STAR+PLUS",INDEX('[1]ATLIS Percentages'!E:E,MATCH($H:$H&amp;" "&amp;$F:$F,'[1]ATLIS Percentages'!$A:$A,0)),
G5="STAR",INDEX('[1]ATLIS Percentages'!F:F,MATCH($H:$H&amp;" "&amp;$F:$F,'[1]ATLIS Percentages'!$A:$A,0)))</f>
        <v>1.6148722677364648E-2</v>
      </c>
      <c r="J5" s="31">
        <f t="shared" ref="J5:J68" si="2">ROUND(D5*I5,2)</f>
        <v>5855513.6699999999</v>
      </c>
      <c r="K5" s="31">
        <f t="shared" ref="K5:K68" si="3">ROUND(J5*$K$1*1.08,2)</f>
        <v>2528949.5099999998</v>
      </c>
      <c r="L5" s="31">
        <f>INDEX('[1]IGT Calculation_1stHalf'!J:J,MATCH($B:$B&amp;"-"&amp;$H:$H&amp;"-"&amp;$F:$F&amp;"-"&amp;$G:$G,'[1]IGT Calculation_1stHalf'!A:A,0))</f>
        <v>3054555.87</v>
      </c>
      <c r="M5" s="31">
        <f>INDEX('[1]IGT Calculation_1stHalf'!K:K,MATCH(B:B&amp;"-"&amp;H:H&amp;"-"&amp;F:F&amp;"-"&amp;G:G,'[1]IGT Calculation_1stHalf'!A:A,0))</f>
        <v>1319238.24</v>
      </c>
      <c r="N5" s="37">
        <f t="shared" ref="N5:N68" si="4">ROUND(J5-L5,2)</f>
        <v>2800957.8</v>
      </c>
      <c r="O5" s="38">
        <f t="shared" ref="O5:O68" si="5">ROUND(N5*$K$1*1.08,2)</f>
        <v>1209711.27</v>
      </c>
    </row>
    <row r="6" spans="1:15" x14ac:dyDescent="0.25">
      <c r="A6" t="str">
        <f t="shared" si="1"/>
        <v>19-Urban-Travis-STAR+PLUS</v>
      </c>
      <c r="B6" s="29">
        <v>19</v>
      </c>
      <c r="C6" t="str">
        <f>INDEX('[1]Forecasting Data'!$C$1:$C$1321,MATCH(B:B,'[1]Forecasting Data'!$B$1:$B$1321,0))</f>
        <v>Wellpoint</v>
      </c>
      <c r="D6" s="28">
        <v>0</v>
      </c>
      <c r="E6" t="str">
        <f>INDEX('[1]Forecasting Data'!$F$1:$F$1321,MATCH(B:B,'[1]Forecasting Data'!$B$1:$B$1321,0))</f>
        <v>Wellpoint</v>
      </c>
      <c r="F6" t="str">
        <f>INDEX('[1]Forecasting Data'!$G$1:$G$1321,MATCH(B:B,'[1]Forecasting Data'!$B$1:$B$1321,0))</f>
        <v>Travis</v>
      </c>
      <c r="G6" t="str">
        <f>INDEX('[1]Forecasting Data'!$H$1:$H$1321,MATCH(B:B,'[1]Forecasting Data'!$B$1:$B$1321,0))</f>
        <v>STAR+PLUS</v>
      </c>
      <c r="H6" t="s">
        <v>123</v>
      </c>
      <c r="I6" s="30">
        <f>_xlfn.IFS(G6="STAR Kids",INDEX('[1]ATLIS Percentages'!D:D,MATCH($H:$H&amp;" "&amp;$F:$F,'[1]ATLIS Percentages'!$A:$A,0)),
G6="STAR+PLUS",INDEX('[1]ATLIS Percentages'!E:E,MATCH($H:$H&amp;" "&amp;$F:$F,'[1]ATLIS Percentages'!$A:$A,0)),
G6="STAR",INDEX('[1]ATLIS Percentages'!F:F,MATCH($H:$H&amp;" "&amp;$F:$F,'[1]ATLIS Percentages'!$A:$A,0)))</f>
        <v>1.6148722677364648E-2</v>
      </c>
      <c r="J6" s="31">
        <f t="shared" si="2"/>
        <v>0</v>
      </c>
      <c r="K6" s="31">
        <f t="shared" si="3"/>
        <v>0</v>
      </c>
      <c r="L6" s="31">
        <f>INDEX('[1]IGT Calculation_1stHalf'!J:J,MATCH($B:$B&amp;"-"&amp;$H:$H&amp;"-"&amp;$F:$F&amp;"-"&amp;$G:$G,'[1]IGT Calculation_1stHalf'!A:A,0))</f>
        <v>0</v>
      </c>
      <c r="M6" s="31">
        <f>INDEX('[1]IGT Calculation_1stHalf'!K:K,MATCH(B:B&amp;"-"&amp;H:H&amp;"-"&amp;F:F&amp;"-"&amp;G:G,'[1]IGT Calculation_1stHalf'!A:A,0))</f>
        <v>0</v>
      </c>
      <c r="N6" s="37">
        <f t="shared" si="4"/>
        <v>0</v>
      </c>
      <c r="O6" s="38">
        <f t="shared" si="5"/>
        <v>0</v>
      </c>
    </row>
    <row r="7" spans="1:15" x14ac:dyDescent="0.25">
      <c r="A7" t="str">
        <f t="shared" si="1"/>
        <v>31-Urban-EL PASO-STAR</v>
      </c>
      <c r="B7" s="29">
        <v>31</v>
      </c>
      <c r="C7" t="str">
        <f>INDEX('[1]Forecasting Data'!$C$1:$C$1321,MATCH(B:B,'[1]Forecasting Data'!$B$1:$B$1321,0))</f>
        <v>Molina Healthcare of Texas</v>
      </c>
      <c r="D7" s="28">
        <v>15485129.99347626</v>
      </c>
      <c r="E7" t="str">
        <f>INDEX('[1]Forecasting Data'!$F$1:$F$1321,MATCH(B:B,'[1]Forecasting Data'!$B$1:$B$1321,0))</f>
        <v>Molina Healthcare of Texas</v>
      </c>
      <c r="F7" t="str">
        <f>INDEX('[1]Forecasting Data'!$G$1:$G$1321,MATCH(B:B,'[1]Forecasting Data'!$B$1:$B$1321,0))</f>
        <v>EL PASO</v>
      </c>
      <c r="G7" t="str">
        <f>INDEX('[1]Forecasting Data'!$H$1:$H$1321,MATCH(B:B,'[1]Forecasting Data'!$B$1:$B$1321,0))</f>
        <v>STAR</v>
      </c>
      <c r="H7" t="s">
        <v>123</v>
      </c>
      <c r="I7" s="30">
        <f>_xlfn.IFS(G7="STAR Kids",INDEX('[1]ATLIS Percentages'!D:D,MATCH($H:$H&amp;" "&amp;$F:$F,'[1]ATLIS Percentages'!$A:$A,0)),
G7="STAR+PLUS",INDEX('[1]ATLIS Percentages'!E:E,MATCH($H:$H&amp;" "&amp;$F:$F,'[1]ATLIS Percentages'!$A:$A,0)),
G7="STAR",INDEX('[1]ATLIS Percentages'!F:F,MATCH($H:$H&amp;" "&amp;$F:$F,'[1]ATLIS Percentages'!$A:$A,0)))</f>
        <v>0</v>
      </c>
      <c r="J7" s="31">
        <f t="shared" si="2"/>
        <v>0</v>
      </c>
      <c r="K7" s="31">
        <f t="shared" si="3"/>
        <v>0</v>
      </c>
      <c r="L7" s="31">
        <f>INDEX('[1]IGT Calculation_1stHalf'!J:J,MATCH($B:$B&amp;"-"&amp;$H:$H&amp;"-"&amp;$F:$F&amp;"-"&amp;$G:$G,'[1]IGT Calculation_1stHalf'!A:A,0))</f>
        <v>0</v>
      </c>
      <c r="M7" s="31">
        <f>INDEX('[1]IGT Calculation_1stHalf'!K:K,MATCH(B:B&amp;"-"&amp;H:H&amp;"-"&amp;F:F&amp;"-"&amp;G:G,'[1]IGT Calculation_1stHalf'!A:A,0))</f>
        <v>0</v>
      </c>
      <c r="N7" s="37">
        <f t="shared" si="4"/>
        <v>0</v>
      </c>
      <c r="O7" s="38">
        <f t="shared" si="5"/>
        <v>0</v>
      </c>
    </row>
    <row r="8" spans="1:15" x14ac:dyDescent="0.25">
      <c r="A8" t="str">
        <f t="shared" si="1"/>
        <v>33-Urban-EL PASO-STAR+PLUS</v>
      </c>
      <c r="B8" s="29">
        <v>33</v>
      </c>
      <c r="C8" t="str">
        <f>INDEX('[1]Forecasting Data'!$C$1:$C$1321,MATCH(B:B,'[1]Forecasting Data'!$B$1:$B$1321,0))</f>
        <v>Molina Healthcare of Texas</v>
      </c>
      <c r="D8" s="28">
        <v>240220744.86951336</v>
      </c>
      <c r="E8" t="str">
        <f>INDEX('[1]Forecasting Data'!$F$1:$F$1321,MATCH(B:B,'[1]Forecasting Data'!$B$1:$B$1321,0))</f>
        <v>Molina Healthcare of Texas</v>
      </c>
      <c r="F8" t="str">
        <f>INDEX('[1]Forecasting Data'!$G$1:$G$1321,MATCH(B:B,'[1]Forecasting Data'!$B$1:$B$1321,0))</f>
        <v>EL PASO</v>
      </c>
      <c r="G8" t="str">
        <f>INDEX('[1]Forecasting Data'!$H$1:$H$1321,MATCH(B:B,'[1]Forecasting Data'!$B$1:$B$1321,0))</f>
        <v>STAR+PLUS</v>
      </c>
      <c r="H8" t="s">
        <v>123</v>
      </c>
      <c r="I8" s="30">
        <f>_xlfn.IFS(G8="STAR Kids",INDEX('[1]ATLIS Percentages'!D:D,MATCH($H:$H&amp;" "&amp;$F:$F,'[1]ATLIS Percentages'!$A:$A,0)),
G8="STAR+PLUS",INDEX('[1]ATLIS Percentages'!E:E,MATCH($H:$H&amp;" "&amp;$F:$F,'[1]ATLIS Percentages'!$A:$A,0)),
G8="STAR",INDEX('[1]ATLIS Percentages'!F:F,MATCH($H:$H&amp;" "&amp;$F:$F,'[1]ATLIS Percentages'!$A:$A,0)))</f>
        <v>4.3247235776152318E-2</v>
      </c>
      <c r="J8" s="31">
        <f t="shared" si="2"/>
        <v>10388883.189999999</v>
      </c>
      <c r="K8" s="31">
        <f t="shared" si="3"/>
        <v>4486875.54</v>
      </c>
      <c r="L8" s="31">
        <f>INDEX('[1]IGT Calculation_1stHalf'!J:J,MATCH($B:$B&amp;"-"&amp;$H:$H&amp;"-"&amp;$F:$F&amp;"-"&amp;$G:$G,'[1]IGT Calculation_1stHalf'!A:A,0))</f>
        <v>5336497.38</v>
      </c>
      <c r="M8" s="31">
        <f>INDEX('[1]IGT Calculation_1stHalf'!K:K,MATCH(B:B&amp;"-"&amp;H:H&amp;"-"&amp;F:F&amp;"-"&amp;G:G,'[1]IGT Calculation_1stHalf'!A:A,0))</f>
        <v>2304790.5299999998</v>
      </c>
      <c r="N8" s="37">
        <f t="shared" si="4"/>
        <v>5052385.8099999996</v>
      </c>
      <c r="O8" s="38">
        <f t="shared" si="5"/>
        <v>2182085.0099999998</v>
      </c>
    </row>
    <row r="9" spans="1:15" x14ac:dyDescent="0.25">
      <c r="A9" t="str">
        <f t="shared" si="1"/>
        <v>34-Urban-El Paso-STAR+PLUS</v>
      </c>
      <c r="B9" s="29">
        <v>34</v>
      </c>
      <c r="C9" t="str">
        <f>INDEX('[1]Forecasting Data'!$C$1:$C$1321,MATCH(B:B,'[1]Forecasting Data'!$B$1:$B$1321,0))</f>
        <v>Wellpoint</v>
      </c>
      <c r="D9" s="28">
        <v>0</v>
      </c>
      <c r="E9" t="str">
        <f>INDEX('[1]Forecasting Data'!$F$1:$F$1321,MATCH(B:B,'[1]Forecasting Data'!$B$1:$B$1321,0))</f>
        <v>Wellpoint</v>
      </c>
      <c r="F9" t="str">
        <f>INDEX('[1]Forecasting Data'!$G$1:$G$1321,MATCH(B:B,'[1]Forecasting Data'!$B$1:$B$1321,0))</f>
        <v>El Paso</v>
      </c>
      <c r="G9" t="str">
        <f>INDEX('[1]Forecasting Data'!$H$1:$H$1321,MATCH(B:B,'[1]Forecasting Data'!$B$1:$B$1321,0))</f>
        <v>STAR+PLUS</v>
      </c>
      <c r="H9" t="s">
        <v>123</v>
      </c>
      <c r="I9" s="30">
        <f>_xlfn.IFS(G9="STAR Kids",INDEX('[1]ATLIS Percentages'!D:D,MATCH($H:$H&amp;" "&amp;$F:$F,'[1]ATLIS Percentages'!$A:$A,0)),
G9="STAR+PLUS",INDEX('[1]ATLIS Percentages'!E:E,MATCH($H:$H&amp;" "&amp;$F:$F,'[1]ATLIS Percentages'!$A:$A,0)),
G9="STAR",INDEX('[1]ATLIS Percentages'!F:F,MATCH($H:$H&amp;" "&amp;$F:$F,'[1]ATLIS Percentages'!$A:$A,0)))</f>
        <v>4.3247235776152318E-2</v>
      </c>
      <c r="J9" s="31">
        <f t="shared" si="2"/>
        <v>0</v>
      </c>
      <c r="K9" s="31">
        <f t="shared" si="3"/>
        <v>0</v>
      </c>
      <c r="L9" s="31">
        <f>INDEX('[1]IGT Calculation_1stHalf'!J:J,MATCH($B:$B&amp;"-"&amp;$H:$H&amp;"-"&amp;$F:$F&amp;"-"&amp;$G:$G,'[1]IGT Calculation_1stHalf'!A:A,0))</f>
        <v>0</v>
      </c>
      <c r="M9" s="31">
        <f>INDEX('[1]IGT Calculation_1stHalf'!K:K,MATCH(B:B&amp;"-"&amp;H:H&amp;"-"&amp;F:F&amp;"-"&amp;G:G,'[1]IGT Calculation_1stHalf'!A:A,0))</f>
        <v>0</v>
      </c>
      <c r="N9" s="37">
        <f t="shared" si="4"/>
        <v>0</v>
      </c>
      <c r="O9" s="38">
        <f t="shared" si="5"/>
        <v>0</v>
      </c>
    </row>
    <row r="10" spans="1:15" x14ac:dyDescent="0.25">
      <c r="A10" t="str">
        <f t="shared" si="1"/>
        <v>36-Urban-El Paso-STAR</v>
      </c>
      <c r="B10" s="29">
        <v>36</v>
      </c>
      <c r="C10" t="str">
        <f>INDEX('[1]Forecasting Data'!$C$1:$C$1321,MATCH(B:B,'[1]Forecasting Data'!$B$1:$B$1321,0))</f>
        <v>Superior Health Plan</v>
      </c>
      <c r="D10" s="28">
        <v>135301844.79795015</v>
      </c>
      <c r="E10" t="str">
        <f>INDEX('[1]Forecasting Data'!$F$1:$F$1321,MATCH(B:B,'[1]Forecasting Data'!$B$1:$B$1321,0))</f>
        <v>Superior Health Plan</v>
      </c>
      <c r="F10" t="str">
        <f>INDEX('[1]Forecasting Data'!$G$1:$G$1321,MATCH(B:B,'[1]Forecasting Data'!$B$1:$B$1321,0))</f>
        <v>El Paso</v>
      </c>
      <c r="G10" t="str">
        <f>INDEX('[1]Forecasting Data'!$H$1:$H$1321,MATCH(B:B,'[1]Forecasting Data'!$B$1:$B$1321,0))</f>
        <v>STAR</v>
      </c>
      <c r="H10" t="s">
        <v>123</v>
      </c>
      <c r="I10" s="30">
        <f>_xlfn.IFS(G10="STAR Kids",INDEX('[1]ATLIS Percentages'!D:D,MATCH($H:$H&amp;" "&amp;$F:$F,'[1]ATLIS Percentages'!$A:$A,0)),
G10="STAR+PLUS",INDEX('[1]ATLIS Percentages'!E:E,MATCH($H:$H&amp;" "&amp;$F:$F,'[1]ATLIS Percentages'!$A:$A,0)),
G10="STAR",INDEX('[1]ATLIS Percentages'!F:F,MATCH($H:$H&amp;" "&amp;$F:$F,'[1]ATLIS Percentages'!$A:$A,0)))</f>
        <v>0</v>
      </c>
      <c r="J10" s="31">
        <f t="shared" si="2"/>
        <v>0</v>
      </c>
      <c r="K10" s="31">
        <f t="shared" si="3"/>
        <v>0</v>
      </c>
      <c r="L10" s="31">
        <f>INDEX('[1]IGT Calculation_1stHalf'!J:J,MATCH($B:$B&amp;"-"&amp;$H:$H&amp;"-"&amp;$F:$F&amp;"-"&amp;$G:$G,'[1]IGT Calculation_1stHalf'!A:A,0))</f>
        <v>0</v>
      </c>
      <c r="M10" s="31">
        <f>INDEX('[1]IGT Calculation_1stHalf'!K:K,MATCH(B:B&amp;"-"&amp;H:H&amp;"-"&amp;F:F&amp;"-"&amp;G:G,'[1]IGT Calculation_1stHalf'!A:A,0))</f>
        <v>0</v>
      </c>
      <c r="N10" s="37">
        <f t="shared" si="4"/>
        <v>0</v>
      </c>
      <c r="O10" s="38">
        <f t="shared" si="5"/>
        <v>0</v>
      </c>
    </row>
    <row r="11" spans="1:15" x14ac:dyDescent="0.25">
      <c r="A11" t="str">
        <f t="shared" si="1"/>
        <v>37-Urban-El Paso-STAR</v>
      </c>
      <c r="B11" s="29">
        <v>37</v>
      </c>
      <c r="C11" t="str">
        <f>INDEX('[1]Forecasting Data'!$C$1:$C$1321,MATCH(B:B,'[1]Forecasting Data'!$B$1:$B$1321,0))</f>
        <v>El Paso First Health Plan</v>
      </c>
      <c r="D11" s="28">
        <v>190301896.30776477</v>
      </c>
      <c r="E11" t="str">
        <f>INDEX('[1]Forecasting Data'!$F$1:$F$1321,MATCH(B:B,'[1]Forecasting Data'!$B$1:$B$1321,0))</f>
        <v>El Paso First Health Plan</v>
      </c>
      <c r="F11" t="str">
        <f>INDEX('[1]Forecasting Data'!$G$1:$G$1321,MATCH(B:B,'[1]Forecasting Data'!$B$1:$B$1321,0))</f>
        <v>El Paso</v>
      </c>
      <c r="G11" t="str">
        <f>INDEX('[1]Forecasting Data'!$H$1:$H$1321,MATCH(B:B,'[1]Forecasting Data'!$B$1:$B$1321,0))</f>
        <v>STAR</v>
      </c>
      <c r="H11" t="s">
        <v>123</v>
      </c>
      <c r="I11" s="30">
        <f>_xlfn.IFS(G11="STAR Kids",INDEX('[1]ATLIS Percentages'!D:D,MATCH($H:$H&amp;" "&amp;$F:$F,'[1]ATLIS Percentages'!$A:$A,0)),
G11="STAR+PLUS",INDEX('[1]ATLIS Percentages'!E:E,MATCH($H:$H&amp;" "&amp;$F:$F,'[1]ATLIS Percentages'!$A:$A,0)),
G11="STAR",INDEX('[1]ATLIS Percentages'!F:F,MATCH($H:$H&amp;" "&amp;$F:$F,'[1]ATLIS Percentages'!$A:$A,0)))</f>
        <v>0</v>
      </c>
      <c r="J11" s="31">
        <f t="shared" si="2"/>
        <v>0</v>
      </c>
      <c r="K11" s="31">
        <f t="shared" si="3"/>
        <v>0</v>
      </c>
      <c r="L11" s="31">
        <f>INDEX('[1]IGT Calculation_1stHalf'!J:J,MATCH($B:$B&amp;"-"&amp;$H:$H&amp;"-"&amp;$F:$F&amp;"-"&amp;$G:$G,'[1]IGT Calculation_1stHalf'!A:A,0))</f>
        <v>0</v>
      </c>
      <c r="M11" s="31">
        <f>INDEX('[1]IGT Calculation_1stHalf'!K:K,MATCH(B:B&amp;"-"&amp;H:H&amp;"-"&amp;F:F&amp;"-"&amp;G:G,'[1]IGT Calculation_1stHalf'!A:A,0))</f>
        <v>0</v>
      </c>
      <c r="N11" s="37">
        <f t="shared" si="4"/>
        <v>0</v>
      </c>
      <c r="O11" s="38">
        <f t="shared" si="5"/>
        <v>0</v>
      </c>
    </row>
    <row r="12" spans="1:15" x14ac:dyDescent="0.25">
      <c r="A12" t="str">
        <f t="shared" si="1"/>
        <v>40-Urban-Bexar-STAR</v>
      </c>
      <c r="B12" s="29">
        <v>40</v>
      </c>
      <c r="C12" t="str">
        <f>INDEX('[1]Forecasting Data'!$C$1:$C$1321,MATCH(B:B,'[1]Forecasting Data'!$B$1:$B$1321,0))</f>
        <v>Superior Health Plan</v>
      </c>
      <c r="D12" s="28">
        <v>403549074.68491966</v>
      </c>
      <c r="E12" t="str">
        <f>INDEX('[1]Forecasting Data'!$F$1:$F$1321,MATCH(B:B,'[1]Forecasting Data'!$B$1:$B$1321,0))</f>
        <v>Superior Health Plan</v>
      </c>
      <c r="F12" t="str">
        <f>INDEX('[1]Forecasting Data'!$G$1:$G$1321,MATCH(B:B,'[1]Forecasting Data'!$B$1:$B$1321,0))</f>
        <v>Bexar</v>
      </c>
      <c r="G12" t="str">
        <f>INDEX('[1]Forecasting Data'!$H$1:$H$1321,MATCH(B:B,'[1]Forecasting Data'!$B$1:$B$1321,0))</f>
        <v>STAR</v>
      </c>
      <c r="H12" t="s">
        <v>123</v>
      </c>
      <c r="I12" s="30">
        <f>_xlfn.IFS(G12="STAR Kids",INDEX('[1]ATLIS Percentages'!D:D,MATCH($H:$H&amp;" "&amp;$F:$F,'[1]ATLIS Percentages'!$A:$A,0)),
G12="STAR+PLUS",INDEX('[1]ATLIS Percentages'!E:E,MATCH($H:$H&amp;" "&amp;$F:$F,'[1]ATLIS Percentages'!$A:$A,0)),
G12="STAR",INDEX('[1]ATLIS Percentages'!F:F,MATCH($H:$H&amp;" "&amp;$F:$F,'[1]ATLIS Percentages'!$A:$A,0)))</f>
        <v>1.9347237462127114E-2</v>
      </c>
      <c r="J12" s="31">
        <f t="shared" si="2"/>
        <v>7807559.7800000003</v>
      </c>
      <c r="K12" s="31">
        <f t="shared" si="3"/>
        <v>3372022.61</v>
      </c>
      <c r="L12" s="31">
        <f>INDEX('[1]IGT Calculation_1stHalf'!J:J,MATCH($B:$B&amp;"-"&amp;$H:$H&amp;"-"&amp;$F:$F&amp;"-"&amp;$G:$G,'[1]IGT Calculation_1stHalf'!A:A,0))</f>
        <v>3966296.5</v>
      </c>
      <c r="M12" s="31">
        <f>INDEX('[1]IGT Calculation_1stHalf'!K:K,MATCH(B:B&amp;"-"&amp;H:H&amp;"-"&amp;F:F&amp;"-"&amp;G:G,'[1]IGT Calculation_1stHalf'!A:A,0))</f>
        <v>1713011.73</v>
      </c>
      <c r="N12" s="37">
        <f t="shared" si="4"/>
        <v>3841263.28</v>
      </c>
      <c r="O12" s="38">
        <f t="shared" si="5"/>
        <v>1659010.88</v>
      </c>
    </row>
    <row r="13" spans="1:15" x14ac:dyDescent="0.25">
      <c r="A13" t="str">
        <f t="shared" si="1"/>
        <v>42-Urban-Bexar-STAR</v>
      </c>
      <c r="B13" s="29">
        <v>42</v>
      </c>
      <c r="C13" t="str">
        <f>INDEX('[1]Forecasting Data'!$C$1:$C$1321,MATCH(B:B,'[1]Forecasting Data'!$B$1:$B$1321,0))</f>
        <v>Community First Health Plan</v>
      </c>
      <c r="D13" s="28">
        <v>353856334.29277378</v>
      </c>
      <c r="E13" t="str">
        <f>INDEX('[1]Forecasting Data'!$F$1:$F$1321,MATCH(B:B,'[1]Forecasting Data'!$B$1:$B$1321,0))</f>
        <v>Community First Health Plan</v>
      </c>
      <c r="F13" t="str">
        <f>INDEX('[1]Forecasting Data'!$G$1:$G$1321,MATCH(B:B,'[1]Forecasting Data'!$B$1:$B$1321,0))</f>
        <v>Bexar</v>
      </c>
      <c r="G13" t="str">
        <f>INDEX('[1]Forecasting Data'!$H$1:$H$1321,MATCH(B:B,'[1]Forecasting Data'!$B$1:$B$1321,0))</f>
        <v>STAR</v>
      </c>
      <c r="H13" t="s">
        <v>123</v>
      </c>
      <c r="I13" s="30">
        <f>_xlfn.IFS(G13="STAR Kids",INDEX('[1]ATLIS Percentages'!D:D,MATCH($H:$H&amp;" "&amp;$F:$F,'[1]ATLIS Percentages'!$A:$A,0)),
G13="STAR+PLUS",INDEX('[1]ATLIS Percentages'!E:E,MATCH($H:$H&amp;" "&amp;$F:$F,'[1]ATLIS Percentages'!$A:$A,0)),
G13="STAR",INDEX('[1]ATLIS Percentages'!F:F,MATCH($H:$H&amp;" "&amp;$F:$F,'[1]ATLIS Percentages'!$A:$A,0)))</f>
        <v>1.9347237462127114E-2</v>
      </c>
      <c r="J13" s="31">
        <f t="shared" si="2"/>
        <v>6846142.5300000003</v>
      </c>
      <c r="K13" s="31">
        <f t="shared" si="3"/>
        <v>2956794.19</v>
      </c>
      <c r="L13" s="31">
        <f>INDEX('[1]IGT Calculation_1stHalf'!J:J,MATCH($B:$B&amp;"-"&amp;$H:$H&amp;"-"&amp;$F:$F&amp;"-"&amp;$G:$G,'[1]IGT Calculation_1stHalf'!A:A,0))</f>
        <v>3408859.2</v>
      </c>
      <c r="M13" s="31">
        <f>INDEX('[1]IGT Calculation_1stHalf'!K:K,MATCH(B:B&amp;"-"&amp;H:H&amp;"-"&amp;F:F&amp;"-"&amp;G:G,'[1]IGT Calculation_1stHalf'!A:A,0))</f>
        <v>1472259.02</v>
      </c>
      <c r="N13" s="37">
        <f t="shared" si="4"/>
        <v>3437283.33</v>
      </c>
      <c r="O13" s="38">
        <f t="shared" si="5"/>
        <v>1484535.17</v>
      </c>
    </row>
    <row r="14" spans="1:15" x14ac:dyDescent="0.25">
      <c r="A14" t="str">
        <f t="shared" si="1"/>
        <v>43-Urban-Bexar-STAR</v>
      </c>
      <c r="B14" s="29">
        <v>43</v>
      </c>
      <c r="C14" t="str">
        <f>INDEX('[1]Forecasting Data'!$C$1:$C$1321,MATCH(B:B,'[1]Forecasting Data'!$B$1:$B$1321,0))</f>
        <v>AETNA</v>
      </c>
      <c r="D14" s="28">
        <v>88665009.041178569</v>
      </c>
      <c r="E14" t="str">
        <f>INDEX('[1]Forecasting Data'!$F$1:$F$1321,MATCH(B:B,'[1]Forecasting Data'!$B$1:$B$1321,0))</f>
        <v>AETNA</v>
      </c>
      <c r="F14" t="str">
        <f>INDEX('[1]Forecasting Data'!$G$1:$G$1321,MATCH(B:B,'[1]Forecasting Data'!$B$1:$B$1321,0))</f>
        <v>Bexar</v>
      </c>
      <c r="G14" t="str">
        <f>INDEX('[1]Forecasting Data'!$H$1:$H$1321,MATCH(B:B,'[1]Forecasting Data'!$B$1:$B$1321,0))</f>
        <v>STAR</v>
      </c>
      <c r="H14" t="s">
        <v>123</v>
      </c>
      <c r="I14" s="30">
        <f>_xlfn.IFS(G14="STAR Kids",INDEX('[1]ATLIS Percentages'!D:D,MATCH($H:$H&amp;" "&amp;$F:$F,'[1]ATLIS Percentages'!$A:$A,0)),
G14="STAR+PLUS",INDEX('[1]ATLIS Percentages'!E:E,MATCH($H:$H&amp;" "&amp;$F:$F,'[1]ATLIS Percentages'!$A:$A,0)),
G14="STAR",INDEX('[1]ATLIS Percentages'!F:F,MATCH($H:$H&amp;" "&amp;$F:$F,'[1]ATLIS Percentages'!$A:$A,0)))</f>
        <v>1.9347237462127114E-2</v>
      </c>
      <c r="J14" s="31">
        <f t="shared" si="2"/>
        <v>1715422.98</v>
      </c>
      <c r="K14" s="31">
        <f t="shared" si="3"/>
        <v>740877.46</v>
      </c>
      <c r="L14" s="31">
        <f>INDEX('[1]IGT Calculation_1stHalf'!J:J,MATCH($B:$B&amp;"-"&amp;$H:$H&amp;"-"&amp;$F:$F&amp;"-"&amp;$G:$G,'[1]IGT Calculation_1stHalf'!A:A,0))</f>
        <v>821790.53</v>
      </c>
      <c r="M14" s="31">
        <f>INDEX('[1]IGT Calculation_1stHalf'!K:K,MATCH(B:B&amp;"-"&amp;H:H&amp;"-"&amp;F:F&amp;"-"&amp;G:G,'[1]IGT Calculation_1stHalf'!A:A,0))</f>
        <v>354924.76</v>
      </c>
      <c r="N14" s="37">
        <f t="shared" si="4"/>
        <v>893632.45</v>
      </c>
      <c r="O14" s="38">
        <f t="shared" si="5"/>
        <v>385952.71</v>
      </c>
    </row>
    <row r="15" spans="1:15" x14ac:dyDescent="0.25">
      <c r="A15" t="str">
        <f t="shared" si="1"/>
        <v>44-Urban-BEXAR-STAR</v>
      </c>
      <c r="B15" s="29">
        <v>44</v>
      </c>
      <c r="C15" t="str">
        <f>INDEX('[1]Forecasting Data'!$C$1:$C$1321,MATCH(B:B,'[1]Forecasting Data'!$B$1:$B$1321,0))</f>
        <v>Wellpoint</v>
      </c>
      <c r="D15" s="28">
        <v>27529621.989760906</v>
      </c>
      <c r="E15" t="str">
        <f>INDEX('[1]Forecasting Data'!$F$1:$F$1321,MATCH(B:B,'[1]Forecasting Data'!$B$1:$B$1321,0))</f>
        <v>Wellpoint</v>
      </c>
      <c r="F15" t="str">
        <f>INDEX('[1]Forecasting Data'!$G$1:$G$1321,MATCH(B:B,'[1]Forecasting Data'!$B$1:$B$1321,0))</f>
        <v>BEXAR</v>
      </c>
      <c r="G15" t="str">
        <f>INDEX('[1]Forecasting Data'!$H$1:$H$1321,MATCH(B:B,'[1]Forecasting Data'!$B$1:$B$1321,0))</f>
        <v>STAR</v>
      </c>
      <c r="H15" t="s">
        <v>123</v>
      </c>
      <c r="I15" s="30">
        <f>_xlfn.IFS(G15="STAR Kids",INDEX('[1]ATLIS Percentages'!D:D,MATCH($H:$H&amp;" "&amp;$F:$F,'[1]ATLIS Percentages'!$A:$A,0)),
G15="STAR+PLUS",INDEX('[1]ATLIS Percentages'!E:E,MATCH($H:$H&amp;" "&amp;$F:$F,'[1]ATLIS Percentages'!$A:$A,0)),
G15="STAR",INDEX('[1]ATLIS Percentages'!F:F,MATCH($H:$H&amp;" "&amp;$F:$F,'[1]ATLIS Percentages'!$A:$A,0)))</f>
        <v>1.9347237462127114E-2</v>
      </c>
      <c r="J15" s="31">
        <f t="shared" si="2"/>
        <v>532622.13</v>
      </c>
      <c r="K15" s="31">
        <f t="shared" si="3"/>
        <v>230035.24</v>
      </c>
      <c r="L15" s="31">
        <f>INDEX('[1]IGT Calculation_1stHalf'!J:J,MATCH($B:$B&amp;"-"&amp;$H:$H&amp;"-"&amp;$F:$F&amp;"-"&amp;$G:$G,'[1]IGT Calculation_1stHalf'!A:A,0))</f>
        <v>289912.93</v>
      </c>
      <c r="M15" s="31">
        <f>INDEX('[1]IGT Calculation_1stHalf'!K:K,MATCH(B:B&amp;"-"&amp;H:H&amp;"-"&amp;F:F&amp;"-"&amp;G:G,'[1]IGT Calculation_1stHalf'!A:A,0))</f>
        <v>125211.08</v>
      </c>
      <c r="N15" s="37">
        <f t="shared" si="4"/>
        <v>242709.2</v>
      </c>
      <c r="O15" s="38">
        <f t="shared" si="5"/>
        <v>104824.16</v>
      </c>
    </row>
    <row r="16" spans="1:15" x14ac:dyDescent="0.25">
      <c r="A16" t="str">
        <f t="shared" si="1"/>
        <v>45-Urban-Bexar-STAR+PLUS</v>
      </c>
      <c r="B16" s="29">
        <v>45</v>
      </c>
      <c r="C16" t="str">
        <f>INDEX('[1]Forecasting Data'!$C$1:$C$1321,MATCH(B:B,'[1]Forecasting Data'!$B$1:$B$1321,0))</f>
        <v>Wellpoint</v>
      </c>
      <c r="D16" s="28">
        <v>0</v>
      </c>
      <c r="E16" t="str">
        <f>INDEX('[1]Forecasting Data'!$F$1:$F$1321,MATCH(B:B,'[1]Forecasting Data'!$B$1:$B$1321,0))</f>
        <v>Wellpoint</v>
      </c>
      <c r="F16" t="str">
        <f>INDEX('[1]Forecasting Data'!$G$1:$G$1321,MATCH(B:B,'[1]Forecasting Data'!$B$1:$B$1321,0))</f>
        <v>Bexar</v>
      </c>
      <c r="G16" t="str">
        <f>INDEX('[1]Forecasting Data'!$H$1:$H$1321,MATCH(B:B,'[1]Forecasting Data'!$B$1:$B$1321,0))</f>
        <v>STAR+PLUS</v>
      </c>
      <c r="H16" t="s">
        <v>123</v>
      </c>
      <c r="I16" s="30">
        <f>_xlfn.IFS(G16="STAR Kids",INDEX('[1]ATLIS Percentages'!D:D,MATCH($H:$H&amp;" "&amp;$F:$F,'[1]ATLIS Percentages'!$A:$A,0)),
G16="STAR+PLUS",INDEX('[1]ATLIS Percentages'!E:E,MATCH($H:$H&amp;" "&amp;$F:$F,'[1]ATLIS Percentages'!$A:$A,0)),
G16="STAR",INDEX('[1]ATLIS Percentages'!F:F,MATCH($H:$H&amp;" "&amp;$F:$F,'[1]ATLIS Percentages'!$A:$A,0)))</f>
        <v>4.9226907572373253E-2</v>
      </c>
      <c r="J16" s="31">
        <f t="shared" si="2"/>
        <v>0</v>
      </c>
      <c r="K16" s="31">
        <f t="shared" si="3"/>
        <v>0</v>
      </c>
      <c r="L16" s="31">
        <f>INDEX('[1]IGT Calculation_1stHalf'!J:J,MATCH($B:$B&amp;"-"&amp;$H:$H&amp;"-"&amp;$F:$F&amp;"-"&amp;$G:$G,'[1]IGT Calculation_1stHalf'!A:A,0))</f>
        <v>0</v>
      </c>
      <c r="M16" s="31">
        <f>INDEX('[1]IGT Calculation_1stHalf'!K:K,MATCH(B:B&amp;"-"&amp;H:H&amp;"-"&amp;F:F&amp;"-"&amp;G:G,'[1]IGT Calculation_1stHalf'!A:A,0))</f>
        <v>0</v>
      </c>
      <c r="N16" s="37">
        <f t="shared" si="4"/>
        <v>0</v>
      </c>
      <c r="O16" s="38">
        <f t="shared" si="5"/>
        <v>0</v>
      </c>
    </row>
    <row r="17" spans="1:15" x14ac:dyDescent="0.25">
      <c r="A17" t="str">
        <f t="shared" si="1"/>
        <v>46-Urban-BEXAR-STAR+PLUS</v>
      </c>
      <c r="B17" s="29">
        <v>46</v>
      </c>
      <c r="C17" t="str">
        <f>INDEX('[1]Forecasting Data'!$C$1:$C$1321,MATCH(B:B,'[1]Forecasting Data'!$B$1:$B$1321,0))</f>
        <v>Molina Healthcare of Texas</v>
      </c>
      <c r="D17" s="28">
        <v>387614280.51909399</v>
      </c>
      <c r="E17" t="str">
        <f>INDEX('[1]Forecasting Data'!$F$1:$F$1321,MATCH(B:B,'[1]Forecasting Data'!$B$1:$B$1321,0))</f>
        <v>Molina Healthcare of Texas</v>
      </c>
      <c r="F17" t="str">
        <f>INDEX('[1]Forecasting Data'!$G$1:$G$1321,MATCH(B:B,'[1]Forecasting Data'!$B$1:$B$1321,0))</f>
        <v>BEXAR</v>
      </c>
      <c r="G17" t="str">
        <f>INDEX('[1]Forecasting Data'!$H$1:$H$1321,MATCH(B:B,'[1]Forecasting Data'!$B$1:$B$1321,0))</f>
        <v>STAR+PLUS</v>
      </c>
      <c r="H17" t="s">
        <v>123</v>
      </c>
      <c r="I17" s="30">
        <f>_xlfn.IFS(G17="STAR Kids",INDEX('[1]ATLIS Percentages'!D:D,MATCH($H:$H&amp;" "&amp;$F:$F,'[1]ATLIS Percentages'!$A:$A,0)),
G17="STAR+PLUS",INDEX('[1]ATLIS Percentages'!E:E,MATCH($H:$H&amp;" "&amp;$F:$F,'[1]ATLIS Percentages'!$A:$A,0)),
G17="STAR",INDEX('[1]ATLIS Percentages'!F:F,MATCH($H:$H&amp;" "&amp;$F:$F,'[1]ATLIS Percentages'!$A:$A,0)))</f>
        <v>4.9226907572373253E-2</v>
      </c>
      <c r="J17" s="31">
        <f t="shared" si="2"/>
        <v>19081052.359999999</v>
      </c>
      <c r="K17" s="31">
        <f t="shared" si="3"/>
        <v>8240953.8700000001</v>
      </c>
      <c r="L17" s="31">
        <f>INDEX('[1]IGT Calculation_1stHalf'!J:J,MATCH($B:$B&amp;"-"&amp;$H:$H&amp;"-"&amp;$F:$F&amp;"-"&amp;$G:$G,'[1]IGT Calculation_1stHalf'!A:A,0))</f>
        <v>9220075.7400000002</v>
      </c>
      <c r="M17" s="31">
        <f>INDEX('[1]IGT Calculation_1stHalf'!K:K,MATCH(B:B&amp;"-"&amp;H:H&amp;"-"&amp;F:F&amp;"-"&amp;G:G,'[1]IGT Calculation_1stHalf'!A:A,0))</f>
        <v>3982076.95</v>
      </c>
      <c r="N17" s="37">
        <f t="shared" si="4"/>
        <v>9860976.6199999992</v>
      </c>
      <c r="O17" s="38">
        <f t="shared" si="5"/>
        <v>4258876.91</v>
      </c>
    </row>
    <row r="18" spans="1:15" x14ac:dyDescent="0.25">
      <c r="A18" t="str">
        <f t="shared" si="1"/>
        <v>47-Urban-Bexar-STAR+PLUS</v>
      </c>
      <c r="B18" s="29">
        <v>47</v>
      </c>
      <c r="C18" t="str">
        <f>INDEX('[1]Forecasting Data'!$C$1:$C$1321,MATCH(B:B,'[1]Forecasting Data'!$B$1:$B$1321,0))</f>
        <v>Superior Health Plan</v>
      </c>
      <c r="D18" s="28">
        <v>0</v>
      </c>
      <c r="E18" t="str">
        <f>INDEX('[1]Forecasting Data'!$F$1:$F$1321,MATCH(B:B,'[1]Forecasting Data'!$B$1:$B$1321,0))</f>
        <v>Superior Health Plan</v>
      </c>
      <c r="F18" t="str">
        <f>INDEX('[1]Forecasting Data'!$G$1:$G$1321,MATCH(B:B,'[1]Forecasting Data'!$B$1:$B$1321,0))</f>
        <v>Bexar</v>
      </c>
      <c r="G18" t="str">
        <f>INDEX('[1]Forecasting Data'!$H$1:$H$1321,MATCH(B:B,'[1]Forecasting Data'!$B$1:$B$1321,0))</f>
        <v>STAR+PLUS</v>
      </c>
      <c r="H18" t="s">
        <v>123</v>
      </c>
      <c r="I18" s="30">
        <f>_xlfn.IFS(G18="STAR Kids",INDEX('[1]ATLIS Percentages'!D:D,MATCH($H:$H&amp;" "&amp;$F:$F,'[1]ATLIS Percentages'!$A:$A,0)),
G18="STAR+PLUS",INDEX('[1]ATLIS Percentages'!E:E,MATCH($H:$H&amp;" "&amp;$F:$F,'[1]ATLIS Percentages'!$A:$A,0)),
G18="STAR",INDEX('[1]ATLIS Percentages'!F:F,MATCH($H:$H&amp;" "&amp;$F:$F,'[1]ATLIS Percentages'!$A:$A,0)))</f>
        <v>4.9226907572373253E-2</v>
      </c>
      <c r="J18" s="31">
        <f t="shared" si="2"/>
        <v>0</v>
      </c>
      <c r="K18" s="31">
        <f t="shared" si="3"/>
        <v>0</v>
      </c>
      <c r="L18" s="31">
        <f>INDEX('[1]IGT Calculation_1stHalf'!J:J,MATCH($B:$B&amp;"-"&amp;$H:$H&amp;"-"&amp;$F:$F&amp;"-"&amp;$G:$G,'[1]IGT Calculation_1stHalf'!A:A,0))</f>
        <v>0</v>
      </c>
      <c r="M18" s="31">
        <f>INDEX('[1]IGT Calculation_1stHalf'!K:K,MATCH(B:B&amp;"-"&amp;H:H&amp;"-"&amp;F:F&amp;"-"&amp;G:G,'[1]IGT Calculation_1stHalf'!A:A,0))</f>
        <v>0</v>
      </c>
      <c r="N18" s="37">
        <f t="shared" si="4"/>
        <v>0</v>
      </c>
      <c r="O18" s="38">
        <f t="shared" si="5"/>
        <v>0</v>
      </c>
    </row>
    <row r="19" spans="1:15" x14ac:dyDescent="0.25">
      <c r="A19" t="str">
        <f t="shared" si="1"/>
        <v>50-Urban-Lubbock-STAR</v>
      </c>
      <c r="B19" s="29">
        <v>50</v>
      </c>
      <c r="C19" t="str">
        <f>INDEX('[1]Forecasting Data'!$C$1:$C$1321,MATCH(B:B,'[1]Forecasting Data'!$B$1:$B$1321,0))</f>
        <v>FIRSTCARE</v>
      </c>
      <c r="D19" s="28">
        <v>106733398.95375675</v>
      </c>
      <c r="E19" t="str">
        <f>INDEX('[1]Forecasting Data'!$F$1:$F$1321,MATCH(B:B,'[1]Forecasting Data'!$B$1:$B$1321,0))</f>
        <v>FIRSTCARE</v>
      </c>
      <c r="F19" t="str">
        <f>INDEX('[1]Forecasting Data'!$G$1:$G$1321,MATCH(B:B,'[1]Forecasting Data'!$B$1:$B$1321,0))</f>
        <v>Lubbock</v>
      </c>
      <c r="G19" t="str">
        <f>INDEX('[1]Forecasting Data'!$H$1:$H$1321,MATCH(B:B,'[1]Forecasting Data'!$B$1:$B$1321,0))</f>
        <v>STAR</v>
      </c>
      <c r="H19" t="s">
        <v>123</v>
      </c>
      <c r="I19" s="30">
        <f>_xlfn.IFS(G19="STAR Kids",INDEX('[1]ATLIS Percentages'!D:D,MATCH($H:$H&amp;" "&amp;$F:$F,'[1]ATLIS Percentages'!$A:$A,0)),
G19="STAR+PLUS",INDEX('[1]ATLIS Percentages'!E:E,MATCH($H:$H&amp;" "&amp;$F:$F,'[1]ATLIS Percentages'!$A:$A,0)),
G19="STAR",INDEX('[1]ATLIS Percentages'!F:F,MATCH($H:$H&amp;" "&amp;$F:$F,'[1]ATLIS Percentages'!$A:$A,0)))</f>
        <v>0</v>
      </c>
      <c r="J19" s="31">
        <f t="shared" si="2"/>
        <v>0</v>
      </c>
      <c r="K19" s="31">
        <f t="shared" si="3"/>
        <v>0</v>
      </c>
      <c r="L19" s="31">
        <f>INDEX('[1]IGT Calculation_1stHalf'!J:J,MATCH($B:$B&amp;"-"&amp;$H:$H&amp;"-"&amp;$F:$F&amp;"-"&amp;$G:$G,'[1]IGT Calculation_1stHalf'!A:A,0))</f>
        <v>0</v>
      </c>
      <c r="M19" s="31">
        <f>INDEX('[1]IGT Calculation_1stHalf'!K:K,MATCH(B:B&amp;"-"&amp;H:H&amp;"-"&amp;F:F&amp;"-"&amp;G:G,'[1]IGT Calculation_1stHalf'!A:A,0))</f>
        <v>0</v>
      </c>
      <c r="N19" s="37">
        <f t="shared" si="4"/>
        <v>0</v>
      </c>
      <c r="O19" s="38">
        <f t="shared" si="5"/>
        <v>0</v>
      </c>
    </row>
    <row r="20" spans="1:15" x14ac:dyDescent="0.25">
      <c r="A20" t="str">
        <f t="shared" si="1"/>
        <v>52-Urban-Lubbock-STAR</v>
      </c>
      <c r="B20" s="29">
        <v>52</v>
      </c>
      <c r="C20" t="str">
        <f>INDEX('[1]Forecasting Data'!$C$1:$C$1321,MATCH(B:B,'[1]Forecasting Data'!$B$1:$B$1321,0))</f>
        <v>Superior Health Plan</v>
      </c>
      <c r="D20" s="28">
        <v>107123316.70525408</v>
      </c>
      <c r="E20" t="str">
        <f>INDEX('[1]Forecasting Data'!$F$1:$F$1321,MATCH(B:B,'[1]Forecasting Data'!$B$1:$B$1321,0))</f>
        <v>Superior Health Plan</v>
      </c>
      <c r="F20" t="str">
        <f>INDEX('[1]Forecasting Data'!$G$1:$G$1321,MATCH(B:B,'[1]Forecasting Data'!$B$1:$B$1321,0))</f>
        <v>Lubbock</v>
      </c>
      <c r="G20" t="str">
        <f>INDEX('[1]Forecasting Data'!$H$1:$H$1321,MATCH(B:B,'[1]Forecasting Data'!$B$1:$B$1321,0))</f>
        <v>STAR</v>
      </c>
      <c r="H20" t="s">
        <v>123</v>
      </c>
      <c r="I20" s="30">
        <f>_xlfn.IFS(G20="STAR Kids",INDEX('[1]ATLIS Percentages'!D:D,MATCH($H:$H&amp;" "&amp;$F:$F,'[1]ATLIS Percentages'!$A:$A,0)),
G20="STAR+PLUS",INDEX('[1]ATLIS Percentages'!E:E,MATCH($H:$H&amp;" "&amp;$F:$F,'[1]ATLIS Percentages'!$A:$A,0)),
G20="STAR",INDEX('[1]ATLIS Percentages'!F:F,MATCH($H:$H&amp;" "&amp;$F:$F,'[1]ATLIS Percentages'!$A:$A,0)))</f>
        <v>0</v>
      </c>
      <c r="J20" s="31">
        <f t="shared" si="2"/>
        <v>0</v>
      </c>
      <c r="K20" s="31">
        <f t="shared" si="3"/>
        <v>0</v>
      </c>
      <c r="L20" s="31">
        <f>INDEX('[1]IGT Calculation_1stHalf'!J:J,MATCH($B:$B&amp;"-"&amp;$H:$H&amp;"-"&amp;$F:$F&amp;"-"&amp;$G:$G,'[1]IGT Calculation_1stHalf'!A:A,0))</f>
        <v>0</v>
      </c>
      <c r="M20" s="31">
        <f>INDEX('[1]IGT Calculation_1stHalf'!K:K,MATCH(B:B&amp;"-"&amp;H:H&amp;"-"&amp;F:F&amp;"-"&amp;G:G,'[1]IGT Calculation_1stHalf'!A:A,0))</f>
        <v>0</v>
      </c>
      <c r="N20" s="37">
        <f t="shared" si="4"/>
        <v>0</v>
      </c>
      <c r="O20" s="38">
        <f t="shared" si="5"/>
        <v>0</v>
      </c>
    </row>
    <row r="21" spans="1:15" x14ac:dyDescent="0.25">
      <c r="A21" t="str">
        <f t="shared" si="1"/>
        <v>53-Urban-LUBBOCK-STAR</v>
      </c>
      <c r="B21" s="29">
        <v>53</v>
      </c>
      <c r="C21" t="str">
        <f>INDEX('[1]Forecasting Data'!$C$1:$C$1321,MATCH(B:B,'[1]Forecasting Data'!$B$1:$B$1321,0))</f>
        <v>Wellpoint</v>
      </c>
      <c r="D21" s="28">
        <v>24216644.295081925</v>
      </c>
      <c r="E21" t="str">
        <f>INDEX('[1]Forecasting Data'!$F$1:$F$1321,MATCH(B:B,'[1]Forecasting Data'!$B$1:$B$1321,0))</f>
        <v>Wellpoint</v>
      </c>
      <c r="F21" t="str">
        <f>INDEX('[1]Forecasting Data'!$G$1:$G$1321,MATCH(B:B,'[1]Forecasting Data'!$B$1:$B$1321,0))</f>
        <v>LUBBOCK</v>
      </c>
      <c r="G21" t="str">
        <f>INDEX('[1]Forecasting Data'!$H$1:$H$1321,MATCH(B:B,'[1]Forecasting Data'!$B$1:$B$1321,0))</f>
        <v>STAR</v>
      </c>
      <c r="H21" t="s">
        <v>123</v>
      </c>
      <c r="I21" s="30">
        <f>_xlfn.IFS(G21="STAR Kids",INDEX('[1]ATLIS Percentages'!D:D,MATCH($H:$H&amp;" "&amp;$F:$F,'[1]ATLIS Percentages'!$A:$A,0)),
G21="STAR+PLUS",INDEX('[1]ATLIS Percentages'!E:E,MATCH($H:$H&amp;" "&amp;$F:$F,'[1]ATLIS Percentages'!$A:$A,0)),
G21="STAR",INDEX('[1]ATLIS Percentages'!F:F,MATCH($H:$H&amp;" "&amp;$F:$F,'[1]ATLIS Percentages'!$A:$A,0)))</f>
        <v>0</v>
      </c>
      <c r="J21" s="31">
        <f t="shared" si="2"/>
        <v>0</v>
      </c>
      <c r="K21" s="31">
        <f t="shared" si="3"/>
        <v>0</v>
      </c>
      <c r="L21" s="31">
        <f>INDEX('[1]IGT Calculation_1stHalf'!J:J,MATCH($B:$B&amp;"-"&amp;$H:$H&amp;"-"&amp;$F:$F&amp;"-"&amp;$G:$G,'[1]IGT Calculation_1stHalf'!A:A,0))</f>
        <v>0</v>
      </c>
      <c r="M21" s="31">
        <f>INDEX('[1]IGT Calculation_1stHalf'!K:K,MATCH(B:B&amp;"-"&amp;H:H&amp;"-"&amp;F:F&amp;"-"&amp;G:G,'[1]IGT Calculation_1stHalf'!A:A,0))</f>
        <v>0</v>
      </c>
      <c r="N21" s="37">
        <f t="shared" si="4"/>
        <v>0</v>
      </c>
      <c r="O21" s="38">
        <f t="shared" si="5"/>
        <v>0</v>
      </c>
    </row>
    <row r="22" spans="1:15" x14ac:dyDescent="0.25">
      <c r="A22" t="str">
        <f t="shared" si="1"/>
        <v>63-Urban-Tarrant-STAR</v>
      </c>
      <c r="B22" s="29">
        <v>63</v>
      </c>
      <c r="C22" t="str">
        <f>INDEX('[1]Forecasting Data'!$C$1:$C$1321,MATCH(B:B,'[1]Forecasting Data'!$B$1:$B$1321,0))</f>
        <v>Wellpoint</v>
      </c>
      <c r="D22" s="28">
        <v>302362552.90110922</v>
      </c>
      <c r="E22" t="str">
        <f>INDEX('[1]Forecasting Data'!$F$1:$F$1321,MATCH(B:B,'[1]Forecasting Data'!$B$1:$B$1321,0))</f>
        <v>Wellpoint</v>
      </c>
      <c r="F22" t="str">
        <f>INDEX('[1]Forecasting Data'!$G$1:$G$1321,MATCH(B:B,'[1]Forecasting Data'!$B$1:$B$1321,0))</f>
        <v>Tarrant</v>
      </c>
      <c r="G22" t="str">
        <f>INDEX('[1]Forecasting Data'!$H$1:$H$1321,MATCH(B:B,'[1]Forecasting Data'!$B$1:$B$1321,0))</f>
        <v>STAR</v>
      </c>
      <c r="H22" t="s">
        <v>123</v>
      </c>
      <c r="I22" s="30">
        <f>_xlfn.IFS(G22="STAR Kids",INDEX('[1]ATLIS Percentages'!D:D,MATCH($H:$H&amp;" "&amp;$F:$F,'[1]ATLIS Percentages'!$A:$A,0)),
G22="STAR+PLUS",INDEX('[1]ATLIS Percentages'!E:E,MATCH($H:$H&amp;" "&amp;$F:$F,'[1]ATLIS Percentages'!$A:$A,0)),
G22="STAR",INDEX('[1]ATLIS Percentages'!F:F,MATCH($H:$H&amp;" "&amp;$F:$F,'[1]ATLIS Percentages'!$A:$A,0)))</f>
        <v>2.231346474884913E-2</v>
      </c>
      <c r="J22" s="31">
        <f t="shared" si="2"/>
        <v>6746756.1699999999</v>
      </c>
      <c r="K22" s="31">
        <f t="shared" si="3"/>
        <v>2913870.02</v>
      </c>
      <c r="L22" s="31">
        <f>INDEX('[1]IGT Calculation_1stHalf'!J:J,MATCH($B:$B&amp;"-"&amp;$H:$H&amp;"-"&amp;$F:$F&amp;"-"&amp;$G:$G,'[1]IGT Calculation_1stHalf'!A:A,0))</f>
        <v>3657506.93</v>
      </c>
      <c r="M22" s="31">
        <f>INDEX('[1]IGT Calculation_1stHalf'!K:K,MATCH(B:B&amp;"-"&amp;H:H&amp;"-"&amp;F:F&amp;"-"&amp;G:G,'[1]IGT Calculation_1stHalf'!A:A,0))</f>
        <v>1579647.98</v>
      </c>
      <c r="N22" s="37">
        <f t="shared" si="4"/>
        <v>3089249.24</v>
      </c>
      <c r="O22" s="38">
        <f t="shared" si="5"/>
        <v>1334222.03</v>
      </c>
    </row>
    <row r="23" spans="1:15" x14ac:dyDescent="0.25">
      <c r="A23" t="str">
        <f t="shared" si="1"/>
        <v>66-Urban-Tarrant-STAR</v>
      </c>
      <c r="B23" s="29">
        <v>66</v>
      </c>
      <c r="C23" t="str">
        <f>INDEX('[1]Forecasting Data'!$C$1:$C$1321,MATCH(B:B,'[1]Forecasting Data'!$B$1:$B$1321,0))</f>
        <v>Cook Children's Health Plan</v>
      </c>
      <c r="D23" s="28">
        <v>351107353.77565998</v>
      </c>
      <c r="E23" t="str">
        <f>INDEX('[1]Forecasting Data'!$F$1:$F$1321,MATCH(B:B,'[1]Forecasting Data'!$B$1:$B$1321,0))</f>
        <v>Cook Children's Health Plan</v>
      </c>
      <c r="F23" t="str">
        <f>INDEX('[1]Forecasting Data'!$G$1:$G$1321,MATCH(B:B,'[1]Forecasting Data'!$B$1:$B$1321,0))</f>
        <v>Tarrant</v>
      </c>
      <c r="G23" t="str">
        <f>INDEX('[1]Forecasting Data'!$H$1:$H$1321,MATCH(B:B,'[1]Forecasting Data'!$B$1:$B$1321,0))</f>
        <v>STAR</v>
      </c>
      <c r="H23" t="s">
        <v>123</v>
      </c>
      <c r="I23" s="30">
        <f>_xlfn.IFS(G23="STAR Kids",INDEX('[1]ATLIS Percentages'!D:D,MATCH($H:$H&amp;" "&amp;$F:$F,'[1]ATLIS Percentages'!$A:$A,0)),
G23="STAR+PLUS",INDEX('[1]ATLIS Percentages'!E:E,MATCH($H:$H&amp;" "&amp;$F:$F,'[1]ATLIS Percentages'!$A:$A,0)),
G23="STAR",INDEX('[1]ATLIS Percentages'!F:F,MATCH($H:$H&amp;" "&amp;$F:$F,'[1]ATLIS Percentages'!$A:$A,0)))</f>
        <v>2.231346474884913E-2</v>
      </c>
      <c r="J23" s="31">
        <f t="shared" si="2"/>
        <v>7834421.5599999996</v>
      </c>
      <c r="K23" s="31">
        <f t="shared" si="3"/>
        <v>3383624</v>
      </c>
      <c r="L23" s="31">
        <f>INDEX('[1]IGT Calculation_1stHalf'!J:J,MATCH($B:$B&amp;"-"&amp;$H:$H&amp;"-"&amp;$F:$F&amp;"-"&amp;$G:$G,'[1]IGT Calculation_1stHalf'!A:A,0))</f>
        <v>3843544.1</v>
      </c>
      <c r="M23" s="31">
        <f>INDEX('[1]IGT Calculation_1stHalf'!K:K,MATCH(B:B&amp;"-"&amp;H:H&amp;"-"&amp;F:F&amp;"-"&amp;G:G,'[1]IGT Calculation_1stHalf'!A:A,0))</f>
        <v>1659995.95</v>
      </c>
      <c r="N23" s="37">
        <f t="shared" si="4"/>
        <v>3990877.46</v>
      </c>
      <c r="O23" s="38">
        <f t="shared" si="5"/>
        <v>1723628.05</v>
      </c>
    </row>
    <row r="24" spans="1:15" x14ac:dyDescent="0.25">
      <c r="A24" t="str">
        <f t="shared" si="1"/>
        <v>67-Urban-Tarrant-STAR</v>
      </c>
      <c r="B24" s="29">
        <v>67</v>
      </c>
      <c r="C24" t="str">
        <f>INDEX('[1]Forecasting Data'!$C$1:$C$1321,MATCH(B:B,'[1]Forecasting Data'!$B$1:$B$1321,0))</f>
        <v>AETNA</v>
      </c>
      <c r="D24" s="28">
        <v>289689176.00321686</v>
      </c>
      <c r="E24" t="str">
        <f>INDEX('[1]Forecasting Data'!$F$1:$F$1321,MATCH(B:B,'[1]Forecasting Data'!$B$1:$B$1321,0))</f>
        <v>AETNA</v>
      </c>
      <c r="F24" t="str">
        <f>INDEX('[1]Forecasting Data'!$G$1:$G$1321,MATCH(B:B,'[1]Forecasting Data'!$B$1:$B$1321,0))</f>
        <v>Tarrant</v>
      </c>
      <c r="G24" t="str">
        <f>INDEX('[1]Forecasting Data'!$H$1:$H$1321,MATCH(B:B,'[1]Forecasting Data'!$B$1:$B$1321,0))</f>
        <v>STAR</v>
      </c>
      <c r="H24" t="s">
        <v>123</v>
      </c>
      <c r="I24" s="30">
        <f>_xlfn.IFS(G24="STAR Kids",INDEX('[1]ATLIS Percentages'!D:D,MATCH($H:$H&amp;" "&amp;$F:$F,'[1]ATLIS Percentages'!$A:$A,0)),
G24="STAR+PLUS",INDEX('[1]ATLIS Percentages'!E:E,MATCH($H:$H&amp;" "&amp;$F:$F,'[1]ATLIS Percentages'!$A:$A,0)),
G24="STAR",INDEX('[1]ATLIS Percentages'!F:F,MATCH($H:$H&amp;" "&amp;$F:$F,'[1]ATLIS Percentages'!$A:$A,0)))</f>
        <v>2.231346474884913E-2</v>
      </c>
      <c r="J24" s="31">
        <f t="shared" si="2"/>
        <v>6463969.2199999997</v>
      </c>
      <c r="K24" s="31">
        <f t="shared" si="3"/>
        <v>2791736.59</v>
      </c>
      <c r="L24" s="31">
        <f>INDEX('[1]IGT Calculation_1stHalf'!J:J,MATCH($B:$B&amp;"-"&amp;$H:$H&amp;"-"&amp;$F:$F&amp;"-"&amp;$G:$G,'[1]IGT Calculation_1stHalf'!A:A,0))</f>
        <v>3019692.66</v>
      </c>
      <c r="M24" s="31">
        <f>INDEX('[1]IGT Calculation_1stHalf'!K:K,MATCH(B:B&amp;"-"&amp;H:H&amp;"-"&amp;F:F&amp;"-"&amp;G:G,'[1]IGT Calculation_1stHalf'!A:A,0))</f>
        <v>1304181.1000000001</v>
      </c>
      <c r="N24" s="37">
        <f t="shared" si="4"/>
        <v>3444276.56</v>
      </c>
      <c r="O24" s="38">
        <f t="shared" si="5"/>
        <v>1487555.49</v>
      </c>
    </row>
    <row r="25" spans="1:15" x14ac:dyDescent="0.25">
      <c r="A25" t="str">
        <f t="shared" si="1"/>
        <v>69-Urban-Tarrant-STAR+PLUS</v>
      </c>
      <c r="B25" s="29">
        <v>69</v>
      </c>
      <c r="C25" t="str">
        <f>INDEX('[1]Forecasting Data'!$C$1:$C$1321,MATCH(B:B,'[1]Forecasting Data'!$B$1:$B$1321,0))</f>
        <v>Wellpoint</v>
      </c>
      <c r="D25" s="28">
        <v>0</v>
      </c>
      <c r="E25" t="str">
        <f>INDEX('[1]Forecasting Data'!$F$1:$F$1321,MATCH(B:B,'[1]Forecasting Data'!$B$1:$B$1321,0))</f>
        <v>Wellpoint</v>
      </c>
      <c r="F25" t="str">
        <f>INDEX('[1]Forecasting Data'!$G$1:$G$1321,MATCH(B:B,'[1]Forecasting Data'!$B$1:$B$1321,0))</f>
        <v>Tarrant</v>
      </c>
      <c r="G25" t="str">
        <f>INDEX('[1]Forecasting Data'!$H$1:$H$1321,MATCH(B:B,'[1]Forecasting Data'!$B$1:$B$1321,0))</f>
        <v>STAR+PLUS</v>
      </c>
      <c r="H25" t="s">
        <v>123</v>
      </c>
      <c r="I25" s="30">
        <f>_xlfn.IFS(G25="STAR Kids",INDEX('[1]ATLIS Percentages'!D:D,MATCH($H:$H&amp;" "&amp;$F:$F,'[1]ATLIS Percentages'!$A:$A,0)),
G25="STAR+PLUS",INDEX('[1]ATLIS Percentages'!E:E,MATCH($H:$H&amp;" "&amp;$F:$F,'[1]ATLIS Percentages'!$A:$A,0)),
G25="STAR",INDEX('[1]ATLIS Percentages'!F:F,MATCH($H:$H&amp;" "&amp;$F:$F,'[1]ATLIS Percentages'!$A:$A,0)))</f>
        <v>4.9566751187899744E-2</v>
      </c>
      <c r="J25" s="31">
        <f t="shared" si="2"/>
        <v>0</v>
      </c>
      <c r="K25" s="31">
        <f t="shared" si="3"/>
        <v>0</v>
      </c>
      <c r="L25" s="31">
        <f>INDEX('[1]IGT Calculation_1stHalf'!J:J,MATCH($B:$B&amp;"-"&amp;$H:$H&amp;"-"&amp;$F:$F&amp;"-"&amp;$G:$G,'[1]IGT Calculation_1stHalf'!A:A,0))</f>
        <v>0</v>
      </c>
      <c r="M25" s="31">
        <f>INDEX('[1]IGT Calculation_1stHalf'!K:K,MATCH(B:B&amp;"-"&amp;H:H&amp;"-"&amp;F:F&amp;"-"&amp;G:G,'[1]IGT Calculation_1stHalf'!A:A,0))</f>
        <v>0</v>
      </c>
      <c r="N25" s="37">
        <f t="shared" si="4"/>
        <v>0</v>
      </c>
      <c r="O25" s="38">
        <f t="shared" si="5"/>
        <v>0</v>
      </c>
    </row>
    <row r="26" spans="1:15" x14ac:dyDescent="0.25">
      <c r="A26" t="str">
        <f t="shared" si="1"/>
        <v>71-Urban-Harris-STAR</v>
      </c>
      <c r="B26" s="29">
        <v>71</v>
      </c>
      <c r="C26" t="str">
        <f>INDEX('[1]Forecasting Data'!$C$1:$C$1321,MATCH(B:B,'[1]Forecasting Data'!$B$1:$B$1321,0))</f>
        <v>Wellpoint</v>
      </c>
      <c r="D26" s="28">
        <v>194483547.1098451</v>
      </c>
      <c r="E26" t="str">
        <f>INDEX('[1]Forecasting Data'!$F$1:$F$1321,MATCH(B:B,'[1]Forecasting Data'!$B$1:$B$1321,0))</f>
        <v>Wellpoint</v>
      </c>
      <c r="F26" t="str">
        <f>INDEX('[1]Forecasting Data'!$G$1:$G$1321,MATCH(B:B,'[1]Forecasting Data'!$B$1:$B$1321,0))</f>
        <v>Harris</v>
      </c>
      <c r="G26" t="str">
        <f>INDEX('[1]Forecasting Data'!$H$1:$H$1321,MATCH(B:B,'[1]Forecasting Data'!$B$1:$B$1321,0))</f>
        <v>STAR</v>
      </c>
      <c r="H26" t="s">
        <v>123</v>
      </c>
      <c r="I26" s="30">
        <f>_xlfn.IFS(G26="STAR Kids",INDEX('[1]ATLIS Percentages'!D:D,MATCH($H:$H&amp;" "&amp;$F:$F,'[1]ATLIS Percentages'!$A:$A,0)),
G26="STAR+PLUS",INDEX('[1]ATLIS Percentages'!E:E,MATCH($H:$H&amp;" "&amp;$F:$F,'[1]ATLIS Percentages'!$A:$A,0)),
G26="STAR",INDEX('[1]ATLIS Percentages'!F:F,MATCH($H:$H&amp;" "&amp;$F:$F,'[1]ATLIS Percentages'!$A:$A,0)))</f>
        <v>0</v>
      </c>
      <c r="J26" s="31">
        <f t="shared" si="2"/>
        <v>0</v>
      </c>
      <c r="K26" s="31">
        <f t="shared" si="3"/>
        <v>0</v>
      </c>
      <c r="L26" s="31">
        <f>INDEX('[1]IGT Calculation_1stHalf'!J:J,MATCH($B:$B&amp;"-"&amp;$H:$H&amp;"-"&amp;$F:$F&amp;"-"&amp;$G:$G,'[1]IGT Calculation_1stHalf'!A:A,0))</f>
        <v>0</v>
      </c>
      <c r="M26" s="31">
        <f>INDEX('[1]IGT Calculation_1stHalf'!K:K,MATCH(B:B&amp;"-"&amp;H:H&amp;"-"&amp;F:F&amp;"-"&amp;G:G,'[1]IGT Calculation_1stHalf'!A:A,0))</f>
        <v>0</v>
      </c>
      <c r="N26" s="37">
        <f t="shared" si="4"/>
        <v>0</v>
      </c>
      <c r="O26" s="38">
        <f t="shared" si="5"/>
        <v>0</v>
      </c>
    </row>
    <row r="27" spans="1:15" x14ac:dyDescent="0.25">
      <c r="A27" t="str">
        <f t="shared" si="1"/>
        <v>72-Urban-Harris-STAR</v>
      </c>
      <c r="B27" s="29">
        <v>72</v>
      </c>
      <c r="C27" t="str">
        <f>INDEX('[1]Forecasting Data'!$C$1:$C$1321,MATCH(B:B,'[1]Forecasting Data'!$B$1:$B$1321,0))</f>
        <v>Texas Children's Health Plan</v>
      </c>
      <c r="D27" s="28">
        <v>1137881823.2435136</v>
      </c>
      <c r="E27" t="str">
        <f>INDEX('[1]Forecasting Data'!$F$1:$F$1321,MATCH(B:B,'[1]Forecasting Data'!$B$1:$B$1321,0))</f>
        <v>Texas Children's Health Plan</v>
      </c>
      <c r="F27" t="str">
        <f>INDEX('[1]Forecasting Data'!$G$1:$G$1321,MATCH(B:B,'[1]Forecasting Data'!$B$1:$B$1321,0))</f>
        <v>Harris</v>
      </c>
      <c r="G27" t="str">
        <f>INDEX('[1]Forecasting Data'!$H$1:$H$1321,MATCH(B:B,'[1]Forecasting Data'!$B$1:$B$1321,0))</f>
        <v>STAR</v>
      </c>
      <c r="H27" t="s">
        <v>123</v>
      </c>
      <c r="I27" s="30">
        <f>_xlfn.IFS(G27="STAR Kids",INDEX('[1]ATLIS Percentages'!D:D,MATCH($H:$H&amp;" "&amp;$F:$F,'[1]ATLIS Percentages'!$A:$A,0)),
G27="STAR+PLUS",INDEX('[1]ATLIS Percentages'!E:E,MATCH($H:$H&amp;" "&amp;$F:$F,'[1]ATLIS Percentages'!$A:$A,0)),
G27="STAR",INDEX('[1]ATLIS Percentages'!F:F,MATCH($H:$H&amp;" "&amp;$F:$F,'[1]ATLIS Percentages'!$A:$A,0)))</f>
        <v>0</v>
      </c>
      <c r="J27" s="31">
        <f t="shared" si="2"/>
        <v>0</v>
      </c>
      <c r="K27" s="31">
        <f t="shared" si="3"/>
        <v>0</v>
      </c>
      <c r="L27" s="31">
        <f>INDEX('[1]IGT Calculation_1stHalf'!J:J,MATCH($B:$B&amp;"-"&amp;$H:$H&amp;"-"&amp;$F:$F&amp;"-"&amp;$G:$G,'[1]IGT Calculation_1stHalf'!A:A,0))</f>
        <v>0</v>
      </c>
      <c r="M27" s="31">
        <f>INDEX('[1]IGT Calculation_1stHalf'!K:K,MATCH(B:B&amp;"-"&amp;H:H&amp;"-"&amp;F:F&amp;"-"&amp;G:G,'[1]IGT Calculation_1stHalf'!A:A,0))</f>
        <v>0</v>
      </c>
      <c r="N27" s="37">
        <f t="shared" si="4"/>
        <v>0</v>
      </c>
      <c r="O27" s="38">
        <f t="shared" si="5"/>
        <v>0</v>
      </c>
    </row>
    <row r="28" spans="1:15" x14ac:dyDescent="0.25">
      <c r="A28" t="str">
        <f t="shared" si="1"/>
        <v>79-Urban-Harris-STAR</v>
      </c>
      <c r="B28" s="29">
        <v>79</v>
      </c>
      <c r="C28" t="str">
        <f>INDEX('[1]Forecasting Data'!$C$1:$C$1321,MATCH(B:B,'[1]Forecasting Data'!$B$1:$B$1321,0))</f>
        <v>Community Health Choice</v>
      </c>
      <c r="D28" s="28">
        <v>797949942.53528905</v>
      </c>
      <c r="E28" t="str">
        <f>INDEX('[1]Forecasting Data'!$F$1:$F$1321,MATCH(B:B,'[1]Forecasting Data'!$B$1:$B$1321,0))</f>
        <v>Community Health Choice</v>
      </c>
      <c r="F28" t="str">
        <f>INDEX('[1]Forecasting Data'!$G$1:$G$1321,MATCH(B:B,'[1]Forecasting Data'!$B$1:$B$1321,0))</f>
        <v>Harris</v>
      </c>
      <c r="G28" t="str">
        <f>INDEX('[1]Forecasting Data'!$H$1:$H$1321,MATCH(B:B,'[1]Forecasting Data'!$B$1:$B$1321,0))</f>
        <v>STAR</v>
      </c>
      <c r="H28" t="s">
        <v>123</v>
      </c>
      <c r="I28" s="30">
        <f>_xlfn.IFS(G28="STAR Kids",INDEX('[1]ATLIS Percentages'!D:D,MATCH($H:$H&amp;" "&amp;$F:$F,'[1]ATLIS Percentages'!$A:$A,0)),
G28="STAR+PLUS",INDEX('[1]ATLIS Percentages'!E:E,MATCH($H:$H&amp;" "&amp;$F:$F,'[1]ATLIS Percentages'!$A:$A,0)),
G28="STAR",INDEX('[1]ATLIS Percentages'!F:F,MATCH($H:$H&amp;" "&amp;$F:$F,'[1]ATLIS Percentages'!$A:$A,0)))</f>
        <v>0</v>
      </c>
      <c r="J28" s="31">
        <f t="shared" si="2"/>
        <v>0</v>
      </c>
      <c r="K28" s="31">
        <f t="shared" si="3"/>
        <v>0</v>
      </c>
      <c r="L28" s="31">
        <f>INDEX('[1]IGT Calculation_1stHalf'!J:J,MATCH($B:$B&amp;"-"&amp;$H:$H&amp;"-"&amp;$F:$F&amp;"-"&amp;$G:$G,'[1]IGT Calculation_1stHalf'!A:A,0))</f>
        <v>0</v>
      </c>
      <c r="M28" s="31">
        <f>INDEX('[1]IGT Calculation_1stHalf'!K:K,MATCH(B:B&amp;"-"&amp;H:H&amp;"-"&amp;F:F&amp;"-"&amp;G:G,'[1]IGT Calculation_1stHalf'!A:A,0))</f>
        <v>0</v>
      </c>
      <c r="N28" s="37">
        <f t="shared" si="4"/>
        <v>0</v>
      </c>
      <c r="O28" s="38">
        <f t="shared" si="5"/>
        <v>0</v>
      </c>
    </row>
    <row r="29" spans="1:15" x14ac:dyDescent="0.25">
      <c r="A29" t="str">
        <f t="shared" si="1"/>
        <v>82-Urban-Nueces-STAR</v>
      </c>
      <c r="B29" s="29">
        <v>82</v>
      </c>
      <c r="C29" t="str">
        <f>INDEX('[1]Forecasting Data'!$C$1:$C$1321,MATCH(B:B,'[1]Forecasting Data'!$B$1:$B$1321,0))</f>
        <v>Driscoll Children's Health Plan</v>
      </c>
      <c r="D29" s="28">
        <v>286882799.78501832</v>
      </c>
      <c r="E29" t="str">
        <f>INDEX('[1]Forecasting Data'!$F$1:$F$1321,MATCH(B:B,'[1]Forecasting Data'!$B$1:$B$1321,0))</f>
        <v>Driscoll Children's Health Plan</v>
      </c>
      <c r="F29" t="str">
        <f>INDEX('[1]Forecasting Data'!$G$1:$G$1321,MATCH(B:B,'[1]Forecasting Data'!$B$1:$B$1321,0))</f>
        <v>Nueces</v>
      </c>
      <c r="G29" t="str">
        <f>INDEX('[1]Forecasting Data'!$H$1:$H$1321,MATCH(B:B,'[1]Forecasting Data'!$B$1:$B$1321,0))</f>
        <v>STAR</v>
      </c>
      <c r="H29" t="s">
        <v>123</v>
      </c>
      <c r="I29" s="30">
        <f>_xlfn.IFS(G29="STAR Kids",INDEX('[1]ATLIS Percentages'!D:D,MATCH($H:$H&amp;" "&amp;$F:$F,'[1]ATLIS Percentages'!$A:$A,0)),
G29="STAR+PLUS",INDEX('[1]ATLIS Percentages'!E:E,MATCH($H:$H&amp;" "&amp;$F:$F,'[1]ATLIS Percentages'!$A:$A,0)),
G29="STAR",INDEX('[1]ATLIS Percentages'!F:F,MATCH($H:$H&amp;" "&amp;$F:$F,'[1]ATLIS Percentages'!$A:$A,0)))</f>
        <v>5.6106565520630067E-3</v>
      </c>
      <c r="J29" s="31">
        <f t="shared" si="2"/>
        <v>1609600.86</v>
      </c>
      <c r="K29" s="31">
        <f t="shared" si="3"/>
        <v>695173.73</v>
      </c>
      <c r="L29" s="31">
        <f>INDEX('[1]IGT Calculation_1stHalf'!J:J,MATCH($B:$B&amp;"-"&amp;$H:$H&amp;"-"&amp;$F:$F&amp;"-"&amp;$G:$G,'[1]IGT Calculation_1stHalf'!A:A,0))</f>
        <v>813897.5</v>
      </c>
      <c r="M29" s="31">
        <f>INDEX('[1]IGT Calculation_1stHalf'!K:K,MATCH(B:B&amp;"-"&amp;H:H&amp;"-"&amp;F:F&amp;"-"&amp;G:G,'[1]IGT Calculation_1stHalf'!A:A,0))</f>
        <v>351515.82</v>
      </c>
      <c r="N29" s="37">
        <f t="shared" si="4"/>
        <v>795703.36</v>
      </c>
      <c r="O29" s="38">
        <f t="shared" si="5"/>
        <v>343657.92</v>
      </c>
    </row>
    <row r="30" spans="1:15" x14ac:dyDescent="0.25">
      <c r="A30" t="str">
        <f t="shared" si="1"/>
        <v>83-Urban-Nueces-STAR</v>
      </c>
      <c r="B30" s="29">
        <v>83</v>
      </c>
      <c r="C30" t="str">
        <f>INDEX('[1]Forecasting Data'!$C$1:$C$1321,MATCH(B:B,'[1]Forecasting Data'!$B$1:$B$1321,0))</f>
        <v>Superior Health Plan</v>
      </c>
      <c r="D30" s="28">
        <v>84364643.460140675</v>
      </c>
      <c r="E30" t="str">
        <f>INDEX('[1]Forecasting Data'!$F$1:$F$1321,MATCH(B:B,'[1]Forecasting Data'!$B$1:$B$1321,0))</f>
        <v>Superior Health Plan</v>
      </c>
      <c r="F30" t="str">
        <f>INDEX('[1]Forecasting Data'!$G$1:$G$1321,MATCH(B:B,'[1]Forecasting Data'!$B$1:$B$1321,0))</f>
        <v>Nueces</v>
      </c>
      <c r="G30" t="str">
        <f>INDEX('[1]Forecasting Data'!$H$1:$H$1321,MATCH(B:B,'[1]Forecasting Data'!$B$1:$B$1321,0))</f>
        <v>STAR</v>
      </c>
      <c r="H30" t="s">
        <v>123</v>
      </c>
      <c r="I30" s="30">
        <f>_xlfn.IFS(G30="STAR Kids",INDEX('[1]ATLIS Percentages'!D:D,MATCH($H:$H&amp;" "&amp;$F:$F,'[1]ATLIS Percentages'!$A:$A,0)),
G30="STAR+PLUS",INDEX('[1]ATLIS Percentages'!E:E,MATCH($H:$H&amp;" "&amp;$F:$F,'[1]ATLIS Percentages'!$A:$A,0)),
G30="STAR",INDEX('[1]ATLIS Percentages'!F:F,MATCH($H:$H&amp;" "&amp;$F:$F,'[1]ATLIS Percentages'!$A:$A,0)))</f>
        <v>5.6106565520630067E-3</v>
      </c>
      <c r="J30" s="31">
        <f t="shared" si="2"/>
        <v>473341.04</v>
      </c>
      <c r="K30" s="31">
        <f t="shared" si="3"/>
        <v>204432.21</v>
      </c>
      <c r="L30" s="31">
        <f>INDEX('[1]IGT Calculation_1stHalf'!J:J,MATCH($B:$B&amp;"-"&amp;$H:$H&amp;"-"&amp;$F:$F&amp;"-"&amp;$G:$G,'[1]IGT Calculation_1stHalf'!A:A,0))</f>
        <v>239058.09</v>
      </c>
      <c r="M30" s="31">
        <f>INDEX('[1]IGT Calculation_1stHalf'!K:K,MATCH(B:B&amp;"-"&amp;H:H&amp;"-"&amp;F:F&amp;"-"&amp;G:G,'[1]IGT Calculation_1stHalf'!A:A,0))</f>
        <v>103247.28</v>
      </c>
      <c r="N30" s="37">
        <f t="shared" si="4"/>
        <v>234282.95</v>
      </c>
      <c r="O30" s="38">
        <f t="shared" si="5"/>
        <v>101184.93</v>
      </c>
    </row>
    <row r="31" spans="1:15" x14ac:dyDescent="0.25">
      <c r="A31" t="str">
        <f t="shared" si="1"/>
        <v>85-Urban-Nueces-STAR+PLUS</v>
      </c>
      <c r="B31" s="29">
        <v>85</v>
      </c>
      <c r="C31" t="str">
        <f>INDEX('[1]Forecasting Data'!$C$1:$C$1321,MATCH(B:B,'[1]Forecasting Data'!$B$1:$B$1321,0))</f>
        <v>UnitedHealthCare Community Plan</v>
      </c>
      <c r="D31" s="28">
        <v>0</v>
      </c>
      <c r="E31" t="str">
        <f>INDEX('[1]Forecasting Data'!$F$1:$F$1321,MATCH(B:B,'[1]Forecasting Data'!$B$1:$B$1321,0))</f>
        <v>UnitedHealthCare Community Plan</v>
      </c>
      <c r="F31" t="str">
        <f>INDEX('[1]Forecasting Data'!$G$1:$G$1321,MATCH(B:B,'[1]Forecasting Data'!$B$1:$B$1321,0))</f>
        <v>Nueces</v>
      </c>
      <c r="G31" t="str">
        <f>INDEX('[1]Forecasting Data'!$H$1:$H$1321,MATCH(B:B,'[1]Forecasting Data'!$B$1:$B$1321,0))</f>
        <v>STAR+PLUS</v>
      </c>
      <c r="H31" t="s">
        <v>123</v>
      </c>
      <c r="I31" s="30">
        <f>_xlfn.IFS(G31="STAR Kids",INDEX('[1]ATLIS Percentages'!D:D,MATCH($H:$H&amp;" "&amp;$F:$F,'[1]ATLIS Percentages'!$A:$A,0)),
G31="STAR+PLUS",INDEX('[1]ATLIS Percentages'!E:E,MATCH($H:$H&amp;" "&amp;$F:$F,'[1]ATLIS Percentages'!$A:$A,0)),
G31="STAR",INDEX('[1]ATLIS Percentages'!F:F,MATCH($H:$H&amp;" "&amp;$F:$F,'[1]ATLIS Percentages'!$A:$A,0)))</f>
        <v>4.6983193040505994E-2</v>
      </c>
      <c r="J31" s="31">
        <f t="shared" si="2"/>
        <v>0</v>
      </c>
      <c r="K31" s="31">
        <f t="shared" si="3"/>
        <v>0</v>
      </c>
      <c r="L31" s="31">
        <f>INDEX('[1]IGT Calculation_1stHalf'!J:J,MATCH($B:$B&amp;"-"&amp;$H:$H&amp;"-"&amp;$F:$F&amp;"-"&amp;$G:$G,'[1]IGT Calculation_1stHalf'!A:A,0))</f>
        <v>0</v>
      </c>
      <c r="M31" s="31">
        <f>INDEX('[1]IGT Calculation_1stHalf'!K:K,MATCH(B:B&amp;"-"&amp;H:H&amp;"-"&amp;F:F&amp;"-"&amp;G:G,'[1]IGT Calculation_1stHalf'!A:A,0))</f>
        <v>0</v>
      </c>
      <c r="N31" s="37">
        <f t="shared" si="4"/>
        <v>0</v>
      </c>
      <c r="O31" s="38">
        <f t="shared" si="5"/>
        <v>0</v>
      </c>
    </row>
    <row r="32" spans="1:15" x14ac:dyDescent="0.25">
      <c r="A32" t="str">
        <f t="shared" si="1"/>
        <v>86-Urban-NUECES-STAR+PLUS</v>
      </c>
      <c r="B32" s="29">
        <v>86</v>
      </c>
      <c r="C32" t="str">
        <f>INDEX('[1]Forecasting Data'!$C$1:$C$1321,MATCH(B:B,'[1]Forecasting Data'!$B$1:$B$1321,0))</f>
        <v>Superior Health Plan</v>
      </c>
      <c r="D32" s="28">
        <v>307357563.86985391</v>
      </c>
      <c r="E32" t="str">
        <f>INDEX('[1]Forecasting Data'!$F$1:$F$1321,MATCH(B:B,'[1]Forecasting Data'!$B$1:$B$1321,0))</f>
        <v>Superior Health Plan</v>
      </c>
      <c r="F32" t="str">
        <f>INDEX('[1]Forecasting Data'!$G$1:$G$1321,MATCH(B:B,'[1]Forecasting Data'!$B$1:$B$1321,0))</f>
        <v>NUECES</v>
      </c>
      <c r="G32" t="str">
        <f>INDEX('[1]Forecasting Data'!$H$1:$H$1321,MATCH(B:B,'[1]Forecasting Data'!$B$1:$B$1321,0))</f>
        <v>STAR+PLUS</v>
      </c>
      <c r="H32" t="s">
        <v>123</v>
      </c>
      <c r="I32" s="30">
        <f>_xlfn.IFS(G32="STAR Kids",INDEX('[1]ATLIS Percentages'!D:D,MATCH($H:$H&amp;" "&amp;$F:$F,'[1]ATLIS Percentages'!$A:$A,0)),
G32="STAR+PLUS",INDEX('[1]ATLIS Percentages'!E:E,MATCH($H:$H&amp;" "&amp;$F:$F,'[1]ATLIS Percentages'!$A:$A,0)),
G32="STAR",INDEX('[1]ATLIS Percentages'!F:F,MATCH($H:$H&amp;" "&amp;$F:$F,'[1]ATLIS Percentages'!$A:$A,0)))</f>
        <v>4.6983193040505994E-2</v>
      </c>
      <c r="J32" s="31">
        <f t="shared" si="2"/>
        <v>14440639.76</v>
      </c>
      <c r="K32" s="31">
        <f t="shared" si="3"/>
        <v>6236796.79</v>
      </c>
      <c r="L32" s="31">
        <f>INDEX('[1]IGT Calculation_1stHalf'!J:J,MATCH($B:$B&amp;"-"&amp;$H:$H&amp;"-"&amp;$F:$F&amp;"-"&amp;$G:$G,'[1]IGT Calculation_1stHalf'!A:A,0))</f>
        <v>7105946.7400000002</v>
      </c>
      <c r="M32" s="31">
        <f>INDEX('[1]IGT Calculation_1stHalf'!K:K,MATCH(B:B&amp;"-"&amp;H:H&amp;"-"&amp;F:F&amp;"-"&amp;G:G,'[1]IGT Calculation_1stHalf'!A:A,0))</f>
        <v>3069001.55</v>
      </c>
      <c r="N32" s="37">
        <f t="shared" si="4"/>
        <v>7334693.0199999996</v>
      </c>
      <c r="O32" s="38">
        <f t="shared" si="5"/>
        <v>3167795.24</v>
      </c>
    </row>
    <row r="33" spans="1:15" x14ac:dyDescent="0.25">
      <c r="A33" t="str">
        <f t="shared" si="1"/>
        <v>90-Urban-Dallas-STAR</v>
      </c>
      <c r="B33" s="29">
        <v>90</v>
      </c>
      <c r="C33" t="str">
        <f>INDEX('[1]Forecasting Data'!$C$1:$C$1321,MATCH(B:B,'[1]Forecasting Data'!$B$1:$B$1321,0))</f>
        <v>Wellpoint</v>
      </c>
      <c r="D33" s="28">
        <v>681912518.65225732</v>
      </c>
      <c r="E33" t="str">
        <f>INDEX('[1]Forecasting Data'!$F$1:$F$1321,MATCH(B:B,'[1]Forecasting Data'!$B$1:$B$1321,0))</f>
        <v>Wellpoint</v>
      </c>
      <c r="F33" t="str">
        <f>INDEX('[1]Forecasting Data'!$G$1:$G$1321,MATCH(B:B,'[1]Forecasting Data'!$B$1:$B$1321,0))</f>
        <v>Dallas</v>
      </c>
      <c r="G33" t="str">
        <f>INDEX('[1]Forecasting Data'!$H$1:$H$1321,MATCH(B:B,'[1]Forecasting Data'!$B$1:$B$1321,0))</f>
        <v>STAR</v>
      </c>
      <c r="H33" t="s">
        <v>123</v>
      </c>
      <c r="I33" s="30">
        <f>_xlfn.IFS(G33="STAR Kids",INDEX('[1]ATLIS Percentages'!D:D,MATCH($H:$H&amp;" "&amp;$F:$F,'[1]ATLIS Percentages'!$A:$A,0)),
G33="STAR+PLUS",INDEX('[1]ATLIS Percentages'!E:E,MATCH($H:$H&amp;" "&amp;$F:$F,'[1]ATLIS Percentages'!$A:$A,0)),
G33="STAR",INDEX('[1]ATLIS Percentages'!F:F,MATCH($H:$H&amp;" "&amp;$F:$F,'[1]ATLIS Percentages'!$A:$A,0)))</f>
        <v>2.6003287050458634E-2</v>
      </c>
      <c r="J33" s="31">
        <f t="shared" si="2"/>
        <v>17731966.969999999</v>
      </c>
      <c r="K33" s="31">
        <f t="shared" si="3"/>
        <v>7658294.6799999997</v>
      </c>
      <c r="L33" s="31">
        <f>INDEX('[1]IGT Calculation_1stHalf'!J:J,MATCH($B:$B&amp;"-"&amp;$H:$H&amp;"-"&amp;$F:$F&amp;"-"&amp;$G:$G,'[1]IGT Calculation_1stHalf'!A:A,0))</f>
        <v>9244676.4199999999</v>
      </c>
      <c r="M33" s="31">
        <f>INDEX('[1]IGT Calculation_1stHalf'!K:K,MATCH(B:B&amp;"-"&amp;H:H&amp;"-"&amp;F:F&amp;"-"&amp;G:G,'[1]IGT Calculation_1stHalf'!A:A,0))</f>
        <v>3992701.79</v>
      </c>
      <c r="N33" s="37">
        <f t="shared" si="4"/>
        <v>8487290.5500000007</v>
      </c>
      <c r="O33" s="38">
        <f t="shared" si="5"/>
        <v>3665592.89</v>
      </c>
    </row>
    <row r="34" spans="1:15" x14ac:dyDescent="0.25">
      <c r="A34" t="str">
        <f t="shared" si="1"/>
        <v>93-Urban-Dallas-STAR</v>
      </c>
      <c r="B34" s="29">
        <v>93</v>
      </c>
      <c r="C34" t="str">
        <f>INDEX('[1]Forecasting Data'!$C$1:$C$1321,MATCH(B:B,'[1]Forecasting Data'!$B$1:$B$1321,0))</f>
        <v>Parkland Community Health Plan</v>
      </c>
      <c r="D34" s="28">
        <v>531607024.91889703</v>
      </c>
      <c r="E34" t="str">
        <f>INDEX('[1]Forecasting Data'!$F$1:$F$1321,MATCH(B:B,'[1]Forecasting Data'!$B$1:$B$1321,0))</f>
        <v>Parkland Community Health Plan</v>
      </c>
      <c r="F34" t="str">
        <f>INDEX('[1]Forecasting Data'!$G$1:$G$1321,MATCH(B:B,'[1]Forecasting Data'!$B$1:$B$1321,0))</f>
        <v>Dallas</v>
      </c>
      <c r="G34" t="str">
        <f>INDEX('[1]Forecasting Data'!$H$1:$H$1321,MATCH(B:B,'[1]Forecasting Data'!$B$1:$B$1321,0))</f>
        <v>STAR</v>
      </c>
      <c r="H34" t="s">
        <v>123</v>
      </c>
      <c r="I34" s="30">
        <f>_xlfn.IFS(G34="STAR Kids",INDEX('[1]ATLIS Percentages'!D:D,MATCH($H:$H&amp;" "&amp;$F:$F,'[1]ATLIS Percentages'!$A:$A,0)),
G34="STAR+PLUS",INDEX('[1]ATLIS Percentages'!E:E,MATCH($H:$H&amp;" "&amp;$F:$F,'[1]ATLIS Percentages'!$A:$A,0)),
G34="STAR",INDEX('[1]ATLIS Percentages'!F:F,MATCH($H:$H&amp;" "&amp;$F:$F,'[1]ATLIS Percentages'!$A:$A,0)))</f>
        <v>2.6003287050458634E-2</v>
      </c>
      <c r="J34" s="31">
        <f t="shared" si="2"/>
        <v>13823530.07</v>
      </c>
      <c r="K34" s="31">
        <f t="shared" si="3"/>
        <v>5970272.0499999998</v>
      </c>
      <c r="L34" s="31">
        <f>INDEX('[1]IGT Calculation_1stHalf'!J:J,MATCH($B:$B&amp;"-"&amp;$H:$H&amp;"-"&amp;$F:$F&amp;"-"&amp;$G:$G,'[1]IGT Calculation_1stHalf'!A:A,0))</f>
        <v>6850728.9800000004</v>
      </c>
      <c r="M34" s="31">
        <f>INDEX('[1]IGT Calculation_1stHalf'!K:K,MATCH(B:B&amp;"-"&amp;H:H&amp;"-"&amp;F:F&amp;"-"&amp;G:G,'[1]IGT Calculation_1stHalf'!A:A,0))</f>
        <v>2958775.04</v>
      </c>
      <c r="N34" s="37">
        <f t="shared" si="4"/>
        <v>6972801.0899999999</v>
      </c>
      <c r="O34" s="38">
        <f t="shared" si="5"/>
        <v>3011497.01</v>
      </c>
    </row>
    <row r="35" spans="1:15" x14ac:dyDescent="0.25">
      <c r="A35" t="str">
        <f t="shared" si="1"/>
        <v>95-Urban-DALLAS-STAR</v>
      </c>
      <c r="B35" s="29">
        <v>95</v>
      </c>
      <c r="C35" t="str">
        <f>INDEX('[1]Forecasting Data'!$C$1:$C$1321,MATCH(B:B,'[1]Forecasting Data'!$B$1:$B$1321,0))</f>
        <v>Molina Healthcare of Texas</v>
      </c>
      <c r="D35" s="28">
        <v>153358858.00024587</v>
      </c>
      <c r="E35" t="str">
        <f>INDEX('[1]Forecasting Data'!$F$1:$F$1321,MATCH(B:B,'[1]Forecasting Data'!$B$1:$B$1321,0))</f>
        <v>Molina Healthcare of Texas</v>
      </c>
      <c r="F35" t="str">
        <f>INDEX('[1]Forecasting Data'!$G$1:$G$1321,MATCH(B:B,'[1]Forecasting Data'!$B$1:$B$1321,0))</f>
        <v>DALLAS</v>
      </c>
      <c r="G35" t="str">
        <f>INDEX('[1]Forecasting Data'!$H$1:$H$1321,MATCH(B:B,'[1]Forecasting Data'!$B$1:$B$1321,0))</f>
        <v>STAR</v>
      </c>
      <c r="H35" t="s">
        <v>123</v>
      </c>
      <c r="I35" s="30">
        <f>_xlfn.IFS(G35="STAR Kids",INDEX('[1]ATLIS Percentages'!D:D,MATCH($H:$H&amp;" "&amp;$F:$F,'[1]ATLIS Percentages'!$A:$A,0)),
G35="STAR+PLUS",INDEX('[1]ATLIS Percentages'!E:E,MATCH($H:$H&amp;" "&amp;$F:$F,'[1]ATLIS Percentages'!$A:$A,0)),
G35="STAR",INDEX('[1]ATLIS Percentages'!F:F,MATCH($H:$H&amp;" "&amp;$F:$F,'[1]ATLIS Percentages'!$A:$A,0)))</f>
        <v>2.6003287050458634E-2</v>
      </c>
      <c r="J35" s="31">
        <f t="shared" si="2"/>
        <v>3987834.41</v>
      </c>
      <c r="K35" s="31">
        <f t="shared" si="3"/>
        <v>1722313.78</v>
      </c>
      <c r="L35" s="31">
        <f>INDEX('[1]IGT Calculation_1stHalf'!J:J,MATCH($B:$B&amp;"-"&amp;$H:$H&amp;"-"&amp;$F:$F&amp;"-"&amp;$G:$G,'[1]IGT Calculation_1stHalf'!A:A,0))</f>
        <v>1781192.31</v>
      </c>
      <c r="M35" s="31">
        <f>INDEX('[1]IGT Calculation_1stHalf'!K:K,MATCH(B:B&amp;"-"&amp;H:H&amp;"-"&amp;F:F&amp;"-"&amp;G:G,'[1]IGT Calculation_1stHalf'!A:A,0))</f>
        <v>769282.71</v>
      </c>
      <c r="N35" s="37">
        <f t="shared" si="4"/>
        <v>2206642.1</v>
      </c>
      <c r="O35" s="38">
        <f t="shared" si="5"/>
        <v>953031.07</v>
      </c>
    </row>
    <row r="36" spans="1:15" x14ac:dyDescent="0.25">
      <c r="A36" t="str">
        <f t="shared" si="1"/>
        <v>1A-Urban-Travis-STAR</v>
      </c>
      <c r="B36" s="4" t="s">
        <v>67</v>
      </c>
      <c r="C36" t="str">
        <f>INDEX('[1]Forecasting Data'!$C$1:$C$1321,MATCH(B:B,'[1]Forecasting Data'!$B$1:$B$1321,0))</f>
        <v>Dell Children's Health Plan</v>
      </c>
      <c r="D36" s="28">
        <v>73197764.632494986</v>
      </c>
      <c r="E36" t="str">
        <f>INDEX('[1]Forecasting Data'!$F$1:$F$1321,MATCH(B:B,'[1]Forecasting Data'!$B$1:$B$1321,0))</f>
        <v>Dell Children's Health Plan</v>
      </c>
      <c r="F36" t="str">
        <f>INDEX('[1]Forecasting Data'!$G$1:$G$1321,MATCH(B:B,'[1]Forecasting Data'!$B$1:$B$1321,0))</f>
        <v>Travis</v>
      </c>
      <c r="G36" t="str">
        <f>INDEX('[1]Forecasting Data'!$H$1:$H$1321,MATCH(B:B,'[1]Forecasting Data'!$B$1:$B$1321,0))</f>
        <v>STAR</v>
      </c>
      <c r="H36" t="s">
        <v>123</v>
      </c>
      <c r="I36" s="30">
        <f>_xlfn.IFS(G36="STAR Kids",INDEX('[1]ATLIS Percentages'!D:D,MATCH($H:$H&amp;" "&amp;$F:$F,'[1]ATLIS Percentages'!$A:$A,0)),
G36="STAR+PLUS",INDEX('[1]ATLIS Percentages'!E:E,MATCH($H:$H&amp;" "&amp;$F:$F,'[1]ATLIS Percentages'!$A:$A,0)),
G36="STAR",INDEX('[1]ATLIS Percentages'!F:F,MATCH($H:$H&amp;" "&amp;$F:$F,'[1]ATLIS Percentages'!$A:$A,0)))</f>
        <v>0</v>
      </c>
      <c r="J36" s="31">
        <f t="shared" si="2"/>
        <v>0</v>
      </c>
      <c r="K36" s="31">
        <f t="shared" si="3"/>
        <v>0</v>
      </c>
      <c r="L36" s="31">
        <f>INDEX('[1]IGT Calculation_1stHalf'!J:J,MATCH($B:$B&amp;"-"&amp;$H:$H&amp;"-"&amp;$F:$F&amp;"-"&amp;$G:$G,'[1]IGT Calculation_1stHalf'!A:A,0))</f>
        <v>0</v>
      </c>
      <c r="M36" s="31">
        <f>INDEX('[1]IGT Calculation_1stHalf'!K:K,MATCH(B:B&amp;"-"&amp;H:H&amp;"-"&amp;F:F&amp;"-"&amp;G:G,'[1]IGT Calculation_1stHalf'!A:A,0))</f>
        <v>0</v>
      </c>
      <c r="N36" s="37">
        <f t="shared" si="4"/>
        <v>0</v>
      </c>
      <c r="O36" s="38">
        <f t="shared" si="5"/>
        <v>0</v>
      </c>
    </row>
    <row r="37" spans="1:15" x14ac:dyDescent="0.25">
      <c r="A37" t="str">
        <f t="shared" si="1"/>
        <v>1P-Urban-TRAVIS-STAR</v>
      </c>
      <c r="B37" s="4" t="s">
        <v>53</v>
      </c>
      <c r="C37" t="str">
        <f>INDEX('[1]Forecasting Data'!$C$1:$C$1321,MATCH(B:B,'[1]Forecasting Data'!$B$1:$B$1321,0))</f>
        <v>BlueCross BlueShield</v>
      </c>
      <c r="D37" s="28">
        <v>119286250.02137092</v>
      </c>
      <c r="E37" t="str">
        <f>INDEX('[1]Forecasting Data'!$F$1:$F$1321,MATCH(B:B,'[1]Forecasting Data'!$B$1:$B$1321,0))</f>
        <v>BlueCross BlueShield</v>
      </c>
      <c r="F37" t="str">
        <f>INDEX('[1]Forecasting Data'!$G$1:$G$1321,MATCH(B:B,'[1]Forecasting Data'!$B$1:$B$1321,0))</f>
        <v>TRAVIS</v>
      </c>
      <c r="G37" t="str">
        <f>INDEX('[1]Forecasting Data'!$H$1:$H$1321,MATCH(B:B,'[1]Forecasting Data'!$B$1:$B$1321,0))</f>
        <v>STAR</v>
      </c>
      <c r="H37" t="s">
        <v>123</v>
      </c>
      <c r="I37" s="30">
        <f>_xlfn.IFS(G37="STAR Kids",INDEX('[1]ATLIS Percentages'!D:D,MATCH($H:$H&amp;" "&amp;$F:$F,'[1]ATLIS Percentages'!$A:$A,0)),
G37="STAR+PLUS",INDEX('[1]ATLIS Percentages'!E:E,MATCH($H:$H&amp;" "&amp;$F:$F,'[1]ATLIS Percentages'!$A:$A,0)),
G37="STAR",INDEX('[1]ATLIS Percentages'!F:F,MATCH($H:$H&amp;" "&amp;$F:$F,'[1]ATLIS Percentages'!$A:$A,0)))</f>
        <v>0</v>
      </c>
      <c r="J37" s="31">
        <f t="shared" si="2"/>
        <v>0</v>
      </c>
      <c r="K37" s="31">
        <f t="shared" si="3"/>
        <v>0</v>
      </c>
      <c r="L37" s="31">
        <f>INDEX('[1]IGT Calculation_1stHalf'!J:J,MATCH($B:$B&amp;"-"&amp;$H:$H&amp;"-"&amp;$F:$F&amp;"-"&amp;$G:$G,'[1]IGT Calculation_1stHalf'!A:A,0))</f>
        <v>0</v>
      </c>
      <c r="M37" s="31">
        <f>INDEX('[1]IGT Calculation_1stHalf'!K:K,MATCH(B:B&amp;"-"&amp;H:H&amp;"-"&amp;F:F&amp;"-"&amp;G:G,'[1]IGT Calculation_1stHalf'!A:A,0))</f>
        <v>0</v>
      </c>
      <c r="N37" s="37">
        <f t="shared" si="4"/>
        <v>0</v>
      </c>
      <c r="O37" s="38">
        <f t="shared" si="5"/>
        <v>0</v>
      </c>
    </row>
    <row r="38" spans="1:15" x14ac:dyDescent="0.25">
      <c r="A38" t="str">
        <f t="shared" si="1"/>
        <v>2Q-Urban-Nueces-STAR</v>
      </c>
      <c r="B38" s="4" t="s">
        <v>38</v>
      </c>
      <c r="C38" t="str">
        <f>INDEX('[1]Forecasting Data'!$C$1:$C$1321,MATCH(B:B,'[1]Forecasting Data'!$B$1:$B$1321,0))</f>
        <v>UnitedHealthCare Community Plan</v>
      </c>
      <c r="D38" s="28">
        <v>10358618.466629151</v>
      </c>
      <c r="E38" t="str">
        <f>INDEX('[1]Forecasting Data'!$F$1:$F$1321,MATCH(B:B,'[1]Forecasting Data'!$B$1:$B$1321,0))</f>
        <v>UnitedHealthCare Community Plan</v>
      </c>
      <c r="F38" t="str">
        <f>INDEX('[1]Forecasting Data'!$G$1:$G$1321,MATCH(B:B,'[1]Forecasting Data'!$B$1:$B$1321,0))</f>
        <v>Nueces</v>
      </c>
      <c r="G38" t="str">
        <f>INDEX('[1]Forecasting Data'!$H$1:$H$1321,MATCH(B:B,'[1]Forecasting Data'!$B$1:$B$1321,0))</f>
        <v>STAR</v>
      </c>
      <c r="H38" t="s">
        <v>123</v>
      </c>
      <c r="I38" s="30">
        <f>_xlfn.IFS(G38="STAR Kids",INDEX('[1]ATLIS Percentages'!D:D,MATCH($H:$H&amp;" "&amp;$F:$F,'[1]ATLIS Percentages'!$A:$A,0)),
G38="STAR+PLUS",INDEX('[1]ATLIS Percentages'!E:E,MATCH($H:$H&amp;" "&amp;$F:$F,'[1]ATLIS Percentages'!$A:$A,0)),
G38="STAR",INDEX('[1]ATLIS Percentages'!F:F,MATCH($H:$H&amp;" "&amp;$F:$F,'[1]ATLIS Percentages'!$A:$A,0)))</f>
        <v>5.6106565520630067E-3</v>
      </c>
      <c r="J38" s="31">
        <f t="shared" si="2"/>
        <v>58118.65</v>
      </c>
      <c r="K38" s="31">
        <f t="shared" si="3"/>
        <v>25100.98</v>
      </c>
      <c r="L38" s="31">
        <f>INDEX('[1]IGT Calculation_1stHalf'!J:J,MATCH($B:$B&amp;"-"&amp;$H:$H&amp;"-"&amp;$F:$F&amp;"-"&amp;$G:$G,'[1]IGT Calculation_1stHalf'!A:A,0))</f>
        <v>29499.45</v>
      </c>
      <c r="M38" s="31">
        <f>INDEX('[1]IGT Calculation_1stHalf'!K:K,MATCH(B:B&amp;"-"&amp;H:H&amp;"-"&amp;F:F&amp;"-"&amp;G:G,'[1]IGT Calculation_1stHalf'!A:A,0))</f>
        <v>12740.58</v>
      </c>
      <c r="N38" s="37">
        <f t="shared" si="4"/>
        <v>28619.200000000001</v>
      </c>
      <c r="O38" s="38">
        <f t="shared" si="5"/>
        <v>12360.4</v>
      </c>
    </row>
    <row r="39" spans="1:15" x14ac:dyDescent="0.25">
      <c r="A39" t="str">
        <f t="shared" si="1"/>
        <v>5A-Urban-LUBBOCK-STAR+PLUS</v>
      </c>
      <c r="B39" s="4" t="s">
        <v>76</v>
      </c>
      <c r="C39" t="str">
        <f>INDEX('[1]Forecasting Data'!$C$1:$C$1321,MATCH(B:B,'[1]Forecasting Data'!$B$1:$B$1321,0))</f>
        <v>Wellpoint</v>
      </c>
      <c r="D39" s="28">
        <v>100113437.08870383</v>
      </c>
      <c r="E39" t="str">
        <f>INDEX('[1]Forecasting Data'!$F$1:$F$1321,MATCH(B:B,'[1]Forecasting Data'!$B$1:$B$1321,0))</f>
        <v>Wellpoint</v>
      </c>
      <c r="F39" t="str">
        <f>INDEX('[1]Forecasting Data'!$G$1:$G$1321,MATCH(B:B,'[1]Forecasting Data'!$B$1:$B$1321,0))</f>
        <v>LUBBOCK</v>
      </c>
      <c r="G39" t="str">
        <f>INDEX('[1]Forecasting Data'!$H$1:$H$1321,MATCH(B:B,'[1]Forecasting Data'!$B$1:$B$1321,0))</f>
        <v>STAR+PLUS</v>
      </c>
      <c r="H39" t="s">
        <v>123</v>
      </c>
      <c r="I39" s="30">
        <f>_xlfn.IFS(G39="STAR Kids",INDEX('[1]ATLIS Percentages'!D:D,MATCH($H:$H&amp;" "&amp;$F:$F,'[1]ATLIS Percentages'!$A:$A,0)),
G39="STAR+PLUS",INDEX('[1]ATLIS Percentages'!E:E,MATCH($H:$H&amp;" "&amp;$F:$F,'[1]ATLIS Percentages'!$A:$A,0)),
G39="STAR",INDEX('[1]ATLIS Percentages'!F:F,MATCH($H:$H&amp;" "&amp;$F:$F,'[1]ATLIS Percentages'!$A:$A,0)))</f>
        <v>1.9217023546411249E-2</v>
      </c>
      <c r="J39" s="31">
        <f t="shared" si="2"/>
        <v>1923882.28</v>
      </c>
      <c r="K39" s="31">
        <f t="shared" si="3"/>
        <v>830909.37</v>
      </c>
      <c r="L39" s="31">
        <f>INDEX('[1]IGT Calculation_1stHalf'!J:J,MATCH($B:$B&amp;"-"&amp;$H:$H&amp;"-"&amp;$F:$F&amp;"-"&amp;$G:$G,'[1]IGT Calculation_1stHalf'!A:A,0))</f>
        <v>990992.38</v>
      </c>
      <c r="M39" s="31">
        <f>INDEX('[1]IGT Calculation_1stHalf'!K:K,MATCH(B:B&amp;"-"&amp;H:H&amp;"-"&amp;F:F&amp;"-"&amp;G:G,'[1]IGT Calculation_1stHalf'!A:A,0))</f>
        <v>428001.68</v>
      </c>
      <c r="N39" s="37">
        <f t="shared" si="4"/>
        <v>932889.9</v>
      </c>
      <c r="O39" s="38">
        <f t="shared" si="5"/>
        <v>402907.68</v>
      </c>
    </row>
    <row r="40" spans="1:15" x14ac:dyDescent="0.25">
      <c r="A40" t="str">
        <f t="shared" si="1"/>
        <v>5B-Urban-LUBBOCK-STAR+PLUS</v>
      </c>
      <c r="B40" s="4" t="s">
        <v>94</v>
      </c>
      <c r="C40" t="str">
        <f>INDEX('[1]Forecasting Data'!$C$1:$C$1321,MATCH(B:B,'[1]Forecasting Data'!$B$1:$B$1321,0))</f>
        <v>Superior Health Plan</v>
      </c>
      <c r="D40" s="28">
        <v>117206397.43237084</v>
      </c>
      <c r="E40" t="str">
        <f>INDEX('[1]Forecasting Data'!$F$1:$F$1321,MATCH(B:B,'[1]Forecasting Data'!$B$1:$B$1321,0))</f>
        <v>Superior Health Plan</v>
      </c>
      <c r="F40" t="str">
        <f>INDEX('[1]Forecasting Data'!$G$1:$G$1321,MATCH(B:B,'[1]Forecasting Data'!$B$1:$B$1321,0))</f>
        <v>LUBBOCK</v>
      </c>
      <c r="G40" t="str">
        <f>INDEX('[1]Forecasting Data'!$H$1:$H$1321,MATCH(B:B,'[1]Forecasting Data'!$B$1:$B$1321,0))</f>
        <v>STAR+PLUS</v>
      </c>
      <c r="H40" t="s">
        <v>123</v>
      </c>
      <c r="I40" s="30">
        <f>_xlfn.IFS(G40="STAR Kids",INDEX('[1]ATLIS Percentages'!D:D,MATCH($H:$H&amp;" "&amp;$F:$F,'[1]ATLIS Percentages'!$A:$A,0)),
G40="STAR+PLUS",INDEX('[1]ATLIS Percentages'!E:E,MATCH($H:$H&amp;" "&amp;$F:$F,'[1]ATLIS Percentages'!$A:$A,0)),
G40="STAR",INDEX('[1]ATLIS Percentages'!F:F,MATCH($H:$H&amp;" "&amp;$F:$F,'[1]ATLIS Percentages'!$A:$A,0)))</f>
        <v>1.9217023546411249E-2</v>
      </c>
      <c r="J40" s="31">
        <f t="shared" si="2"/>
        <v>2252358.1</v>
      </c>
      <c r="K40" s="31">
        <f t="shared" si="3"/>
        <v>972775.44</v>
      </c>
      <c r="L40" s="31">
        <f>INDEX('[1]IGT Calculation_1stHalf'!J:J,MATCH($B:$B&amp;"-"&amp;$H:$H&amp;"-"&amp;$F:$F&amp;"-"&amp;$G:$G,'[1]IGT Calculation_1stHalf'!A:A,0))</f>
        <v>1151644.1399999999</v>
      </c>
      <c r="M40" s="31">
        <f>INDEX('[1]IGT Calculation_1stHalf'!K:K,MATCH(B:B&amp;"-"&amp;H:H&amp;"-"&amp;F:F&amp;"-"&amp;G:G,'[1]IGT Calculation_1stHalf'!A:A,0))</f>
        <v>497385.89</v>
      </c>
      <c r="N40" s="37">
        <f t="shared" si="4"/>
        <v>1100713.96</v>
      </c>
      <c r="O40" s="38">
        <f t="shared" si="5"/>
        <v>475389.55</v>
      </c>
    </row>
    <row r="41" spans="1:15" x14ac:dyDescent="0.25">
      <c r="A41" t="str">
        <f t="shared" si="1"/>
        <v>7G-Urban-Harris-STAR</v>
      </c>
      <c r="B41" s="4" t="s">
        <v>90</v>
      </c>
      <c r="C41" t="str">
        <f>INDEX('[1]Forecasting Data'!$C$1:$C$1321,MATCH(B:B,'[1]Forecasting Data'!$B$1:$B$1321,0))</f>
        <v>Molina Healthcare of Texas</v>
      </c>
      <c r="D41" s="28">
        <v>77817900.632779434</v>
      </c>
      <c r="E41" t="str">
        <f>INDEX('[1]Forecasting Data'!$F$1:$F$1321,MATCH(B:B,'[1]Forecasting Data'!$B$1:$B$1321,0))</f>
        <v>Molina Healthcare of Texas</v>
      </c>
      <c r="F41" t="str">
        <f>INDEX('[1]Forecasting Data'!$G$1:$G$1321,MATCH(B:B,'[1]Forecasting Data'!$B$1:$B$1321,0))</f>
        <v>Harris</v>
      </c>
      <c r="G41" t="str">
        <f>INDEX('[1]Forecasting Data'!$H$1:$H$1321,MATCH(B:B,'[1]Forecasting Data'!$B$1:$B$1321,0))</f>
        <v>STAR</v>
      </c>
      <c r="H41" t="s">
        <v>123</v>
      </c>
      <c r="I41" s="30">
        <f>_xlfn.IFS(G41="STAR Kids",INDEX('[1]ATLIS Percentages'!D:D,MATCH($H:$H&amp;" "&amp;$F:$F,'[1]ATLIS Percentages'!$A:$A,0)),
G41="STAR+PLUS",INDEX('[1]ATLIS Percentages'!E:E,MATCH($H:$H&amp;" "&amp;$F:$F,'[1]ATLIS Percentages'!$A:$A,0)),
G41="STAR",INDEX('[1]ATLIS Percentages'!F:F,MATCH($H:$H&amp;" "&amp;$F:$F,'[1]ATLIS Percentages'!$A:$A,0)))</f>
        <v>0</v>
      </c>
      <c r="J41" s="31">
        <f t="shared" si="2"/>
        <v>0</v>
      </c>
      <c r="K41" s="31">
        <f t="shared" si="3"/>
        <v>0</v>
      </c>
      <c r="L41" s="31">
        <f>INDEX('[1]IGT Calculation_1stHalf'!J:J,MATCH($B:$B&amp;"-"&amp;$H:$H&amp;"-"&amp;$F:$F&amp;"-"&amp;$G:$G,'[1]IGT Calculation_1stHalf'!A:A,0))</f>
        <v>0</v>
      </c>
      <c r="M41" s="31">
        <f>INDEX('[1]IGT Calculation_1stHalf'!K:K,MATCH(B:B&amp;"-"&amp;H:H&amp;"-"&amp;F:F&amp;"-"&amp;G:G,'[1]IGT Calculation_1stHalf'!A:A,0))</f>
        <v>0</v>
      </c>
      <c r="N41" s="37">
        <f t="shared" si="4"/>
        <v>0</v>
      </c>
      <c r="O41" s="38">
        <f t="shared" si="5"/>
        <v>0</v>
      </c>
    </row>
    <row r="42" spans="1:15" x14ac:dyDescent="0.25">
      <c r="A42" t="str">
        <f t="shared" si="1"/>
        <v>7H-Urban-HARRIS-STAR</v>
      </c>
      <c r="B42" s="4" t="s">
        <v>97</v>
      </c>
      <c r="C42" t="str">
        <f>INDEX('[1]Forecasting Data'!$C$1:$C$1321,MATCH(B:B,'[1]Forecasting Data'!$B$1:$B$1321,0))</f>
        <v>UnitedHealthCare Community Plan</v>
      </c>
      <c r="D42" s="28">
        <v>445637855.48545367</v>
      </c>
      <c r="E42" t="str">
        <f>INDEX('[1]Forecasting Data'!$F$1:$F$1321,MATCH(B:B,'[1]Forecasting Data'!$B$1:$B$1321,0))</f>
        <v>UnitedHealthCare Community Plan</v>
      </c>
      <c r="F42" t="str">
        <f>INDEX('[1]Forecasting Data'!$G$1:$G$1321,MATCH(B:B,'[1]Forecasting Data'!$B$1:$B$1321,0))</f>
        <v>HARRIS</v>
      </c>
      <c r="G42" t="str">
        <f>INDEX('[1]Forecasting Data'!$H$1:$H$1321,MATCH(B:B,'[1]Forecasting Data'!$B$1:$B$1321,0))</f>
        <v>STAR</v>
      </c>
      <c r="H42" t="s">
        <v>123</v>
      </c>
      <c r="I42" s="30">
        <f>_xlfn.IFS(G42="STAR Kids",INDEX('[1]ATLIS Percentages'!D:D,MATCH($H:$H&amp;" "&amp;$F:$F,'[1]ATLIS Percentages'!$A:$A,0)),
G42="STAR+PLUS",INDEX('[1]ATLIS Percentages'!E:E,MATCH($H:$H&amp;" "&amp;$F:$F,'[1]ATLIS Percentages'!$A:$A,0)),
G42="STAR",INDEX('[1]ATLIS Percentages'!F:F,MATCH($H:$H&amp;" "&amp;$F:$F,'[1]ATLIS Percentages'!$A:$A,0)))</f>
        <v>0</v>
      </c>
      <c r="J42" s="31">
        <f t="shared" si="2"/>
        <v>0</v>
      </c>
      <c r="K42" s="31">
        <f t="shared" si="3"/>
        <v>0</v>
      </c>
      <c r="L42" s="31">
        <f>INDEX('[1]IGT Calculation_1stHalf'!J:J,MATCH($B:$B&amp;"-"&amp;$H:$H&amp;"-"&amp;$F:$F&amp;"-"&amp;$G:$G,'[1]IGT Calculation_1stHalf'!A:A,0))</f>
        <v>0</v>
      </c>
      <c r="M42" s="31">
        <f>INDEX('[1]IGT Calculation_1stHalf'!K:K,MATCH(B:B&amp;"-"&amp;H:H&amp;"-"&amp;F:F&amp;"-"&amp;G:G,'[1]IGT Calculation_1stHalf'!A:A,0))</f>
        <v>0</v>
      </c>
      <c r="N42" s="37">
        <f t="shared" si="4"/>
        <v>0</v>
      </c>
      <c r="O42" s="38">
        <f t="shared" si="5"/>
        <v>0</v>
      </c>
    </row>
    <row r="43" spans="1:15" x14ac:dyDescent="0.25">
      <c r="A43" t="str">
        <f t="shared" si="1"/>
        <v>7P-Urban-Harris-STAR+PLUS</v>
      </c>
      <c r="B43" s="4" t="s">
        <v>63</v>
      </c>
      <c r="C43" t="str">
        <f>INDEX('[1]Forecasting Data'!$C$1:$C$1321,MATCH(B:B,'[1]Forecasting Data'!$B$1:$B$1321,0))</f>
        <v>Wellpoint</v>
      </c>
      <c r="D43" s="28">
        <v>0</v>
      </c>
      <c r="E43" t="str">
        <f>INDEX('[1]Forecasting Data'!$F$1:$F$1321,MATCH(B:B,'[1]Forecasting Data'!$B$1:$B$1321,0))</f>
        <v>Wellpoint</v>
      </c>
      <c r="F43" t="str">
        <f>INDEX('[1]Forecasting Data'!$G$1:$G$1321,MATCH(B:B,'[1]Forecasting Data'!$B$1:$B$1321,0))</f>
        <v>Harris</v>
      </c>
      <c r="G43" t="str">
        <f>INDEX('[1]Forecasting Data'!$H$1:$H$1321,MATCH(B:B,'[1]Forecasting Data'!$B$1:$B$1321,0))</f>
        <v>STAR+PLUS</v>
      </c>
      <c r="H43" t="s">
        <v>123</v>
      </c>
      <c r="I43" s="30">
        <f>_xlfn.IFS(G43="STAR Kids",INDEX('[1]ATLIS Percentages'!D:D,MATCH($H:$H&amp;" "&amp;$F:$F,'[1]ATLIS Percentages'!$A:$A,0)),
G43="STAR+PLUS",INDEX('[1]ATLIS Percentages'!E:E,MATCH($H:$H&amp;" "&amp;$F:$F,'[1]ATLIS Percentages'!$A:$A,0)),
G43="STAR",INDEX('[1]ATLIS Percentages'!F:F,MATCH($H:$H&amp;" "&amp;$F:$F,'[1]ATLIS Percentages'!$A:$A,0)))</f>
        <v>2.43610288038448E-2</v>
      </c>
      <c r="J43" s="31">
        <f t="shared" si="2"/>
        <v>0</v>
      </c>
      <c r="K43" s="31">
        <f t="shared" si="3"/>
        <v>0</v>
      </c>
      <c r="L43" s="31">
        <f>INDEX('[1]IGT Calculation_1stHalf'!J:J,MATCH($B:$B&amp;"-"&amp;$H:$H&amp;"-"&amp;$F:$F&amp;"-"&amp;$G:$G,'[1]IGT Calculation_1stHalf'!A:A,0))</f>
        <v>0</v>
      </c>
      <c r="M43" s="31">
        <f>INDEX('[1]IGT Calculation_1stHalf'!K:K,MATCH(B:B&amp;"-"&amp;H:H&amp;"-"&amp;F:F&amp;"-"&amp;G:G,'[1]IGT Calculation_1stHalf'!A:A,0))</f>
        <v>0</v>
      </c>
      <c r="N43" s="37">
        <f t="shared" si="4"/>
        <v>0</v>
      </c>
      <c r="O43" s="38">
        <f t="shared" si="5"/>
        <v>0</v>
      </c>
    </row>
    <row r="44" spans="1:15" x14ac:dyDescent="0.25">
      <c r="A44" t="str">
        <f t="shared" si="1"/>
        <v>7R-Urban-Harris-STAR+PLUS</v>
      </c>
      <c r="B44" s="4" t="s">
        <v>11</v>
      </c>
      <c r="C44" t="str">
        <f>INDEX('[1]Forecasting Data'!$C$1:$C$1321,MATCH(B:B,'[1]Forecasting Data'!$B$1:$B$1321,0))</f>
        <v>UnitedHealthCare Community Plan</v>
      </c>
      <c r="D44" s="28">
        <v>1344486239.1811943</v>
      </c>
      <c r="E44" t="str">
        <f>INDEX('[1]Forecasting Data'!$F$1:$F$1321,MATCH(B:B,'[1]Forecasting Data'!$B$1:$B$1321,0))</f>
        <v>UnitedHealthCare Community Plan</v>
      </c>
      <c r="F44" t="str">
        <f>INDEX('[1]Forecasting Data'!$G$1:$G$1321,MATCH(B:B,'[1]Forecasting Data'!$B$1:$B$1321,0))</f>
        <v>Harris</v>
      </c>
      <c r="G44" t="str">
        <f>INDEX('[1]Forecasting Data'!$H$1:$H$1321,MATCH(B:B,'[1]Forecasting Data'!$B$1:$B$1321,0))</f>
        <v>STAR+PLUS</v>
      </c>
      <c r="H44" t="s">
        <v>123</v>
      </c>
      <c r="I44" s="30">
        <f>_xlfn.IFS(G44="STAR Kids",INDEX('[1]ATLIS Percentages'!D:D,MATCH($H:$H&amp;" "&amp;$F:$F,'[1]ATLIS Percentages'!$A:$A,0)),
G44="STAR+PLUS",INDEX('[1]ATLIS Percentages'!E:E,MATCH($H:$H&amp;" "&amp;$F:$F,'[1]ATLIS Percentages'!$A:$A,0)),
G44="STAR",INDEX('[1]ATLIS Percentages'!F:F,MATCH($H:$H&amp;" "&amp;$F:$F,'[1]ATLIS Percentages'!$A:$A,0)))</f>
        <v>2.43610288038448E-2</v>
      </c>
      <c r="J44" s="31">
        <f t="shared" si="2"/>
        <v>32753068</v>
      </c>
      <c r="K44" s="31">
        <f t="shared" si="3"/>
        <v>14145788.039999999</v>
      </c>
      <c r="L44" s="31">
        <f>INDEX('[1]IGT Calculation_1stHalf'!J:J,MATCH($B:$B&amp;"-"&amp;$H:$H&amp;"-"&amp;$F:$F&amp;"-"&amp;$G:$G,'[1]IGT Calculation_1stHalf'!A:A,0))</f>
        <v>17043318.27</v>
      </c>
      <c r="M44" s="31">
        <f>INDEX('[1]IGT Calculation_1stHalf'!K:K,MATCH(B:B&amp;"-"&amp;H:H&amp;"-"&amp;F:F&amp;"-"&amp;G:G,'[1]IGT Calculation_1stHalf'!A:A,0))</f>
        <v>7360872.8099999996</v>
      </c>
      <c r="N44" s="37">
        <f t="shared" si="4"/>
        <v>15709749.73</v>
      </c>
      <c r="O44" s="38">
        <f t="shared" si="5"/>
        <v>6784915.2300000004</v>
      </c>
    </row>
    <row r="45" spans="1:15" x14ac:dyDescent="0.25">
      <c r="A45" t="str">
        <f t="shared" si="1"/>
        <v>7S-Urban-HARRIS-STAR+PLUS</v>
      </c>
      <c r="B45" s="4" t="s">
        <v>52</v>
      </c>
      <c r="C45" t="str">
        <f>INDEX('[1]Forecasting Data'!$C$1:$C$1321,MATCH(B:B,'[1]Forecasting Data'!$B$1:$B$1321,0))</f>
        <v>Molina Healthcare of Texas</v>
      </c>
      <c r="D45" s="28">
        <v>491194388.96658272</v>
      </c>
      <c r="E45" t="str">
        <f>INDEX('[1]Forecasting Data'!$F$1:$F$1321,MATCH(B:B,'[1]Forecasting Data'!$B$1:$B$1321,0))</f>
        <v>Molina Healthcare of Texas</v>
      </c>
      <c r="F45" t="str">
        <f>INDEX('[1]Forecasting Data'!$G$1:$G$1321,MATCH(B:B,'[1]Forecasting Data'!$B$1:$B$1321,0))</f>
        <v>HARRIS</v>
      </c>
      <c r="G45" t="str">
        <f>INDEX('[1]Forecasting Data'!$H$1:$H$1321,MATCH(B:B,'[1]Forecasting Data'!$B$1:$B$1321,0))</f>
        <v>STAR+PLUS</v>
      </c>
      <c r="H45" t="s">
        <v>123</v>
      </c>
      <c r="I45" s="30">
        <f>_xlfn.IFS(G45="STAR Kids",INDEX('[1]ATLIS Percentages'!D:D,MATCH($H:$H&amp;" "&amp;$F:$F,'[1]ATLIS Percentages'!$A:$A,0)),
G45="STAR+PLUS",INDEX('[1]ATLIS Percentages'!E:E,MATCH($H:$H&amp;" "&amp;$F:$F,'[1]ATLIS Percentages'!$A:$A,0)),
G45="STAR",INDEX('[1]ATLIS Percentages'!F:F,MATCH($H:$H&amp;" "&amp;$F:$F,'[1]ATLIS Percentages'!$A:$A,0)))</f>
        <v>2.43610288038448E-2</v>
      </c>
      <c r="J45" s="31">
        <f t="shared" si="2"/>
        <v>11966000.66</v>
      </c>
      <c r="K45" s="31">
        <f t="shared" si="3"/>
        <v>5168019.96</v>
      </c>
      <c r="L45" s="31">
        <f>INDEX('[1]IGT Calculation_1stHalf'!J:J,MATCH($B:$B&amp;"-"&amp;$H:$H&amp;"-"&amp;$F:$F&amp;"-"&amp;$G:$G,'[1]IGT Calculation_1stHalf'!A:A,0))</f>
        <v>5710495.2699999996</v>
      </c>
      <c r="M45" s="31">
        <f>INDEX('[1]IGT Calculation_1stHalf'!K:K,MATCH(B:B&amp;"-"&amp;H:H&amp;"-"&amp;F:F&amp;"-"&amp;G:G,'[1]IGT Calculation_1stHalf'!A:A,0))</f>
        <v>2466317.2200000002</v>
      </c>
      <c r="N45" s="37">
        <f t="shared" si="4"/>
        <v>6255505.3899999997</v>
      </c>
      <c r="O45" s="38">
        <f t="shared" si="5"/>
        <v>2701702.73</v>
      </c>
    </row>
    <row r="46" spans="1:15" x14ac:dyDescent="0.25">
      <c r="A46" t="str">
        <f t="shared" si="1"/>
        <v>8G-Urban-Jefferson-STAR</v>
      </c>
      <c r="B46" s="4" t="s">
        <v>62</v>
      </c>
      <c r="C46" t="str">
        <f>INDEX('[1]Forecasting Data'!$C$1:$C$1321,MATCH(B:B,'[1]Forecasting Data'!$B$1:$B$1321,0))</f>
        <v>Wellpoint</v>
      </c>
      <c r="D46" s="28">
        <v>23139400.913038518</v>
      </c>
      <c r="E46" t="str">
        <f>INDEX('[1]Forecasting Data'!$F$1:$F$1321,MATCH(B:B,'[1]Forecasting Data'!$B$1:$B$1321,0))</f>
        <v>Wellpoint</v>
      </c>
      <c r="F46" t="str">
        <f>INDEX('[1]Forecasting Data'!$G$1:$G$1321,MATCH(B:B,'[1]Forecasting Data'!$B$1:$B$1321,0))</f>
        <v>Jefferson</v>
      </c>
      <c r="G46" t="str">
        <f>INDEX('[1]Forecasting Data'!$H$1:$H$1321,MATCH(B:B,'[1]Forecasting Data'!$B$1:$B$1321,0))</f>
        <v>STAR</v>
      </c>
      <c r="H46" t="s">
        <v>123</v>
      </c>
      <c r="I46" s="30">
        <f>_xlfn.IFS(G46="STAR Kids",INDEX('[1]ATLIS Percentages'!D:D,MATCH($H:$H&amp;" "&amp;$F:$F,'[1]ATLIS Percentages'!$A:$A,0)),
G46="STAR+PLUS",INDEX('[1]ATLIS Percentages'!E:E,MATCH($H:$H&amp;" "&amp;$F:$F,'[1]ATLIS Percentages'!$A:$A,0)),
G46="STAR",INDEX('[1]ATLIS Percentages'!F:F,MATCH($H:$H&amp;" "&amp;$F:$F,'[1]ATLIS Percentages'!$A:$A,0)))</f>
        <v>0</v>
      </c>
      <c r="J46" s="31">
        <f t="shared" si="2"/>
        <v>0</v>
      </c>
      <c r="K46" s="31">
        <f t="shared" si="3"/>
        <v>0</v>
      </c>
      <c r="L46" s="31">
        <f>INDEX('[1]IGT Calculation_1stHalf'!J:J,MATCH($B:$B&amp;"-"&amp;$H:$H&amp;"-"&amp;$F:$F&amp;"-"&amp;$G:$G,'[1]IGT Calculation_1stHalf'!A:A,0))</f>
        <v>0</v>
      </c>
      <c r="M46" s="31">
        <f>INDEX('[1]IGT Calculation_1stHalf'!K:K,MATCH(B:B&amp;"-"&amp;H:H&amp;"-"&amp;F:F&amp;"-"&amp;G:G,'[1]IGT Calculation_1stHalf'!A:A,0))</f>
        <v>0</v>
      </c>
      <c r="N46" s="37">
        <f t="shared" si="4"/>
        <v>0</v>
      </c>
      <c r="O46" s="38">
        <f t="shared" si="5"/>
        <v>0</v>
      </c>
    </row>
    <row r="47" spans="1:15" x14ac:dyDescent="0.25">
      <c r="A47" t="str">
        <f t="shared" si="1"/>
        <v>8H-Urban-Jefferson-STAR</v>
      </c>
      <c r="B47" s="4" t="s">
        <v>93</v>
      </c>
      <c r="C47" t="str">
        <f>INDEX('[1]Forecasting Data'!$C$1:$C$1321,MATCH(B:B,'[1]Forecasting Data'!$B$1:$B$1321,0))</f>
        <v>Community Health Choice</v>
      </c>
      <c r="D47" s="28">
        <v>64865126.863660857</v>
      </c>
      <c r="E47" t="str">
        <f>INDEX('[1]Forecasting Data'!$F$1:$F$1321,MATCH(B:B,'[1]Forecasting Data'!$B$1:$B$1321,0))</f>
        <v>Community Health Choice</v>
      </c>
      <c r="F47" t="str">
        <f>INDEX('[1]Forecasting Data'!$G$1:$G$1321,MATCH(B:B,'[1]Forecasting Data'!$B$1:$B$1321,0))</f>
        <v>Jefferson</v>
      </c>
      <c r="G47" t="str">
        <f>INDEX('[1]Forecasting Data'!$H$1:$H$1321,MATCH(B:B,'[1]Forecasting Data'!$B$1:$B$1321,0))</f>
        <v>STAR</v>
      </c>
      <c r="H47" t="s">
        <v>123</v>
      </c>
      <c r="I47" s="30">
        <f>_xlfn.IFS(G47="STAR Kids",INDEX('[1]ATLIS Percentages'!D:D,MATCH($H:$H&amp;" "&amp;$F:$F,'[1]ATLIS Percentages'!$A:$A,0)),
G47="STAR+PLUS",INDEX('[1]ATLIS Percentages'!E:E,MATCH($H:$H&amp;" "&amp;$F:$F,'[1]ATLIS Percentages'!$A:$A,0)),
G47="STAR",INDEX('[1]ATLIS Percentages'!F:F,MATCH($H:$H&amp;" "&amp;$F:$F,'[1]ATLIS Percentages'!$A:$A,0)))</f>
        <v>0</v>
      </c>
      <c r="J47" s="31">
        <f t="shared" si="2"/>
        <v>0</v>
      </c>
      <c r="K47" s="31">
        <f t="shared" si="3"/>
        <v>0</v>
      </c>
      <c r="L47" s="31">
        <f>INDEX('[1]IGT Calculation_1stHalf'!J:J,MATCH($B:$B&amp;"-"&amp;$H:$H&amp;"-"&amp;$F:$F&amp;"-"&amp;$G:$G,'[1]IGT Calculation_1stHalf'!A:A,0))</f>
        <v>0</v>
      </c>
      <c r="M47" s="31">
        <f>INDEX('[1]IGT Calculation_1stHalf'!K:K,MATCH(B:B&amp;"-"&amp;H:H&amp;"-"&amp;F:F&amp;"-"&amp;G:G,'[1]IGT Calculation_1stHalf'!A:A,0))</f>
        <v>0</v>
      </c>
      <c r="N47" s="37">
        <f t="shared" si="4"/>
        <v>0</v>
      </c>
      <c r="O47" s="38">
        <f t="shared" si="5"/>
        <v>0</v>
      </c>
    </row>
    <row r="48" spans="1:15" x14ac:dyDescent="0.25">
      <c r="A48" t="str">
        <f t="shared" si="1"/>
        <v>8J-Urban-Jefferson-STAR</v>
      </c>
      <c r="B48" s="4" t="s">
        <v>87</v>
      </c>
      <c r="C48" t="str">
        <f>INDEX('[1]Forecasting Data'!$C$1:$C$1321,MATCH(B:B,'[1]Forecasting Data'!$B$1:$B$1321,0))</f>
        <v>Molina Healthcare of Texas</v>
      </c>
      <c r="D48" s="28">
        <v>14120781.308265431</v>
      </c>
      <c r="E48" t="str">
        <f>INDEX('[1]Forecasting Data'!$F$1:$F$1321,MATCH(B:B,'[1]Forecasting Data'!$B$1:$B$1321,0))</f>
        <v>Molina Healthcare of Texas</v>
      </c>
      <c r="F48" t="str">
        <f>INDEX('[1]Forecasting Data'!$G$1:$G$1321,MATCH(B:B,'[1]Forecasting Data'!$B$1:$B$1321,0))</f>
        <v>Jefferson</v>
      </c>
      <c r="G48" t="str">
        <f>INDEX('[1]Forecasting Data'!$H$1:$H$1321,MATCH(B:B,'[1]Forecasting Data'!$B$1:$B$1321,0))</f>
        <v>STAR</v>
      </c>
      <c r="H48" t="s">
        <v>123</v>
      </c>
      <c r="I48" s="30">
        <f>_xlfn.IFS(G48="STAR Kids",INDEX('[1]ATLIS Percentages'!D:D,MATCH($H:$H&amp;" "&amp;$F:$F,'[1]ATLIS Percentages'!$A:$A,0)),
G48="STAR+PLUS",INDEX('[1]ATLIS Percentages'!E:E,MATCH($H:$H&amp;" "&amp;$F:$F,'[1]ATLIS Percentages'!$A:$A,0)),
G48="STAR",INDEX('[1]ATLIS Percentages'!F:F,MATCH($H:$H&amp;" "&amp;$F:$F,'[1]ATLIS Percentages'!$A:$A,0)))</f>
        <v>0</v>
      </c>
      <c r="J48" s="31">
        <f t="shared" si="2"/>
        <v>0</v>
      </c>
      <c r="K48" s="31">
        <f t="shared" si="3"/>
        <v>0</v>
      </c>
      <c r="L48" s="31">
        <f>INDEX('[1]IGT Calculation_1stHalf'!J:J,MATCH($B:$B&amp;"-"&amp;$H:$H&amp;"-"&amp;$F:$F&amp;"-"&amp;$G:$G,'[1]IGT Calculation_1stHalf'!A:A,0))</f>
        <v>0</v>
      </c>
      <c r="M48" s="31">
        <f>INDEX('[1]IGT Calculation_1stHalf'!K:K,MATCH(B:B&amp;"-"&amp;H:H&amp;"-"&amp;F:F&amp;"-"&amp;G:G,'[1]IGT Calculation_1stHalf'!A:A,0))</f>
        <v>0</v>
      </c>
      <c r="N48" s="37">
        <f t="shared" si="4"/>
        <v>0</v>
      </c>
      <c r="O48" s="38">
        <f t="shared" si="5"/>
        <v>0</v>
      </c>
    </row>
    <row r="49" spans="1:15" x14ac:dyDescent="0.25">
      <c r="A49" t="str">
        <f t="shared" si="1"/>
        <v>8K-Urban-Jefferson-STAR</v>
      </c>
      <c r="B49" s="4" t="s">
        <v>57</v>
      </c>
      <c r="C49" t="str">
        <f>INDEX('[1]Forecasting Data'!$C$1:$C$1321,MATCH(B:B,'[1]Forecasting Data'!$B$1:$B$1321,0))</f>
        <v>Texas Children's Health Plan</v>
      </c>
      <c r="D49" s="28">
        <v>125641431.45384739</v>
      </c>
      <c r="E49" t="str">
        <f>INDEX('[1]Forecasting Data'!$F$1:$F$1321,MATCH(B:B,'[1]Forecasting Data'!$B$1:$B$1321,0))</f>
        <v>Texas Children's Health Plan</v>
      </c>
      <c r="F49" t="str">
        <f>INDEX('[1]Forecasting Data'!$G$1:$G$1321,MATCH(B:B,'[1]Forecasting Data'!$B$1:$B$1321,0))</f>
        <v>Jefferson</v>
      </c>
      <c r="G49" t="str">
        <f>INDEX('[1]Forecasting Data'!$H$1:$H$1321,MATCH(B:B,'[1]Forecasting Data'!$B$1:$B$1321,0))</f>
        <v>STAR</v>
      </c>
      <c r="H49" t="s">
        <v>123</v>
      </c>
      <c r="I49" s="30">
        <f>_xlfn.IFS(G49="STAR Kids",INDEX('[1]ATLIS Percentages'!D:D,MATCH($H:$H&amp;" "&amp;$F:$F,'[1]ATLIS Percentages'!$A:$A,0)),
G49="STAR+PLUS",INDEX('[1]ATLIS Percentages'!E:E,MATCH($H:$H&amp;" "&amp;$F:$F,'[1]ATLIS Percentages'!$A:$A,0)),
G49="STAR",INDEX('[1]ATLIS Percentages'!F:F,MATCH($H:$H&amp;" "&amp;$F:$F,'[1]ATLIS Percentages'!$A:$A,0)))</f>
        <v>0</v>
      </c>
      <c r="J49" s="31">
        <f t="shared" si="2"/>
        <v>0</v>
      </c>
      <c r="K49" s="31">
        <f t="shared" si="3"/>
        <v>0</v>
      </c>
      <c r="L49" s="31">
        <f>INDEX('[1]IGT Calculation_1stHalf'!J:J,MATCH($B:$B&amp;"-"&amp;$H:$H&amp;"-"&amp;$F:$F&amp;"-"&amp;$G:$G,'[1]IGT Calculation_1stHalf'!A:A,0))</f>
        <v>0</v>
      </c>
      <c r="M49" s="31">
        <f>INDEX('[1]IGT Calculation_1stHalf'!K:K,MATCH(B:B&amp;"-"&amp;H:H&amp;"-"&amp;F:F&amp;"-"&amp;G:G,'[1]IGT Calculation_1stHalf'!A:A,0))</f>
        <v>0</v>
      </c>
      <c r="N49" s="37">
        <f t="shared" si="4"/>
        <v>0</v>
      </c>
      <c r="O49" s="38">
        <f t="shared" si="5"/>
        <v>0</v>
      </c>
    </row>
    <row r="50" spans="1:15" x14ac:dyDescent="0.25">
      <c r="A50" t="str">
        <f t="shared" si="1"/>
        <v>8L-Urban-Jefferson-STAR</v>
      </c>
      <c r="B50" s="4" t="s">
        <v>86</v>
      </c>
      <c r="C50" t="str">
        <f>INDEX('[1]Forecasting Data'!$C$1:$C$1321,MATCH(B:B,'[1]Forecasting Data'!$B$1:$B$1321,0))</f>
        <v>UnitedHealthCare Community Plan</v>
      </c>
      <c r="D50" s="28">
        <v>75264292.34095858</v>
      </c>
      <c r="E50" t="str">
        <f>INDEX('[1]Forecasting Data'!$F$1:$F$1321,MATCH(B:B,'[1]Forecasting Data'!$B$1:$B$1321,0))</f>
        <v>UnitedHealthCare Community Plan</v>
      </c>
      <c r="F50" t="str">
        <f>INDEX('[1]Forecasting Data'!$G$1:$G$1321,MATCH(B:B,'[1]Forecasting Data'!$B$1:$B$1321,0))</f>
        <v>Jefferson</v>
      </c>
      <c r="G50" t="str">
        <f>INDEX('[1]Forecasting Data'!$H$1:$H$1321,MATCH(B:B,'[1]Forecasting Data'!$B$1:$B$1321,0))</f>
        <v>STAR</v>
      </c>
      <c r="H50" t="s">
        <v>123</v>
      </c>
      <c r="I50" s="30">
        <f>_xlfn.IFS(G50="STAR Kids",INDEX('[1]ATLIS Percentages'!D:D,MATCH($H:$H&amp;" "&amp;$F:$F,'[1]ATLIS Percentages'!$A:$A,0)),
G50="STAR+PLUS",INDEX('[1]ATLIS Percentages'!E:E,MATCH($H:$H&amp;" "&amp;$F:$F,'[1]ATLIS Percentages'!$A:$A,0)),
G50="STAR",INDEX('[1]ATLIS Percentages'!F:F,MATCH($H:$H&amp;" "&amp;$F:$F,'[1]ATLIS Percentages'!$A:$A,0)))</f>
        <v>0</v>
      </c>
      <c r="J50" s="31">
        <f t="shared" si="2"/>
        <v>0</v>
      </c>
      <c r="K50" s="31">
        <f t="shared" si="3"/>
        <v>0</v>
      </c>
      <c r="L50" s="31">
        <f>INDEX('[1]IGT Calculation_1stHalf'!J:J,MATCH($B:$B&amp;"-"&amp;$H:$H&amp;"-"&amp;$F:$F&amp;"-"&amp;$G:$G,'[1]IGT Calculation_1stHalf'!A:A,0))</f>
        <v>0</v>
      </c>
      <c r="M50" s="31">
        <f>INDEX('[1]IGT Calculation_1stHalf'!K:K,MATCH(B:B&amp;"-"&amp;H:H&amp;"-"&amp;F:F&amp;"-"&amp;G:G,'[1]IGT Calculation_1stHalf'!A:A,0))</f>
        <v>0</v>
      </c>
      <c r="N50" s="37">
        <f t="shared" si="4"/>
        <v>0</v>
      </c>
      <c r="O50" s="38">
        <f t="shared" si="5"/>
        <v>0</v>
      </c>
    </row>
    <row r="51" spans="1:15" x14ac:dyDescent="0.25">
      <c r="A51" t="str">
        <f t="shared" si="1"/>
        <v>8R-Urban-Jefferson-STAR+PLUS</v>
      </c>
      <c r="B51" s="4" t="s">
        <v>35</v>
      </c>
      <c r="C51" t="str">
        <f>INDEX('[1]Forecasting Data'!$C$1:$C$1321,MATCH(B:B,'[1]Forecasting Data'!$B$1:$B$1321,0))</f>
        <v>Wellpoint</v>
      </c>
      <c r="D51" s="28">
        <v>171099617.8477461</v>
      </c>
      <c r="E51" t="str">
        <f>INDEX('[1]Forecasting Data'!$F$1:$F$1321,MATCH(B:B,'[1]Forecasting Data'!$B$1:$B$1321,0))</f>
        <v>Wellpoint</v>
      </c>
      <c r="F51" t="str">
        <f>INDEX('[1]Forecasting Data'!$G$1:$G$1321,MATCH(B:B,'[1]Forecasting Data'!$B$1:$B$1321,0))</f>
        <v>Jefferson</v>
      </c>
      <c r="G51" t="str">
        <f>INDEX('[1]Forecasting Data'!$H$1:$H$1321,MATCH(B:B,'[1]Forecasting Data'!$B$1:$B$1321,0))</f>
        <v>STAR+PLUS</v>
      </c>
      <c r="H51" t="s">
        <v>123</v>
      </c>
      <c r="I51" s="30">
        <f>_xlfn.IFS(G51="STAR Kids",INDEX('[1]ATLIS Percentages'!D:D,MATCH($H:$H&amp;" "&amp;$F:$F,'[1]ATLIS Percentages'!$A:$A,0)),
G51="STAR+PLUS",INDEX('[1]ATLIS Percentages'!E:E,MATCH($H:$H&amp;" "&amp;$F:$F,'[1]ATLIS Percentages'!$A:$A,0)),
G51="STAR",INDEX('[1]ATLIS Percentages'!F:F,MATCH($H:$H&amp;" "&amp;$F:$F,'[1]ATLIS Percentages'!$A:$A,0)))</f>
        <v>4.2858443876116689E-2</v>
      </c>
      <c r="J51" s="31">
        <f t="shared" si="2"/>
        <v>7333063.3700000001</v>
      </c>
      <c r="K51" s="31">
        <f t="shared" si="3"/>
        <v>3167091.4</v>
      </c>
      <c r="L51" s="31">
        <f>INDEX('[1]IGT Calculation_1stHalf'!J:J,MATCH($B:$B&amp;"-"&amp;$H:$H&amp;"-"&amp;$F:$F&amp;"-"&amp;$G:$G,'[1]IGT Calculation_1stHalf'!A:A,0))</f>
        <v>3737845.38</v>
      </c>
      <c r="M51" s="31">
        <f>INDEX('[1]IGT Calculation_1stHalf'!K:K,MATCH(B:B&amp;"-"&amp;H:H&amp;"-"&amp;F:F&amp;"-"&amp;G:G,'[1]IGT Calculation_1stHalf'!A:A,0))</f>
        <v>1614345.52</v>
      </c>
      <c r="N51" s="37">
        <f t="shared" si="4"/>
        <v>3595217.99</v>
      </c>
      <c r="O51" s="38">
        <f t="shared" si="5"/>
        <v>1552745.89</v>
      </c>
    </row>
    <row r="52" spans="1:15" x14ac:dyDescent="0.25">
      <c r="A52" t="str">
        <f t="shared" si="1"/>
        <v>8S-Urban-Jefferson-STAR+PLUS</v>
      </c>
      <c r="B52" s="4" t="s">
        <v>30</v>
      </c>
      <c r="C52" t="str">
        <f>INDEX('[1]Forecasting Data'!$C$1:$C$1321,MATCH(B:B,'[1]Forecasting Data'!$B$1:$B$1321,0))</f>
        <v>UnitedHealthCare Community Plan</v>
      </c>
      <c r="D52" s="28">
        <v>0</v>
      </c>
      <c r="E52" t="str">
        <f>INDEX('[1]Forecasting Data'!$F$1:$F$1321,MATCH(B:B,'[1]Forecasting Data'!$B$1:$B$1321,0))</f>
        <v>UnitedHealthCare Community Plan</v>
      </c>
      <c r="F52" t="str">
        <f>INDEX('[1]Forecasting Data'!$G$1:$G$1321,MATCH(B:B,'[1]Forecasting Data'!$B$1:$B$1321,0))</f>
        <v>Jefferson</v>
      </c>
      <c r="G52" t="str">
        <f>INDEX('[1]Forecasting Data'!$H$1:$H$1321,MATCH(B:B,'[1]Forecasting Data'!$B$1:$B$1321,0))</f>
        <v>STAR+PLUS</v>
      </c>
      <c r="H52" t="s">
        <v>123</v>
      </c>
      <c r="I52" s="30">
        <f>_xlfn.IFS(G52="STAR Kids",INDEX('[1]ATLIS Percentages'!D:D,MATCH($H:$H&amp;" "&amp;$F:$F,'[1]ATLIS Percentages'!$A:$A,0)),
G52="STAR+PLUS",INDEX('[1]ATLIS Percentages'!E:E,MATCH($H:$H&amp;" "&amp;$F:$F,'[1]ATLIS Percentages'!$A:$A,0)),
G52="STAR",INDEX('[1]ATLIS Percentages'!F:F,MATCH($H:$H&amp;" "&amp;$F:$F,'[1]ATLIS Percentages'!$A:$A,0)))</f>
        <v>4.2858443876116689E-2</v>
      </c>
      <c r="J52" s="31">
        <f t="shared" si="2"/>
        <v>0</v>
      </c>
      <c r="K52" s="31">
        <f t="shared" si="3"/>
        <v>0</v>
      </c>
      <c r="L52" s="31">
        <f>INDEX('[1]IGT Calculation_1stHalf'!J:J,MATCH($B:$B&amp;"-"&amp;$H:$H&amp;"-"&amp;$F:$F&amp;"-"&amp;$G:$G,'[1]IGT Calculation_1stHalf'!A:A,0))</f>
        <v>0</v>
      </c>
      <c r="M52" s="31">
        <f>INDEX('[1]IGT Calculation_1stHalf'!K:K,MATCH(B:B&amp;"-"&amp;H:H&amp;"-"&amp;F:F&amp;"-"&amp;G:G,'[1]IGT Calculation_1stHalf'!A:A,0))</f>
        <v>0</v>
      </c>
      <c r="N52" s="37">
        <f t="shared" si="4"/>
        <v>0</v>
      </c>
      <c r="O52" s="38">
        <f t="shared" si="5"/>
        <v>0</v>
      </c>
    </row>
    <row r="53" spans="1:15" x14ac:dyDescent="0.25">
      <c r="A53" t="str">
        <f t="shared" si="1"/>
        <v>8T-Urban-Jefferson-STAR+PLUS</v>
      </c>
      <c r="B53" s="4" t="s">
        <v>27</v>
      </c>
      <c r="C53" t="str">
        <f>INDEX('[1]Forecasting Data'!$C$1:$C$1321,MATCH(B:B,'[1]Forecasting Data'!$B$1:$B$1321,0))</f>
        <v>Molina Healthcare of Texas</v>
      </c>
      <c r="D53" s="28">
        <v>170571811.50883949</v>
      </c>
      <c r="E53" t="str">
        <f>INDEX('[1]Forecasting Data'!$F$1:$F$1321,MATCH(B:B,'[1]Forecasting Data'!$B$1:$B$1321,0))</f>
        <v>Molina Healthcare of Texas</v>
      </c>
      <c r="F53" t="str">
        <f>INDEX('[1]Forecasting Data'!$G$1:$G$1321,MATCH(B:B,'[1]Forecasting Data'!$B$1:$B$1321,0))</f>
        <v>Jefferson</v>
      </c>
      <c r="G53" t="str">
        <f>INDEX('[1]Forecasting Data'!$H$1:$H$1321,MATCH(B:B,'[1]Forecasting Data'!$B$1:$B$1321,0))</f>
        <v>STAR+PLUS</v>
      </c>
      <c r="H53" t="s">
        <v>123</v>
      </c>
      <c r="I53" s="30">
        <f>_xlfn.IFS(G53="STAR Kids",INDEX('[1]ATLIS Percentages'!D:D,MATCH($H:$H&amp;" "&amp;$F:$F,'[1]ATLIS Percentages'!$A:$A,0)),
G53="STAR+PLUS",INDEX('[1]ATLIS Percentages'!E:E,MATCH($H:$H&amp;" "&amp;$F:$F,'[1]ATLIS Percentages'!$A:$A,0)),
G53="STAR",INDEX('[1]ATLIS Percentages'!F:F,MATCH($H:$H&amp;" "&amp;$F:$F,'[1]ATLIS Percentages'!$A:$A,0)))</f>
        <v>4.2858443876116689E-2</v>
      </c>
      <c r="J53" s="31">
        <f t="shared" si="2"/>
        <v>7310442.4100000001</v>
      </c>
      <c r="K53" s="31">
        <f t="shared" si="3"/>
        <v>3157321.59</v>
      </c>
      <c r="L53" s="31">
        <f>INDEX('[1]IGT Calculation_1stHalf'!J:J,MATCH($B:$B&amp;"-"&amp;$H:$H&amp;"-"&amp;$F:$F&amp;"-"&amp;$G:$G,'[1]IGT Calculation_1stHalf'!A:A,0))</f>
        <v>3678688.99</v>
      </c>
      <c r="M53" s="31">
        <f>INDEX('[1]IGT Calculation_1stHalf'!K:K,MATCH(B:B&amp;"-"&amp;H:H&amp;"-"&amp;F:F&amp;"-"&amp;G:G,'[1]IGT Calculation_1stHalf'!A:A,0))</f>
        <v>1588796.35</v>
      </c>
      <c r="N53" s="37">
        <f t="shared" si="4"/>
        <v>3631753.42</v>
      </c>
      <c r="O53" s="38">
        <f t="shared" si="5"/>
        <v>1568525.25</v>
      </c>
    </row>
    <row r="54" spans="1:15" x14ac:dyDescent="0.25">
      <c r="A54" t="str">
        <f t="shared" si="1"/>
        <v>9F-Urban-DALLAS-STAR+PLUS</v>
      </c>
      <c r="B54" s="4" t="s">
        <v>96</v>
      </c>
      <c r="C54" t="str">
        <f>INDEX('[1]Forecasting Data'!$C$1:$C$1321,MATCH(B:B,'[1]Forecasting Data'!$B$1:$B$1321,0))</f>
        <v>Molina Healthcare of Texas</v>
      </c>
      <c r="D54" s="28">
        <v>726631295.57663906</v>
      </c>
      <c r="E54" t="str">
        <f>INDEX('[1]Forecasting Data'!$F$1:$F$1321,MATCH(B:B,'[1]Forecasting Data'!$B$1:$B$1321,0))</f>
        <v>Molina Healthcare of Texas</v>
      </c>
      <c r="F54" t="str">
        <f>INDEX('[1]Forecasting Data'!$G$1:$G$1321,MATCH(B:B,'[1]Forecasting Data'!$B$1:$B$1321,0))</f>
        <v>DALLAS</v>
      </c>
      <c r="G54" t="str">
        <f>INDEX('[1]Forecasting Data'!$H$1:$H$1321,MATCH(B:B,'[1]Forecasting Data'!$B$1:$B$1321,0))</f>
        <v>STAR+PLUS</v>
      </c>
      <c r="H54" t="s">
        <v>123</v>
      </c>
      <c r="I54" s="30">
        <f>_xlfn.IFS(G54="STAR Kids",INDEX('[1]ATLIS Percentages'!D:D,MATCH($H:$H&amp;" "&amp;$F:$F,'[1]ATLIS Percentages'!$A:$A,0)),
G54="STAR+PLUS",INDEX('[1]ATLIS Percentages'!E:E,MATCH($H:$H&amp;" "&amp;$F:$F,'[1]ATLIS Percentages'!$A:$A,0)),
G54="STAR",INDEX('[1]ATLIS Percentages'!F:F,MATCH($H:$H&amp;" "&amp;$F:$F,'[1]ATLIS Percentages'!$A:$A,0)))</f>
        <v>2.2737070985419289E-2</v>
      </c>
      <c r="J54" s="31">
        <f t="shared" si="2"/>
        <v>16521467.35</v>
      </c>
      <c r="K54" s="31">
        <f t="shared" si="3"/>
        <v>7135489.5800000001</v>
      </c>
      <c r="L54" s="31">
        <f>INDEX('[1]IGT Calculation_1stHalf'!J:J,MATCH($B:$B&amp;"-"&amp;$H:$H&amp;"-"&amp;$F:$F&amp;"-"&amp;$G:$G,'[1]IGT Calculation_1stHalf'!A:A,0))</f>
        <v>8439297.9399999995</v>
      </c>
      <c r="M54" s="31">
        <f>INDEX('[1]IGT Calculation_1stHalf'!K:K,MATCH(B:B&amp;"-"&amp;H:H&amp;"-"&amp;F:F&amp;"-"&amp;G:G,'[1]IGT Calculation_1stHalf'!A:A,0))</f>
        <v>3644865.27</v>
      </c>
      <c r="N54" s="37">
        <f t="shared" si="4"/>
        <v>8082169.4100000001</v>
      </c>
      <c r="O54" s="38">
        <f t="shared" si="5"/>
        <v>3490624.31</v>
      </c>
    </row>
    <row r="55" spans="1:15" x14ac:dyDescent="0.25">
      <c r="A55" t="str">
        <f t="shared" si="1"/>
        <v>9H-Urban-DALLAS-STAR+PLUS</v>
      </c>
      <c r="B55" s="4" t="s">
        <v>74</v>
      </c>
      <c r="C55" t="str">
        <f>INDEX('[1]Forecasting Data'!$C$1:$C$1321,MATCH(B:B,'[1]Forecasting Data'!$B$1:$B$1321,0))</f>
        <v>Superior Health Plan</v>
      </c>
      <c r="D55" s="28">
        <v>555596540.30856943</v>
      </c>
      <c r="E55" t="str">
        <f>INDEX('[1]Forecasting Data'!$F$1:$F$1321,MATCH(B:B,'[1]Forecasting Data'!$B$1:$B$1321,0))</f>
        <v>Superior Health Plan</v>
      </c>
      <c r="F55" t="str">
        <f>INDEX('[1]Forecasting Data'!$G$1:$G$1321,MATCH(B:B,'[1]Forecasting Data'!$B$1:$B$1321,0))</f>
        <v>DALLAS</v>
      </c>
      <c r="G55" t="str">
        <f>INDEX('[1]Forecasting Data'!$H$1:$H$1321,MATCH(B:B,'[1]Forecasting Data'!$B$1:$B$1321,0))</f>
        <v>STAR+PLUS</v>
      </c>
      <c r="H55" t="s">
        <v>123</v>
      </c>
      <c r="I55" s="30">
        <f>_xlfn.IFS(G55="STAR Kids",INDEX('[1]ATLIS Percentages'!D:D,MATCH($H:$H&amp;" "&amp;$F:$F,'[1]ATLIS Percentages'!$A:$A,0)),
G55="STAR+PLUS",INDEX('[1]ATLIS Percentages'!E:E,MATCH($H:$H&amp;" "&amp;$F:$F,'[1]ATLIS Percentages'!$A:$A,0)),
G55="STAR",INDEX('[1]ATLIS Percentages'!F:F,MATCH($H:$H&amp;" "&amp;$F:$F,'[1]ATLIS Percentages'!$A:$A,0)))</f>
        <v>2.2737070985419289E-2</v>
      </c>
      <c r="J55" s="31">
        <f t="shared" si="2"/>
        <v>12632637.98</v>
      </c>
      <c r="K55" s="31">
        <f t="shared" si="3"/>
        <v>5455935.2800000003</v>
      </c>
      <c r="L55" s="31">
        <f>INDEX('[1]IGT Calculation_1stHalf'!J:J,MATCH($B:$B&amp;"-"&amp;$H:$H&amp;"-"&amp;$F:$F&amp;"-"&amp;$G:$G,'[1]IGT Calculation_1stHalf'!A:A,0))</f>
        <v>6755394.3700000001</v>
      </c>
      <c r="M55" s="31">
        <f>INDEX('[1]IGT Calculation_1stHalf'!K:K,MATCH(B:B&amp;"-"&amp;H:H&amp;"-"&amp;F:F&amp;"-"&amp;G:G,'[1]IGT Calculation_1stHalf'!A:A,0))</f>
        <v>2917600.79</v>
      </c>
      <c r="N55" s="37">
        <f t="shared" si="4"/>
        <v>5877243.6100000003</v>
      </c>
      <c r="O55" s="38">
        <f t="shared" si="5"/>
        <v>2538334.5</v>
      </c>
    </row>
    <row r="56" spans="1:15" x14ac:dyDescent="0.25">
      <c r="A56" t="str">
        <f t="shared" si="1"/>
        <v>C1-Urban-MRSA Central-STAR</v>
      </c>
      <c r="B56" s="4" t="s">
        <v>101</v>
      </c>
      <c r="C56" t="str">
        <f>INDEX('[1]Forecasting Data'!$C$1:$C$1321,MATCH(B:B,'[1]Forecasting Data'!$B$1:$B$1321,0))</f>
        <v>Wellpoint</v>
      </c>
      <c r="D56" s="28">
        <v>36135500.270875446</v>
      </c>
      <c r="E56" t="str">
        <f>INDEX('[1]Forecasting Data'!$F$1:$F$1321,MATCH(B:B,'[1]Forecasting Data'!$B$1:$B$1321,0))</f>
        <v>Wellpoint</v>
      </c>
      <c r="F56" t="str">
        <f>INDEX('[1]Forecasting Data'!$G$1:$G$1321,MATCH(B:B,'[1]Forecasting Data'!$B$1:$B$1321,0))</f>
        <v>MRSA Central</v>
      </c>
      <c r="G56" t="str">
        <f>INDEX('[1]Forecasting Data'!$H$1:$H$1321,MATCH(B:B,'[1]Forecasting Data'!$B$1:$B$1321,0))</f>
        <v>STAR</v>
      </c>
      <c r="H56" t="s">
        <v>123</v>
      </c>
      <c r="I56" s="30">
        <f>_xlfn.IFS(G56="STAR Kids",INDEX('[1]ATLIS Percentages'!D:D,MATCH($H:$H&amp;" "&amp;$F:$F,'[1]ATLIS Percentages'!$A:$A,0)),
G56="STAR+PLUS",INDEX('[1]ATLIS Percentages'!E:E,MATCH($H:$H&amp;" "&amp;$F:$F,'[1]ATLIS Percentages'!$A:$A,0)),
G56="STAR",INDEX('[1]ATLIS Percentages'!F:F,MATCH($H:$H&amp;" "&amp;$F:$F,'[1]ATLIS Percentages'!$A:$A,0)))</f>
        <v>3.5323848369360269E-18</v>
      </c>
      <c r="J56" s="31">
        <f t="shared" si="2"/>
        <v>0</v>
      </c>
      <c r="K56" s="31">
        <f t="shared" si="3"/>
        <v>0</v>
      </c>
      <c r="L56" s="31">
        <f>INDEX('[1]IGT Calculation_1stHalf'!J:J,MATCH($B:$B&amp;"-"&amp;$H:$H&amp;"-"&amp;$F:$F&amp;"-"&amp;$G:$G,'[1]IGT Calculation_1stHalf'!A:A,0))</f>
        <v>0</v>
      </c>
      <c r="M56" s="31">
        <f>INDEX('[1]IGT Calculation_1stHalf'!K:K,MATCH(B:B&amp;"-"&amp;H:H&amp;"-"&amp;F:F&amp;"-"&amp;G:G,'[1]IGT Calculation_1stHalf'!A:A,0))</f>
        <v>0</v>
      </c>
      <c r="N56" s="37">
        <f t="shared" si="4"/>
        <v>0</v>
      </c>
      <c r="O56" s="38">
        <f t="shared" si="5"/>
        <v>0</v>
      </c>
    </row>
    <row r="57" spans="1:15" x14ac:dyDescent="0.25">
      <c r="A57" t="str">
        <f t="shared" si="1"/>
        <v>C2-Urban-MRSA Central-STAR</v>
      </c>
      <c r="B57" s="4" t="s">
        <v>17</v>
      </c>
      <c r="C57" t="str">
        <f>INDEX('[1]Forecasting Data'!$C$1:$C$1321,MATCH(B:B,'[1]Forecasting Data'!$B$1:$B$1321,0))</f>
        <v>Superior Health Plan</v>
      </c>
      <c r="D57" s="28">
        <v>243925411.13753268</v>
      </c>
      <c r="E57" t="str">
        <f>INDEX('[1]Forecasting Data'!$F$1:$F$1321,MATCH(B:B,'[1]Forecasting Data'!$B$1:$B$1321,0))</f>
        <v>Superior Health Plan</v>
      </c>
      <c r="F57" t="str">
        <f>INDEX('[1]Forecasting Data'!$G$1:$G$1321,MATCH(B:B,'[1]Forecasting Data'!$B$1:$B$1321,0))</f>
        <v>MRSA Central</v>
      </c>
      <c r="G57" t="str">
        <f>INDEX('[1]Forecasting Data'!$H$1:$H$1321,MATCH(B:B,'[1]Forecasting Data'!$B$1:$B$1321,0))</f>
        <v>STAR</v>
      </c>
      <c r="H57" t="s">
        <v>123</v>
      </c>
      <c r="I57" s="30">
        <f>_xlfn.IFS(G57="STAR Kids",INDEX('[1]ATLIS Percentages'!D:D,MATCH($H:$H&amp;" "&amp;$F:$F,'[1]ATLIS Percentages'!$A:$A,0)),
G57="STAR+PLUS",INDEX('[1]ATLIS Percentages'!E:E,MATCH($H:$H&amp;" "&amp;$F:$F,'[1]ATLIS Percentages'!$A:$A,0)),
G57="STAR",INDEX('[1]ATLIS Percentages'!F:F,MATCH($H:$H&amp;" "&amp;$F:$F,'[1]ATLIS Percentages'!$A:$A,0)))</f>
        <v>3.5323848369360269E-18</v>
      </c>
      <c r="J57" s="31">
        <f t="shared" si="2"/>
        <v>0</v>
      </c>
      <c r="K57" s="31">
        <f t="shared" si="3"/>
        <v>0</v>
      </c>
      <c r="L57" s="31">
        <f>INDEX('[1]IGT Calculation_1stHalf'!J:J,MATCH($B:$B&amp;"-"&amp;$H:$H&amp;"-"&amp;$F:$F&amp;"-"&amp;$G:$G,'[1]IGT Calculation_1stHalf'!A:A,0))</f>
        <v>0</v>
      </c>
      <c r="M57" s="31">
        <f>INDEX('[1]IGT Calculation_1stHalf'!K:K,MATCH(B:B&amp;"-"&amp;H:H&amp;"-"&amp;F:F&amp;"-"&amp;G:G,'[1]IGT Calculation_1stHalf'!A:A,0))</f>
        <v>0</v>
      </c>
      <c r="N57" s="37">
        <f t="shared" si="4"/>
        <v>0</v>
      </c>
      <c r="O57" s="38">
        <f t="shared" si="5"/>
        <v>0</v>
      </c>
    </row>
    <row r="58" spans="1:15" x14ac:dyDescent="0.25">
      <c r="A58" t="str">
        <f t="shared" si="1"/>
        <v>C3-Urban-MRSA Central-STAR</v>
      </c>
      <c r="B58" s="4" t="s">
        <v>36</v>
      </c>
      <c r="C58" t="str">
        <f>INDEX('[1]Forecasting Data'!$C$1:$C$1321,MATCH(B:B,'[1]Forecasting Data'!$B$1:$B$1321,0))</f>
        <v>RightCare from Scott and White Health Plan</v>
      </c>
      <c r="D58" s="28">
        <v>130808144.27970466</v>
      </c>
      <c r="E58" t="str">
        <f>INDEX('[1]Forecasting Data'!$F$1:$F$1321,MATCH(B:B,'[1]Forecasting Data'!$B$1:$B$1321,0))</f>
        <v>RightCare from Scott and White Health Plan</v>
      </c>
      <c r="F58" t="str">
        <f>INDEX('[1]Forecasting Data'!$G$1:$G$1321,MATCH(B:B,'[1]Forecasting Data'!$B$1:$B$1321,0))</f>
        <v>MRSA Central</v>
      </c>
      <c r="G58" t="str">
        <f>INDEX('[1]Forecasting Data'!$H$1:$H$1321,MATCH(B:B,'[1]Forecasting Data'!$B$1:$B$1321,0))</f>
        <v>STAR</v>
      </c>
      <c r="H58" t="s">
        <v>123</v>
      </c>
      <c r="I58" s="30">
        <f>_xlfn.IFS(G58="STAR Kids",INDEX('[1]ATLIS Percentages'!D:D,MATCH($H:$H&amp;" "&amp;$F:$F,'[1]ATLIS Percentages'!$A:$A,0)),
G58="STAR+PLUS",INDEX('[1]ATLIS Percentages'!E:E,MATCH($H:$H&amp;" "&amp;$F:$F,'[1]ATLIS Percentages'!$A:$A,0)),
G58="STAR",INDEX('[1]ATLIS Percentages'!F:F,MATCH($H:$H&amp;" "&amp;$F:$F,'[1]ATLIS Percentages'!$A:$A,0)))</f>
        <v>3.5323848369360269E-18</v>
      </c>
      <c r="J58" s="31">
        <f t="shared" si="2"/>
        <v>0</v>
      </c>
      <c r="K58" s="31">
        <f t="shared" si="3"/>
        <v>0</v>
      </c>
      <c r="L58" s="31">
        <f>INDEX('[1]IGT Calculation_1stHalf'!J:J,MATCH($B:$B&amp;"-"&amp;$H:$H&amp;"-"&amp;$F:$F&amp;"-"&amp;$G:$G,'[1]IGT Calculation_1stHalf'!A:A,0))</f>
        <v>0</v>
      </c>
      <c r="M58" s="31">
        <f>INDEX('[1]IGT Calculation_1stHalf'!K:K,MATCH(B:B&amp;"-"&amp;H:H&amp;"-"&amp;F:F&amp;"-"&amp;G:G,'[1]IGT Calculation_1stHalf'!A:A,0))</f>
        <v>0</v>
      </c>
      <c r="N58" s="37">
        <f t="shared" si="4"/>
        <v>0</v>
      </c>
      <c r="O58" s="38">
        <f t="shared" si="5"/>
        <v>0</v>
      </c>
    </row>
    <row r="59" spans="1:15" x14ac:dyDescent="0.25">
      <c r="A59" t="str">
        <f t="shared" si="1"/>
        <v>C4-Urban-MRSA Central-STAR+PLUS</v>
      </c>
      <c r="B59" s="4" t="s">
        <v>34</v>
      </c>
      <c r="C59" t="str">
        <f>INDEX('[1]Forecasting Data'!$C$1:$C$1321,MATCH(B:B,'[1]Forecasting Data'!$B$1:$B$1321,0))</f>
        <v>Superior Health Plan</v>
      </c>
      <c r="D59" s="28">
        <v>272244210.99043924</v>
      </c>
      <c r="E59" t="str">
        <f>INDEX('[1]Forecasting Data'!$F$1:$F$1321,MATCH(B:B,'[1]Forecasting Data'!$B$1:$B$1321,0))</f>
        <v>Superior Health Plan</v>
      </c>
      <c r="F59" t="str">
        <f>INDEX('[1]Forecasting Data'!$G$1:$G$1321,MATCH(B:B,'[1]Forecasting Data'!$B$1:$B$1321,0))</f>
        <v>MRSA Central</v>
      </c>
      <c r="G59" t="str">
        <f>INDEX('[1]Forecasting Data'!$H$1:$H$1321,MATCH(B:B,'[1]Forecasting Data'!$B$1:$B$1321,0))</f>
        <v>STAR+PLUS</v>
      </c>
      <c r="H59" t="s">
        <v>123</v>
      </c>
      <c r="I59" s="30">
        <f>_xlfn.IFS(G59="STAR Kids",INDEX('[1]ATLIS Percentages'!D:D,MATCH($H:$H&amp;" "&amp;$F:$F,'[1]ATLIS Percentages'!$A:$A,0)),
G59="STAR+PLUS",INDEX('[1]ATLIS Percentages'!E:E,MATCH($H:$H&amp;" "&amp;$F:$F,'[1]ATLIS Percentages'!$A:$A,0)),
G59="STAR",INDEX('[1]ATLIS Percentages'!F:F,MATCH($H:$H&amp;" "&amp;$F:$F,'[1]ATLIS Percentages'!$A:$A,0)))</f>
        <v>2.2189143375013799E-2</v>
      </c>
      <c r="J59" s="31">
        <f t="shared" si="2"/>
        <v>6040865.8300000001</v>
      </c>
      <c r="K59" s="31">
        <f t="shared" si="3"/>
        <v>2609001.63</v>
      </c>
      <c r="L59" s="31">
        <f>INDEX('[1]IGT Calculation_1stHalf'!J:J,MATCH($B:$B&amp;"-"&amp;$H:$H&amp;"-"&amp;$F:$F&amp;"-"&amp;$G:$G,'[1]IGT Calculation_1stHalf'!A:A,0))</f>
        <v>3113484.51</v>
      </c>
      <c r="M59" s="31">
        <f>INDEX('[1]IGT Calculation_1stHalf'!K:K,MATCH(B:B&amp;"-"&amp;H:H&amp;"-"&amp;F:F&amp;"-"&amp;G:G,'[1]IGT Calculation_1stHalf'!A:A,0))</f>
        <v>1344689.05</v>
      </c>
      <c r="N59" s="37">
        <f t="shared" si="4"/>
        <v>2927381.32</v>
      </c>
      <c r="O59" s="38">
        <f t="shared" si="5"/>
        <v>1264312.57</v>
      </c>
    </row>
    <row r="60" spans="1:15" x14ac:dyDescent="0.25">
      <c r="A60" t="str">
        <f t="shared" si="1"/>
        <v>C5-Urban-MRSA Central-STAR+PLUS</v>
      </c>
      <c r="B60" s="4" t="s">
        <v>83</v>
      </c>
      <c r="C60" t="str">
        <f>INDEX('[1]Forecasting Data'!$C$1:$C$1321,MATCH(B:B,'[1]Forecasting Data'!$B$1:$B$1321,0))</f>
        <v>UnitedHealthCare Community Plan</v>
      </c>
      <c r="D60" s="28">
        <v>289389476.88540822</v>
      </c>
      <c r="E60" t="str">
        <f>INDEX('[1]Forecasting Data'!$F$1:$F$1321,MATCH(B:B,'[1]Forecasting Data'!$B$1:$B$1321,0))</f>
        <v>UnitedHealthCare Community Plan</v>
      </c>
      <c r="F60" t="str">
        <f>INDEX('[1]Forecasting Data'!$G$1:$G$1321,MATCH(B:B,'[1]Forecasting Data'!$B$1:$B$1321,0))</f>
        <v>MRSA Central</v>
      </c>
      <c r="G60" t="str">
        <f>INDEX('[1]Forecasting Data'!$H$1:$H$1321,MATCH(B:B,'[1]Forecasting Data'!$B$1:$B$1321,0))</f>
        <v>STAR+PLUS</v>
      </c>
      <c r="H60" t="s">
        <v>123</v>
      </c>
      <c r="I60" s="30">
        <f>_xlfn.IFS(G60="STAR Kids",INDEX('[1]ATLIS Percentages'!D:D,MATCH($H:$H&amp;" "&amp;$F:$F,'[1]ATLIS Percentages'!$A:$A,0)),
G60="STAR+PLUS",INDEX('[1]ATLIS Percentages'!E:E,MATCH($H:$H&amp;" "&amp;$F:$F,'[1]ATLIS Percentages'!$A:$A,0)),
G60="STAR",INDEX('[1]ATLIS Percentages'!F:F,MATCH($H:$H&amp;" "&amp;$F:$F,'[1]ATLIS Percentages'!$A:$A,0)))</f>
        <v>2.2189143375013799E-2</v>
      </c>
      <c r="J60" s="31">
        <f t="shared" si="2"/>
        <v>6421304.5899999999</v>
      </c>
      <c r="K60" s="31">
        <f t="shared" si="3"/>
        <v>2773310.08</v>
      </c>
      <c r="L60" s="31">
        <f>INDEX('[1]IGT Calculation_1stHalf'!J:J,MATCH($B:$B&amp;"-"&amp;$H:$H&amp;"-"&amp;$F:$F&amp;"-"&amp;$G:$G,'[1]IGT Calculation_1stHalf'!A:A,0))</f>
        <v>3203910.93</v>
      </c>
      <c r="M60" s="31">
        <f>INDEX('[1]IGT Calculation_1stHalf'!K:K,MATCH(B:B&amp;"-"&amp;H:H&amp;"-"&amp;F:F&amp;"-"&amp;G:G,'[1]IGT Calculation_1stHalf'!A:A,0))</f>
        <v>1383743.5</v>
      </c>
      <c r="N60" s="37">
        <f t="shared" si="4"/>
        <v>3217393.66</v>
      </c>
      <c r="O60" s="38">
        <f t="shared" si="5"/>
        <v>1389566.58</v>
      </c>
    </row>
    <row r="61" spans="1:15" x14ac:dyDescent="0.25">
      <c r="A61" t="str">
        <f t="shared" si="1"/>
        <v>H1-Urban-Hidalgo-STAR</v>
      </c>
      <c r="B61" s="4" t="s">
        <v>98</v>
      </c>
      <c r="C61" t="str">
        <f>INDEX('[1]Forecasting Data'!$C$1:$C$1321,MATCH(B:B,'[1]Forecasting Data'!$B$1:$B$1321,0))</f>
        <v>UnitedHealthCare Community Plan</v>
      </c>
      <c r="D61" s="28">
        <v>134042872.25290932</v>
      </c>
      <c r="E61" t="str">
        <f>INDEX('[1]Forecasting Data'!$F$1:$F$1321,MATCH(B:B,'[1]Forecasting Data'!$B$1:$B$1321,0))</f>
        <v>UnitedHealthCare Community Plan</v>
      </c>
      <c r="F61" t="str">
        <f>INDEX('[1]Forecasting Data'!$G$1:$G$1321,MATCH(B:B,'[1]Forecasting Data'!$B$1:$B$1321,0))</f>
        <v>Hidalgo</v>
      </c>
      <c r="G61" t="str">
        <f>INDEX('[1]Forecasting Data'!$H$1:$H$1321,MATCH(B:B,'[1]Forecasting Data'!$B$1:$B$1321,0))</f>
        <v>STAR</v>
      </c>
      <c r="H61" t="s">
        <v>123</v>
      </c>
      <c r="I61" s="30">
        <f>_xlfn.IFS(G61="STAR Kids",INDEX('[1]ATLIS Percentages'!D:D,MATCH($H:$H&amp;" "&amp;$F:$F,'[1]ATLIS Percentages'!$A:$A,0)),
G61="STAR+PLUS",INDEX('[1]ATLIS Percentages'!E:E,MATCH($H:$H&amp;" "&amp;$F:$F,'[1]ATLIS Percentages'!$A:$A,0)),
G61="STAR",INDEX('[1]ATLIS Percentages'!F:F,MATCH($H:$H&amp;" "&amp;$F:$F,'[1]ATLIS Percentages'!$A:$A,0)))</f>
        <v>0</v>
      </c>
      <c r="J61" s="31">
        <f t="shared" si="2"/>
        <v>0</v>
      </c>
      <c r="K61" s="31">
        <f t="shared" si="3"/>
        <v>0</v>
      </c>
      <c r="L61" s="31">
        <f>INDEX('[1]IGT Calculation_1stHalf'!J:J,MATCH($B:$B&amp;"-"&amp;$H:$H&amp;"-"&amp;$F:$F&amp;"-"&amp;$G:$G,'[1]IGT Calculation_1stHalf'!A:A,0))</f>
        <v>0</v>
      </c>
      <c r="M61" s="31">
        <f>INDEX('[1]IGT Calculation_1stHalf'!K:K,MATCH(B:B&amp;"-"&amp;H:H&amp;"-"&amp;F:F&amp;"-"&amp;G:G,'[1]IGT Calculation_1stHalf'!A:A,0))</f>
        <v>0</v>
      </c>
      <c r="N61" s="37">
        <f t="shared" si="4"/>
        <v>0</v>
      </c>
      <c r="O61" s="38">
        <f t="shared" si="5"/>
        <v>0</v>
      </c>
    </row>
    <row r="62" spans="1:15" x14ac:dyDescent="0.25">
      <c r="A62" t="str">
        <f t="shared" si="1"/>
        <v>H2-Urban-Hidalgo-STAR</v>
      </c>
      <c r="B62" s="4" t="s">
        <v>79</v>
      </c>
      <c r="C62" t="str">
        <f>INDEX('[1]Forecasting Data'!$C$1:$C$1321,MATCH(B:B,'[1]Forecasting Data'!$B$1:$B$1321,0))</f>
        <v>Superior Health Plan</v>
      </c>
      <c r="D62" s="28">
        <v>508382541.51282746</v>
      </c>
      <c r="E62" t="str">
        <f>INDEX('[1]Forecasting Data'!$F$1:$F$1321,MATCH(B:B,'[1]Forecasting Data'!$B$1:$B$1321,0))</f>
        <v>Superior Health Plan</v>
      </c>
      <c r="F62" t="str">
        <f>INDEX('[1]Forecasting Data'!$G$1:$G$1321,MATCH(B:B,'[1]Forecasting Data'!$B$1:$B$1321,0))</f>
        <v>Hidalgo</v>
      </c>
      <c r="G62" t="str">
        <f>INDEX('[1]Forecasting Data'!$H$1:$H$1321,MATCH(B:B,'[1]Forecasting Data'!$B$1:$B$1321,0))</f>
        <v>STAR</v>
      </c>
      <c r="H62" t="s">
        <v>123</v>
      </c>
      <c r="I62" s="30">
        <f>_xlfn.IFS(G62="STAR Kids",INDEX('[1]ATLIS Percentages'!D:D,MATCH($H:$H&amp;" "&amp;$F:$F,'[1]ATLIS Percentages'!$A:$A,0)),
G62="STAR+PLUS",INDEX('[1]ATLIS Percentages'!E:E,MATCH($H:$H&amp;" "&amp;$F:$F,'[1]ATLIS Percentages'!$A:$A,0)),
G62="STAR",INDEX('[1]ATLIS Percentages'!F:F,MATCH($H:$H&amp;" "&amp;$F:$F,'[1]ATLIS Percentages'!$A:$A,0)))</f>
        <v>0</v>
      </c>
      <c r="J62" s="31">
        <f t="shared" si="2"/>
        <v>0</v>
      </c>
      <c r="K62" s="31">
        <f t="shared" si="3"/>
        <v>0</v>
      </c>
      <c r="L62" s="31">
        <f>INDEX('[1]IGT Calculation_1stHalf'!J:J,MATCH($B:$B&amp;"-"&amp;$H:$H&amp;"-"&amp;$F:$F&amp;"-"&amp;$G:$G,'[1]IGT Calculation_1stHalf'!A:A,0))</f>
        <v>0</v>
      </c>
      <c r="M62" s="31">
        <f>INDEX('[1]IGT Calculation_1stHalf'!K:K,MATCH(B:B&amp;"-"&amp;H:H&amp;"-"&amp;F:F&amp;"-"&amp;G:G,'[1]IGT Calculation_1stHalf'!A:A,0))</f>
        <v>0</v>
      </c>
      <c r="N62" s="37">
        <f t="shared" si="4"/>
        <v>0</v>
      </c>
      <c r="O62" s="38">
        <f t="shared" si="5"/>
        <v>0</v>
      </c>
    </row>
    <row r="63" spans="1:15" x14ac:dyDescent="0.25">
      <c r="A63" t="str">
        <f t="shared" si="1"/>
        <v>H3-Urban-Hidalgo-STAR</v>
      </c>
      <c r="B63" s="4" t="s">
        <v>65</v>
      </c>
      <c r="C63" t="str">
        <f>INDEX('[1]Forecasting Data'!$C$1:$C$1321,MATCH(B:B,'[1]Forecasting Data'!$B$1:$B$1321,0))</f>
        <v>Molina Healthcare of Texas</v>
      </c>
      <c r="D63" s="28">
        <v>116743009.00649284</v>
      </c>
      <c r="E63" t="str">
        <f>INDEX('[1]Forecasting Data'!$F$1:$F$1321,MATCH(B:B,'[1]Forecasting Data'!$B$1:$B$1321,0))</f>
        <v>Molina Healthcare of Texas</v>
      </c>
      <c r="F63" t="str">
        <f>INDEX('[1]Forecasting Data'!$G$1:$G$1321,MATCH(B:B,'[1]Forecasting Data'!$B$1:$B$1321,0))</f>
        <v>Hidalgo</v>
      </c>
      <c r="G63" t="str">
        <f>INDEX('[1]Forecasting Data'!$H$1:$H$1321,MATCH(B:B,'[1]Forecasting Data'!$B$1:$B$1321,0))</f>
        <v>STAR</v>
      </c>
      <c r="H63" t="s">
        <v>123</v>
      </c>
      <c r="I63" s="30">
        <f>_xlfn.IFS(G63="STAR Kids",INDEX('[1]ATLIS Percentages'!D:D,MATCH($H:$H&amp;" "&amp;$F:$F,'[1]ATLIS Percentages'!$A:$A,0)),
G63="STAR+PLUS",INDEX('[1]ATLIS Percentages'!E:E,MATCH($H:$H&amp;" "&amp;$F:$F,'[1]ATLIS Percentages'!$A:$A,0)),
G63="STAR",INDEX('[1]ATLIS Percentages'!F:F,MATCH($H:$H&amp;" "&amp;$F:$F,'[1]ATLIS Percentages'!$A:$A,0)))</f>
        <v>0</v>
      </c>
      <c r="J63" s="31">
        <f t="shared" si="2"/>
        <v>0</v>
      </c>
      <c r="K63" s="31">
        <f t="shared" si="3"/>
        <v>0</v>
      </c>
      <c r="L63" s="31">
        <f>INDEX('[1]IGT Calculation_1stHalf'!J:J,MATCH($B:$B&amp;"-"&amp;$H:$H&amp;"-"&amp;$F:$F&amp;"-"&amp;$G:$G,'[1]IGT Calculation_1stHalf'!A:A,0))</f>
        <v>0</v>
      </c>
      <c r="M63" s="31">
        <f>INDEX('[1]IGT Calculation_1stHalf'!K:K,MATCH(B:B&amp;"-"&amp;H:H&amp;"-"&amp;F:F&amp;"-"&amp;G:G,'[1]IGT Calculation_1stHalf'!A:A,0))</f>
        <v>0</v>
      </c>
      <c r="N63" s="37">
        <f t="shared" si="4"/>
        <v>0</v>
      </c>
      <c r="O63" s="38">
        <f t="shared" si="5"/>
        <v>0</v>
      </c>
    </row>
    <row r="64" spans="1:15" x14ac:dyDescent="0.25">
      <c r="A64" t="str">
        <f t="shared" si="1"/>
        <v>H4-Urban-Hidalgo-STAR</v>
      </c>
      <c r="B64" s="4" t="s">
        <v>81</v>
      </c>
      <c r="C64" t="str">
        <f>INDEX('[1]Forecasting Data'!$C$1:$C$1321,MATCH(B:B,'[1]Forecasting Data'!$B$1:$B$1321,0))</f>
        <v>Driscoll Children's Health Plan</v>
      </c>
      <c r="D64" s="28">
        <v>393432251.67237103</v>
      </c>
      <c r="E64" t="str">
        <f>INDEX('[1]Forecasting Data'!$F$1:$F$1321,MATCH(B:B,'[1]Forecasting Data'!$B$1:$B$1321,0))</f>
        <v>Driscoll Children's Health Plan</v>
      </c>
      <c r="F64" t="str">
        <f>INDEX('[1]Forecasting Data'!$G$1:$G$1321,MATCH(B:B,'[1]Forecasting Data'!$B$1:$B$1321,0))</f>
        <v>Hidalgo</v>
      </c>
      <c r="G64" t="str">
        <f>INDEX('[1]Forecasting Data'!$H$1:$H$1321,MATCH(B:B,'[1]Forecasting Data'!$B$1:$B$1321,0))</f>
        <v>STAR</v>
      </c>
      <c r="H64" t="s">
        <v>123</v>
      </c>
      <c r="I64" s="30">
        <f>_xlfn.IFS(G64="STAR Kids",INDEX('[1]ATLIS Percentages'!D:D,MATCH($H:$H&amp;" "&amp;$F:$F,'[1]ATLIS Percentages'!$A:$A,0)),
G64="STAR+PLUS",INDEX('[1]ATLIS Percentages'!E:E,MATCH($H:$H&amp;" "&amp;$F:$F,'[1]ATLIS Percentages'!$A:$A,0)),
G64="STAR",INDEX('[1]ATLIS Percentages'!F:F,MATCH($H:$H&amp;" "&amp;$F:$F,'[1]ATLIS Percentages'!$A:$A,0)))</f>
        <v>0</v>
      </c>
      <c r="J64" s="31">
        <f t="shared" si="2"/>
        <v>0</v>
      </c>
      <c r="K64" s="31">
        <f t="shared" si="3"/>
        <v>0</v>
      </c>
      <c r="L64" s="31">
        <f>INDEX('[1]IGT Calculation_1stHalf'!J:J,MATCH($B:$B&amp;"-"&amp;$H:$H&amp;"-"&amp;$F:$F&amp;"-"&amp;$G:$G,'[1]IGT Calculation_1stHalf'!A:A,0))</f>
        <v>0</v>
      </c>
      <c r="M64" s="31">
        <f>INDEX('[1]IGT Calculation_1stHalf'!K:K,MATCH(B:B&amp;"-"&amp;H:H&amp;"-"&amp;F:F&amp;"-"&amp;G:G,'[1]IGT Calculation_1stHalf'!A:A,0))</f>
        <v>0</v>
      </c>
      <c r="N64" s="37">
        <f t="shared" si="4"/>
        <v>0</v>
      </c>
      <c r="O64" s="38">
        <f t="shared" si="5"/>
        <v>0</v>
      </c>
    </row>
    <row r="65" spans="1:15" x14ac:dyDescent="0.25">
      <c r="A65" t="str">
        <f t="shared" si="1"/>
        <v>H5-Urban-Hidalgo-STAR+PLUS</v>
      </c>
      <c r="B65" s="4" t="s">
        <v>77</v>
      </c>
      <c r="C65" t="str">
        <f>INDEX('[1]Forecasting Data'!$C$1:$C$1321,MATCH(B:B,'[1]Forecasting Data'!$B$1:$B$1321,0))</f>
        <v>Superior Health Plan</v>
      </c>
      <c r="D65" s="28">
        <v>990594547.83890545</v>
      </c>
      <c r="E65" t="str">
        <f>INDEX('[1]Forecasting Data'!$F$1:$F$1321,MATCH(B:B,'[1]Forecasting Data'!$B$1:$B$1321,0))</f>
        <v>Superior Health Plan</v>
      </c>
      <c r="F65" t="str">
        <f>INDEX('[1]Forecasting Data'!$G$1:$G$1321,MATCH(B:B,'[1]Forecasting Data'!$B$1:$B$1321,0))</f>
        <v>Hidalgo</v>
      </c>
      <c r="G65" t="str">
        <f>INDEX('[1]Forecasting Data'!$H$1:$H$1321,MATCH(B:B,'[1]Forecasting Data'!$B$1:$B$1321,0))</f>
        <v>STAR+PLUS</v>
      </c>
      <c r="H65" t="s">
        <v>123</v>
      </c>
      <c r="I65" s="30">
        <f>_xlfn.IFS(G65="STAR Kids",INDEX('[1]ATLIS Percentages'!D:D,MATCH($H:$H&amp;" "&amp;$F:$F,'[1]ATLIS Percentages'!$A:$A,0)),
G65="STAR+PLUS",INDEX('[1]ATLIS Percentages'!E:E,MATCH($H:$H&amp;" "&amp;$F:$F,'[1]ATLIS Percentages'!$A:$A,0)),
G65="STAR",INDEX('[1]ATLIS Percentages'!F:F,MATCH($H:$H&amp;" "&amp;$F:$F,'[1]ATLIS Percentages'!$A:$A,0)))</f>
        <v>2.8141104088843859E-2</v>
      </c>
      <c r="J65" s="31">
        <f t="shared" si="2"/>
        <v>27876424.280000001</v>
      </c>
      <c r="K65" s="31">
        <f t="shared" si="3"/>
        <v>12039604.640000001</v>
      </c>
      <c r="L65" s="31">
        <f>INDEX('[1]IGT Calculation_1stHalf'!J:J,MATCH($B:$B&amp;"-"&amp;$H:$H&amp;"-"&amp;$F:$F&amp;"-"&amp;$G:$G,'[1]IGT Calculation_1stHalf'!A:A,0))</f>
        <v>13952999.51</v>
      </c>
      <c r="M65" s="31">
        <f>INDEX('[1]IGT Calculation_1stHalf'!K:K,MATCH(B:B&amp;"-"&amp;H:H&amp;"-"&amp;F:F&amp;"-"&amp;G:G,'[1]IGT Calculation_1stHalf'!A:A,0))</f>
        <v>6026188.8600000003</v>
      </c>
      <c r="N65" s="37">
        <f t="shared" si="4"/>
        <v>13923424.77</v>
      </c>
      <c r="O65" s="38">
        <f t="shared" si="5"/>
        <v>6013415.7699999996</v>
      </c>
    </row>
    <row r="66" spans="1:15" x14ac:dyDescent="0.25">
      <c r="A66" t="str">
        <f t="shared" si="1"/>
        <v>H6-Urban-Hidalgo-STAR+PLUS</v>
      </c>
      <c r="B66" s="4" t="s">
        <v>84</v>
      </c>
      <c r="C66" t="str">
        <f>INDEX('[1]Forecasting Data'!$C$1:$C$1321,MATCH(B:B,'[1]Forecasting Data'!$B$1:$B$1321,0))</f>
        <v>Molina Healthcare of Texas</v>
      </c>
      <c r="D66" s="28">
        <v>708250409.06864214</v>
      </c>
      <c r="E66" t="str">
        <f>INDEX('[1]Forecasting Data'!$F$1:$F$1321,MATCH(B:B,'[1]Forecasting Data'!$B$1:$B$1321,0))</f>
        <v>Molina Healthcare of Texas</v>
      </c>
      <c r="F66" t="str">
        <f>INDEX('[1]Forecasting Data'!$G$1:$G$1321,MATCH(B:B,'[1]Forecasting Data'!$B$1:$B$1321,0))</f>
        <v>Hidalgo</v>
      </c>
      <c r="G66" t="str">
        <f>INDEX('[1]Forecasting Data'!$H$1:$H$1321,MATCH(B:B,'[1]Forecasting Data'!$B$1:$B$1321,0))</f>
        <v>STAR+PLUS</v>
      </c>
      <c r="H66" t="s">
        <v>123</v>
      </c>
      <c r="I66" s="30">
        <f>_xlfn.IFS(G66="STAR Kids",INDEX('[1]ATLIS Percentages'!D:D,MATCH($H:$H&amp;" "&amp;$F:$F,'[1]ATLIS Percentages'!$A:$A,0)),
G66="STAR+PLUS",INDEX('[1]ATLIS Percentages'!E:E,MATCH($H:$H&amp;" "&amp;$F:$F,'[1]ATLIS Percentages'!$A:$A,0)),
G66="STAR",INDEX('[1]ATLIS Percentages'!F:F,MATCH($H:$H&amp;" "&amp;$F:$F,'[1]ATLIS Percentages'!$A:$A,0)))</f>
        <v>2.8141104088843859E-2</v>
      </c>
      <c r="J66" s="31">
        <f t="shared" si="2"/>
        <v>19930948.48</v>
      </c>
      <c r="K66" s="31">
        <f t="shared" si="3"/>
        <v>8608017.1999999993</v>
      </c>
      <c r="L66" s="31">
        <f>INDEX('[1]IGT Calculation_1stHalf'!J:J,MATCH($B:$B&amp;"-"&amp;$H:$H&amp;"-"&amp;$F:$F&amp;"-"&amp;$G:$G,'[1]IGT Calculation_1stHalf'!A:A,0))</f>
        <v>10437674.48</v>
      </c>
      <c r="M66" s="31">
        <f>INDEX('[1]IGT Calculation_1stHalf'!K:K,MATCH(B:B&amp;"-"&amp;H:H&amp;"-"&amp;F:F&amp;"-"&amp;G:G,'[1]IGT Calculation_1stHalf'!A:A,0))</f>
        <v>4507948.1100000003</v>
      </c>
      <c r="N66" s="37">
        <f t="shared" si="4"/>
        <v>9493274</v>
      </c>
      <c r="O66" s="38">
        <f t="shared" si="5"/>
        <v>4100069.09</v>
      </c>
    </row>
    <row r="67" spans="1:15" x14ac:dyDescent="0.25">
      <c r="A67" t="str">
        <f t="shared" si="1"/>
        <v>K1-Urban-Tarrant-STAR Kids</v>
      </c>
      <c r="B67" s="4" t="s">
        <v>112</v>
      </c>
      <c r="C67" t="str">
        <f>INDEX('[1]Forecasting Data'!$C$1:$C$1321,MATCH(B:B,'[1]Forecasting Data'!$B$1:$B$1321,0))</f>
        <v>AETNA</v>
      </c>
      <c r="D67" s="28">
        <v>114497976.54935698</v>
      </c>
      <c r="E67" t="str">
        <f>INDEX('[1]Forecasting Data'!$F$1:$F$1321,MATCH(B:B,'[1]Forecasting Data'!$B$1:$B$1321,0))</f>
        <v>AETNA</v>
      </c>
      <c r="F67" t="str">
        <f>INDEX('[1]Forecasting Data'!$G$1:$G$1321,MATCH(B:B,'[1]Forecasting Data'!$B$1:$B$1321,0))</f>
        <v>Tarrant</v>
      </c>
      <c r="G67" t="str">
        <f>INDEX('[1]Forecasting Data'!$H$1:$H$1321,MATCH(B:B,'[1]Forecasting Data'!$B$1:$B$1321,0))</f>
        <v>STAR Kids</v>
      </c>
      <c r="H67" t="s">
        <v>123</v>
      </c>
      <c r="I67" s="30">
        <f>_xlfn.IFS(G67="STAR Kids",INDEX('[1]ATLIS Percentages'!D:D,MATCH($H:$H&amp;" "&amp;$F:$F,'[1]ATLIS Percentages'!$A:$A,0)),
G67="STAR+PLUS",INDEX('[1]ATLIS Percentages'!E:E,MATCH($H:$H&amp;" "&amp;$F:$F,'[1]ATLIS Percentages'!$A:$A,0)),
G67="STAR",INDEX('[1]ATLIS Percentages'!F:F,MATCH($H:$H&amp;" "&amp;$F:$F,'[1]ATLIS Percentages'!$A:$A,0)))</f>
        <v>0</v>
      </c>
      <c r="J67" s="31">
        <f t="shared" si="2"/>
        <v>0</v>
      </c>
      <c r="K67" s="31">
        <f t="shared" si="3"/>
        <v>0</v>
      </c>
      <c r="L67" s="31">
        <f>INDEX('[1]IGT Calculation_1stHalf'!J:J,MATCH($B:$B&amp;"-"&amp;$H:$H&amp;"-"&amp;$F:$F&amp;"-"&amp;$G:$G,'[1]IGT Calculation_1stHalf'!A:A,0))</f>
        <v>0</v>
      </c>
      <c r="M67" s="31">
        <f>INDEX('[1]IGT Calculation_1stHalf'!K:K,MATCH(B:B&amp;"-"&amp;H:H&amp;"-"&amp;F:F&amp;"-"&amp;G:G,'[1]IGT Calculation_1stHalf'!A:A,0))</f>
        <v>0</v>
      </c>
      <c r="N67" s="37">
        <f t="shared" si="4"/>
        <v>0</v>
      </c>
      <c r="O67" s="38">
        <f t="shared" si="5"/>
        <v>0</v>
      </c>
    </row>
    <row r="68" spans="1:15" x14ac:dyDescent="0.25">
      <c r="A68" t="str">
        <f t="shared" si="1"/>
        <v>K2-Urban-Dallas-STAR Kids</v>
      </c>
      <c r="B68" s="4" t="s">
        <v>108</v>
      </c>
      <c r="C68" t="str">
        <f>INDEX('[1]Forecasting Data'!$C$1:$C$1321,MATCH(B:B,'[1]Forecasting Data'!$B$1:$B$1321,0))</f>
        <v>Wellpoint</v>
      </c>
      <c r="D68" s="28">
        <v>323307014.34906077</v>
      </c>
      <c r="E68" t="str">
        <f>INDEX('[1]Forecasting Data'!$F$1:$F$1321,MATCH(B:B,'[1]Forecasting Data'!$B$1:$B$1321,0))</f>
        <v>Wellpoint</v>
      </c>
      <c r="F68" t="str">
        <f>INDEX('[1]Forecasting Data'!$G$1:$G$1321,MATCH(B:B,'[1]Forecasting Data'!$B$1:$B$1321,0))</f>
        <v>Dallas</v>
      </c>
      <c r="G68" t="str">
        <f>INDEX('[1]Forecasting Data'!$H$1:$H$1321,MATCH(B:B,'[1]Forecasting Data'!$B$1:$B$1321,0))</f>
        <v>STAR Kids</v>
      </c>
      <c r="H68" t="s">
        <v>123</v>
      </c>
      <c r="I68" s="30">
        <f>_xlfn.IFS(G68="STAR Kids",INDEX('[1]ATLIS Percentages'!D:D,MATCH($H:$H&amp;" "&amp;$F:$F,'[1]ATLIS Percentages'!$A:$A,0)),
G68="STAR+PLUS",INDEX('[1]ATLIS Percentages'!E:E,MATCH($H:$H&amp;" "&amp;$F:$F,'[1]ATLIS Percentages'!$A:$A,0)),
G68="STAR",INDEX('[1]ATLIS Percentages'!F:F,MATCH($H:$H&amp;" "&amp;$F:$F,'[1]ATLIS Percentages'!$A:$A,0)))</f>
        <v>0</v>
      </c>
      <c r="J68" s="31">
        <f t="shared" si="2"/>
        <v>0</v>
      </c>
      <c r="K68" s="31">
        <f t="shared" si="3"/>
        <v>0</v>
      </c>
      <c r="L68" s="31">
        <f>INDEX('[1]IGT Calculation_1stHalf'!J:J,MATCH($B:$B&amp;"-"&amp;$H:$H&amp;"-"&amp;$F:$F&amp;"-"&amp;$G:$G,'[1]IGT Calculation_1stHalf'!A:A,0))</f>
        <v>0</v>
      </c>
      <c r="M68" s="31">
        <f>INDEX('[1]IGT Calculation_1stHalf'!K:K,MATCH(B:B&amp;"-"&amp;H:H&amp;"-"&amp;F:F&amp;"-"&amp;G:G,'[1]IGT Calculation_1stHalf'!A:A,0))</f>
        <v>0</v>
      </c>
      <c r="N68" s="37">
        <f t="shared" si="4"/>
        <v>0</v>
      </c>
      <c r="O68" s="38">
        <f t="shared" si="5"/>
        <v>0</v>
      </c>
    </row>
    <row r="69" spans="1:15" x14ac:dyDescent="0.25">
      <c r="A69" t="str">
        <f t="shared" ref="A69:A132" si="6">_xlfn.CONCAT(B69,"-",H69,"-",F69,"-",G69)</f>
        <v>K3-Urban-El Paso-STAR Kids</v>
      </c>
      <c r="B69" s="4" t="s">
        <v>55</v>
      </c>
      <c r="C69" t="str">
        <f>INDEX('[1]Forecasting Data'!$C$1:$C$1321,MATCH(B:B,'[1]Forecasting Data'!$B$1:$B$1321,0))</f>
        <v>Wellpoint</v>
      </c>
      <c r="D69" s="28">
        <v>26751922.355384324</v>
      </c>
      <c r="E69" t="str">
        <f>INDEX('[1]Forecasting Data'!$F$1:$F$1321,MATCH(B:B,'[1]Forecasting Data'!$B$1:$B$1321,0))</f>
        <v>Wellpoint</v>
      </c>
      <c r="F69" t="str">
        <f>INDEX('[1]Forecasting Data'!$G$1:$G$1321,MATCH(B:B,'[1]Forecasting Data'!$B$1:$B$1321,0))</f>
        <v>El Paso</v>
      </c>
      <c r="G69" t="str">
        <f>INDEX('[1]Forecasting Data'!$H$1:$H$1321,MATCH(B:B,'[1]Forecasting Data'!$B$1:$B$1321,0))</f>
        <v>STAR Kids</v>
      </c>
      <c r="H69" t="s">
        <v>123</v>
      </c>
      <c r="I69" s="30">
        <f>_xlfn.IFS(G69="STAR Kids",INDEX('[1]ATLIS Percentages'!D:D,MATCH($H:$H&amp;" "&amp;$F:$F,'[1]ATLIS Percentages'!$A:$A,0)),
G69="STAR+PLUS",INDEX('[1]ATLIS Percentages'!E:E,MATCH($H:$H&amp;" "&amp;$F:$F,'[1]ATLIS Percentages'!$A:$A,0)),
G69="STAR",INDEX('[1]ATLIS Percentages'!F:F,MATCH($H:$H&amp;" "&amp;$F:$F,'[1]ATLIS Percentages'!$A:$A,0)))</f>
        <v>0</v>
      </c>
      <c r="J69" s="31">
        <f t="shared" ref="J69:J132" si="7">ROUND(D69*I69,2)</f>
        <v>0</v>
      </c>
      <c r="K69" s="31">
        <f t="shared" ref="K69:K132" si="8">ROUND(J69*$K$1*1.08,2)</f>
        <v>0</v>
      </c>
      <c r="L69" s="31">
        <f>INDEX('[1]IGT Calculation_1stHalf'!J:J,MATCH($B:$B&amp;"-"&amp;$H:$H&amp;"-"&amp;$F:$F&amp;"-"&amp;$G:$G,'[1]IGT Calculation_1stHalf'!A:A,0))</f>
        <v>0</v>
      </c>
      <c r="M69" s="31">
        <f>INDEX('[1]IGT Calculation_1stHalf'!K:K,MATCH(B:B&amp;"-"&amp;H:H&amp;"-"&amp;F:F&amp;"-"&amp;G:G,'[1]IGT Calculation_1stHalf'!A:A,0))</f>
        <v>0</v>
      </c>
      <c r="N69" s="37">
        <f t="shared" ref="N69:N132" si="9">ROUND(J69-L69,2)</f>
        <v>0</v>
      </c>
      <c r="O69" s="38">
        <f t="shared" ref="O69:O132" si="10">ROUND(N69*$K$1*1.08,2)</f>
        <v>0</v>
      </c>
    </row>
    <row r="70" spans="1:15" x14ac:dyDescent="0.25">
      <c r="A70" t="str">
        <f t="shared" si="6"/>
        <v>K4-Urban-Harris-STAR Kids</v>
      </c>
      <c r="B70" s="4" t="s">
        <v>100</v>
      </c>
      <c r="C70" t="str">
        <f>INDEX('[1]Forecasting Data'!$C$1:$C$1321,MATCH(B:B,'[1]Forecasting Data'!$B$1:$B$1321,0))</f>
        <v>Wellpoint</v>
      </c>
      <c r="D70" s="28">
        <v>114653013.62954284</v>
      </c>
      <c r="E70" t="str">
        <f>INDEX('[1]Forecasting Data'!$F$1:$F$1321,MATCH(B:B,'[1]Forecasting Data'!$B$1:$B$1321,0))</f>
        <v>Wellpoint</v>
      </c>
      <c r="F70" t="str">
        <f>INDEX('[1]Forecasting Data'!$G$1:$G$1321,MATCH(B:B,'[1]Forecasting Data'!$B$1:$B$1321,0))</f>
        <v>Harris</v>
      </c>
      <c r="G70" t="str">
        <f>INDEX('[1]Forecasting Data'!$H$1:$H$1321,MATCH(B:B,'[1]Forecasting Data'!$B$1:$B$1321,0))</f>
        <v>STAR Kids</v>
      </c>
      <c r="H70" t="s">
        <v>123</v>
      </c>
      <c r="I70" s="30">
        <f>_xlfn.IFS(G70="STAR Kids",INDEX('[1]ATLIS Percentages'!D:D,MATCH($H:$H&amp;" "&amp;$F:$F,'[1]ATLIS Percentages'!$A:$A,0)),
G70="STAR+PLUS",INDEX('[1]ATLIS Percentages'!E:E,MATCH($H:$H&amp;" "&amp;$F:$F,'[1]ATLIS Percentages'!$A:$A,0)),
G70="STAR",INDEX('[1]ATLIS Percentages'!F:F,MATCH($H:$H&amp;" "&amp;$F:$F,'[1]ATLIS Percentages'!$A:$A,0)))</f>
        <v>0</v>
      </c>
      <c r="J70" s="31">
        <f t="shared" si="7"/>
        <v>0</v>
      </c>
      <c r="K70" s="31">
        <f t="shared" si="8"/>
        <v>0</v>
      </c>
      <c r="L70" s="31">
        <f>INDEX('[1]IGT Calculation_1stHalf'!J:J,MATCH($B:$B&amp;"-"&amp;$H:$H&amp;"-"&amp;$F:$F&amp;"-"&amp;$G:$G,'[1]IGT Calculation_1stHalf'!A:A,0))</f>
        <v>0</v>
      </c>
      <c r="M70" s="31">
        <f>INDEX('[1]IGT Calculation_1stHalf'!K:K,MATCH(B:B&amp;"-"&amp;H:H&amp;"-"&amp;F:F&amp;"-"&amp;G:G,'[1]IGT Calculation_1stHalf'!A:A,0))</f>
        <v>0</v>
      </c>
      <c r="N70" s="37">
        <f t="shared" si="9"/>
        <v>0</v>
      </c>
      <c r="O70" s="38">
        <f t="shared" si="10"/>
        <v>0</v>
      </c>
    </row>
    <row r="71" spans="1:15" x14ac:dyDescent="0.25">
      <c r="A71" t="str">
        <f t="shared" si="6"/>
        <v>K5-Urban-Lubbock-STAR Kids</v>
      </c>
      <c r="B71" s="4" t="s">
        <v>105</v>
      </c>
      <c r="C71" t="str">
        <f>INDEX('[1]Forecasting Data'!$C$1:$C$1321,MATCH(B:B,'[1]Forecasting Data'!$B$1:$B$1321,0))</f>
        <v>Wellpoint</v>
      </c>
      <c r="D71" s="28">
        <v>28386753.185245574</v>
      </c>
      <c r="E71" t="str">
        <f>INDEX('[1]Forecasting Data'!$F$1:$F$1321,MATCH(B:B,'[1]Forecasting Data'!$B$1:$B$1321,0))</f>
        <v>Wellpoint</v>
      </c>
      <c r="F71" t="str">
        <f>INDEX('[1]Forecasting Data'!$G$1:$G$1321,MATCH(B:B,'[1]Forecasting Data'!$B$1:$B$1321,0))</f>
        <v>Lubbock</v>
      </c>
      <c r="G71" t="str">
        <f>INDEX('[1]Forecasting Data'!$H$1:$H$1321,MATCH(B:B,'[1]Forecasting Data'!$B$1:$B$1321,0))</f>
        <v>STAR Kids</v>
      </c>
      <c r="H71" t="s">
        <v>123</v>
      </c>
      <c r="I71" s="30">
        <f>_xlfn.IFS(G71="STAR Kids",INDEX('[1]ATLIS Percentages'!D:D,MATCH($H:$H&amp;" "&amp;$F:$F,'[1]ATLIS Percentages'!$A:$A,0)),
G71="STAR+PLUS",INDEX('[1]ATLIS Percentages'!E:E,MATCH($H:$H&amp;" "&amp;$F:$F,'[1]ATLIS Percentages'!$A:$A,0)),
G71="STAR",INDEX('[1]ATLIS Percentages'!F:F,MATCH($H:$H&amp;" "&amp;$F:$F,'[1]ATLIS Percentages'!$A:$A,0)))</f>
        <v>0</v>
      </c>
      <c r="J71" s="31">
        <f t="shared" si="7"/>
        <v>0</v>
      </c>
      <c r="K71" s="31">
        <f t="shared" si="8"/>
        <v>0</v>
      </c>
      <c r="L71" s="31">
        <f>INDEX('[1]IGT Calculation_1stHalf'!J:J,MATCH($B:$B&amp;"-"&amp;$H:$H&amp;"-"&amp;$F:$F&amp;"-"&amp;$G:$G,'[1]IGT Calculation_1stHalf'!A:A,0))</f>
        <v>0</v>
      </c>
      <c r="M71" s="31">
        <f>INDEX('[1]IGT Calculation_1stHalf'!K:K,MATCH(B:B&amp;"-"&amp;H:H&amp;"-"&amp;F:F&amp;"-"&amp;G:G,'[1]IGT Calculation_1stHalf'!A:A,0))</f>
        <v>0</v>
      </c>
      <c r="N71" s="37">
        <f t="shared" si="9"/>
        <v>0</v>
      </c>
      <c r="O71" s="38">
        <f t="shared" si="10"/>
        <v>0</v>
      </c>
    </row>
    <row r="72" spans="1:15" x14ac:dyDescent="0.25">
      <c r="A72" t="str">
        <f t="shared" si="6"/>
        <v>K6-Urban-MRSA West-STAR Kids</v>
      </c>
      <c r="B72" s="4" t="s">
        <v>110</v>
      </c>
      <c r="C72" t="str">
        <f>INDEX('[1]Forecasting Data'!$C$1:$C$1321,MATCH(B:B,'[1]Forecasting Data'!$B$1:$B$1321,0))</f>
        <v>Wellpoint</v>
      </c>
      <c r="D72" s="28">
        <v>52462762.266519837</v>
      </c>
      <c r="E72" t="str">
        <f>INDEX('[1]Forecasting Data'!$F$1:$F$1321,MATCH(B:B,'[1]Forecasting Data'!$B$1:$B$1321,0))</f>
        <v>Wellpoint</v>
      </c>
      <c r="F72" t="str">
        <f>INDEX('[1]Forecasting Data'!$G$1:$G$1321,MATCH(B:B,'[1]Forecasting Data'!$B$1:$B$1321,0))</f>
        <v>MRSA West</v>
      </c>
      <c r="G72" t="str">
        <f>INDEX('[1]Forecasting Data'!$H$1:$H$1321,MATCH(B:B,'[1]Forecasting Data'!$B$1:$B$1321,0))</f>
        <v>STAR Kids</v>
      </c>
      <c r="H72" t="s">
        <v>123</v>
      </c>
      <c r="I72" s="30">
        <f>_xlfn.IFS(G72="STAR Kids",INDEX('[1]ATLIS Percentages'!D:D,MATCH($H:$H&amp;" "&amp;$F:$F,'[1]ATLIS Percentages'!$A:$A,0)),
G72="STAR+PLUS",INDEX('[1]ATLIS Percentages'!E:E,MATCH($H:$H&amp;" "&amp;$F:$F,'[1]ATLIS Percentages'!$A:$A,0)),
G72="STAR",INDEX('[1]ATLIS Percentages'!F:F,MATCH($H:$H&amp;" "&amp;$F:$F,'[1]ATLIS Percentages'!$A:$A,0)))</f>
        <v>0</v>
      </c>
      <c r="J72" s="31">
        <f t="shared" si="7"/>
        <v>0</v>
      </c>
      <c r="K72" s="31">
        <f t="shared" si="8"/>
        <v>0</v>
      </c>
      <c r="L72" s="31">
        <f>INDEX('[1]IGT Calculation_1stHalf'!J:J,MATCH($B:$B&amp;"-"&amp;$H:$H&amp;"-"&amp;$F:$F&amp;"-"&amp;$G:$G,'[1]IGT Calculation_1stHalf'!A:A,0))</f>
        <v>0</v>
      </c>
      <c r="M72" s="31">
        <f>INDEX('[1]IGT Calculation_1stHalf'!K:K,MATCH(B:B&amp;"-"&amp;H:H&amp;"-"&amp;F:F&amp;"-"&amp;G:G,'[1]IGT Calculation_1stHalf'!A:A,0))</f>
        <v>0</v>
      </c>
      <c r="N72" s="37">
        <f t="shared" si="9"/>
        <v>0</v>
      </c>
      <c r="O72" s="38">
        <f t="shared" si="10"/>
        <v>0</v>
      </c>
    </row>
    <row r="73" spans="1:15" x14ac:dyDescent="0.25">
      <c r="A73" t="str">
        <f t="shared" si="6"/>
        <v>K7-Urban-MRSA Central-STAR Kids</v>
      </c>
      <c r="B73" s="4" t="s">
        <v>47</v>
      </c>
      <c r="C73" t="str">
        <f>INDEX('[1]Forecasting Data'!$C$1:$C$1321,MATCH(B:B,'[1]Forecasting Data'!$B$1:$B$1321,0))</f>
        <v>BlueCross BlueShield</v>
      </c>
      <c r="D73" s="28">
        <v>99676917.794770852</v>
      </c>
      <c r="E73" t="str">
        <f>INDEX('[1]Forecasting Data'!$F$1:$F$1321,MATCH(B:B,'[1]Forecasting Data'!$B$1:$B$1321,0))</f>
        <v>BlueCross BlueShield</v>
      </c>
      <c r="F73" t="str">
        <f>INDEX('[1]Forecasting Data'!$G$1:$G$1321,MATCH(B:B,'[1]Forecasting Data'!$B$1:$B$1321,0))</f>
        <v>MRSA Central</v>
      </c>
      <c r="G73" t="str">
        <f>INDEX('[1]Forecasting Data'!$H$1:$H$1321,MATCH(B:B,'[1]Forecasting Data'!$B$1:$B$1321,0))</f>
        <v>STAR Kids</v>
      </c>
      <c r="H73" t="s">
        <v>123</v>
      </c>
      <c r="I73" s="30">
        <f>_xlfn.IFS(G73="STAR Kids",INDEX('[1]ATLIS Percentages'!D:D,MATCH($H:$H&amp;" "&amp;$F:$F,'[1]ATLIS Percentages'!$A:$A,0)),
G73="STAR+PLUS",INDEX('[1]ATLIS Percentages'!E:E,MATCH($H:$H&amp;" "&amp;$F:$F,'[1]ATLIS Percentages'!$A:$A,0)),
G73="STAR",INDEX('[1]ATLIS Percentages'!F:F,MATCH($H:$H&amp;" "&amp;$F:$F,'[1]ATLIS Percentages'!$A:$A,0)))</f>
        <v>0</v>
      </c>
      <c r="J73" s="31">
        <f t="shared" si="7"/>
        <v>0</v>
      </c>
      <c r="K73" s="31">
        <f t="shared" si="8"/>
        <v>0</v>
      </c>
      <c r="L73" s="31">
        <f>INDEX('[1]IGT Calculation_1stHalf'!J:J,MATCH($B:$B&amp;"-"&amp;$H:$H&amp;"-"&amp;$F:$F&amp;"-"&amp;$G:$G,'[1]IGT Calculation_1stHalf'!A:A,0))</f>
        <v>0</v>
      </c>
      <c r="M73" s="31">
        <f>INDEX('[1]IGT Calculation_1stHalf'!K:K,MATCH(B:B&amp;"-"&amp;H:H&amp;"-"&amp;F:F&amp;"-"&amp;G:G,'[1]IGT Calculation_1stHalf'!A:A,0))</f>
        <v>0</v>
      </c>
      <c r="N73" s="37">
        <f t="shared" si="9"/>
        <v>0</v>
      </c>
      <c r="O73" s="38">
        <f t="shared" si="10"/>
        <v>0</v>
      </c>
    </row>
    <row r="74" spans="1:15" x14ac:dyDescent="0.25">
      <c r="A74" t="str">
        <f t="shared" si="6"/>
        <v>K8-Urban-Travis-STAR Kids</v>
      </c>
      <c r="B74" s="4" t="s">
        <v>60</v>
      </c>
      <c r="C74" t="str">
        <f>INDEX('[1]Forecasting Data'!$C$1:$C$1321,MATCH(B:B,'[1]Forecasting Data'!$B$1:$B$1321,0))</f>
        <v>BlueCross BlueShield</v>
      </c>
      <c r="D74" s="28">
        <v>103775420.21244234</v>
      </c>
      <c r="E74" t="str">
        <f>INDEX('[1]Forecasting Data'!$F$1:$F$1321,MATCH(B:B,'[1]Forecasting Data'!$B$1:$B$1321,0))</f>
        <v>BlueCross BlueShield</v>
      </c>
      <c r="F74" t="str">
        <f>INDEX('[1]Forecasting Data'!$G$1:$G$1321,MATCH(B:B,'[1]Forecasting Data'!$B$1:$B$1321,0))</f>
        <v>Travis</v>
      </c>
      <c r="G74" t="str">
        <f>INDEX('[1]Forecasting Data'!$H$1:$H$1321,MATCH(B:B,'[1]Forecasting Data'!$B$1:$B$1321,0))</f>
        <v>STAR Kids</v>
      </c>
      <c r="H74" t="s">
        <v>123</v>
      </c>
      <c r="I74" s="30">
        <f>_xlfn.IFS(G74="STAR Kids",INDEX('[1]ATLIS Percentages'!D:D,MATCH($H:$H&amp;" "&amp;$F:$F,'[1]ATLIS Percentages'!$A:$A,0)),
G74="STAR+PLUS",INDEX('[1]ATLIS Percentages'!E:E,MATCH($H:$H&amp;" "&amp;$F:$F,'[1]ATLIS Percentages'!$A:$A,0)),
G74="STAR",INDEX('[1]ATLIS Percentages'!F:F,MATCH($H:$H&amp;" "&amp;$F:$F,'[1]ATLIS Percentages'!$A:$A,0)))</f>
        <v>0</v>
      </c>
      <c r="J74" s="31">
        <f t="shared" si="7"/>
        <v>0</v>
      </c>
      <c r="K74" s="31">
        <f t="shared" si="8"/>
        <v>0</v>
      </c>
      <c r="L74" s="31">
        <f>INDEX('[1]IGT Calculation_1stHalf'!J:J,MATCH($B:$B&amp;"-"&amp;$H:$H&amp;"-"&amp;$F:$F&amp;"-"&amp;$G:$G,'[1]IGT Calculation_1stHalf'!A:A,0))</f>
        <v>0</v>
      </c>
      <c r="M74" s="31">
        <f>INDEX('[1]IGT Calculation_1stHalf'!K:K,MATCH(B:B&amp;"-"&amp;H:H&amp;"-"&amp;F:F&amp;"-"&amp;G:G,'[1]IGT Calculation_1stHalf'!A:A,0))</f>
        <v>0</v>
      </c>
      <c r="N74" s="37">
        <f t="shared" si="9"/>
        <v>0</v>
      </c>
      <c r="O74" s="38">
        <f t="shared" si="10"/>
        <v>0</v>
      </c>
    </row>
    <row r="75" spans="1:15" x14ac:dyDescent="0.25">
      <c r="A75" t="str">
        <f t="shared" si="6"/>
        <v>KA-Urban-Bexar-STAR Kids</v>
      </c>
      <c r="B75" s="4" t="s">
        <v>109</v>
      </c>
      <c r="C75" t="str">
        <f>INDEX('[1]Forecasting Data'!$C$1:$C$1321,MATCH(B:B,'[1]Forecasting Data'!$B$1:$B$1321,0))</f>
        <v>Community First Health Plan</v>
      </c>
      <c r="D75" s="28">
        <v>182823765.40928695</v>
      </c>
      <c r="E75" t="str">
        <f>INDEX('[1]Forecasting Data'!$F$1:$F$1321,MATCH(B:B,'[1]Forecasting Data'!$B$1:$B$1321,0))</f>
        <v>Community First Health Plan</v>
      </c>
      <c r="F75" t="str">
        <f>INDEX('[1]Forecasting Data'!$G$1:$G$1321,MATCH(B:B,'[1]Forecasting Data'!$B$1:$B$1321,0))</f>
        <v>Bexar</v>
      </c>
      <c r="G75" t="str">
        <f>INDEX('[1]Forecasting Data'!$H$1:$H$1321,MATCH(B:B,'[1]Forecasting Data'!$B$1:$B$1321,0))</f>
        <v>STAR Kids</v>
      </c>
      <c r="H75" t="s">
        <v>123</v>
      </c>
      <c r="I75" s="30">
        <f>_xlfn.IFS(G75="STAR Kids",INDEX('[1]ATLIS Percentages'!D:D,MATCH($H:$H&amp;" "&amp;$F:$F,'[1]ATLIS Percentages'!$A:$A,0)),
G75="STAR+PLUS",INDEX('[1]ATLIS Percentages'!E:E,MATCH($H:$H&amp;" "&amp;$F:$F,'[1]ATLIS Percentages'!$A:$A,0)),
G75="STAR",INDEX('[1]ATLIS Percentages'!F:F,MATCH($H:$H&amp;" "&amp;$F:$F,'[1]ATLIS Percentages'!$A:$A,0)))</f>
        <v>0</v>
      </c>
      <c r="J75" s="31">
        <f t="shared" si="7"/>
        <v>0</v>
      </c>
      <c r="K75" s="31">
        <f t="shared" si="8"/>
        <v>0</v>
      </c>
      <c r="L75" s="31">
        <f>INDEX('[1]IGT Calculation_1stHalf'!J:J,MATCH($B:$B&amp;"-"&amp;$H:$H&amp;"-"&amp;$F:$F&amp;"-"&amp;$G:$G,'[1]IGT Calculation_1stHalf'!A:A,0))</f>
        <v>0</v>
      </c>
      <c r="M75" s="31">
        <f>INDEX('[1]IGT Calculation_1stHalf'!K:K,MATCH(B:B&amp;"-"&amp;H:H&amp;"-"&amp;F:F&amp;"-"&amp;G:G,'[1]IGT Calculation_1stHalf'!A:A,0))</f>
        <v>0</v>
      </c>
      <c r="N75" s="37">
        <f t="shared" si="9"/>
        <v>0</v>
      </c>
      <c r="O75" s="38">
        <f t="shared" si="10"/>
        <v>0</v>
      </c>
    </row>
    <row r="76" spans="1:15" x14ac:dyDescent="0.25">
      <c r="A76" t="str">
        <f t="shared" si="6"/>
        <v>KB-Urban-Tarrant-STAR Kids</v>
      </c>
      <c r="B76" s="4" t="s">
        <v>59</v>
      </c>
      <c r="C76" t="str">
        <f>INDEX('[1]Forecasting Data'!$C$1:$C$1321,MATCH(B:B,'[1]Forecasting Data'!$B$1:$B$1321,0))</f>
        <v>Cook Children's Health Plan</v>
      </c>
      <c r="D76" s="28">
        <v>232623804.84250489</v>
      </c>
      <c r="E76" t="str">
        <f>INDEX('[1]Forecasting Data'!$F$1:$F$1321,MATCH(B:B,'[1]Forecasting Data'!$B$1:$B$1321,0))</f>
        <v>Cook Children's Health Plan</v>
      </c>
      <c r="F76" t="str">
        <f>INDEX('[1]Forecasting Data'!$G$1:$G$1321,MATCH(B:B,'[1]Forecasting Data'!$B$1:$B$1321,0))</f>
        <v>Tarrant</v>
      </c>
      <c r="G76" t="str">
        <f>INDEX('[1]Forecasting Data'!$H$1:$H$1321,MATCH(B:B,'[1]Forecasting Data'!$B$1:$B$1321,0))</f>
        <v>STAR Kids</v>
      </c>
      <c r="H76" t="s">
        <v>123</v>
      </c>
      <c r="I76" s="30">
        <f>_xlfn.IFS(G76="STAR Kids",INDEX('[1]ATLIS Percentages'!D:D,MATCH($H:$H&amp;" "&amp;$F:$F,'[1]ATLIS Percentages'!$A:$A,0)),
G76="STAR+PLUS",INDEX('[1]ATLIS Percentages'!E:E,MATCH($H:$H&amp;" "&amp;$F:$F,'[1]ATLIS Percentages'!$A:$A,0)),
G76="STAR",INDEX('[1]ATLIS Percentages'!F:F,MATCH($H:$H&amp;" "&amp;$F:$F,'[1]ATLIS Percentages'!$A:$A,0)))</f>
        <v>0</v>
      </c>
      <c r="J76" s="31">
        <f t="shared" si="7"/>
        <v>0</v>
      </c>
      <c r="K76" s="31">
        <f t="shared" si="8"/>
        <v>0</v>
      </c>
      <c r="L76" s="31">
        <f>INDEX('[1]IGT Calculation_1stHalf'!J:J,MATCH($B:$B&amp;"-"&amp;$H:$H&amp;"-"&amp;$F:$F&amp;"-"&amp;$G:$G,'[1]IGT Calculation_1stHalf'!A:A,0))</f>
        <v>0</v>
      </c>
      <c r="M76" s="31">
        <f>INDEX('[1]IGT Calculation_1stHalf'!K:K,MATCH(B:B&amp;"-"&amp;H:H&amp;"-"&amp;F:F&amp;"-"&amp;G:G,'[1]IGT Calculation_1stHalf'!A:A,0))</f>
        <v>0</v>
      </c>
      <c r="N76" s="37">
        <f t="shared" si="9"/>
        <v>0</v>
      </c>
      <c r="O76" s="38">
        <f t="shared" si="10"/>
        <v>0</v>
      </c>
    </row>
    <row r="77" spans="1:15" x14ac:dyDescent="0.25">
      <c r="A77" t="str">
        <f t="shared" si="6"/>
        <v>KC-Urban-Hidalgo-STAR Kids</v>
      </c>
      <c r="B77" s="4" t="s">
        <v>91</v>
      </c>
      <c r="C77" t="str">
        <f>INDEX('[1]Forecasting Data'!$C$1:$C$1321,MATCH(B:B,'[1]Forecasting Data'!$B$1:$B$1321,0))</f>
        <v>Driscoll Children's Health Plan</v>
      </c>
      <c r="D77" s="28">
        <v>133805361.69636823</v>
      </c>
      <c r="E77" t="str">
        <f>INDEX('[1]Forecasting Data'!$F$1:$F$1321,MATCH(B:B,'[1]Forecasting Data'!$B$1:$B$1321,0))</f>
        <v>Driscoll Children's Health Plan</v>
      </c>
      <c r="F77" t="str">
        <f>INDEX('[1]Forecasting Data'!$G$1:$G$1321,MATCH(B:B,'[1]Forecasting Data'!$B$1:$B$1321,0))</f>
        <v>Hidalgo</v>
      </c>
      <c r="G77" t="str">
        <f>INDEX('[1]Forecasting Data'!$H$1:$H$1321,MATCH(B:B,'[1]Forecasting Data'!$B$1:$B$1321,0))</f>
        <v>STAR Kids</v>
      </c>
      <c r="H77" t="s">
        <v>123</v>
      </c>
      <c r="I77" s="30">
        <f>_xlfn.IFS(G77="STAR Kids",INDEX('[1]ATLIS Percentages'!D:D,MATCH($H:$H&amp;" "&amp;$F:$F,'[1]ATLIS Percentages'!$A:$A,0)),
G77="STAR+PLUS",INDEX('[1]ATLIS Percentages'!E:E,MATCH($H:$H&amp;" "&amp;$F:$F,'[1]ATLIS Percentages'!$A:$A,0)),
G77="STAR",INDEX('[1]ATLIS Percentages'!F:F,MATCH($H:$H&amp;" "&amp;$F:$F,'[1]ATLIS Percentages'!$A:$A,0)))</f>
        <v>0</v>
      </c>
      <c r="J77" s="31">
        <f t="shared" si="7"/>
        <v>0</v>
      </c>
      <c r="K77" s="31">
        <f t="shared" si="8"/>
        <v>0</v>
      </c>
      <c r="L77" s="31">
        <f>INDEX('[1]IGT Calculation_1stHalf'!J:J,MATCH($B:$B&amp;"-"&amp;$H:$H&amp;"-"&amp;$F:$F&amp;"-"&amp;$G:$G,'[1]IGT Calculation_1stHalf'!A:A,0))</f>
        <v>0</v>
      </c>
      <c r="M77" s="31">
        <f>INDEX('[1]IGT Calculation_1stHalf'!K:K,MATCH(B:B&amp;"-"&amp;H:H&amp;"-"&amp;F:F&amp;"-"&amp;G:G,'[1]IGT Calculation_1stHalf'!A:A,0))</f>
        <v>0</v>
      </c>
      <c r="N77" s="37">
        <f t="shared" si="9"/>
        <v>0</v>
      </c>
      <c r="O77" s="38">
        <f t="shared" si="10"/>
        <v>0</v>
      </c>
    </row>
    <row r="78" spans="1:15" x14ac:dyDescent="0.25">
      <c r="A78" t="str">
        <f t="shared" si="6"/>
        <v>KD-Urban-Nueces-STAR Kids</v>
      </c>
      <c r="B78" s="4" t="s">
        <v>75</v>
      </c>
      <c r="C78" t="str">
        <f>INDEX('[1]Forecasting Data'!$C$1:$C$1321,MATCH(B:B,'[1]Forecasting Data'!$B$1:$B$1321,0))</f>
        <v>Driscoll Children's Health Plan</v>
      </c>
      <c r="D78" s="28">
        <v>73073180.267836854</v>
      </c>
      <c r="E78" t="str">
        <f>INDEX('[1]Forecasting Data'!$F$1:$F$1321,MATCH(B:B,'[1]Forecasting Data'!$B$1:$B$1321,0))</f>
        <v>Driscoll Children's Health Plan</v>
      </c>
      <c r="F78" t="str">
        <f>INDEX('[1]Forecasting Data'!$G$1:$G$1321,MATCH(B:B,'[1]Forecasting Data'!$B$1:$B$1321,0))</f>
        <v>Nueces</v>
      </c>
      <c r="G78" t="str">
        <f>INDEX('[1]Forecasting Data'!$H$1:$H$1321,MATCH(B:B,'[1]Forecasting Data'!$B$1:$B$1321,0))</f>
        <v>STAR Kids</v>
      </c>
      <c r="H78" t="s">
        <v>123</v>
      </c>
      <c r="I78" s="30">
        <f>_xlfn.IFS(G78="STAR Kids",INDEX('[1]ATLIS Percentages'!D:D,MATCH($H:$H&amp;" "&amp;$F:$F,'[1]ATLIS Percentages'!$A:$A,0)),
G78="STAR+PLUS",INDEX('[1]ATLIS Percentages'!E:E,MATCH($H:$H&amp;" "&amp;$F:$F,'[1]ATLIS Percentages'!$A:$A,0)),
G78="STAR",INDEX('[1]ATLIS Percentages'!F:F,MATCH($H:$H&amp;" "&amp;$F:$F,'[1]ATLIS Percentages'!$A:$A,0)))</f>
        <v>0</v>
      </c>
      <c r="J78" s="31">
        <f t="shared" si="7"/>
        <v>0</v>
      </c>
      <c r="K78" s="31">
        <f t="shared" si="8"/>
        <v>0</v>
      </c>
      <c r="L78" s="31">
        <f>INDEX('[1]IGT Calculation_1stHalf'!J:J,MATCH($B:$B&amp;"-"&amp;$H:$H&amp;"-"&amp;$F:$F&amp;"-"&amp;$G:$G,'[1]IGT Calculation_1stHalf'!A:A,0))</f>
        <v>0</v>
      </c>
      <c r="M78" s="31">
        <f>INDEX('[1]IGT Calculation_1stHalf'!K:K,MATCH(B:B&amp;"-"&amp;H:H&amp;"-"&amp;F:F&amp;"-"&amp;G:G,'[1]IGT Calculation_1stHalf'!A:A,0))</f>
        <v>0</v>
      </c>
      <c r="N78" s="37">
        <f t="shared" si="9"/>
        <v>0</v>
      </c>
      <c r="O78" s="38">
        <f t="shared" si="10"/>
        <v>0</v>
      </c>
    </row>
    <row r="79" spans="1:15" x14ac:dyDescent="0.25">
      <c r="A79" t="str">
        <f t="shared" si="6"/>
        <v>KE-Urban-Bexar-STAR Kids</v>
      </c>
      <c r="B79" s="4" t="s">
        <v>54</v>
      </c>
      <c r="C79" t="str">
        <f>INDEX('[1]Forecasting Data'!$C$1:$C$1321,MATCH(B:B,'[1]Forecasting Data'!$B$1:$B$1321,0))</f>
        <v>Superior Health Plan</v>
      </c>
      <c r="D79" s="28">
        <v>164587633.4288103</v>
      </c>
      <c r="E79" t="str">
        <f>INDEX('[1]Forecasting Data'!$F$1:$F$1321,MATCH(B:B,'[1]Forecasting Data'!$B$1:$B$1321,0))</f>
        <v>Superior Health Plan</v>
      </c>
      <c r="F79" t="str">
        <f>INDEX('[1]Forecasting Data'!$G$1:$G$1321,MATCH(B:B,'[1]Forecasting Data'!$B$1:$B$1321,0))</f>
        <v>Bexar</v>
      </c>
      <c r="G79" t="str">
        <f>INDEX('[1]Forecasting Data'!$H$1:$H$1321,MATCH(B:B,'[1]Forecasting Data'!$B$1:$B$1321,0))</f>
        <v>STAR Kids</v>
      </c>
      <c r="H79" t="s">
        <v>123</v>
      </c>
      <c r="I79" s="30">
        <f>_xlfn.IFS(G79="STAR Kids",INDEX('[1]ATLIS Percentages'!D:D,MATCH($H:$H&amp;" "&amp;$F:$F,'[1]ATLIS Percentages'!$A:$A,0)),
G79="STAR+PLUS",INDEX('[1]ATLIS Percentages'!E:E,MATCH($H:$H&amp;" "&amp;$F:$F,'[1]ATLIS Percentages'!$A:$A,0)),
G79="STAR",INDEX('[1]ATLIS Percentages'!F:F,MATCH($H:$H&amp;" "&amp;$F:$F,'[1]ATLIS Percentages'!$A:$A,0)))</f>
        <v>0</v>
      </c>
      <c r="J79" s="31">
        <f t="shared" si="7"/>
        <v>0</v>
      </c>
      <c r="K79" s="31">
        <f t="shared" si="8"/>
        <v>0</v>
      </c>
      <c r="L79" s="31">
        <f>INDEX('[1]IGT Calculation_1stHalf'!J:J,MATCH($B:$B&amp;"-"&amp;$H:$H&amp;"-"&amp;$F:$F&amp;"-"&amp;$G:$G,'[1]IGT Calculation_1stHalf'!A:A,0))</f>
        <v>0</v>
      </c>
      <c r="M79" s="31">
        <f>INDEX('[1]IGT Calculation_1stHalf'!K:K,MATCH(B:B&amp;"-"&amp;H:H&amp;"-"&amp;F:F&amp;"-"&amp;G:G,'[1]IGT Calculation_1stHalf'!A:A,0))</f>
        <v>0</v>
      </c>
      <c r="N79" s="37">
        <f t="shared" si="9"/>
        <v>0</v>
      </c>
      <c r="O79" s="38">
        <f t="shared" si="10"/>
        <v>0</v>
      </c>
    </row>
    <row r="80" spans="1:15" x14ac:dyDescent="0.25">
      <c r="A80" t="str">
        <f t="shared" si="6"/>
        <v>KF-Urban-El Paso-STAR Kids</v>
      </c>
      <c r="B80" s="4" t="s">
        <v>102</v>
      </c>
      <c r="C80" t="str">
        <f>INDEX('[1]Forecasting Data'!$C$1:$C$1321,MATCH(B:B,'[1]Forecasting Data'!$B$1:$B$1321,0))</f>
        <v>Superior Health Plan</v>
      </c>
      <c r="D80" s="28">
        <v>76412486.403697371</v>
      </c>
      <c r="E80" t="str">
        <f>INDEX('[1]Forecasting Data'!$F$1:$F$1321,MATCH(B:B,'[1]Forecasting Data'!$B$1:$B$1321,0))</f>
        <v>Superior Health Plan</v>
      </c>
      <c r="F80" t="str">
        <f>INDEX('[1]Forecasting Data'!$G$1:$G$1321,MATCH(B:B,'[1]Forecasting Data'!$B$1:$B$1321,0))</f>
        <v>El Paso</v>
      </c>
      <c r="G80" t="str">
        <f>INDEX('[1]Forecasting Data'!$H$1:$H$1321,MATCH(B:B,'[1]Forecasting Data'!$B$1:$B$1321,0))</f>
        <v>STAR Kids</v>
      </c>
      <c r="H80" t="s">
        <v>123</v>
      </c>
      <c r="I80" s="30">
        <f>_xlfn.IFS(G80="STAR Kids",INDEX('[1]ATLIS Percentages'!D:D,MATCH($H:$H&amp;" "&amp;$F:$F,'[1]ATLIS Percentages'!$A:$A,0)),
G80="STAR+PLUS",INDEX('[1]ATLIS Percentages'!E:E,MATCH($H:$H&amp;" "&amp;$F:$F,'[1]ATLIS Percentages'!$A:$A,0)),
G80="STAR",INDEX('[1]ATLIS Percentages'!F:F,MATCH($H:$H&amp;" "&amp;$F:$F,'[1]ATLIS Percentages'!$A:$A,0)))</f>
        <v>0</v>
      </c>
      <c r="J80" s="31">
        <f t="shared" si="7"/>
        <v>0</v>
      </c>
      <c r="K80" s="31">
        <f t="shared" si="8"/>
        <v>0</v>
      </c>
      <c r="L80" s="31">
        <f>INDEX('[1]IGT Calculation_1stHalf'!J:J,MATCH($B:$B&amp;"-"&amp;$H:$H&amp;"-"&amp;$F:$F&amp;"-"&amp;$G:$G,'[1]IGT Calculation_1stHalf'!A:A,0))</f>
        <v>0</v>
      </c>
      <c r="M80" s="31">
        <f>INDEX('[1]IGT Calculation_1stHalf'!K:K,MATCH(B:B&amp;"-"&amp;H:H&amp;"-"&amp;F:F&amp;"-"&amp;G:G,'[1]IGT Calculation_1stHalf'!A:A,0))</f>
        <v>0</v>
      </c>
      <c r="N80" s="37">
        <f t="shared" si="9"/>
        <v>0</v>
      </c>
      <c r="O80" s="38">
        <f t="shared" si="10"/>
        <v>0</v>
      </c>
    </row>
    <row r="81" spans="1:15" x14ac:dyDescent="0.25">
      <c r="A81" t="str">
        <f t="shared" si="6"/>
        <v>KG-Urban-Hidalgo-STAR Kids</v>
      </c>
      <c r="B81" s="4" t="s">
        <v>71</v>
      </c>
      <c r="C81" t="str">
        <f>INDEX('[1]Forecasting Data'!$C$1:$C$1321,MATCH(B:B,'[1]Forecasting Data'!$B$1:$B$1321,0))</f>
        <v>Superior Health Plan</v>
      </c>
      <c r="D81" s="28">
        <v>249772558.98836285</v>
      </c>
      <c r="E81" t="str">
        <f>INDEX('[1]Forecasting Data'!$F$1:$F$1321,MATCH(B:B,'[1]Forecasting Data'!$B$1:$B$1321,0))</f>
        <v>Superior Health Plan</v>
      </c>
      <c r="F81" t="str">
        <f>INDEX('[1]Forecasting Data'!$G$1:$G$1321,MATCH(B:B,'[1]Forecasting Data'!$B$1:$B$1321,0))</f>
        <v>Hidalgo</v>
      </c>
      <c r="G81" t="str">
        <f>INDEX('[1]Forecasting Data'!$H$1:$H$1321,MATCH(B:B,'[1]Forecasting Data'!$B$1:$B$1321,0))</f>
        <v>STAR Kids</v>
      </c>
      <c r="H81" t="s">
        <v>123</v>
      </c>
      <c r="I81" s="30">
        <f>_xlfn.IFS(G81="STAR Kids",INDEX('[1]ATLIS Percentages'!D:D,MATCH($H:$H&amp;" "&amp;$F:$F,'[1]ATLIS Percentages'!$A:$A,0)),
G81="STAR+PLUS",INDEX('[1]ATLIS Percentages'!E:E,MATCH($H:$H&amp;" "&amp;$F:$F,'[1]ATLIS Percentages'!$A:$A,0)),
G81="STAR",INDEX('[1]ATLIS Percentages'!F:F,MATCH($H:$H&amp;" "&amp;$F:$F,'[1]ATLIS Percentages'!$A:$A,0)))</f>
        <v>0</v>
      </c>
      <c r="J81" s="31">
        <f t="shared" si="7"/>
        <v>0</v>
      </c>
      <c r="K81" s="31">
        <f t="shared" si="8"/>
        <v>0</v>
      </c>
      <c r="L81" s="31">
        <f>INDEX('[1]IGT Calculation_1stHalf'!J:J,MATCH($B:$B&amp;"-"&amp;$H:$H&amp;"-"&amp;$F:$F&amp;"-"&amp;$G:$G,'[1]IGT Calculation_1stHalf'!A:A,0))</f>
        <v>0</v>
      </c>
      <c r="M81" s="31">
        <f>INDEX('[1]IGT Calculation_1stHalf'!K:K,MATCH(B:B&amp;"-"&amp;H:H&amp;"-"&amp;F:F&amp;"-"&amp;G:G,'[1]IGT Calculation_1stHalf'!A:A,0))</f>
        <v>0</v>
      </c>
      <c r="N81" s="37">
        <f t="shared" si="9"/>
        <v>0</v>
      </c>
      <c r="O81" s="38">
        <f t="shared" si="10"/>
        <v>0</v>
      </c>
    </row>
    <row r="82" spans="1:15" x14ac:dyDescent="0.25">
      <c r="A82" t="str">
        <f t="shared" si="6"/>
        <v>KH-Urban-Lubbock-STAR Kids</v>
      </c>
      <c r="B82" s="4" t="s">
        <v>107</v>
      </c>
      <c r="C82" t="str">
        <f>INDEX('[1]Forecasting Data'!$C$1:$C$1321,MATCH(B:B,'[1]Forecasting Data'!$B$1:$B$1321,0))</f>
        <v>Superior Health Plan</v>
      </c>
      <c r="D82" s="28">
        <v>39405180.227873512</v>
      </c>
      <c r="E82" t="str">
        <f>INDEX('[1]Forecasting Data'!$F$1:$F$1321,MATCH(B:B,'[1]Forecasting Data'!$B$1:$B$1321,0))</f>
        <v>Superior Health Plan</v>
      </c>
      <c r="F82" t="str">
        <f>INDEX('[1]Forecasting Data'!$G$1:$G$1321,MATCH(B:B,'[1]Forecasting Data'!$B$1:$B$1321,0))</f>
        <v>Lubbock</v>
      </c>
      <c r="G82" t="str">
        <f>INDEX('[1]Forecasting Data'!$H$1:$H$1321,MATCH(B:B,'[1]Forecasting Data'!$B$1:$B$1321,0))</f>
        <v>STAR Kids</v>
      </c>
      <c r="H82" t="s">
        <v>123</v>
      </c>
      <c r="I82" s="30">
        <f>_xlfn.IFS(G82="STAR Kids",INDEX('[1]ATLIS Percentages'!D:D,MATCH($H:$H&amp;" "&amp;$F:$F,'[1]ATLIS Percentages'!$A:$A,0)),
G82="STAR+PLUS",INDEX('[1]ATLIS Percentages'!E:E,MATCH($H:$H&amp;" "&amp;$F:$F,'[1]ATLIS Percentages'!$A:$A,0)),
G82="STAR",INDEX('[1]ATLIS Percentages'!F:F,MATCH($H:$H&amp;" "&amp;$F:$F,'[1]ATLIS Percentages'!$A:$A,0)))</f>
        <v>0</v>
      </c>
      <c r="J82" s="31">
        <f t="shared" si="7"/>
        <v>0</v>
      </c>
      <c r="K82" s="31">
        <f t="shared" si="8"/>
        <v>0</v>
      </c>
      <c r="L82" s="31">
        <f>INDEX('[1]IGT Calculation_1stHalf'!J:J,MATCH($B:$B&amp;"-"&amp;$H:$H&amp;"-"&amp;$F:$F&amp;"-"&amp;$G:$G,'[1]IGT Calculation_1stHalf'!A:A,0))</f>
        <v>0</v>
      </c>
      <c r="M82" s="31">
        <f>INDEX('[1]IGT Calculation_1stHalf'!K:K,MATCH(B:B&amp;"-"&amp;H:H&amp;"-"&amp;F:F&amp;"-"&amp;G:G,'[1]IGT Calculation_1stHalf'!A:A,0))</f>
        <v>0</v>
      </c>
      <c r="N82" s="37">
        <f t="shared" si="9"/>
        <v>0</v>
      </c>
      <c r="O82" s="38">
        <f t="shared" si="10"/>
        <v>0</v>
      </c>
    </row>
    <row r="83" spans="1:15" x14ac:dyDescent="0.25">
      <c r="A83" t="str">
        <f t="shared" si="6"/>
        <v>KJ-Urban-MRSA West-STAR Kids</v>
      </c>
      <c r="B83" s="4" t="s">
        <v>95</v>
      </c>
      <c r="C83" t="str">
        <f>INDEX('[1]Forecasting Data'!$C$1:$C$1321,MATCH(B:B,'[1]Forecasting Data'!$B$1:$B$1321,0))</f>
        <v>Superior Health Plan</v>
      </c>
      <c r="D83" s="28">
        <v>67937029.855886966</v>
      </c>
      <c r="E83" t="str">
        <f>INDEX('[1]Forecasting Data'!$F$1:$F$1321,MATCH(B:B,'[1]Forecasting Data'!$B$1:$B$1321,0))</f>
        <v>Superior Health Plan</v>
      </c>
      <c r="F83" t="str">
        <f>INDEX('[1]Forecasting Data'!$G$1:$G$1321,MATCH(B:B,'[1]Forecasting Data'!$B$1:$B$1321,0))</f>
        <v>MRSA West</v>
      </c>
      <c r="G83" t="str">
        <f>INDEX('[1]Forecasting Data'!$H$1:$H$1321,MATCH(B:B,'[1]Forecasting Data'!$B$1:$B$1321,0))</f>
        <v>STAR Kids</v>
      </c>
      <c r="H83" t="s">
        <v>123</v>
      </c>
      <c r="I83" s="30">
        <f>_xlfn.IFS(G83="STAR Kids",INDEX('[1]ATLIS Percentages'!D:D,MATCH($H:$H&amp;" "&amp;$F:$F,'[1]ATLIS Percentages'!$A:$A,0)),
G83="STAR+PLUS",INDEX('[1]ATLIS Percentages'!E:E,MATCH($H:$H&amp;" "&amp;$F:$F,'[1]ATLIS Percentages'!$A:$A,0)),
G83="STAR",INDEX('[1]ATLIS Percentages'!F:F,MATCH($H:$H&amp;" "&amp;$F:$F,'[1]ATLIS Percentages'!$A:$A,0)))</f>
        <v>0</v>
      </c>
      <c r="J83" s="31">
        <f t="shared" si="7"/>
        <v>0</v>
      </c>
      <c r="K83" s="31">
        <f t="shared" si="8"/>
        <v>0</v>
      </c>
      <c r="L83" s="31">
        <f>INDEX('[1]IGT Calculation_1stHalf'!J:J,MATCH($B:$B&amp;"-"&amp;$H:$H&amp;"-"&amp;$F:$F&amp;"-"&amp;$G:$G,'[1]IGT Calculation_1stHalf'!A:A,0))</f>
        <v>0</v>
      </c>
      <c r="M83" s="31">
        <f>INDEX('[1]IGT Calculation_1stHalf'!K:K,MATCH(B:B&amp;"-"&amp;H:H&amp;"-"&amp;F:F&amp;"-"&amp;G:G,'[1]IGT Calculation_1stHalf'!A:A,0))</f>
        <v>0</v>
      </c>
      <c r="N83" s="37">
        <f t="shared" si="9"/>
        <v>0</v>
      </c>
      <c r="O83" s="38">
        <f t="shared" si="10"/>
        <v>0</v>
      </c>
    </row>
    <row r="84" spans="1:15" x14ac:dyDescent="0.25">
      <c r="A84" t="str">
        <f t="shared" si="6"/>
        <v>KL-Urban-Travis-STAR Kids</v>
      </c>
      <c r="B84" s="4" t="s">
        <v>40</v>
      </c>
      <c r="C84" t="str">
        <f>INDEX('[1]Forecasting Data'!$C$1:$C$1321,MATCH(B:B,'[1]Forecasting Data'!$B$1:$B$1321,0))</f>
        <v>Superior Health Plan</v>
      </c>
      <c r="D84" s="28">
        <v>67279302.893511683</v>
      </c>
      <c r="E84" t="str">
        <f>INDEX('[1]Forecasting Data'!$F$1:$F$1321,MATCH(B:B,'[1]Forecasting Data'!$B$1:$B$1321,0))</f>
        <v>Superior Health Plan</v>
      </c>
      <c r="F84" t="str">
        <f>INDEX('[1]Forecasting Data'!$G$1:$G$1321,MATCH(B:B,'[1]Forecasting Data'!$B$1:$B$1321,0))</f>
        <v>Travis</v>
      </c>
      <c r="G84" t="str">
        <f>INDEX('[1]Forecasting Data'!$H$1:$H$1321,MATCH(B:B,'[1]Forecasting Data'!$B$1:$B$1321,0))</f>
        <v>STAR Kids</v>
      </c>
      <c r="H84" t="s">
        <v>123</v>
      </c>
      <c r="I84" s="30">
        <f>_xlfn.IFS(G84="STAR Kids",INDEX('[1]ATLIS Percentages'!D:D,MATCH($H:$H&amp;" "&amp;$F:$F,'[1]ATLIS Percentages'!$A:$A,0)),
G84="STAR+PLUS",INDEX('[1]ATLIS Percentages'!E:E,MATCH($H:$H&amp;" "&amp;$F:$F,'[1]ATLIS Percentages'!$A:$A,0)),
G84="STAR",INDEX('[1]ATLIS Percentages'!F:F,MATCH($H:$H&amp;" "&amp;$F:$F,'[1]ATLIS Percentages'!$A:$A,0)))</f>
        <v>0</v>
      </c>
      <c r="J84" s="31">
        <f t="shared" si="7"/>
        <v>0</v>
      </c>
      <c r="K84" s="31">
        <f t="shared" si="8"/>
        <v>0</v>
      </c>
      <c r="L84" s="31">
        <f>INDEX('[1]IGT Calculation_1stHalf'!J:J,MATCH($B:$B&amp;"-"&amp;$H:$H&amp;"-"&amp;$F:$F&amp;"-"&amp;$G:$G,'[1]IGT Calculation_1stHalf'!A:A,0))</f>
        <v>0</v>
      </c>
      <c r="M84" s="31">
        <f>INDEX('[1]IGT Calculation_1stHalf'!K:K,MATCH(B:B&amp;"-"&amp;H:H&amp;"-"&amp;F:F&amp;"-"&amp;G:G,'[1]IGT Calculation_1stHalf'!A:A,0))</f>
        <v>0</v>
      </c>
      <c r="N84" s="37">
        <f t="shared" si="9"/>
        <v>0</v>
      </c>
      <c r="O84" s="38">
        <f t="shared" si="10"/>
        <v>0</v>
      </c>
    </row>
    <row r="85" spans="1:15" x14ac:dyDescent="0.25">
      <c r="A85" t="str">
        <f t="shared" si="6"/>
        <v>KM-Urban-Harris-STAR Kids</v>
      </c>
      <c r="B85" s="4" t="s">
        <v>72</v>
      </c>
      <c r="C85" t="str">
        <f>INDEX('[1]Forecasting Data'!$C$1:$C$1321,MATCH(B:B,'[1]Forecasting Data'!$B$1:$B$1321,0))</f>
        <v>Texas Children's Health Plan</v>
      </c>
      <c r="D85" s="28">
        <v>565096980.80661368</v>
      </c>
      <c r="E85" t="str">
        <f>INDEX('[1]Forecasting Data'!$F$1:$F$1321,MATCH(B:B,'[1]Forecasting Data'!$B$1:$B$1321,0))</f>
        <v>Texas Children's Health Plan</v>
      </c>
      <c r="F85" t="str">
        <f>INDEX('[1]Forecasting Data'!$G$1:$G$1321,MATCH(B:B,'[1]Forecasting Data'!$B$1:$B$1321,0))</f>
        <v>Harris</v>
      </c>
      <c r="G85" t="str">
        <f>INDEX('[1]Forecasting Data'!$H$1:$H$1321,MATCH(B:B,'[1]Forecasting Data'!$B$1:$B$1321,0))</f>
        <v>STAR Kids</v>
      </c>
      <c r="H85" t="s">
        <v>123</v>
      </c>
      <c r="I85" s="30">
        <f>_xlfn.IFS(G85="STAR Kids",INDEX('[1]ATLIS Percentages'!D:D,MATCH($H:$H&amp;" "&amp;$F:$F,'[1]ATLIS Percentages'!$A:$A,0)),
G85="STAR+PLUS",INDEX('[1]ATLIS Percentages'!E:E,MATCH($H:$H&amp;" "&amp;$F:$F,'[1]ATLIS Percentages'!$A:$A,0)),
G85="STAR",INDEX('[1]ATLIS Percentages'!F:F,MATCH($H:$H&amp;" "&amp;$F:$F,'[1]ATLIS Percentages'!$A:$A,0)))</f>
        <v>0</v>
      </c>
      <c r="J85" s="31">
        <f t="shared" si="7"/>
        <v>0</v>
      </c>
      <c r="K85" s="31">
        <f t="shared" si="8"/>
        <v>0</v>
      </c>
      <c r="L85" s="31">
        <f>INDEX('[1]IGT Calculation_1stHalf'!J:J,MATCH($B:$B&amp;"-"&amp;$H:$H&amp;"-"&amp;$F:$F&amp;"-"&amp;$G:$G,'[1]IGT Calculation_1stHalf'!A:A,0))</f>
        <v>0</v>
      </c>
      <c r="M85" s="31">
        <f>INDEX('[1]IGT Calculation_1stHalf'!K:K,MATCH(B:B&amp;"-"&amp;H:H&amp;"-"&amp;F:F&amp;"-"&amp;G:G,'[1]IGT Calculation_1stHalf'!A:A,0))</f>
        <v>0</v>
      </c>
      <c r="N85" s="37">
        <f t="shared" si="9"/>
        <v>0</v>
      </c>
      <c r="O85" s="38">
        <f t="shared" si="10"/>
        <v>0</v>
      </c>
    </row>
    <row r="86" spans="1:15" x14ac:dyDescent="0.25">
      <c r="A86" t="str">
        <f t="shared" si="6"/>
        <v>KN-Urban-Jefferson-STAR Kids</v>
      </c>
      <c r="B86" s="4" t="s">
        <v>3</v>
      </c>
      <c r="C86" t="str">
        <f>INDEX('[1]Forecasting Data'!$C$1:$C$1321,MATCH(B:B,'[1]Forecasting Data'!$B$1:$B$1321,0))</f>
        <v>Texas Children's Health Plan</v>
      </c>
      <c r="D86" s="28">
        <v>63230908.079189375</v>
      </c>
      <c r="E86" t="str">
        <f>INDEX('[1]Forecasting Data'!$F$1:$F$1321,MATCH(B:B,'[1]Forecasting Data'!$B$1:$B$1321,0))</f>
        <v>Texas Children's Health Plan</v>
      </c>
      <c r="F86" t="str">
        <f>INDEX('[1]Forecasting Data'!$G$1:$G$1321,MATCH(B:B,'[1]Forecasting Data'!$B$1:$B$1321,0))</f>
        <v>Jefferson</v>
      </c>
      <c r="G86" t="str">
        <f>INDEX('[1]Forecasting Data'!$H$1:$H$1321,MATCH(B:B,'[1]Forecasting Data'!$B$1:$B$1321,0))</f>
        <v>STAR Kids</v>
      </c>
      <c r="H86" t="s">
        <v>123</v>
      </c>
      <c r="I86" s="30">
        <f>_xlfn.IFS(G86="STAR Kids",INDEX('[1]ATLIS Percentages'!D:D,MATCH($H:$H&amp;" "&amp;$F:$F,'[1]ATLIS Percentages'!$A:$A,0)),
G86="STAR+PLUS",INDEX('[1]ATLIS Percentages'!E:E,MATCH($H:$H&amp;" "&amp;$F:$F,'[1]ATLIS Percentages'!$A:$A,0)),
G86="STAR",INDEX('[1]ATLIS Percentages'!F:F,MATCH($H:$H&amp;" "&amp;$F:$F,'[1]ATLIS Percentages'!$A:$A,0)))</f>
        <v>0</v>
      </c>
      <c r="J86" s="31">
        <f t="shared" si="7"/>
        <v>0</v>
      </c>
      <c r="K86" s="31">
        <f t="shared" si="8"/>
        <v>0</v>
      </c>
      <c r="L86" s="31">
        <f>INDEX('[1]IGT Calculation_1stHalf'!J:J,MATCH($B:$B&amp;"-"&amp;$H:$H&amp;"-"&amp;$F:$F&amp;"-"&amp;$G:$G,'[1]IGT Calculation_1stHalf'!A:A,0))</f>
        <v>0</v>
      </c>
      <c r="M86" s="31">
        <f>INDEX('[1]IGT Calculation_1stHalf'!K:K,MATCH(B:B&amp;"-"&amp;H:H&amp;"-"&amp;F:F&amp;"-"&amp;G:G,'[1]IGT Calculation_1stHalf'!A:A,0))</f>
        <v>0</v>
      </c>
      <c r="N86" s="37">
        <f t="shared" si="9"/>
        <v>0</v>
      </c>
      <c r="O86" s="38">
        <f t="shared" si="10"/>
        <v>0</v>
      </c>
    </row>
    <row r="87" spans="1:15" x14ac:dyDescent="0.25">
      <c r="A87" t="str">
        <f t="shared" si="6"/>
        <v>KP-Urban-MRSA Northeast-STAR Kids</v>
      </c>
      <c r="B87" s="4" t="s">
        <v>92</v>
      </c>
      <c r="C87" t="str">
        <f>INDEX('[1]Forecasting Data'!$C$1:$C$1321,MATCH(B:B,'[1]Forecasting Data'!$B$1:$B$1321,0))</f>
        <v>Texas Children's Health Plan</v>
      </c>
      <c r="D87" s="28">
        <v>155582782.72190821</v>
      </c>
      <c r="E87" t="str">
        <f>INDEX('[1]Forecasting Data'!$F$1:$F$1321,MATCH(B:B,'[1]Forecasting Data'!$B$1:$B$1321,0))</f>
        <v>Texas Children's Health Plan</v>
      </c>
      <c r="F87" t="str">
        <f>INDEX('[1]Forecasting Data'!$G$1:$G$1321,MATCH(B:B,'[1]Forecasting Data'!$B$1:$B$1321,0))</f>
        <v>MRSA Northeast</v>
      </c>
      <c r="G87" t="str">
        <f>INDEX('[1]Forecasting Data'!$H$1:$H$1321,MATCH(B:B,'[1]Forecasting Data'!$B$1:$B$1321,0))</f>
        <v>STAR Kids</v>
      </c>
      <c r="H87" t="s">
        <v>123</v>
      </c>
      <c r="I87" s="30">
        <f>_xlfn.IFS(G87="STAR Kids",INDEX('[1]ATLIS Percentages'!D:D,MATCH($H:$H&amp;" "&amp;$F:$F,'[1]ATLIS Percentages'!$A:$A,0)),
G87="STAR+PLUS",INDEX('[1]ATLIS Percentages'!E:E,MATCH($H:$H&amp;" "&amp;$F:$F,'[1]ATLIS Percentages'!$A:$A,0)),
G87="STAR",INDEX('[1]ATLIS Percentages'!F:F,MATCH($H:$H&amp;" "&amp;$F:$F,'[1]ATLIS Percentages'!$A:$A,0)))</f>
        <v>0</v>
      </c>
      <c r="J87" s="31">
        <f t="shared" si="7"/>
        <v>0</v>
      </c>
      <c r="K87" s="31">
        <f t="shared" si="8"/>
        <v>0</v>
      </c>
      <c r="L87" s="31">
        <f>INDEX('[1]IGT Calculation_1stHalf'!J:J,MATCH($B:$B&amp;"-"&amp;$H:$H&amp;"-"&amp;$F:$F&amp;"-"&amp;$G:$G,'[1]IGT Calculation_1stHalf'!A:A,0))</f>
        <v>0</v>
      </c>
      <c r="M87" s="31">
        <f>INDEX('[1]IGT Calculation_1stHalf'!K:K,MATCH(B:B&amp;"-"&amp;H:H&amp;"-"&amp;F:F&amp;"-"&amp;G:G,'[1]IGT Calculation_1stHalf'!A:A,0))</f>
        <v>0</v>
      </c>
      <c r="N87" s="37">
        <f t="shared" si="9"/>
        <v>0</v>
      </c>
      <c r="O87" s="38">
        <f t="shared" si="10"/>
        <v>0</v>
      </c>
    </row>
    <row r="88" spans="1:15" x14ac:dyDescent="0.25">
      <c r="A88" t="str">
        <f t="shared" si="6"/>
        <v>KQ-Urban-Harris-STAR Kids</v>
      </c>
      <c r="B88" s="4" t="s">
        <v>25</v>
      </c>
      <c r="C88" t="str">
        <f>INDEX('[1]Forecasting Data'!$C$1:$C$1321,MATCH(B:B,'[1]Forecasting Data'!$B$1:$B$1321,0))</f>
        <v>UnitedHealthCare Community Plan</v>
      </c>
      <c r="D88" s="28">
        <v>224936526.37896287</v>
      </c>
      <c r="E88" t="str">
        <f>INDEX('[1]Forecasting Data'!$F$1:$F$1321,MATCH(B:B,'[1]Forecasting Data'!$B$1:$B$1321,0))</f>
        <v>UnitedHealthCare Community Plan</v>
      </c>
      <c r="F88" t="str">
        <f>INDEX('[1]Forecasting Data'!$G$1:$G$1321,MATCH(B:B,'[1]Forecasting Data'!$B$1:$B$1321,0))</f>
        <v>Harris</v>
      </c>
      <c r="G88" t="str">
        <f>INDEX('[1]Forecasting Data'!$H$1:$H$1321,MATCH(B:B,'[1]Forecasting Data'!$B$1:$B$1321,0))</f>
        <v>STAR Kids</v>
      </c>
      <c r="H88" t="s">
        <v>123</v>
      </c>
      <c r="I88" s="30">
        <f>_xlfn.IFS(G88="STAR Kids",INDEX('[1]ATLIS Percentages'!D:D,MATCH($H:$H&amp;" "&amp;$F:$F,'[1]ATLIS Percentages'!$A:$A,0)),
G88="STAR+PLUS",INDEX('[1]ATLIS Percentages'!E:E,MATCH($H:$H&amp;" "&amp;$F:$F,'[1]ATLIS Percentages'!$A:$A,0)),
G88="STAR",INDEX('[1]ATLIS Percentages'!F:F,MATCH($H:$H&amp;" "&amp;$F:$F,'[1]ATLIS Percentages'!$A:$A,0)))</f>
        <v>0</v>
      </c>
      <c r="J88" s="31">
        <f t="shared" si="7"/>
        <v>0</v>
      </c>
      <c r="K88" s="31">
        <f t="shared" si="8"/>
        <v>0</v>
      </c>
      <c r="L88" s="31">
        <f>INDEX('[1]IGT Calculation_1stHalf'!J:J,MATCH($B:$B&amp;"-"&amp;$H:$H&amp;"-"&amp;$F:$F&amp;"-"&amp;$G:$G,'[1]IGT Calculation_1stHalf'!A:A,0))</f>
        <v>0</v>
      </c>
      <c r="M88" s="31">
        <f>INDEX('[1]IGT Calculation_1stHalf'!K:K,MATCH(B:B&amp;"-"&amp;H:H&amp;"-"&amp;F:F&amp;"-"&amp;G:G,'[1]IGT Calculation_1stHalf'!A:A,0))</f>
        <v>0</v>
      </c>
      <c r="N88" s="37">
        <f t="shared" si="9"/>
        <v>0</v>
      </c>
      <c r="O88" s="38">
        <f t="shared" si="10"/>
        <v>0</v>
      </c>
    </row>
    <row r="89" spans="1:15" x14ac:dyDescent="0.25">
      <c r="A89" t="str">
        <f t="shared" si="6"/>
        <v>KR-Urban-Hidalgo-STAR Kids</v>
      </c>
      <c r="B89" s="4" t="s">
        <v>104</v>
      </c>
      <c r="C89" t="str">
        <f>INDEX('[1]Forecasting Data'!$C$1:$C$1321,MATCH(B:B,'[1]Forecasting Data'!$B$1:$B$1321,0))</f>
        <v>UnitedHealthCare Community Plan</v>
      </c>
      <c r="D89" s="28">
        <v>93479561.123409569</v>
      </c>
      <c r="E89" t="str">
        <f>INDEX('[1]Forecasting Data'!$F$1:$F$1321,MATCH(B:B,'[1]Forecasting Data'!$B$1:$B$1321,0))</f>
        <v>UnitedHealthCare Community Plan</v>
      </c>
      <c r="F89" t="str">
        <f>INDEX('[1]Forecasting Data'!$G$1:$G$1321,MATCH(B:B,'[1]Forecasting Data'!$B$1:$B$1321,0))</f>
        <v>Hidalgo</v>
      </c>
      <c r="G89" t="str">
        <f>INDEX('[1]Forecasting Data'!$H$1:$H$1321,MATCH(B:B,'[1]Forecasting Data'!$B$1:$B$1321,0))</f>
        <v>STAR Kids</v>
      </c>
      <c r="H89" t="s">
        <v>123</v>
      </c>
      <c r="I89" s="30">
        <f>_xlfn.IFS(G89="STAR Kids",INDEX('[1]ATLIS Percentages'!D:D,MATCH($H:$H&amp;" "&amp;$F:$F,'[1]ATLIS Percentages'!$A:$A,0)),
G89="STAR+PLUS",INDEX('[1]ATLIS Percentages'!E:E,MATCH($H:$H&amp;" "&amp;$F:$F,'[1]ATLIS Percentages'!$A:$A,0)),
G89="STAR",INDEX('[1]ATLIS Percentages'!F:F,MATCH($H:$H&amp;" "&amp;$F:$F,'[1]ATLIS Percentages'!$A:$A,0)))</f>
        <v>0</v>
      </c>
      <c r="J89" s="31">
        <f t="shared" si="7"/>
        <v>0</v>
      </c>
      <c r="K89" s="31">
        <f t="shared" si="8"/>
        <v>0</v>
      </c>
      <c r="L89" s="31">
        <f>INDEX('[1]IGT Calculation_1stHalf'!J:J,MATCH($B:$B&amp;"-"&amp;$H:$H&amp;"-"&amp;$F:$F&amp;"-"&amp;$G:$G,'[1]IGT Calculation_1stHalf'!A:A,0))</f>
        <v>0</v>
      </c>
      <c r="M89" s="31">
        <f>INDEX('[1]IGT Calculation_1stHalf'!K:K,MATCH(B:B&amp;"-"&amp;H:H&amp;"-"&amp;F:F&amp;"-"&amp;G:G,'[1]IGT Calculation_1stHalf'!A:A,0))</f>
        <v>0</v>
      </c>
      <c r="N89" s="37">
        <f t="shared" si="9"/>
        <v>0</v>
      </c>
      <c r="O89" s="38">
        <f t="shared" si="10"/>
        <v>0</v>
      </c>
    </row>
    <row r="90" spans="1:15" x14ac:dyDescent="0.25">
      <c r="A90" t="str">
        <f t="shared" si="6"/>
        <v>KS-Urban-Jefferson-STAR Kids</v>
      </c>
      <c r="B90" s="4" t="s">
        <v>106</v>
      </c>
      <c r="C90" t="str">
        <f>INDEX('[1]Forecasting Data'!$C$1:$C$1321,MATCH(B:B,'[1]Forecasting Data'!$B$1:$B$1321,0))</f>
        <v>UnitedHealthCare Community Plan</v>
      </c>
      <c r="D90" s="28">
        <v>35326278.026436985</v>
      </c>
      <c r="E90" t="str">
        <f>INDEX('[1]Forecasting Data'!$F$1:$F$1321,MATCH(B:B,'[1]Forecasting Data'!$B$1:$B$1321,0))</f>
        <v>UnitedHealthCare Community Plan</v>
      </c>
      <c r="F90" t="str">
        <f>INDEX('[1]Forecasting Data'!$G$1:$G$1321,MATCH(B:B,'[1]Forecasting Data'!$B$1:$B$1321,0))</f>
        <v>Jefferson</v>
      </c>
      <c r="G90" t="str">
        <f>INDEX('[1]Forecasting Data'!$H$1:$H$1321,MATCH(B:B,'[1]Forecasting Data'!$B$1:$B$1321,0))</f>
        <v>STAR Kids</v>
      </c>
      <c r="H90" t="s">
        <v>123</v>
      </c>
      <c r="I90" s="30">
        <f>_xlfn.IFS(G90="STAR Kids",INDEX('[1]ATLIS Percentages'!D:D,MATCH($H:$H&amp;" "&amp;$F:$F,'[1]ATLIS Percentages'!$A:$A,0)),
G90="STAR+PLUS",INDEX('[1]ATLIS Percentages'!E:E,MATCH($H:$H&amp;" "&amp;$F:$F,'[1]ATLIS Percentages'!$A:$A,0)),
G90="STAR",INDEX('[1]ATLIS Percentages'!F:F,MATCH($H:$H&amp;" "&amp;$F:$F,'[1]ATLIS Percentages'!$A:$A,0)))</f>
        <v>0</v>
      </c>
      <c r="J90" s="31">
        <f t="shared" si="7"/>
        <v>0</v>
      </c>
      <c r="K90" s="31">
        <f t="shared" si="8"/>
        <v>0</v>
      </c>
      <c r="L90" s="31">
        <f>INDEX('[1]IGT Calculation_1stHalf'!J:J,MATCH($B:$B&amp;"-"&amp;$H:$H&amp;"-"&amp;$F:$F&amp;"-"&amp;$G:$G,'[1]IGT Calculation_1stHalf'!A:A,0))</f>
        <v>0</v>
      </c>
      <c r="M90" s="31">
        <f>INDEX('[1]IGT Calculation_1stHalf'!K:K,MATCH(B:B&amp;"-"&amp;H:H&amp;"-"&amp;F:F&amp;"-"&amp;G:G,'[1]IGT Calculation_1stHalf'!A:A,0))</f>
        <v>0</v>
      </c>
      <c r="N90" s="37">
        <f t="shared" si="9"/>
        <v>0</v>
      </c>
      <c r="O90" s="38">
        <f t="shared" si="10"/>
        <v>0</v>
      </c>
    </row>
    <row r="91" spans="1:15" x14ac:dyDescent="0.25">
      <c r="A91" t="str">
        <f t="shared" si="6"/>
        <v>KT-Urban-MRSA Central-STAR Kids</v>
      </c>
      <c r="B91" s="4" t="s">
        <v>103</v>
      </c>
      <c r="C91" t="str">
        <f>INDEX('[1]Forecasting Data'!$C$1:$C$1321,MATCH(B:B,'[1]Forecasting Data'!$B$1:$B$1321,0))</f>
        <v>UnitedHealthCare Community Plan</v>
      </c>
      <c r="D91" s="28">
        <v>59767267.674555615</v>
      </c>
      <c r="E91" t="str">
        <f>INDEX('[1]Forecasting Data'!$F$1:$F$1321,MATCH(B:B,'[1]Forecasting Data'!$B$1:$B$1321,0))</f>
        <v>UnitedHealthCare Community Plan</v>
      </c>
      <c r="F91" t="str">
        <f>INDEX('[1]Forecasting Data'!$G$1:$G$1321,MATCH(B:B,'[1]Forecasting Data'!$B$1:$B$1321,0))</f>
        <v>MRSA Central</v>
      </c>
      <c r="G91" t="str">
        <f>INDEX('[1]Forecasting Data'!$H$1:$H$1321,MATCH(B:B,'[1]Forecasting Data'!$B$1:$B$1321,0))</f>
        <v>STAR Kids</v>
      </c>
      <c r="H91" t="s">
        <v>123</v>
      </c>
      <c r="I91" s="30">
        <f>_xlfn.IFS(G91="STAR Kids",INDEX('[1]ATLIS Percentages'!D:D,MATCH($H:$H&amp;" "&amp;$F:$F,'[1]ATLIS Percentages'!$A:$A,0)),
G91="STAR+PLUS",INDEX('[1]ATLIS Percentages'!E:E,MATCH($H:$H&amp;" "&amp;$F:$F,'[1]ATLIS Percentages'!$A:$A,0)),
G91="STAR",INDEX('[1]ATLIS Percentages'!F:F,MATCH($H:$H&amp;" "&amp;$F:$F,'[1]ATLIS Percentages'!$A:$A,0)))</f>
        <v>0</v>
      </c>
      <c r="J91" s="31">
        <f t="shared" si="7"/>
        <v>0</v>
      </c>
      <c r="K91" s="31">
        <f t="shared" si="8"/>
        <v>0</v>
      </c>
      <c r="L91" s="31">
        <f>INDEX('[1]IGT Calculation_1stHalf'!J:J,MATCH($B:$B&amp;"-"&amp;$H:$H&amp;"-"&amp;$F:$F&amp;"-"&amp;$G:$G,'[1]IGT Calculation_1stHalf'!A:A,0))</f>
        <v>0</v>
      </c>
      <c r="M91" s="31">
        <f>INDEX('[1]IGT Calculation_1stHalf'!K:K,MATCH(B:B&amp;"-"&amp;H:H&amp;"-"&amp;F:F&amp;"-"&amp;G:G,'[1]IGT Calculation_1stHalf'!A:A,0))</f>
        <v>0</v>
      </c>
      <c r="N91" s="37">
        <f t="shared" si="9"/>
        <v>0</v>
      </c>
      <c r="O91" s="38">
        <f t="shared" si="10"/>
        <v>0</v>
      </c>
    </row>
    <row r="92" spans="1:15" x14ac:dyDescent="0.25">
      <c r="A92" t="str">
        <f t="shared" si="6"/>
        <v>KU-Urban-MRSA Northeast-STAR Kids</v>
      </c>
      <c r="B92" s="4" t="s">
        <v>80</v>
      </c>
      <c r="C92" t="str">
        <f>INDEX('[1]Forecasting Data'!$C$1:$C$1321,MATCH(B:B,'[1]Forecasting Data'!$B$1:$B$1321,0))</f>
        <v>UnitedHealthCare Community Plan</v>
      </c>
      <c r="D92" s="28">
        <v>73761249.457026005</v>
      </c>
      <c r="E92" t="str">
        <f>INDEX('[1]Forecasting Data'!$F$1:$F$1321,MATCH(B:B,'[1]Forecasting Data'!$B$1:$B$1321,0))</f>
        <v>UnitedHealthCare Community Plan</v>
      </c>
      <c r="F92" t="str">
        <f>INDEX('[1]Forecasting Data'!$G$1:$G$1321,MATCH(B:B,'[1]Forecasting Data'!$B$1:$B$1321,0))</f>
        <v>MRSA Northeast</v>
      </c>
      <c r="G92" t="str">
        <f>INDEX('[1]Forecasting Data'!$H$1:$H$1321,MATCH(B:B,'[1]Forecasting Data'!$B$1:$B$1321,0))</f>
        <v>STAR Kids</v>
      </c>
      <c r="H92" t="s">
        <v>123</v>
      </c>
      <c r="I92" s="30">
        <f>_xlfn.IFS(G92="STAR Kids",INDEX('[1]ATLIS Percentages'!D:D,MATCH($H:$H&amp;" "&amp;$F:$F,'[1]ATLIS Percentages'!$A:$A,0)),
G92="STAR+PLUS",INDEX('[1]ATLIS Percentages'!E:E,MATCH($H:$H&amp;" "&amp;$F:$F,'[1]ATLIS Percentages'!$A:$A,0)),
G92="STAR",INDEX('[1]ATLIS Percentages'!F:F,MATCH($H:$H&amp;" "&amp;$F:$F,'[1]ATLIS Percentages'!$A:$A,0)))</f>
        <v>0</v>
      </c>
      <c r="J92" s="31">
        <f t="shared" si="7"/>
        <v>0</v>
      </c>
      <c r="K92" s="31">
        <f t="shared" si="8"/>
        <v>0</v>
      </c>
      <c r="L92" s="31">
        <f>INDEX('[1]IGT Calculation_1stHalf'!J:J,MATCH($B:$B&amp;"-"&amp;$H:$H&amp;"-"&amp;$F:$F&amp;"-"&amp;$G:$G,'[1]IGT Calculation_1stHalf'!A:A,0))</f>
        <v>0</v>
      </c>
      <c r="M92" s="31">
        <f>INDEX('[1]IGT Calculation_1stHalf'!K:K,MATCH(B:B&amp;"-"&amp;H:H&amp;"-"&amp;F:F&amp;"-"&amp;G:G,'[1]IGT Calculation_1stHalf'!A:A,0))</f>
        <v>0</v>
      </c>
      <c r="N92" s="37">
        <f t="shared" si="9"/>
        <v>0</v>
      </c>
      <c r="O92" s="38">
        <f t="shared" si="10"/>
        <v>0</v>
      </c>
    </row>
    <row r="93" spans="1:15" x14ac:dyDescent="0.25">
      <c r="A93" t="str">
        <f t="shared" si="6"/>
        <v>KV-Urban-Nueces-STAR Kids</v>
      </c>
      <c r="B93" s="4" t="s">
        <v>78</v>
      </c>
      <c r="C93" t="str">
        <f>INDEX('[1]Forecasting Data'!$C$1:$C$1321,MATCH(B:B,'[1]Forecasting Data'!$B$1:$B$1321,0))</f>
        <v>Superior Health Plan</v>
      </c>
      <c r="D93" s="28">
        <v>29529408.020516347</v>
      </c>
      <c r="E93" t="str">
        <f>INDEX('[1]Forecasting Data'!$F$1:$F$1321,MATCH(B:B,'[1]Forecasting Data'!$B$1:$B$1321,0))</f>
        <v>Superior Health Plan</v>
      </c>
      <c r="F93" t="str">
        <f>INDEX('[1]Forecasting Data'!$G$1:$G$1321,MATCH(B:B,'[1]Forecasting Data'!$B$1:$B$1321,0))</f>
        <v>Nueces</v>
      </c>
      <c r="G93" t="str">
        <f>INDEX('[1]Forecasting Data'!$H$1:$H$1321,MATCH(B:B,'[1]Forecasting Data'!$B$1:$B$1321,0))</f>
        <v>STAR Kids</v>
      </c>
      <c r="H93" t="s">
        <v>123</v>
      </c>
      <c r="I93" s="30">
        <f>_xlfn.IFS(G93="STAR Kids",INDEX('[1]ATLIS Percentages'!D:D,MATCH($H:$H&amp;" "&amp;$F:$F,'[1]ATLIS Percentages'!$A:$A,0)),
G93="STAR+PLUS",INDEX('[1]ATLIS Percentages'!E:E,MATCH($H:$H&amp;" "&amp;$F:$F,'[1]ATLIS Percentages'!$A:$A,0)),
G93="STAR",INDEX('[1]ATLIS Percentages'!F:F,MATCH($H:$H&amp;" "&amp;$F:$F,'[1]ATLIS Percentages'!$A:$A,0)))</f>
        <v>0</v>
      </c>
      <c r="J93" s="31">
        <f t="shared" si="7"/>
        <v>0</v>
      </c>
      <c r="K93" s="31">
        <f t="shared" si="8"/>
        <v>0</v>
      </c>
      <c r="L93" s="31">
        <f>INDEX('[1]IGT Calculation_1stHalf'!J:J,MATCH($B:$B&amp;"-"&amp;$H:$H&amp;"-"&amp;$F:$F&amp;"-"&amp;$G:$G,'[1]IGT Calculation_1stHalf'!A:A,0))</f>
        <v>0</v>
      </c>
      <c r="M93" s="31">
        <f>INDEX('[1]IGT Calculation_1stHalf'!K:K,MATCH(B:B&amp;"-"&amp;H:H&amp;"-"&amp;F:F&amp;"-"&amp;G:G,'[1]IGT Calculation_1stHalf'!A:A,0))</f>
        <v>0</v>
      </c>
      <c r="N93" s="37">
        <f t="shared" si="9"/>
        <v>0</v>
      </c>
      <c r="O93" s="38">
        <f t="shared" si="10"/>
        <v>0</v>
      </c>
    </row>
    <row r="94" spans="1:15" x14ac:dyDescent="0.25">
      <c r="A94" t="str">
        <f t="shared" si="6"/>
        <v>KW-Urban-Dallas-STAR Kids</v>
      </c>
      <c r="B94" s="4" t="s">
        <v>111</v>
      </c>
      <c r="C94" t="str">
        <f>INDEX('[1]Forecasting Data'!$C$1:$C$1321,MATCH(B:B,'[1]Forecasting Data'!$B$1:$B$1321,0))</f>
        <v>AETNA</v>
      </c>
      <c r="D94" s="28">
        <v>207283756.56979835</v>
      </c>
      <c r="E94" t="str">
        <f>INDEX('[1]Forecasting Data'!$F$1:$F$1321,MATCH(B:B,'[1]Forecasting Data'!$B$1:$B$1321,0))</f>
        <v>AETNA</v>
      </c>
      <c r="F94" t="str">
        <f>INDEX('[1]Forecasting Data'!$G$1:$G$1321,MATCH(B:B,'[1]Forecasting Data'!$B$1:$B$1321,0))</f>
        <v>Dallas</v>
      </c>
      <c r="G94" t="str">
        <f>INDEX('[1]Forecasting Data'!$H$1:$H$1321,MATCH(B:B,'[1]Forecasting Data'!$B$1:$B$1321,0))</f>
        <v>STAR Kids</v>
      </c>
      <c r="H94" t="s">
        <v>123</v>
      </c>
      <c r="I94" s="30">
        <f>_xlfn.IFS(G94="STAR Kids",INDEX('[1]ATLIS Percentages'!D:D,MATCH($H:$H&amp;" "&amp;$F:$F,'[1]ATLIS Percentages'!$A:$A,0)),
G94="STAR+PLUS",INDEX('[1]ATLIS Percentages'!E:E,MATCH($H:$H&amp;" "&amp;$F:$F,'[1]ATLIS Percentages'!$A:$A,0)),
G94="STAR",INDEX('[1]ATLIS Percentages'!F:F,MATCH($H:$H&amp;" "&amp;$F:$F,'[1]ATLIS Percentages'!$A:$A,0)))</f>
        <v>0</v>
      </c>
      <c r="J94" s="31">
        <f t="shared" si="7"/>
        <v>0</v>
      </c>
      <c r="K94" s="31">
        <f t="shared" si="8"/>
        <v>0</v>
      </c>
      <c r="L94" s="31">
        <f>INDEX('[1]IGT Calculation_1stHalf'!J:J,MATCH($B:$B&amp;"-"&amp;$H:$H&amp;"-"&amp;$F:$F&amp;"-"&amp;$G:$G,'[1]IGT Calculation_1stHalf'!A:A,0))</f>
        <v>0</v>
      </c>
      <c r="M94" s="31">
        <f>INDEX('[1]IGT Calculation_1stHalf'!K:K,MATCH(B:B&amp;"-"&amp;H:H&amp;"-"&amp;F:F&amp;"-"&amp;G:G,'[1]IGT Calculation_1stHalf'!A:A,0))</f>
        <v>0</v>
      </c>
      <c r="N94" s="37">
        <f t="shared" si="9"/>
        <v>0</v>
      </c>
      <c r="O94" s="38">
        <f t="shared" si="10"/>
        <v>0</v>
      </c>
    </row>
    <row r="95" spans="1:15" x14ac:dyDescent="0.25">
      <c r="A95" t="str">
        <f t="shared" si="6"/>
        <v>N1-Urban-MRSA Northeast-STAR</v>
      </c>
      <c r="B95" s="4" t="s">
        <v>56</v>
      </c>
      <c r="C95" t="str">
        <f>INDEX('[1]Forecasting Data'!$C$1:$C$1321,MATCH(B:B,'[1]Forecasting Data'!$B$1:$B$1321,0))</f>
        <v>Wellpoint</v>
      </c>
      <c r="D95" s="28">
        <v>199954253.15197721</v>
      </c>
      <c r="E95" t="str">
        <f>INDEX('[1]Forecasting Data'!$F$1:$F$1321,MATCH(B:B,'[1]Forecasting Data'!$B$1:$B$1321,0))</f>
        <v>Wellpoint</v>
      </c>
      <c r="F95" t="str">
        <f>INDEX('[1]Forecasting Data'!$G$1:$G$1321,MATCH(B:B,'[1]Forecasting Data'!$B$1:$B$1321,0))</f>
        <v>MRSA Northeast</v>
      </c>
      <c r="G95" t="str">
        <f>INDEX('[1]Forecasting Data'!$H$1:$H$1321,MATCH(B:B,'[1]Forecasting Data'!$B$1:$B$1321,0))</f>
        <v>STAR</v>
      </c>
      <c r="H95" t="s">
        <v>123</v>
      </c>
      <c r="I95" s="30">
        <f>_xlfn.IFS(G95="STAR Kids",INDEX('[1]ATLIS Percentages'!D:D,MATCH($H:$H&amp;" "&amp;$F:$F,'[1]ATLIS Percentages'!$A:$A,0)),
G95="STAR+PLUS",INDEX('[1]ATLIS Percentages'!E:E,MATCH($H:$H&amp;" "&amp;$F:$F,'[1]ATLIS Percentages'!$A:$A,0)),
G95="STAR",INDEX('[1]ATLIS Percentages'!F:F,MATCH($H:$H&amp;" "&amp;$F:$F,'[1]ATLIS Percentages'!$A:$A,0)))</f>
        <v>0</v>
      </c>
      <c r="J95" s="31">
        <f t="shared" si="7"/>
        <v>0</v>
      </c>
      <c r="K95" s="31">
        <f t="shared" si="8"/>
        <v>0</v>
      </c>
      <c r="L95" s="31">
        <f>INDEX('[1]IGT Calculation_1stHalf'!J:J,MATCH($B:$B&amp;"-"&amp;$H:$H&amp;"-"&amp;$F:$F&amp;"-"&amp;$G:$G,'[1]IGT Calculation_1stHalf'!A:A,0))</f>
        <v>0</v>
      </c>
      <c r="M95" s="31">
        <f>INDEX('[1]IGT Calculation_1stHalf'!K:K,MATCH(B:B&amp;"-"&amp;H:H&amp;"-"&amp;F:F&amp;"-"&amp;G:G,'[1]IGT Calculation_1stHalf'!A:A,0))</f>
        <v>0</v>
      </c>
      <c r="N95" s="37">
        <f t="shared" si="9"/>
        <v>0</v>
      </c>
      <c r="O95" s="38">
        <f t="shared" si="10"/>
        <v>0</v>
      </c>
    </row>
    <row r="96" spans="1:15" x14ac:dyDescent="0.25">
      <c r="A96" t="str">
        <f t="shared" si="6"/>
        <v>N2-Urban-MRSA Northeast-STAR</v>
      </c>
      <c r="B96" s="4" t="s">
        <v>51</v>
      </c>
      <c r="C96" t="str">
        <f>INDEX('[1]Forecasting Data'!$C$1:$C$1321,MATCH(B:B,'[1]Forecasting Data'!$B$1:$B$1321,0))</f>
        <v>Superior Health Plan</v>
      </c>
      <c r="D96" s="28">
        <v>325984410.09655362</v>
      </c>
      <c r="E96" t="str">
        <f>INDEX('[1]Forecasting Data'!$F$1:$F$1321,MATCH(B:B,'[1]Forecasting Data'!$B$1:$B$1321,0))</f>
        <v>Superior Health Plan</v>
      </c>
      <c r="F96" t="str">
        <f>INDEX('[1]Forecasting Data'!$G$1:$G$1321,MATCH(B:B,'[1]Forecasting Data'!$B$1:$B$1321,0))</f>
        <v>MRSA Northeast</v>
      </c>
      <c r="G96" t="str">
        <f>INDEX('[1]Forecasting Data'!$H$1:$H$1321,MATCH(B:B,'[1]Forecasting Data'!$B$1:$B$1321,0))</f>
        <v>STAR</v>
      </c>
      <c r="H96" t="s">
        <v>123</v>
      </c>
      <c r="I96" s="30">
        <f>_xlfn.IFS(G96="STAR Kids",INDEX('[1]ATLIS Percentages'!D:D,MATCH($H:$H&amp;" "&amp;$F:$F,'[1]ATLIS Percentages'!$A:$A,0)),
G96="STAR+PLUS",INDEX('[1]ATLIS Percentages'!E:E,MATCH($H:$H&amp;" "&amp;$F:$F,'[1]ATLIS Percentages'!$A:$A,0)),
G96="STAR",INDEX('[1]ATLIS Percentages'!F:F,MATCH($H:$H&amp;" "&amp;$F:$F,'[1]ATLIS Percentages'!$A:$A,0)))</f>
        <v>0</v>
      </c>
      <c r="J96" s="31">
        <f t="shared" si="7"/>
        <v>0</v>
      </c>
      <c r="K96" s="31">
        <f t="shared" si="8"/>
        <v>0</v>
      </c>
      <c r="L96" s="31">
        <f>INDEX('[1]IGT Calculation_1stHalf'!J:J,MATCH($B:$B&amp;"-"&amp;$H:$H&amp;"-"&amp;$F:$F&amp;"-"&amp;$G:$G,'[1]IGT Calculation_1stHalf'!A:A,0))</f>
        <v>0</v>
      </c>
      <c r="M96" s="31">
        <f>INDEX('[1]IGT Calculation_1stHalf'!K:K,MATCH(B:B&amp;"-"&amp;H:H&amp;"-"&amp;F:F&amp;"-"&amp;G:G,'[1]IGT Calculation_1stHalf'!A:A,0))</f>
        <v>0</v>
      </c>
      <c r="N96" s="37">
        <f t="shared" si="9"/>
        <v>0</v>
      </c>
      <c r="O96" s="38">
        <f t="shared" si="10"/>
        <v>0</v>
      </c>
    </row>
    <row r="97" spans="1:15" x14ac:dyDescent="0.25">
      <c r="A97" t="str">
        <f t="shared" si="6"/>
        <v>N4-Urban-MRSA Northeast-STAR+PLUS</v>
      </c>
      <c r="B97" s="4" t="s">
        <v>99</v>
      </c>
      <c r="C97" t="str">
        <f>INDEX('[1]Forecasting Data'!$C$1:$C$1321,MATCH(B:B,'[1]Forecasting Data'!$B$1:$B$1321,0))</f>
        <v>UnitedHealthCare Community Plan</v>
      </c>
      <c r="D97" s="28">
        <v>554423539.1877017</v>
      </c>
      <c r="E97" t="str">
        <f>INDEX('[1]Forecasting Data'!$F$1:$F$1321,MATCH(B:B,'[1]Forecasting Data'!$B$1:$B$1321,0))</f>
        <v>UnitedHealthCare Community Plan</v>
      </c>
      <c r="F97" t="str">
        <f>INDEX('[1]Forecasting Data'!$G$1:$G$1321,MATCH(B:B,'[1]Forecasting Data'!$B$1:$B$1321,0))</f>
        <v>MRSA Northeast</v>
      </c>
      <c r="G97" t="str">
        <f>INDEX('[1]Forecasting Data'!$H$1:$H$1321,MATCH(B:B,'[1]Forecasting Data'!$B$1:$B$1321,0))</f>
        <v>STAR+PLUS</v>
      </c>
      <c r="H97" t="s">
        <v>123</v>
      </c>
      <c r="I97" s="30">
        <f>_xlfn.IFS(G97="STAR Kids",INDEX('[1]ATLIS Percentages'!D:D,MATCH($H:$H&amp;" "&amp;$F:$F,'[1]ATLIS Percentages'!$A:$A,0)),
G97="STAR+PLUS",INDEX('[1]ATLIS Percentages'!E:E,MATCH($H:$H&amp;" "&amp;$F:$F,'[1]ATLIS Percentages'!$A:$A,0)),
G97="STAR",INDEX('[1]ATLIS Percentages'!F:F,MATCH($H:$H&amp;" "&amp;$F:$F,'[1]ATLIS Percentages'!$A:$A,0)))</f>
        <v>7.7860482084871757E-3</v>
      </c>
      <c r="J97" s="31">
        <f t="shared" si="7"/>
        <v>4316768.4000000004</v>
      </c>
      <c r="K97" s="31">
        <f t="shared" si="8"/>
        <v>1864377.74</v>
      </c>
      <c r="L97" s="31">
        <f>INDEX('[1]IGT Calculation_1stHalf'!J:J,MATCH($B:$B&amp;"-"&amp;$H:$H&amp;"-"&amp;$F:$F&amp;"-"&amp;$G:$G,'[1]IGT Calculation_1stHalf'!A:A,0))</f>
        <v>2204147.73</v>
      </c>
      <c r="M97" s="31">
        <f>INDEX('[1]IGT Calculation_1stHalf'!K:K,MATCH(B:B&amp;"-"&amp;H:H&amp;"-"&amp;F:F&amp;"-"&amp;G:G,'[1]IGT Calculation_1stHalf'!A:A,0))</f>
        <v>951953.77</v>
      </c>
      <c r="N97" s="37">
        <f t="shared" si="9"/>
        <v>2112620.67</v>
      </c>
      <c r="O97" s="38">
        <f t="shared" si="10"/>
        <v>912423.97</v>
      </c>
    </row>
    <row r="98" spans="1:15" x14ac:dyDescent="0.25">
      <c r="A98" t="str">
        <f t="shared" si="6"/>
        <v>P1-Urban-Tarrant-STAR+PLUS</v>
      </c>
      <c r="B98" s="4" t="s">
        <v>42</v>
      </c>
      <c r="C98" t="str">
        <f>INDEX('[1]Forecasting Data'!$C$1:$C$1321,MATCH(B:B,'[1]Forecasting Data'!$B$1:$B$1321,0))</f>
        <v>Molina Healthcare of Texas</v>
      </c>
      <c r="D98" s="28">
        <v>482213928.63043946</v>
      </c>
      <c r="E98" t="str">
        <f>INDEX('[1]Forecasting Data'!$F$1:$F$1321,MATCH(B:B,'[1]Forecasting Data'!$B$1:$B$1321,0))</f>
        <v>Molina Healthcare of Texas</v>
      </c>
      <c r="F98" t="str">
        <f>INDEX('[1]Forecasting Data'!$G$1:$G$1321,MATCH(B:B,'[1]Forecasting Data'!$B$1:$B$1321,0))</f>
        <v>Tarrant</v>
      </c>
      <c r="G98" t="str">
        <f>INDEX('[1]Forecasting Data'!$H$1:$H$1321,MATCH(B:B,'[1]Forecasting Data'!$B$1:$B$1321,0))</f>
        <v>STAR+PLUS</v>
      </c>
      <c r="H98" t="s">
        <v>123</v>
      </c>
      <c r="I98" s="30">
        <f>_xlfn.IFS(G98="STAR Kids",INDEX('[1]ATLIS Percentages'!D:D,MATCH($H:$H&amp;" "&amp;$F:$F,'[1]ATLIS Percentages'!$A:$A,0)),
G98="STAR+PLUS",INDEX('[1]ATLIS Percentages'!E:E,MATCH($H:$H&amp;" "&amp;$F:$F,'[1]ATLIS Percentages'!$A:$A,0)),
G98="STAR",INDEX('[1]ATLIS Percentages'!F:F,MATCH($H:$H&amp;" "&amp;$F:$F,'[1]ATLIS Percentages'!$A:$A,0)))</f>
        <v>4.9566751187899744E-2</v>
      </c>
      <c r="J98" s="31">
        <f t="shared" si="7"/>
        <v>23901777.82</v>
      </c>
      <c r="K98" s="31">
        <f t="shared" si="8"/>
        <v>10322986.630000001</v>
      </c>
      <c r="L98" s="31">
        <f>INDEX('[1]IGT Calculation_1stHalf'!J:J,MATCH($B:$B&amp;"-"&amp;$H:$H&amp;"-"&amp;$F:$F&amp;"-"&amp;$G:$G,'[1]IGT Calculation_1stHalf'!A:A,0))</f>
        <v>11672290.59</v>
      </c>
      <c r="M98" s="31">
        <f>INDEX('[1]IGT Calculation_1stHalf'!K:K,MATCH(B:B&amp;"-"&amp;H:H&amp;"-"&amp;F:F&amp;"-"&amp;G:G,'[1]IGT Calculation_1stHalf'!A:A,0))</f>
        <v>5041168.93</v>
      </c>
      <c r="N98" s="37">
        <f t="shared" si="9"/>
        <v>12229487.23</v>
      </c>
      <c r="O98" s="38">
        <f t="shared" si="10"/>
        <v>5281817.7</v>
      </c>
    </row>
    <row r="99" spans="1:15" x14ac:dyDescent="0.25">
      <c r="A99" t="str">
        <f t="shared" si="6"/>
        <v>P2-Urban-MRSA Northeast-STAR+PLUS</v>
      </c>
      <c r="B99" s="4" t="s">
        <v>49</v>
      </c>
      <c r="C99" t="str">
        <f>INDEX('[1]Forecasting Data'!$C$1:$C$1321,MATCH(B:B,'[1]Forecasting Data'!$B$1:$B$1321,0))</f>
        <v>Molina Healthcare of Texas</v>
      </c>
      <c r="D99" s="28">
        <v>268564687.4286021</v>
      </c>
      <c r="E99" t="str">
        <f>INDEX('[1]Forecasting Data'!$F$1:$F$1321,MATCH(B:B,'[1]Forecasting Data'!$B$1:$B$1321,0))</f>
        <v>Molina Healthcare of Texas</v>
      </c>
      <c r="F99" t="str">
        <f>INDEX('[1]Forecasting Data'!$G$1:$G$1321,MATCH(B:B,'[1]Forecasting Data'!$B$1:$B$1321,0))</f>
        <v>MRSA Northeast</v>
      </c>
      <c r="G99" t="str">
        <f>INDEX('[1]Forecasting Data'!$H$1:$H$1321,MATCH(B:B,'[1]Forecasting Data'!$B$1:$B$1321,0))</f>
        <v>STAR+PLUS</v>
      </c>
      <c r="H99" t="s">
        <v>123</v>
      </c>
      <c r="I99" s="30">
        <f>_xlfn.IFS(G99="STAR Kids",INDEX('[1]ATLIS Percentages'!D:D,MATCH($H:$H&amp;" "&amp;$F:$F,'[1]ATLIS Percentages'!$A:$A,0)),
G99="STAR+PLUS",INDEX('[1]ATLIS Percentages'!E:E,MATCH($H:$H&amp;" "&amp;$F:$F,'[1]ATLIS Percentages'!$A:$A,0)),
G99="STAR",INDEX('[1]ATLIS Percentages'!F:F,MATCH($H:$H&amp;" "&amp;$F:$F,'[1]ATLIS Percentages'!$A:$A,0)))</f>
        <v>7.7860482084871757E-3</v>
      </c>
      <c r="J99" s="31">
        <f t="shared" si="7"/>
        <v>2091057.6</v>
      </c>
      <c r="K99" s="31">
        <f t="shared" si="8"/>
        <v>903111.05</v>
      </c>
      <c r="L99" s="31">
        <f>INDEX('[1]IGT Calculation_1stHalf'!J:J,MATCH($B:$B&amp;"-"&amp;$H:$H&amp;"-"&amp;$F:$F&amp;"-"&amp;$G:$G,'[1]IGT Calculation_1stHalf'!A:A,0))</f>
        <v>1096763.6000000001</v>
      </c>
      <c r="M99" s="31">
        <f>INDEX('[1]IGT Calculation_1stHalf'!K:K,MATCH(B:B&amp;"-"&amp;H:H&amp;"-"&amp;F:F&amp;"-"&amp;G:G,'[1]IGT Calculation_1stHalf'!A:A,0))</f>
        <v>473683.42</v>
      </c>
      <c r="N99" s="37">
        <f t="shared" si="9"/>
        <v>994294</v>
      </c>
      <c r="O99" s="38">
        <f t="shared" si="10"/>
        <v>429427.62</v>
      </c>
    </row>
    <row r="100" spans="1:15" x14ac:dyDescent="0.25">
      <c r="A100" t="str">
        <f t="shared" si="6"/>
        <v>S1-Urban-Bexar-STAR+PLUS</v>
      </c>
      <c r="B100" s="4" t="s">
        <v>70</v>
      </c>
      <c r="C100" t="str">
        <f>INDEX('[1]Forecasting Data'!$C$1:$C$1321,MATCH(B:B,'[1]Forecasting Data'!$B$1:$B$1321,0))</f>
        <v>Community First Health Plan</v>
      </c>
      <c r="D100" s="28">
        <v>312552988.97039735</v>
      </c>
      <c r="E100" t="str">
        <f>INDEX('[1]Forecasting Data'!$F$1:$F$1321,MATCH(B:B,'[1]Forecasting Data'!$B$1:$B$1321,0))</f>
        <v>Community First Health Plan</v>
      </c>
      <c r="F100" t="str">
        <f>INDEX('[1]Forecasting Data'!$G$1:$G$1321,MATCH(B:B,'[1]Forecasting Data'!$B$1:$B$1321,0))</f>
        <v>Bexar</v>
      </c>
      <c r="G100" t="str">
        <f>INDEX('[1]Forecasting Data'!$H$1:$H$1321,MATCH(B:B,'[1]Forecasting Data'!$B$1:$B$1321,0))</f>
        <v>STAR+PLUS</v>
      </c>
      <c r="H100" t="s">
        <v>123</v>
      </c>
      <c r="I100" s="30">
        <f>_xlfn.IFS(G100="STAR Kids",INDEX('[1]ATLIS Percentages'!D:D,MATCH($H:$H&amp;" "&amp;$F:$F,'[1]ATLIS Percentages'!$A:$A,0)),
G100="STAR+PLUS",INDEX('[1]ATLIS Percentages'!E:E,MATCH($H:$H&amp;" "&amp;$F:$F,'[1]ATLIS Percentages'!$A:$A,0)),
G100="STAR",INDEX('[1]ATLIS Percentages'!F:F,MATCH($H:$H&amp;" "&amp;$F:$F,'[1]ATLIS Percentages'!$A:$A,0)))</f>
        <v>4.9226907572373253E-2</v>
      </c>
      <c r="J100" s="31">
        <f t="shared" si="7"/>
        <v>15386017.1</v>
      </c>
      <c r="K100" s="31">
        <f t="shared" si="8"/>
        <v>6645097.7000000002</v>
      </c>
      <c r="L100" s="31">
        <f>INDEX('[1]IGT Calculation_1stHalf'!J:J,MATCH($B:$B&amp;"-"&amp;$H:$H&amp;"-"&amp;$F:$F&amp;"-"&amp;$G:$G,'[1]IGT Calculation_1stHalf'!A:A,0))</f>
        <v>8286953.7000000002</v>
      </c>
      <c r="M100" s="31">
        <f>INDEX('[1]IGT Calculation_1stHalf'!K:K,MATCH(B:B&amp;"-"&amp;H:H&amp;"-"&amp;F:F&amp;"-"&amp;G:G,'[1]IGT Calculation_1stHalf'!A:A,0))</f>
        <v>3579069.01</v>
      </c>
      <c r="N100" s="37">
        <f t="shared" si="9"/>
        <v>7099063.4000000004</v>
      </c>
      <c r="O100" s="38">
        <f t="shared" si="10"/>
        <v>3066028.69</v>
      </c>
    </row>
    <row r="101" spans="1:15" x14ac:dyDescent="0.25">
      <c r="A101" t="str">
        <f t="shared" si="6"/>
        <v>S2-Urban-El Paso-STAR+PLUS</v>
      </c>
      <c r="B101" s="4" t="s">
        <v>43</v>
      </c>
      <c r="C101" t="str">
        <f>INDEX('[1]Forecasting Data'!$C$1:$C$1321,MATCH(B:B,'[1]Forecasting Data'!$B$1:$B$1321,0))</f>
        <v>El Paso First Health Plan</v>
      </c>
      <c r="D101" s="28">
        <v>184943740.84731835</v>
      </c>
      <c r="E101" t="str">
        <f>INDEX('[1]Forecasting Data'!$F$1:$F$1321,MATCH(B:B,'[1]Forecasting Data'!$B$1:$B$1321,0))</f>
        <v>El Paso First Health Plan</v>
      </c>
      <c r="F101" t="str">
        <f>INDEX('[1]Forecasting Data'!$G$1:$G$1321,MATCH(B:B,'[1]Forecasting Data'!$B$1:$B$1321,0))</f>
        <v>El Paso</v>
      </c>
      <c r="G101" t="str">
        <f>INDEX('[1]Forecasting Data'!$H$1:$H$1321,MATCH(B:B,'[1]Forecasting Data'!$B$1:$B$1321,0))</f>
        <v>STAR+PLUS</v>
      </c>
      <c r="H101" t="s">
        <v>123</v>
      </c>
      <c r="I101" s="30">
        <f>_xlfn.IFS(G101="STAR Kids",INDEX('[1]ATLIS Percentages'!D:D,MATCH($H:$H&amp;" "&amp;$F:$F,'[1]ATLIS Percentages'!$A:$A,0)),
G101="STAR+PLUS",INDEX('[1]ATLIS Percentages'!E:E,MATCH($H:$H&amp;" "&amp;$F:$F,'[1]ATLIS Percentages'!$A:$A,0)),
G101="STAR",INDEX('[1]ATLIS Percentages'!F:F,MATCH($H:$H&amp;" "&amp;$F:$F,'[1]ATLIS Percentages'!$A:$A,0)))</f>
        <v>4.3247235776152318E-2</v>
      </c>
      <c r="J101" s="31">
        <f t="shared" si="7"/>
        <v>7998305.5700000003</v>
      </c>
      <c r="K101" s="31">
        <f t="shared" si="8"/>
        <v>3454404.19</v>
      </c>
      <c r="L101" s="31">
        <f>INDEX('[1]IGT Calculation_1stHalf'!J:J,MATCH($B:$B&amp;"-"&amp;$H:$H&amp;"-"&amp;$F:$F&amp;"-"&amp;$G:$G,'[1]IGT Calculation_1stHalf'!A:A,0))</f>
        <v>4028348.54</v>
      </c>
      <c r="M101" s="31">
        <f>INDEX('[1]IGT Calculation_1stHalf'!K:K,MATCH(B:B&amp;"-"&amp;H:H&amp;"-"&amp;F:F&amp;"-"&amp;G:G,'[1]IGT Calculation_1stHalf'!A:A,0))</f>
        <v>1739811.51</v>
      </c>
      <c r="N101" s="37">
        <f t="shared" si="9"/>
        <v>3969957.03</v>
      </c>
      <c r="O101" s="38">
        <f t="shared" si="10"/>
        <v>1714592.68</v>
      </c>
    </row>
    <row r="102" spans="1:15" x14ac:dyDescent="0.25">
      <c r="A102" t="str">
        <f t="shared" si="6"/>
        <v>S3-Urban-Harris-STAR+PLUS</v>
      </c>
      <c r="B102" s="4" t="s">
        <v>15</v>
      </c>
      <c r="C102" t="str">
        <f>INDEX('[1]Forecasting Data'!$C$1:$C$1321,MATCH(B:B,'[1]Forecasting Data'!$B$1:$B$1321,0))</f>
        <v>Community Health Choice</v>
      </c>
      <c r="D102" s="28">
        <v>396021567.67895341</v>
      </c>
      <c r="E102" t="str">
        <f>INDEX('[1]Forecasting Data'!$F$1:$F$1321,MATCH(B:B,'[1]Forecasting Data'!$B$1:$B$1321,0))</f>
        <v>Community Health Choice</v>
      </c>
      <c r="F102" t="str">
        <f>INDEX('[1]Forecasting Data'!$G$1:$G$1321,MATCH(B:B,'[1]Forecasting Data'!$B$1:$B$1321,0))</f>
        <v>Harris</v>
      </c>
      <c r="G102" t="str">
        <f>INDEX('[1]Forecasting Data'!$H$1:$H$1321,MATCH(B:B,'[1]Forecasting Data'!$B$1:$B$1321,0))</f>
        <v>STAR+PLUS</v>
      </c>
      <c r="H102" t="s">
        <v>123</v>
      </c>
      <c r="I102" s="30">
        <f>_xlfn.IFS(G102="STAR Kids",INDEX('[1]ATLIS Percentages'!D:D,MATCH($H:$H&amp;" "&amp;$F:$F,'[1]ATLIS Percentages'!$A:$A,0)),
G102="STAR+PLUS",INDEX('[1]ATLIS Percentages'!E:E,MATCH($H:$H&amp;" "&amp;$F:$F,'[1]ATLIS Percentages'!$A:$A,0)),
G102="STAR",INDEX('[1]ATLIS Percentages'!F:F,MATCH($H:$H&amp;" "&amp;$F:$F,'[1]ATLIS Percentages'!$A:$A,0)))</f>
        <v>2.43610288038448E-2</v>
      </c>
      <c r="J102" s="31">
        <f t="shared" si="7"/>
        <v>9647492.8200000003</v>
      </c>
      <c r="K102" s="31">
        <f t="shared" si="8"/>
        <v>4166674.97</v>
      </c>
      <c r="L102" s="31">
        <f>INDEX('[1]IGT Calculation_1stHalf'!J:J,MATCH($B:$B&amp;"-"&amp;$H:$H&amp;"-"&amp;$F:$F&amp;"-"&amp;$G:$G,'[1]IGT Calculation_1stHalf'!A:A,0))</f>
        <v>5078598.5999999996</v>
      </c>
      <c r="M102" s="31">
        <f>INDEX('[1]IGT Calculation_1stHalf'!K:K,MATCH(B:B&amp;"-"&amp;H:H&amp;"-"&amp;F:F&amp;"-"&amp;G:G,'[1]IGT Calculation_1stHalf'!A:A,0))</f>
        <v>2193406.11</v>
      </c>
      <c r="N102" s="37">
        <f t="shared" si="9"/>
        <v>4568894.22</v>
      </c>
      <c r="O102" s="38">
        <f t="shared" si="10"/>
        <v>1973268.86</v>
      </c>
    </row>
    <row r="103" spans="1:15" x14ac:dyDescent="0.25">
      <c r="A103" t="str">
        <f t="shared" si="6"/>
        <v>S4-Urban-Travis-STAR+PLUS</v>
      </c>
      <c r="B103" s="4" t="s">
        <v>82</v>
      </c>
      <c r="C103" t="str">
        <f>INDEX('[1]Forecasting Data'!$C$1:$C$1321,MATCH(B:B,'[1]Forecasting Data'!$B$1:$B$1321,0))</f>
        <v>Superior Health Plan</v>
      </c>
      <c r="D103" s="28">
        <v>155560012.94350815</v>
      </c>
      <c r="E103" t="str">
        <f>INDEX('[1]Forecasting Data'!$F$1:$F$1321,MATCH(B:B,'[1]Forecasting Data'!$B$1:$B$1321,0))</f>
        <v>Superior Health Plan</v>
      </c>
      <c r="F103" t="str">
        <f>INDEX('[1]Forecasting Data'!$G$1:$G$1321,MATCH(B:B,'[1]Forecasting Data'!$B$1:$B$1321,0))</f>
        <v>Travis</v>
      </c>
      <c r="G103" t="str">
        <f>INDEX('[1]Forecasting Data'!$H$1:$H$1321,MATCH(B:B,'[1]Forecasting Data'!$B$1:$B$1321,0))</f>
        <v>STAR+PLUS</v>
      </c>
      <c r="H103" t="s">
        <v>123</v>
      </c>
      <c r="I103" s="30">
        <f>_xlfn.IFS(G103="STAR Kids",INDEX('[1]ATLIS Percentages'!D:D,MATCH($H:$H&amp;" "&amp;$F:$F,'[1]ATLIS Percentages'!$A:$A,0)),
G103="STAR+PLUS",INDEX('[1]ATLIS Percentages'!E:E,MATCH($H:$H&amp;" "&amp;$F:$F,'[1]ATLIS Percentages'!$A:$A,0)),
G103="STAR",INDEX('[1]ATLIS Percentages'!F:F,MATCH($H:$H&amp;" "&amp;$F:$F,'[1]ATLIS Percentages'!$A:$A,0)))</f>
        <v>1.6148722677364648E-2</v>
      </c>
      <c r="J103" s="31">
        <f t="shared" si="7"/>
        <v>2512095.5099999998</v>
      </c>
      <c r="K103" s="31">
        <f t="shared" si="8"/>
        <v>1084953.95</v>
      </c>
      <c r="L103" s="31">
        <f>INDEX('[1]IGT Calculation_1stHalf'!J:J,MATCH($B:$B&amp;"-"&amp;$H:$H&amp;"-"&amp;$F:$F&amp;"-"&amp;$G:$G,'[1]IGT Calculation_1stHalf'!A:A,0))</f>
        <v>1134607.8999999999</v>
      </c>
      <c r="M103" s="31">
        <f>INDEX('[1]IGT Calculation_1stHalf'!K:K,MATCH(B:B&amp;"-"&amp;H:H&amp;"-"&amp;F:F&amp;"-"&amp;G:G,'[1]IGT Calculation_1stHalf'!A:A,0))</f>
        <v>490028.08</v>
      </c>
      <c r="N103" s="37">
        <f t="shared" si="9"/>
        <v>1377487.61</v>
      </c>
      <c r="O103" s="38">
        <f t="shared" si="10"/>
        <v>594925.88</v>
      </c>
    </row>
    <row r="104" spans="1:15" x14ac:dyDescent="0.25">
      <c r="A104" t="str">
        <f t="shared" si="6"/>
        <v>S5-Urban-Bexar-STAR+PLUS</v>
      </c>
      <c r="B104" s="4" t="s">
        <v>29</v>
      </c>
      <c r="C104" t="str">
        <f>INDEX('[1]Forecasting Data'!$C$1:$C$1321,MATCH(B:B,'[1]Forecasting Data'!$B$1:$B$1321,0))</f>
        <v>UnitedHealthCare Community Plan</v>
      </c>
      <c r="D104" s="28">
        <v>317015699.74112809</v>
      </c>
      <c r="E104" t="str">
        <f>INDEX('[1]Forecasting Data'!$F$1:$F$1321,MATCH(B:B,'[1]Forecasting Data'!$B$1:$B$1321,0))</f>
        <v>UnitedHealthCare Community Plan</v>
      </c>
      <c r="F104" t="str">
        <f>INDEX('[1]Forecasting Data'!$G$1:$G$1321,MATCH(B:B,'[1]Forecasting Data'!$B$1:$B$1321,0))</f>
        <v>Bexar</v>
      </c>
      <c r="G104" t="str">
        <f>INDEX('[1]Forecasting Data'!$H$1:$H$1321,MATCH(B:B,'[1]Forecasting Data'!$B$1:$B$1321,0))</f>
        <v>STAR+PLUS</v>
      </c>
      <c r="H104" t="s">
        <v>123</v>
      </c>
      <c r="I104" s="30">
        <f>_xlfn.IFS(G104="STAR Kids",INDEX('[1]ATLIS Percentages'!D:D,MATCH($H:$H&amp;" "&amp;$F:$F,'[1]ATLIS Percentages'!$A:$A,0)),
G104="STAR+PLUS",INDEX('[1]ATLIS Percentages'!E:E,MATCH($H:$H&amp;" "&amp;$F:$F,'[1]ATLIS Percentages'!$A:$A,0)),
G104="STAR",INDEX('[1]ATLIS Percentages'!F:F,MATCH($H:$H&amp;" "&amp;$F:$F,'[1]ATLIS Percentages'!$A:$A,0)))</f>
        <v>4.9226907572373253E-2</v>
      </c>
      <c r="J104" s="31">
        <f t="shared" si="7"/>
        <v>15605702.550000001</v>
      </c>
      <c r="K104" s="31">
        <f t="shared" si="8"/>
        <v>6739978.0899999999</v>
      </c>
      <c r="L104" s="31">
        <f>INDEX('[1]IGT Calculation_1stHalf'!J:J,MATCH($B:$B&amp;"-"&amp;$H:$H&amp;"-"&amp;$F:$F&amp;"-"&amp;$G:$G,'[1]IGT Calculation_1stHalf'!A:A,0))</f>
        <v>8211980.1100000003</v>
      </c>
      <c r="M104" s="31">
        <f>INDEX('[1]IGT Calculation_1stHalf'!K:K,MATCH(B:B&amp;"-"&amp;H:H&amp;"-"&amp;F:F&amp;"-"&amp;G:G,'[1]IGT Calculation_1stHalf'!A:A,0))</f>
        <v>3546688.51</v>
      </c>
      <c r="N104" s="37">
        <f t="shared" si="9"/>
        <v>7393722.4400000004</v>
      </c>
      <c r="O104" s="38">
        <f t="shared" si="10"/>
        <v>3193289.57</v>
      </c>
    </row>
    <row r="105" spans="1:15" x14ac:dyDescent="0.25">
      <c r="A105" t="str">
        <f t="shared" si="6"/>
        <v>S6-Urban-Dallas-STAR+PLUS</v>
      </c>
      <c r="B105" s="4" t="s">
        <v>85</v>
      </c>
      <c r="C105" t="str">
        <f>INDEX('[1]Forecasting Data'!$C$1:$C$1321,MATCH(B:B,'[1]Forecasting Data'!$B$1:$B$1321,0))</f>
        <v>UnitedHealthCare Community Plan</v>
      </c>
      <c r="D105" s="28">
        <v>89610880.908871725</v>
      </c>
      <c r="E105" t="str">
        <f>INDEX('[1]Forecasting Data'!$F$1:$F$1321,MATCH(B:B,'[1]Forecasting Data'!$B$1:$B$1321,0))</f>
        <v>UnitedHealthCare Community Plan</v>
      </c>
      <c r="F105" t="str">
        <f>INDEX('[1]Forecasting Data'!$G$1:$G$1321,MATCH(B:B,'[1]Forecasting Data'!$B$1:$B$1321,0))</f>
        <v>Dallas</v>
      </c>
      <c r="G105" t="str">
        <f>INDEX('[1]Forecasting Data'!$H$1:$H$1321,MATCH(B:B,'[1]Forecasting Data'!$B$1:$B$1321,0))</f>
        <v>STAR+PLUS</v>
      </c>
      <c r="H105" t="s">
        <v>123</v>
      </c>
      <c r="I105" s="30">
        <f>_xlfn.IFS(G105="STAR Kids",INDEX('[1]ATLIS Percentages'!D:D,MATCH($H:$H&amp;" "&amp;$F:$F,'[1]ATLIS Percentages'!$A:$A,0)),
G105="STAR+PLUS",INDEX('[1]ATLIS Percentages'!E:E,MATCH($H:$H&amp;" "&amp;$F:$F,'[1]ATLIS Percentages'!$A:$A,0)),
G105="STAR",INDEX('[1]ATLIS Percentages'!F:F,MATCH($H:$H&amp;" "&amp;$F:$F,'[1]ATLIS Percentages'!$A:$A,0)))</f>
        <v>2.2737070985419289E-2</v>
      </c>
      <c r="J105" s="31">
        <f t="shared" si="7"/>
        <v>2037488.96</v>
      </c>
      <c r="K105" s="31">
        <f t="shared" si="8"/>
        <v>879975.18</v>
      </c>
      <c r="L105" s="31">
        <f>INDEX('[1]IGT Calculation_1stHalf'!J:J,MATCH($B:$B&amp;"-"&amp;$H:$H&amp;"-"&amp;$F:$F&amp;"-"&amp;$G:$G,'[1]IGT Calculation_1stHalf'!A:A,0))</f>
        <v>676510.24</v>
      </c>
      <c r="M105" s="31">
        <f>INDEX('[1]IGT Calculation_1stHalf'!K:K,MATCH(B:B&amp;"-"&amp;H:H&amp;"-"&amp;F:F&amp;"-"&amp;G:G,'[1]IGT Calculation_1stHalf'!A:A,0))</f>
        <v>292179.36</v>
      </c>
      <c r="N105" s="37">
        <f t="shared" si="9"/>
        <v>1360978.72</v>
      </c>
      <c r="O105" s="38">
        <f t="shared" si="10"/>
        <v>587795.81999999995</v>
      </c>
    </row>
    <row r="106" spans="1:15" x14ac:dyDescent="0.25">
      <c r="A106" t="str">
        <f t="shared" si="6"/>
        <v>S7-Urban-Hidalgo-STAR+PLUS</v>
      </c>
      <c r="B106" s="4" t="s">
        <v>69</v>
      </c>
      <c r="C106" t="str">
        <f>INDEX('[1]Forecasting Data'!$C$1:$C$1321,MATCH(B:B,'[1]Forecasting Data'!$B$1:$B$1321,0))</f>
        <v>UnitedHealthCare Community Plan</v>
      </c>
      <c r="D106" s="28">
        <v>47500671.660213798</v>
      </c>
      <c r="E106" t="str">
        <f>INDEX('[1]Forecasting Data'!$F$1:$F$1321,MATCH(B:B,'[1]Forecasting Data'!$B$1:$B$1321,0))</f>
        <v>UnitedHealthCare Community Plan</v>
      </c>
      <c r="F106" t="str">
        <f>INDEX('[1]Forecasting Data'!$G$1:$G$1321,MATCH(B:B,'[1]Forecasting Data'!$B$1:$B$1321,0))</f>
        <v>Hidalgo</v>
      </c>
      <c r="G106" t="str">
        <f>INDEX('[1]Forecasting Data'!$H$1:$H$1321,MATCH(B:B,'[1]Forecasting Data'!$B$1:$B$1321,0))</f>
        <v>STAR+PLUS</v>
      </c>
      <c r="H106" t="s">
        <v>123</v>
      </c>
      <c r="I106" s="30">
        <f>_xlfn.IFS(G106="STAR Kids",INDEX('[1]ATLIS Percentages'!D:D,MATCH($H:$H&amp;" "&amp;$F:$F,'[1]ATLIS Percentages'!$A:$A,0)),
G106="STAR+PLUS",INDEX('[1]ATLIS Percentages'!E:E,MATCH($H:$H&amp;" "&amp;$F:$F,'[1]ATLIS Percentages'!$A:$A,0)),
G106="STAR",INDEX('[1]ATLIS Percentages'!F:F,MATCH($H:$H&amp;" "&amp;$F:$F,'[1]ATLIS Percentages'!$A:$A,0)))</f>
        <v>2.8141104088843859E-2</v>
      </c>
      <c r="J106" s="31">
        <f t="shared" si="7"/>
        <v>1336721.3500000001</v>
      </c>
      <c r="K106" s="31">
        <f t="shared" si="8"/>
        <v>577319.26</v>
      </c>
      <c r="L106" s="31">
        <f>INDEX('[1]IGT Calculation_1stHalf'!J:J,MATCH($B:$B&amp;"-"&amp;$H:$H&amp;"-"&amp;$F:$F&amp;"-"&amp;$G:$G,'[1]IGT Calculation_1stHalf'!A:A,0))</f>
        <v>453195.02</v>
      </c>
      <c r="M106" s="31">
        <f>INDEX('[1]IGT Calculation_1stHalf'!K:K,MATCH(B:B&amp;"-"&amp;H:H&amp;"-"&amp;F:F&amp;"-"&amp;G:G,'[1]IGT Calculation_1stHalf'!A:A,0))</f>
        <v>195731.3</v>
      </c>
      <c r="N106" s="37">
        <f t="shared" si="9"/>
        <v>883526.33</v>
      </c>
      <c r="O106" s="38">
        <f t="shared" si="10"/>
        <v>381587.95</v>
      </c>
    </row>
    <row r="107" spans="1:15" x14ac:dyDescent="0.25">
      <c r="A107" t="str">
        <f t="shared" si="6"/>
        <v>S8-Urban-Tarrant-STAR+PLUS</v>
      </c>
      <c r="B107" s="4" t="s">
        <v>73</v>
      </c>
      <c r="C107" t="str">
        <f>INDEX('[1]Forecasting Data'!$C$1:$C$1321,MATCH(B:B,'[1]Forecasting Data'!$B$1:$B$1321,0))</f>
        <v>UnitedHealthCare Community Plan</v>
      </c>
      <c r="D107" s="28">
        <v>432308060.52458477</v>
      </c>
      <c r="E107" t="str">
        <f>INDEX('[1]Forecasting Data'!$F$1:$F$1321,MATCH(B:B,'[1]Forecasting Data'!$B$1:$B$1321,0))</f>
        <v>UnitedHealthCare Community Plan</v>
      </c>
      <c r="F107" t="str">
        <f>INDEX('[1]Forecasting Data'!$G$1:$G$1321,MATCH(B:B,'[1]Forecasting Data'!$B$1:$B$1321,0))</f>
        <v>Tarrant</v>
      </c>
      <c r="G107" t="str">
        <f>INDEX('[1]Forecasting Data'!$H$1:$H$1321,MATCH(B:B,'[1]Forecasting Data'!$B$1:$B$1321,0))</f>
        <v>STAR+PLUS</v>
      </c>
      <c r="H107" t="s">
        <v>123</v>
      </c>
      <c r="I107" s="30">
        <f>_xlfn.IFS(G107="STAR Kids",INDEX('[1]ATLIS Percentages'!D:D,MATCH($H:$H&amp;" "&amp;$F:$F,'[1]ATLIS Percentages'!$A:$A,0)),
G107="STAR+PLUS",INDEX('[1]ATLIS Percentages'!E:E,MATCH($H:$H&amp;" "&amp;$F:$F,'[1]ATLIS Percentages'!$A:$A,0)),
G107="STAR",INDEX('[1]ATLIS Percentages'!F:F,MATCH($H:$H&amp;" "&amp;$F:$F,'[1]ATLIS Percentages'!$A:$A,0)))</f>
        <v>4.9566751187899744E-2</v>
      </c>
      <c r="J107" s="31">
        <f t="shared" si="7"/>
        <v>21428106.07</v>
      </c>
      <c r="K107" s="31">
        <f t="shared" si="8"/>
        <v>9254627.5899999999</v>
      </c>
      <c r="L107" s="31">
        <f>INDEX('[1]IGT Calculation_1stHalf'!J:J,MATCH($B:$B&amp;"-"&amp;$H:$H&amp;"-"&amp;$F:$F&amp;"-"&amp;$G:$G,'[1]IGT Calculation_1stHalf'!A:A,0))</f>
        <v>10901562.84</v>
      </c>
      <c r="M107" s="31">
        <f>INDEX('[1]IGT Calculation_1stHalf'!K:K,MATCH(B:B&amp;"-"&amp;H:H&amp;"-"&amp;F:F&amp;"-"&amp;G:G,'[1]IGT Calculation_1stHalf'!A:A,0))</f>
        <v>4708297.78</v>
      </c>
      <c r="N107" s="37">
        <f t="shared" si="9"/>
        <v>10526543.23</v>
      </c>
      <c r="O107" s="38">
        <f t="shared" si="10"/>
        <v>4546329.8099999996</v>
      </c>
    </row>
    <row r="108" spans="1:15" x14ac:dyDescent="0.25">
      <c r="A108" t="str">
        <f t="shared" si="6"/>
        <v>S9-Urban-Nueces-STAR+PLUS</v>
      </c>
      <c r="B108" s="4" t="s">
        <v>89</v>
      </c>
      <c r="C108" t="str">
        <f>INDEX('[1]Forecasting Data'!$C$1:$C$1321,MATCH(B:B,'[1]Forecasting Data'!$B$1:$B$1321,0))</f>
        <v>Wellpoint</v>
      </c>
      <c r="D108" s="28">
        <v>134333078.49758792</v>
      </c>
      <c r="E108" t="str">
        <f>INDEX('[1]Forecasting Data'!$F$1:$F$1321,MATCH(B:B,'[1]Forecasting Data'!$B$1:$B$1321,0))</f>
        <v>Wellpoint</v>
      </c>
      <c r="F108" t="str">
        <f>INDEX('[1]Forecasting Data'!$G$1:$G$1321,MATCH(B:B,'[1]Forecasting Data'!$B$1:$B$1321,0))</f>
        <v>Nueces</v>
      </c>
      <c r="G108" t="str">
        <f>INDEX('[1]Forecasting Data'!$H$1:$H$1321,MATCH(B:B,'[1]Forecasting Data'!$B$1:$B$1321,0))</f>
        <v>STAR+PLUS</v>
      </c>
      <c r="H108" t="s">
        <v>123</v>
      </c>
      <c r="I108" s="30">
        <f>_xlfn.IFS(G108="STAR Kids",INDEX('[1]ATLIS Percentages'!D:D,MATCH($H:$H&amp;" "&amp;$F:$F,'[1]ATLIS Percentages'!$A:$A,0)),
G108="STAR+PLUS",INDEX('[1]ATLIS Percentages'!E:E,MATCH($H:$H&amp;" "&amp;$F:$F,'[1]ATLIS Percentages'!$A:$A,0)),
G108="STAR",INDEX('[1]ATLIS Percentages'!F:F,MATCH($H:$H&amp;" "&amp;$F:$F,'[1]ATLIS Percentages'!$A:$A,0)))</f>
        <v>4.6983193040505994E-2</v>
      </c>
      <c r="J108" s="31">
        <f t="shared" si="7"/>
        <v>6311396.96</v>
      </c>
      <c r="K108" s="31">
        <f t="shared" si="8"/>
        <v>2725841.86</v>
      </c>
      <c r="L108" s="31">
        <f>INDEX('[1]IGT Calculation_1stHalf'!J:J,MATCH($B:$B&amp;"-"&amp;$H:$H&amp;"-"&amp;$F:$F&amp;"-"&amp;$G:$G,'[1]IGT Calculation_1stHalf'!A:A,0))</f>
        <v>3663218.12</v>
      </c>
      <c r="M108" s="31">
        <f>INDEX('[1]IGT Calculation_1stHalf'!K:K,MATCH(B:B&amp;"-"&amp;H:H&amp;"-"&amp;F:F&amp;"-"&amp;G:G,'[1]IGT Calculation_1stHalf'!A:A,0))</f>
        <v>1582114.6</v>
      </c>
      <c r="N108" s="37">
        <f t="shared" si="9"/>
        <v>2648178.84</v>
      </c>
      <c r="O108" s="38">
        <f t="shared" si="10"/>
        <v>1143727.26</v>
      </c>
    </row>
    <row r="109" spans="1:15" x14ac:dyDescent="0.25">
      <c r="A109" t="str">
        <f t="shared" si="6"/>
        <v>W2-Urban-MRSA West-STAR</v>
      </c>
      <c r="B109" s="4" t="s">
        <v>64</v>
      </c>
      <c r="C109" t="str">
        <f>INDEX('[1]Forecasting Data'!$C$1:$C$1321,MATCH(B:B,'[1]Forecasting Data'!$B$1:$B$1321,0))</f>
        <v>Wellpoint</v>
      </c>
      <c r="D109" s="28">
        <v>79312817.206732795</v>
      </c>
      <c r="E109" t="str">
        <f>INDEX('[1]Forecasting Data'!$F$1:$F$1321,MATCH(B:B,'[1]Forecasting Data'!$B$1:$B$1321,0))</f>
        <v>Wellpoint</v>
      </c>
      <c r="F109" t="str">
        <f>INDEX('[1]Forecasting Data'!$G$1:$G$1321,MATCH(B:B,'[1]Forecasting Data'!$B$1:$B$1321,0))</f>
        <v>MRSA West</v>
      </c>
      <c r="G109" t="str">
        <f>INDEX('[1]Forecasting Data'!$H$1:$H$1321,MATCH(B:B,'[1]Forecasting Data'!$B$1:$B$1321,0))</f>
        <v>STAR</v>
      </c>
      <c r="H109" t="s">
        <v>123</v>
      </c>
      <c r="I109" s="30">
        <f>_xlfn.IFS(G109="STAR Kids",INDEX('[1]ATLIS Percentages'!D:D,MATCH($H:$H&amp;" "&amp;$F:$F,'[1]ATLIS Percentages'!$A:$A,0)),
G109="STAR+PLUS",INDEX('[1]ATLIS Percentages'!E:E,MATCH($H:$H&amp;" "&amp;$F:$F,'[1]ATLIS Percentages'!$A:$A,0)),
G109="STAR",INDEX('[1]ATLIS Percentages'!F:F,MATCH($H:$H&amp;" "&amp;$F:$F,'[1]ATLIS Percentages'!$A:$A,0)))</f>
        <v>0</v>
      </c>
      <c r="J109" s="31">
        <f t="shared" si="7"/>
        <v>0</v>
      </c>
      <c r="K109" s="31">
        <f t="shared" si="8"/>
        <v>0</v>
      </c>
      <c r="L109" s="31">
        <f>INDEX('[1]IGT Calculation_1stHalf'!J:J,MATCH($B:$B&amp;"-"&amp;$H:$H&amp;"-"&amp;$F:$F&amp;"-"&amp;$G:$G,'[1]IGT Calculation_1stHalf'!A:A,0))</f>
        <v>0</v>
      </c>
      <c r="M109" s="31">
        <f>INDEX('[1]IGT Calculation_1stHalf'!K:K,MATCH(B:B&amp;"-"&amp;H:H&amp;"-"&amp;F:F&amp;"-"&amp;G:G,'[1]IGT Calculation_1stHalf'!A:A,0))</f>
        <v>0</v>
      </c>
      <c r="N109" s="37">
        <f t="shared" si="9"/>
        <v>0</v>
      </c>
      <c r="O109" s="38">
        <f t="shared" si="10"/>
        <v>0</v>
      </c>
    </row>
    <row r="110" spans="1:15" x14ac:dyDescent="0.25">
      <c r="A110" t="str">
        <f t="shared" si="6"/>
        <v>W3-Urban-MRSA West-STAR</v>
      </c>
      <c r="B110" s="4" t="s">
        <v>7</v>
      </c>
      <c r="C110" t="str">
        <f>INDEX('[1]Forecasting Data'!$C$1:$C$1321,MATCH(B:B,'[1]Forecasting Data'!$B$1:$B$1321,0))</f>
        <v>Superior Health Plan</v>
      </c>
      <c r="D110" s="28">
        <v>285045612.55282086</v>
      </c>
      <c r="E110" t="str">
        <f>INDEX('[1]Forecasting Data'!$F$1:$F$1321,MATCH(B:B,'[1]Forecasting Data'!$B$1:$B$1321,0))</f>
        <v>Superior Health Plan</v>
      </c>
      <c r="F110" t="str">
        <f>INDEX('[1]Forecasting Data'!$G$1:$G$1321,MATCH(B:B,'[1]Forecasting Data'!$B$1:$B$1321,0))</f>
        <v>MRSA West</v>
      </c>
      <c r="G110" t="str">
        <f>INDEX('[1]Forecasting Data'!$H$1:$H$1321,MATCH(B:B,'[1]Forecasting Data'!$B$1:$B$1321,0))</f>
        <v>STAR</v>
      </c>
      <c r="H110" t="s">
        <v>123</v>
      </c>
      <c r="I110" s="30">
        <f>_xlfn.IFS(G110="STAR Kids",INDEX('[1]ATLIS Percentages'!D:D,MATCH($H:$H&amp;" "&amp;$F:$F,'[1]ATLIS Percentages'!$A:$A,0)),
G110="STAR+PLUS",INDEX('[1]ATLIS Percentages'!E:E,MATCH($H:$H&amp;" "&amp;$F:$F,'[1]ATLIS Percentages'!$A:$A,0)),
G110="STAR",INDEX('[1]ATLIS Percentages'!F:F,MATCH($H:$H&amp;" "&amp;$F:$F,'[1]ATLIS Percentages'!$A:$A,0)))</f>
        <v>0</v>
      </c>
      <c r="J110" s="31">
        <f t="shared" si="7"/>
        <v>0</v>
      </c>
      <c r="K110" s="31">
        <f t="shared" si="8"/>
        <v>0</v>
      </c>
      <c r="L110" s="31">
        <f>INDEX('[1]IGT Calculation_1stHalf'!J:J,MATCH($B:$B&amp;"-"&amp;$H:$H&amp;"-"&amp;$F:$F&amp;"-"&amp;$G:$G,'[1]IGT Calculation_1stHalf'!A:A,0))</f>
        <v>0</v>
      </c>
      <c r="M110" s="31">
        <f>INDEX('[1]IGT Calculation_1stHalf'!K:K,MATCH(B:B&amp;"-"&amp;H:H&amp;"-"&amp;F:F&amp;"-"&amp;G:G,'[1]IGT Calculation_1stHalf'!A:A,0))</f>
        <v>0</v>
      </c>
      <c r="N110" s="37">
        <f t="shared" si="9"/>
        <v>0</v>
      </c>
      <c r="O110" s="38">
        <f t="shared" si="10"/>
        <v>0</v>
      </c>
    </row>
    <row r="111" spans="1:15" x14ac:dyDescent="0.25">
      <c r="A111" t="str">
        <f t="shared" si="6"/>
        <v>W4-Urban-MRSA West-STAR</v>
      </c>
      <c r="B111" s="4" t="s">
        <v>31</v>
      </c>
      <c r="C111" t="str">
        <f>INDEX('[1]Forecasting Data'!$C$1:$C$1321,MATCH(B:B,'[1]Forecasting Data'!$B$1:$B$1321,0))</f>
        <v>FIRSTCARE</v>
      </c>
      <c r="D111" s="28">
        <v>129443029.58677334</v>
      </c>
      <c r="E111" t="str">
        <f>INDEX('[1]Forecasting Data'!$F$1:$F$1321,MATCH(B:B,'[1]Forecasting Data'!$B$1:$B$1321,0))</f>
        <v>FIRSTCARE</v>
      </c>
      <c r="F111" t="str">
        <f>INDEX('[1]Forecasting Data'!$G$1:$G$1321,MATCH(B:B,'[1]Forecasting Data'!$B$1:$B$1321,0))</f>
        <v>MRSA West</v>
      </c>
      <c r="G111" t="str">
        <f>INDEX('[1]Forecasting Data'!$H$1:$H$1321,MATCH(B:B,'[1]Forecasting Data'!$B$1:$B$1321,0))</f>
        <v>STAR</v>
      </c>
      <c r="H111" t="s">
        <v>123</v>
      </c>
      <c r="I111" s="30">
        <f>_xlfn.IFS(G111="STAR Kids",INDEX('[1]ATLIS Percentages'!D:D,MATCH($H:$H&amp;" "&amp;$F:$F,'[1]ATLIS Percentages'!$A:$A,0)),
G111="STAR+PLUS",INDEX('[1]ATLIS Percentages'!E:E,MATCH($H:$H&amp;" "&amp;$F:$F,'[1]ATLIS Percentages'!$A:$A,0)),
G111="STAR",INDEX('[1]ATLIS Percentages'!F:F,MATCH($H:$H&amp;" "&amp;$F:$F,'[1]ATLIS Percentages'!$A:$A,0)))</f>
        <v>0</v>
      </c>
      <c r="J111" s="31">
        <f t="shared" si="7"/>
        <v>0</v>
      </c>
      <c r="K111" s="31">
        <f t="shared" si="8"/>
        <v>0</v>
      </c>
      <c r="L111" s="31">
        <f>INDEX('[1]IGT Calculation_1stHalf'!J:J,MATCH($B:$B&amp;"-"&amp;$H:$H&amp;"-"&amp;$F:$F&amp;"-"&amp;$G:$G,'[1]IGT Calculation_1stHalf'!A:A,0))</f>
        <v>0</v>
      </c>
      <c r="M111" s="31">
        <f>INDEX('[1]IGT Calculation_1stHalf'!K:K,MATCH(B:B&amp;"-"&amp;H:H&amp;"-"&amp;F:F&amp;"-"&amp;G:G,'[1]IGT Calculation_1stHalf'!A:A,0))</f>
        <v>0</v>
      </c>
      <c r="N111" s="37">
        <f t="shared" si="9"/>
        <v>0</v>
      </c>
      <c r="O111" s="38">
        <f t="shared" si="10"/>
        <v>0</v>
      </c>
    </row>
    <row r="112" spans="1:15" x14ac:dyDescent="0.25">
      <c r="A112" t="str">
        <f t="shared" si="6"/>
        <v>W5-Urban-MRSA West-STAR+PLUS</v>
      </c>
      <c r="B112" s="4" t="s">
        <v>88</v>
      </c>
      <c r="C112" t="str">
        <f>INDEX('[1]Forecasting Data'!$C$1:$C$1321,MATCH(B:B,'[1]Forecasting Data'!$B$1:$B$1321,0))</f>
        <v>Wellpoint</v>
      </c>
      <c r="D112" s="28">
        <v>257795917.44256079</v>
      </c>
      <c r="E112" t="str">
        <f>INDEX('[1]Forecasting Data'!$F$1:$F$1321,MATCH(B:B,'[1]Forecasting Data'!$B$1:$B$1321,0))</f>
        <v>Wellpoint</v>
      </c>
      <c r="F112" t="str">
        <f>INDEX('[1]Forecasting Data'!$G$1:$G$1321,MATCH(B:B,'[1]Forecasting Data'!$B$1:$B$1321,0))</f>
        <v>MRSA West</v>
      </c>
      <c r="G112" t="str">
        <f>INDEX('[1]Forecasting Data'!$H$1:$H$1321,MATCH(B:B,'[1]Forecasting Data'!$B$1:$B$1321,0))</f>
        <v>STAR+PLUS</v>
      </c>
      <c r="H112" t="s">
        <v>123</v>
      </c>
      <c r="I112" s="30">
        <f>_xlfn.IFS(G112="STAR Kids",INDEX('[1]ATLIS Percentages'!D:D,MATCH($H:$H&amp;" "&amp;$F:$F,'[1]ATLIS Percentages'!$A:$A,0)),
G112="STAR+PLUS",INDEX('[1]ATLIS Percentages'!E:E,MATCH($H:$H&amp;" "&amp;$F:$F,'[1]ATLIS Percentages'!$A:$A,0)),
G112="STAR",INDEX('[1]ATLIS Percentages'!F:F,MATCH($H:$H&amp;" "&amp;$F:$F,'[1]ATLIS Percentages'!$A:$A,0)))</f>
        <v>1.9508566317190591E-2</v>
      </c>
      <c r="J112" s="31">
        <f t="shared" si="7"/>
        <v>5029228.75</v>
      </c>
      <c r="K112" s="31">
        <f t="shared" si="8"/>
        <v>2172083.66</v>
      </c>
      <c r="L112" s="31">
        <f>INDEX('[1]IGT Calculation_1stHalf'!J:J,MATCH($B:$B&amp;"-"&amp;$H:$H&amp;"-"&amp;$F:$F&amp;"-"&amp;$G:$G,'[1]IGT Calculation_1stHalf'!A:A,0))</f>
        <v>2558272.77</v>
      </c>
      <c r="M112" s="31">
        <f>INDEX('[1]IGT Calculation_1stHalf'!K:K,MATCH(B:B&amp;"-"&amp;H:H&amp;"-"&amp;F:F&amp;"-"&amp;G:G,'[1]IGT Calculation_1stHalf'!A:A,0))</f>
        <v>1104897.54</v>
      </c>
      <c r="N112" s="37">
        <f t="shared" si="9"/>
        <v>2470955.98</v>
      </c>
      <c r="O112" s="38">
        <f t="shared" si="10"/>
        <v>1067186.1200000001</v>
      </c>
    </row>
    <row r="113" spans="1:15" x14ac:dyDescent="0.25">
      <c r="A113" t="str">
        <f t="shared" si="6"/>
        <v>W6-Urban-MRSA West-STAR+PLUS</v>
      </c>
      <c r="B113" s="4" t="s">
        <v>26</v>
      </c>
      <c r="C113" t="str">
        <f>INDEX('[1]Forecasting Data'!$C$1:$C$1321,MATCH(B:B,'[1]Forecasting Data'!$B$1:$B$1321,0))</f>
        <v>Superior Health Plan</v>
      </c>
      <c r="D113" s="28">
        <v>377269551.43188775</v>
      </c>
      <c r="E113" t="str">
        <f>INDEX('[1]Forecasting Data'!$F$1:$F$1321,MATCH(B:B,'[1]Forecasting Data'!$B$1:$B$1321,0))</f>
        <v>Superior Health Plan</v>
      </c>
      <c r="F113" t="str">
        <f>INDEX('[1]Forecasting Data'!$G$1:$G$1321,MATCH(B:B,'[1]Forecasting Data'!$B$1:$B$1321,0))</f>
        <v>MRSA West</v>
      </c>
      <c r="G113" t="str">
        <f>INDEX('[1]Forecasting Data'!$H$1:$H$1321,MATCH(B:B,'[1]Forecasting Data'!$B$1:$B$1321,0))</f>
        <v>STAR+PLUS</v>
      </c>
      <c r="H113" t="s">
        <v>123</v>
      </c>
      <c r="I113" s="30">
        <f>_xlfn.IFS(G113="STAR Kids",INDEX('[1]ATLIS Percentages'!D:D,MATCH($H:$H&amp;" "&amp;$F:$F,'[1]ATLIS Percentages'!$A:$A,0)),
G113="STAR+PLUS",INDEX('[1]ATLIS Percentages'!E:E,MATCH($H:$H&amp;" "&amp;$F:$F,'[1]ATLIS Percentages'!$A:$A,0)),
G113="STAR",INDEX('[1]ATLIS Percentages'!F:F,MATCH($H:$H&amp;" "&amp;$F:$F,'[1]ATLIS Percentages'!$A:$A,0)))</f>
        <v>1.9508566317190591E-2</v>
      </c>
      <c r="J113" s="31">
        <f t="shared" si="7"/>
        <v>7359988.0599999996</v>
      </c>
      <c r="K113" s="31">
        <f t="shared" si="8"/>
        <v>3178719.96</v>
      </c>
      <c r="L113" s="31">
        <f>INDEX('[1]IGT Calculation_1stHalf'!J:J,MATCH($B:$B&amp;"-"&amp;$H:$H&amp;"-"&amp;$F:$F&amp;"-"&amp;$G:$G,'[1]IGT Calculation_1stHalf'!A:A,0))</f>
        <v>3745574.47</v>
      </c>
      <c r="M113" s="31">
        <f>INDEX('[1]IGT Calculation_1stHalf'!K:K,MATCH(B:B&amp;"-"&amp;H:H&amp;"-"&amp;F:F&amp;"-"&amp;G:G,'[1]IGT Calculation_1stHalf'!A:A,0))</f>
        <v>1617683.65</v>
      </c>
      <c r="N113" s="37">
        <f t="shared" si="9"/>
        <v>3614413.59</v>
      </c>
      <c r="O113" s="38">
        <f t="shared" si="10"/>
        <v>1561036.31</v>
      </c>
    </row>
    <row r="114" spans="1:15" x14ac:dyDescent="0.25">
      <c r="A114" t="str">
        <f t="shared" si="6"/>
        <v>10-Children's-Travis-STAR</v>
      </c>
      <c r="B114" s="29">
        <v>10</v>
      </c>
      <c r="C114" t="str">
        <f>INDEX('[1]Forecasting Data'!$C$1:$C$1321,MATCH(B:B,'[1]Forecasting Data'!$B$1:$B$1321,0))</f>
        <v>Superior Health Plan</v>
      </c>
      <c r="D114" s="28">
        <v>274828212.04970443</v>
      </c>
      <c r="E114" t="str">
        <f>INDEX('[1]Forecasting Data'!$F$1:$F$1321,MATCH(B:B,'[1]Forecasting Data'!$B$1:$B$1321,0))</f>
        <v>Superior Health Plan</v>
      </c>
      <c r="F114" t="str">
        <f>INDEX('[1]Forecasting Data'!$G$1:$G$1321,MATCH(B:B,'[1]Forecasting Data'!$B$1:$B$1321,0))</f>
        <v>Travis</v>
      </c>
      <c r="G114" t="str">
        <f>INDEX('[1]Forecasting Data'!$H$1:$H$1321,MATCH(B:B,'[1]Forecasting Data'!$B$1:$B$1321,0))</f>
        <v>STAR</v>
      </c>
      <c r="H114" t="s">
        <v>120</v>
      </c>
      <c r="I114" s="30">
        <f>_xlfn.IFS(G114="STAR Kids",INDEX('[1]ATLIS Percentages'!D:D,MATCH($H:$H&amp;" "&amp;$F:$F,'[1]ATLIS Percentages'!$A:$A,0)),
G114="STAR+PLUS",INDEX('[1]ATLIS Percentages'!E:E,MATCH($H:$H&amp;" "&amp;$F:$F,'[1]ATLIS Percentages'!$A:$A,0)),
G114="STAR",INDEX('[1]ATLIS Percentages'!F:F,MATCH($H:$H&amp;" "&amp;$F:$F,'[1]ATLIS Percentages'!$A:$A,0)))</f>
        <v>0</v>
      </c>
      <c r="J114" s="31">
        <f t="shared" si="7"/>
        <v>0</v>
      </c>
      <c r="K114" s="31">
        <f t="shared" si="8"/>
        <v>0</v>
      </c>
      <c r="L114" s="31">
        <f>INDEX('[1]IGT Calculation_1stHalf'!J:J,MATCH($B:$B&amp;"-"&amp;$H:$H&amp;"-"&amp;$F:$F&amp;"-"&amp;$G:$G,'[1]IGT Calculation_1stHalf'!A:A,0))</f>
        <v>0</v>
      </c>
      <c r="M114" s="31">
        <f>INDEX('[1]IGT Calculation_1stHalf'!K:K,MATCH(B:B&amp;"-"&amp;H:H&amp;"-"&amp;F:F&amp;"-"&amp;G:G,'[1]IGT Calculation_1stHalf'!A:A,0))</f>
        <v>0</v>
      </c>
      <c r="N114" s="37">
        <f t="shared" si="9"/>
        <v>0</v>
      </c>
      <c r="O114" s="38">
        <f t="shared" si="10"/>
        <v>0</v>
      </c>
    </row>
    <row r="115" spans="1:15" x14ac:dyDescent="0.25">
      <c r="A115" t="str">
        <f t="shared" si="6"/>
        <v>18-Children's-Travis-STAR+PLUS</v>
      </c>
      <c r="B115" s="29">
        <v>18</v>
      </c>
      <c r="C115" t="str">
        <f>INDEX('[1]Forecasting Data'!$C$1:$C$1321,MATCH(B:B,'[1]Forecasting Data'!$B$1:$B$1321,0))</f>
        <v>UnitedHealthCare Community Plan</v>
      </c>
      <c r="D115" s="28">
        <v>362599184.45759612</v>
      </c>
      <c r="E115" t="str">
        <f>INDEX('[1]Forecasting Data'!$F$1:$F$1321,MATCH(B:B,'[1]Forecasting Data'!$B$1:$B$1321,0))</f>
        <v>UnitedHealthCare Community Plan</v>
      </c>
      <c r="F115" t="str">
        <f>INDEX('[1]Forecasting Data'!$G$1:$G$1321,MATCH(B:B,'[1]Forecasting Data'!$B$1:$B$1321,0))</f>
        <v>Travis</v>
      </c>
      <c r="G115" t="str">
        <f>INDEX('[1]Forecasting Data'!$H$1:$H$1321,MATCH(B:B,'[1]Forecasting Data'!$B$1:$B$1321,0))</f>
        <v>STAR+PLUS</v>
      </c>
      <c r="H115" t="s">
        <v>120</v>
      </c>
      <c r="I115" s="30">
        <f>_xlfn.IFS(G115="STAR Kids",INDEX('[1]ATLIS Percentages'!D:D,MATCH($H:$H&amp;" "&amp;$F:$F,'[1]ATLIS Percentages'!$A:$A,0)),
G115="STAR+PLUS",INDEX('[1]ATLIS Percentages'!E:E,MATCH($H:$H&amp;" "&amp;$F:$F,'[1]ATLIS Percentages'!$A:$A,0)),
G115="STAR",INDEX('[1]ATLIS Percentages'!F:F,MATCH($H:$H&amp;" "&amp;$F:$F,'[1]ATLIS Percentages'!$A:$A,0)))</f>
        <v>0</v>
      </c>
      <c r="J115" s="31">
        <f t="shared" si="7"/>
        <v>0</v>
      </c>
      <c r="K115" s="31">
        <f t="shared" si="8"/>
        <v>0</v>
      </c>
      <c r="L115" s="31">
        <f>INDEX('[1]IGT Calculation_1stHalf'!J:J,MATCH($B:$B&amp;"-"&amp;$H:$H&amp;"-"&amp;$F:$F&amp;"-"&amp;$G:$G,'[1]IGT Calculation_1stHalf'!A:A,0))</f>
        <v>0</v>
      </c>
      <c r="M115" s="31">
        <f>INDEX('[1]IGT Calculation_1stHalf'!K:K,MATCH(B:B&amp;"-"&amp;H:H&amp;"-"&amp;F:F&amp;"-"&amp;G:G,'[1]IGT Calculation_1stHalf'!A:A,0))</f>
        <v>0</v>
      </c>
      <c r="N115" s="37">
        <f t="shared" si="9"/>
        <v>0</v>
      </c>
      <c r="O115" s="38">
        <f t="shared" si="10"/>
        <v>0</v>
      </c>
    </row>
    <row r="116" spans="1:15" x14ac:dyDescent="0.25">
      <c r="A116" t="str">
        <f t="shared" si="6"/>
        <v>19-Children's-Travis-STAR+PLUS</v>
      </c>
      <c r="B116" s="29">
        <v>19</v>
      </c>
      <c r="C116" t="str">
        <f>INDEX('[1]Forecasting Data'!$C$1:$C$1321,MATCH(B:B,'[1]Forecasting Data'!$B$1:$B$1321,0))</f>
        <v>Wellpoint</v>
      </c>
      <c r="D116" s="28">
        <v>0</v>
      </c>
      <c r="E116" t="str">
        <f>INDEX('[1]Forecasting Data'!$F$1:$F$1321,MATCH(B:B,'[1]Forecasting Data'!$B$1:$B$1321,0))</f>
        <v>Wellpoint</v>
      </c>
      <c r="F116" t="str">
        <f>INDEX('[1]Forecasting Data'!$G$1:$G$1321,MATCH(B:B,'[1]Forecasting Data'!$B$1:$B$1321,0))</f>
        <v>Travis</v>
      </c>
      <c r="G116" t="str">
        <f>INDEX('[1]Forecasting Data'!$H$1:$H$1321,MATCH(B:B,'[1]Forecasting Data'!$B$1:$B$1321,0))</f>
        <v>STAR+PLUS</v>
      </c>
      <c r="H116" t="s">
        <v>120</v>
      </c>
      <c r="I116" s="30">
        <f>_xlfn.IFS(G116="STAR Kids",INDEX('[1]ATLIS Percentages'!D:D,MATCH($H:$H&amp;" "&amp;$F:$F,'[1]ATLIS Percentages'!$A:$A,0)),
G116="STAR+PLUS",INDEX('[1]ATLIS Percentages'!E:E,MATCH($H:$H&amp;" "&amp;$F:$F,'[1]ATLIS Percentages'!$A:$A,0)),
G116="STAR",INDEX('[1]ATLIS Percentages'!F:F,MATCH($H:$H&amp;" "&amp;$F:$F,'[1]ATLIS Percentages'!$A:$A,0)))</f>
        <v>0</v>
      </c>
      <c r="J116" s="31">
        <f t="shared" si="7"/>
        <v>0</v>
      </c>
      <c r="K116" s="31">
        <f t="shared" si="8"/>
        <v>0</v>
      </c>
      <c r="L116" s="31">
        <f>INDEX('[1]IGT Calculation_1stHalf'!J:J,MATCH($B:$B&amp;"-"&amp;$H:$H&amp;"-"&amp;$F:$F&amp;"-"&amp;$G:$G,'[1]IGT Calculation_1stHalf'!A:A,0))</f>
        <v>0</v>
      </c>
      <c r="M116" s="31">
        <f>INDEX('[1]IGT Calculation_1stHalf'!K:K,MATCH(B:B&amp;"-"&amp;H:H&amp;"-"&amp;F:F&amp;"-"&amp;G:G,'[1]IGT Calculation_1stHalf'!A:A,0))</f>
        <v>0</v>
      </c>
      <c r="N116" s="37">
        <f t="shared" si="9"/>
        <v>0</v>
      </c>
      <c r="O116" s="38">
        <f t="shared" si="10"/>
        <v>0</v>
      </c>
    </row>
    <row r="117" spans="1:15" x14ac:dyDescent="0.25">
      <c r="A117" t="str">
        <f t="shared" si="6"/>
        <v>31-Children's-EL PASO-STAR</v>
      </c>
      <c r="B117" s="29">
        <v>31</v>
      </c>
      <c r="C117" t="str">
        <f>INDEX('[1]Forecasting Data'!$C$1:$C$1321,MATCH(B:B,'[1]Forecasting Data'!$B$1:$B$1321,0))</f>
        <v>Molina Healthcare of Texas</v>
      </c>
      <c r="D117" s="28">
        <v>15485129.99347626</v>
      </c>
      <c r="E117" t="str">
        <f>INDEX('[1]Forecasting Data'!$F$1:$F$1321,MATCH(B:B,'[1]Forecasting Data'!$B$1:$B$1321,0))</f>
        <v>Molina Healthcare of Texas</v>
      </c>
      <c r="F117" t="str">
        <f>INDEX('[1]Forecasting Data'!$G$1:$G$1321,MATCH(B:B,'[1]Forecasting Data'!$B$1:$B$1321,0))</f>
        <v>EL PASO</v>
      </c>
      <c r="G117" t="str">
        <f>INDEX('[1]Forecasting Data'!$H$1:$H$1321,MATCH(B:B,'[1]Forecasting Data'!$B$1:$B$1321,0))</f>
        <v>STAR</v>
      </c>
      <c r="H117" t="s">
        <v>120</v>
      </c>
      <c r="I117" s="30">
        <f>_xlfn.IFS(G117="STAR Kids",INDEX('[1]ATLIS Percentages'!D:D,MATCH($H:$H&amp;" "&amp;$F:$F,'[1]ATLIS Percentages'!$A:$A,0)),
G117="STAR+PLUS",INDEX('[1]ATLIS Percentages'!E:E,MATCH($H:$H&amp;" "&amp;$F:$F,'[1]ATLIS Percentages'!$A:$A,0)),
G117="STAR",INDEX('[1]ATLIS Percentages'!F:F,MATCH($H:$H&amp;" "&amp;$F:$F,'[1]ATLIS Percentages'!$A:$A,0)))</f>
        <v>0</v>
      </c>
      <c r="J117" s="31">
        <f t="shared" si="7"/>
        <v>0</v>
      </c>
      <c r="K117" s="31">
        <f t="shared" si="8"/>
        <v>0</v>
      </c>
      <c r="L117" s="31">
        <f>INDEX('[1]IGT Calculation_1stHalf'!J:J,MATCH($B:$B&amp;"-"&amp;$H:$H&amp;"-"&amp;$F:$F&amp;"-"&amp;$G:$G,'[1]IGT Calculation_1stHalf'!A:A,0))</f>
        <v>0</v>
      </c>
      <c r="M117" s="31">
        <f>INDEX('[1]IGT Calculation_1stHalf'!K:K,MATCH(B:B&amp;"-"&amp;H:H&amp;"-"&amp;F:F&amp;"-"&amp;G:G,'[1]IGT Calculation_1stHalf'!A:A,0))</f>
        <v>0</v>
      </c>
      <c r="N117" s="37">
        <f t="shared" si="9"/>
        <v>0</v>
      </c>
      <c r="O117" s="38">
        <f t="shared" si="10"/>
        <v>0</v>
      </c>
    </row>
    <row r="118" spans="1:15" x14ac:dyDescent="0.25">
      <c r="A118" t="str">
        <f t="shared" si="6"/>
        <v>33-Children's-EL PASO-STAR+PLUS</v>
      </c>
      <c r="B118" s="29">
        <v>33</v>
      </c>
      <c r="C118" t="str">
        <f>INDEX('[1]Forecasting Data'!$C$1:$C$1321,MATCH(B:B,'[1]Forecasting Data'!$B$1:$B$1321,0))</f>
        <v>Molina Healthcare of Texas</v>
      </c>
      <c r="D118" s="28">
        <v>240220744.86951336</v>
      </c>
      <c r="E118" t="str">
        <f>INDEX('[1]Forecasting Data'!$F$1:$F$1321,MATCH(B:B,'[1]Forecasting Data'!$B$1:$B$1321,0))</f>
        <v>Molina Healthcare of Texas</v>
      </c>
      <c r="F118" t="str">
        <f>INDEX('[1]Forecasting Data'!$G$1:$G$1321,MATCH(B:B,'[1]Forecasting Data'!$B$1:$B$1321,0))</f>
        <v>EL PASO</v>
      </c>
      <c r="G118" t="str">
        <f>INDEX('[1]Forecasting Data'!$H$1:$H$1321,MATCH(B:B,'[1]Forecasting Data'!$B$1:$B$1321,0))</f>
        <v>STAR+PLUS</v>
      </c>
      <c r="H118" t="s">
        <v>120</v>
      </c>
      <c r="I118" s="30">
        <f>_xlfn.IFS(G118="STAR Kids",INDEX('[1]ATLIS Percentages'!D:D,MATCH($H:$H&amp;" "&amp;$F:$F,'[1]ATLIS Percentages'!$A:$A,0)),
G118="STAR+PLUS",INDEX('[1]ATLIS Percentages'!E:E,MATCH($H:$H&amp;" "&amp;$F:$F,'[1]ATLIS Percentages'!$A:$A,0)),
G118="STAR",INDEX('[1]ATLIS Percentages'!F:F,MATCH($H:$H&amp;" "&amp;$F:$F,'[1]ATLIS Percentages'!$A:$A,0)))</f>
        <v>0</v>
      </c>
      <c r="J118" s="31">
        <f t="shared" si="7"/>
        <v>0</v>
      </c>
      <c r="K118" s="31">
        <f t="shared" si="8"/>
        <v>0</v>
      </c>
      <c r="L118" s="31">
        <f>INDEX('[1]IGT Calculation_1stHalf'!J:J,MATCH($B:$B&amp;"-"&amp;$H:$H&amp;"-"&amp;$F:$F&amp;"-"&amp;$G:$G,'[1]IGT Calculation_1stHalf'!A:A,0))</f>
        <v>0</v>
      </c>
      <c r="M118" s="31">
        <f>INDEX('[1]IGT Calculation_1stHalf'!K:K,MATCH(B:B&amp;"-"&amp;H:H&amp;"-"&amp;F:F&amp;"-"&amp;G:G,'[1]IGT Calculation_1stHalf'!A:A,0))</f>
        <v>0</v>
      </c>
      <c r="N118" s="37">
        <f t="shared" si="9"/>
        <v>0</v>
      </c>
      <c r="O118" s="38">
        <f t="shared" si="10"/>
        <v>0</v>
      </c>
    </row>
    <row r="119" spans="1:15" x14ac:dyDescent="0.25">
      <c r="A119" t="str">
        <f t="shared" si="6"/>
        <v>34-Children's-El Paso-STAR+PLUS</v>
      </c>
      <c r="B119" s="29">
        <v>34</v>
      </c>
      <c r="C119" t="str">
        <f>INDEX('[1]Forecasting Data'!$C$1:$C$1321,MATCH(B:B,'[1]Forecasting Data'!$B$1:$B$1321,0))</f>
        <v>Wellpoint</v>
      </c>
      <c r="D119" s="28">
        <v>0</v>
      </c>
      <c r="E119" t="str">
        <f>INDEX('[1]Forecasting Data'!$F$1:$F$1321,MATCH(B:B,'[1]Forecasting Data'!$B$1:$B$1321,0))</f>
        <v>Wellpoint</v>
      </c>
      <c r="F119" t="str">
        <f>INDEX('[1]Forecasting Data'!$G$1:$G$1321,MATCH(B:B,'[1]Forecasting Data'!$B$1:$B$1321,0))</f>
        <v>El Paso</v>
      </c>
      <c r="G119" t="str">
        <f>INDEX('[1]Forecasting Data'!$H$1:$H$1321,MATCH(B:B,'[1]Forecasting Data'!$B$1:$B$1321,0))</f>
        <v>STAR+PLUS</v>
      </c>
      <c r="H119" t="s">
        <v>120</v>
      </c>
      <c r="I119" s="30">
        <f>_xlfn.IFS(G119="STAR Kids",INDEX('[1]ATLIS Percentages'!D:D,MATCH($H:$H&amp;" "&amp;$F:$F,'[1]ATLIS Percentages'!$A:$A,0)),
G119="STAR+PLUS",INDEX('[1]ATLIS Percentages'!E:E,MATCH($H:$H&amp;" "&amp;$F:$F,'[1]ATLIS Percentages'!$A:$A,0)),
G119="STAR",INDEX('[1]ATLIS Percentages'!F:F,MATCH($H:$H&amp;" "&amp;$F:$F,'[1]ATLIS Percentages'!$A:$A,0)))</f>
        <v>0</v>
      </c>
      <c r="J119" s="31">
        <f t="shared" si="7"/>
        <v>0</v>
      </c>
      <c r="K119" s="31">
        <f t="shared" si="8"/>
        <v>0</v>
      </c>
      <c r="L119" s="31">
        <f>INDEX('[1]IGT Calculation_1stHalf'!J:J,MATCH($B:$B&amp;"-"&amp;$H:$H&amp;"-"&amp;$F:$F&amp;"-"&amp;$G:$G,'[1]IGT Calculation_1stHalf'!A:A,0))</f>
        <v>0</v>
      </c>
      <c r="M119" s="31">
        <f>INDEX('[1]IGT Calculation_1stHalf'!K:K,MATCH(B:B&amp;"-"&amp;H:H&amp;"-"&amp;F:F&amp;"-"&amp;G:G,'[1]IGT Calculation_1stHalf'!A:A,0))</f>
        <v>0</v>
      </c>
      <c r="N119" s="37">
        <f t="shared" si="9"/>
        <v>0</v>
      </c>
      <c r="O119" s="38">
        <f t="shared" si="10"/>
        <v>0</v>
      </c>
    </row>
    <row r="120" spans="1:15" x14ac:dyDescent="0.25">
      <c r="A120" t="str">
        <f t="shared" si="6"/>
        <v>36-Children's-El Paso-STAR</v>
      </c>
      <c r="B120" s="29">
        <v>36</v>
      </c>
      <c r="C120" t="str">
        <f>INDEX('[1]Forecasting Data'!$C$1:$C$1321,MATCH(B:B,'[1]Forecasting Data'!$B$1:$B$1321,0))</f>
        <v>Superior Health Plan</v>
      </c>
      <c r="D120" s="28">
        <v>135301844.79795015</v>
      </c>
      <c r="E120" t="str">
        <f>INDEX('[1]Forecasting Data'!$F$1:$F$1321,MATCH(B:B,'[1]Forecasting Data'!$B$1:$B$1321,0))</f>
        <v>Superior Health Plan</v>
      </c>
      <c r="F120" t="str">
        <f>INDEX('[1]Forecasting Data'!$G$1:$G$1321,MATCH(B:B,'[1]Forecasting Data'!$B$1:$B$1321,0))</f>
        <v>El Paso</v>
      </c>
      <c r="G120" t="str">
        <f>INDEX('[1]Forecasting Data'!$H$1:$H$1321,MATCH(B:B,'[1]Forecasting Data'!$B$1:$B$1321,0))</f>
        <v>STAR</v>
      </c>
      <c r="H120" t="s">
        <v>120</v>
      </c>
      <c r="I120" s="30">
        <f>_xlfn.IFS(G120="STAR Kids",INDEX('[1]ATLIS Percentages'!D:D,MATCH($H:$H&amp;" "&amp;$F:$F,'[1]ATLIS Percentages'!$A:$A,0)),
G120="STAR+PLUS",INDEX('[1]ATLIS Percentages'!E:E,MATCH($H:$H&amp;" "&amp;$F:$F,'[1]ATLIS Percentages'!$A:$A,0)),
G120="STAR",INDEX('[1]ATLIS Percentages'!F:F,MATCH($H:$H&amp;" "&amp;$F:$F,'[1]ATLIS Percentages'!$A:$A,0)))</f>
        <v>0</v>
      </c>
      <c r="J120" s="31">
        <f t="shared" si="7"/>
        <v>0</v>
      </c>
      <c r="K120" s="31">
        <f t="shared" si="8"/>
        <v>0</v>
      </c>
      <c r="L120" s="31">
        <f>INDEX('[1]IGT Calculation_1stHalf'!J:J,MATCH($B:$B&amp;"-"&amp;$H:$H&amp;"-"&amp;$F:$F&amp;"-"&amp;$G:$G,'[1]IGT Calculation_1stHalf'!A:A,0))</f>
        <v>0</v>
      </c>
      <c r="M120" s="31">
        <f>INDEX('[1]IGT Calculation_1stHalf'!K:K,MATCH(B:B&amp;"-"&amp;H:H&amp;"-"&amp;F:F&amp;"-"&amp;G:G,'[1]IGT Calculation_1stHalf'!A:A,0))</f>
        <v>0</v>
      </c>
      <c r="N120" s="37">
        <f t="shared" si="9"/>
        <v>0</v>
      </c>
      <c r="O120" s="38">
        <f t="shared" si="10"/>
        <v>0</v>
      </c>
    </row>
    <row r="121" spans="1:15" x14ac:dyDescent="0.25">
      <c r="A121" t="str">
        <f t="shared" si="6"/>
        <v>37-Children's-El Paso-STAR</v>
      </c>
      <c r="B121" s="29">
        <v>37</v>
      </c>
      <c r="C121" t="str">
        <f>INDEX('[1]Forecasting Data'!$C$1:$C$1321,MATCH(B:B,'[1]Forecasting Data'!$B$1:$B$1321,0))</f>
        <v>El Paso First Health Plan</v>
      </c>
      <c r="D121" s="28">
        <v>190301896.30776477</v>
      </c>
      <c r="E121" t="str">
        <f>INDEX('[1]Forecasting Data'!$F$1:$F$1321,MATCH(B:B,'[1]Forecasting Data'!$B$1:$B$1321,0))</f>
        <v>El Paso First Health Plan</v>
      </c>
      <c r="F121" t="str">
        <f>INDEX('[1]Forecasting Data'!$G$1:$G$1321,MATCH(B:B,'[1]Forecasting Data'!$B$1:$B$1321,0))</f>
        <v>El Paso</v>
      </c>
      <c r="G121" t="str">
        <f>INDEX('[1]Forecasting Data'!$H$1:$H$1321,MATCH(B:B,'[1]Forecasting Data'!$B$1:$B$1321,0))</f>
        <v>STAR</v>
      </c>
      <c r="H121" t="s">
        <v>120</v>
      </c>
      <c r="I121" s="30">
        <f>_xlfn.IFS(G121="STAR Kids",INDEX('[1]ATLIS Percentages'!D:D,MATCH($H:$H&amp;" "&amp;$F:$F,'[1]ATLIS Percentages'!$A:$A,0)),
G121="STAR+PLUS",INDEX('[1]ATLIS Percentages'!E:E,MATCH($H:$H&amp;" "&amp;$F:$F,'[1]ATLIS Percentages'!$A:$A,0)),
G121="STAR",INDEX('[1]ATLIS Percentages'!F:F,MATCH($H:$H&amp;" "&amp;$F:$F,'[1]ATLIS Percentages'!$A:$A,0)))</f>
        <v>0</v>
      </c>
      <c r="J121" s="31">
        <f t="shared" si="7"/>
        <v>0</v>
      </c>
      <c r="K121" s="31">
        <f t="shared" si="8"/>
        <v>0</v>
      </c>
      <c r="L121" s="31">
        <f>INDEX('[1]IGT Calculation_1stHalf'!J:J,MATCH($B:$B&amp;"-"&amp;$H:$H&amp;"-"&amp;$F:$F&amp;"-"&amp;$G:$G,'[1]IGT Calculation_1stHalf'!A:A,0))</f>
        <v>0</v>
      </c>
      <c r="M121" s="31">
        <f>INDEX('[1]IGT Calculation_1stHalf'!K:K,MATCH(B:B&amp;"-"&amp;H:H&amp;"-"&amp;F:F&amp;"-"&amp;G:G,'[1]IGT Calculation_1stHalf'!A:A,0))</f>
        <v>0</v>
      </c>
      <c r="N121" s="37">
        <f t="shared" si="9"/>
        <v>0</v>
      </c>
      <c r="O121" s="38">
        <f t="shared" si="10"/>
        <v>0</v>
      </c>
    </row>
    <row r="122" spans="1:15" x14ac:dyDescent="0.25">
      <c r="A122" t="str">
        <f t="shared" si="6"/>
        <v>40-Children's-Bexar-STAR</v>
      </c>
      <c r="B122" s="29">
        <v>40</v>
      </c>
      <c r="C122" t="str">
        <f>INDEX('[1]Forecasting Data'!$C$1:$C$1321,MATCH(B:B,'[1]Forecasting Data'!$B$1:$B$1321,0))</f>
        <v>Superior Health Plan</v>
      </c>
      <c r="D122" s="28">
        <v>403549074.68491966</v>
      </c>
      <c r="E122" t="str">
        <f>INDEX('[1]Forecasting Data'!$F$1:$F$1321,MATCH(B:B,'[1]Forecasting Data'!$B$1:$B$1321,0))</f>
        <v>Superior Health Plan</v>
      </c>
      <c r="F122" t="str">
        <f>INDEX('[1]Forecasting Data'!$G$1:$G$1321,MATCH(B:B,'[1]Forecasting Data'!$B$1:$B$1321,0))</f>
        <v>Bexar</v>
      </c>
      <c r="G122" t="str">
        <f>INDEX('[1]Forecasting Data'!$H$1:$H$1321,MATCH(B:B,'[1]Forecasting Data'!$B$1:$B$1321,0))</f>
        <v>STAR</v>
      </c>
      <c r="H122" t="s">
        <v>120</v>
      </c>
      <c r="I122" s="30">
        <f>_xlfn.IFS(G122="STAR Kids",INDEX('[1]ATLIS Percentages'!D:D,MATCH($H:$H&amp;" "&amp;$F:$F,'[1]ATLIS Percentages'!$A:$A,0)),
G122="STAR+PLUS",INDEX('[1]ATLIS Percentages'!E:E,MATCH($H:$H&amp;" "&amp;$F:$F,'[1]ATLIS Percentages'!$A:$A,0)),
G122="STAR",INDEX('[1]ATLIS Percentages'!F:F,MATCH($H:$H&amp;" "&amp;$F:$F,'[1]ATLIS Percentages'!$A:$A,0)))</f>
        <v>0</v>
      </c>
      <c r="J122" s="31">
        <f t="shared" si="7"/>
        <v>0</v>
      </c>
      <c r="K122" s="31">
        <f t="shared" si="8"/>
        <v>0</v>
      </c>
      <c r="L122" s="31">
        <f>INDEX('[1]IGT Calculation_1stHalf'!J:J,MATCH($B:$B&amp;"-"&amp;$H:$H&amp;"-"&amp;$F:$F&amp;"-"&amp;$G:$G,'[1]IGT Calculation_1stHalf'!A:A,0))</f>
        <v>0</v>
      </c>
      <c r="M122" s="31">
        <f>INDEX('[1]IGT Calculation_1stHalf'!K:K,MATCH(B:B&amp;"-"&amp;H:H&amp;"-"&amp;F:F&amp;"-"&amp;G:G,'[1]IGT Calculation_1stHalf'!A:A,0))</f>
        <v>0</v>
      </c>
      <c r="N122" s="37">
        <f t="shared" si="9"/>
        <v>0</v>
      </c>
      <c r="O122" s="38">
        <f t="shared" si="10"/>
        <v>0</v>
      </c>
    </row>
    <row r="123" spans="1:15" x14ac:dyDescent="0.25">
      <c r="A123" t="str">
        <f t="shared" si="6"/>
        <v>42-Children's-Bexar-STAR</v>
      </c>
      <c r="B123" s="29">
        <v>42</v>
      </c>
      <c r="C123" t="str">
        <f>INDEX('[1]Forecasting Data'!$C$1:$C$1321,MATCH(B:B,'[1]Forecasting Data'!$B$1:$B$1321,0))</f>
        <v>Community First Health Plan</v>
      </c>
      <c r="D123" s="28">
        <v>353856334.29277378</v>
      </c>
      <c r="E123" t="str">
        <f>INDEX('[1]Forecasting Data'!$F$1:$F$1321,MATCH(B:B,'[1]Forecasting Data'!$B$1:$B$1321,0))</f>
        <v>Community First Health Plan</v>
      </c>
      <c r="F123" t="str">
        <f>INDEX('[1]Forecasting Data'!$G$1:$G$1321,MATCH(B:B,'[1]Forecasting Data'!$B$1:$B$1321,0))</f>
        <v>Bexar</v>
      </c>
      <c r="G123" t="str">
        <f>INDEX('[1]Forecasting Data'!$H$1:$H$1321,MATCH(B:B,'[1]Forecasting Data'!$B$1:$B$1321,0))</f>
        <v>STAR</v>
      </c>
      <c r="H123" t="s">
        <v>120</v>
      </c>
      <c r="I123" s="30">
        <f>_xlfn.IFS(G123="STAR Kids",INDEX('[1]ATLIS Percentages'!D:D,MATCH($H:$H&amp;" "&amp;$F:$F,'[1]ATLIS Percentages'!$A:$A,0)),
G123="STAR+PLUS",INDEX('[1]ATLIS Percentages'!E:E,MATCH($H:$H&amp;" "&amp;$F:$F,'[1]ATLIS Percentages'!$A:$A,0)),
G123="STAR",INDEX('[1]ATLIS Percentages'!F:F,MATCH($H:$H&amp;" "&amp;$F:$F,'[1]ATLIS Percentages'!$A:$A,0)))</f>
        <v>0</v>
      </c>
      <c r="J123" s="31">
        <f t="shared" si="7"/>
        <v>0</v>
      </c>
      <c r="K123" s="31">
        <f t="shared" si="8"/>
        <v>0</v>
      </c>
      <c r="L123" s="31">
        <f>INDEX('[1]IGT Calculation_1stHalf'!J:J,MATCH($B:$B&amp;"-"&amp;$H:$H&amp;"-"&amp;$F:$F&amp;"-"&amp;$G:$G,'[1]IGT Calculation_1stHalf'!A:A,0))</f>
        <v>0</v>
      </c>
      <c r="M123" s="31">
        <f>INDEX('[1]IGT Calculation_1stHalf'!K:K,MATCH(B:B&amp;"-"&amp;H:H&amp;"-"&amp;F:F&amp;"-"&amp;G:G,'[1]IGT Calculation_1stHalf'!A:A,0))</f>
        <v>0</v>
      </c>
      <c r="N123" s="37">
        <f t="shared" si="9"/>
        <v>0</v>
      </c>
      <c r="O123" s="38">
        <f t="shared" si="10"/>
        <v>0</v>
      </c>
    </row>
    <row r="124" spans="1:15" x14ac:dyDescent="0.25">
      <c r="A124" t="str">
        <f t="shared" si="6"/>
        <v>43-Children's-Bexar-STAR</v>
      </c>
      <c r="B124" s="29">
        <v>43</v>
      </c>
      <c r="C124" t="str">
        <f>INDEX('[1]Forecasting Data'!$C$1:$C$1321,MATCH(B:B,'[1]Forecasting Data'!$B$1:$B$1321,0))</f>
        <v>AETNA</v>
      </c>
      <c r="D124" s="28">
        <v>88665009.041178569</v>
      </c>
      <c r="E124" t="str">
        <f>INDEX('[1]Forecasting Data'!$F$1:$F$1321,MATCH(B:B,'[1]Forecasting Data'!$B$1:$B$1321,0))</f>
        <v>AETNA</v>
      </c>
      <c r="F124" t="str">
        <f>INDEX('[1]Forecasting Data'!$G$1:$G$1321,MATCH(B:B,'[1]Forecasting Data'!$B$1:$B$1321,0))</f>
        <v>Bexar</v>
      </c>
      <c r="G124" t="str">
        <f>INDEX('[1]Forecasting Data'!$H$1:$H$1321,MATCH(B:B,'[1]Forecasting Data'!$B$1:$B$1321,0))</f>
        <v>STAR</v>
      </c>
      <c r="H124" t="s">
        <v>120</v>
      </c>
      <c r="I124" s="30">
        <f>_xlfn.IFS(G124="STAR Kids",INDEX('[1]ATLIS Percentages'!D:D,MATCH($H:$H&amp;" "&amp;$F:$F,'[1]ATLIS Percentages'!$A:$A,0)),
G124="STAR+PLUS",INDEX('[1]ATLIS Percentages'!E:E,MATCH($H:$H&amp;" "&amp;$F:$F,'[1]ATLIS Percentages'!$A:$A,0)),
G124="STAR",INDEX('[1]ATLIS Percentages'!F:F,MATCH($H:$H&amp;" "&amp;$F:$F,'[1]ATLIS Percentages'!$A:$A,0)))</f>
        <v>0</v>
      </c>
      <c r="J124" s="31">
        <f t="shared" si="7"/>
        <v>0</v>
      </c>
      <c r="K124" s="31">
        <f t="shared" si="8"/>
        <v>0</v>
      </c>
      <c r="L124" s="31">
        <f>INDEX('[1]IGT Calculation_1stHalf'!J:J,MATCH($B:$B&amp;"-"&amp;$H:$H&amp;"-"&amp;$F:$F&amp;"-"&amp;$G:$G,'[1]IGT Calculation_1stHalf'!A:A,0))</f>
        <v>0</v>
      </c>
      <c r="M124" s="31">
        <f>INDEX('[1]IGT Calculation_1stHalf'!K:K,MATCH(B:B&amp;"-"&amp;H:H&amp;"-"&amp;F:F&amp;"-"&amp;G:G,'[1]IGT Calculation_1stHalf'!A:A,0))</f>
        <v>0</v>
      </c>
      <c r="N124" s="37">
        <f t="shared" si="9"/>
        <v>0</v>
      </c>
      <c r="O124" s="38">
        <f t="shared" si="10"/>
        <v>0</v>
      </c>
    </row>
    <row r="125" spans="1:15" x14ac:dyDescent="0.25">
      <c r="A125" t="str">
        <f t="shared" si="6"/>
        <v>44-Children's-BEXAR-STAR</v>
      </c>
      <c r="B125" s="29">
        <v>44</v>
      </c>
      <c r="C125" t="str">
        <f>INDEX('[1]Forecasting Data'!$C$1:$C$1321,MATCH(B:B,'[1]Forecasting Data'!$B$1:$B$1321,0))</f>
        <v>Wellpoint</v>
      </c>
      <c r="D125" s="28">
        <v>27529621.989760906</v>
      </c>
      <c r="E125" t="str">
        <f>INDEX('[1]Forecasting Data'!$F$1:$F$1321,MATCH(B:B,'[1]Forecasting Data'!$B$1:$B$1321,0))</f>
        <v>Wellpoint</v>
      </c>
      <c r="F125" t="str">
        <f>INDEX('[1]Forecasting Data'!$G$1:$G$1321,MATCH(B:B,'[1]Forecasting Data'!$B$1:$B$1321,0))</f>
        <v>BEXAR</v>
      </c>
      <c r="G125" t="str">
        <f>INDEX('[1]Forecasting Data'!$H$1:$H$1321,MATCH(B:B,'[1]Forecasting Data'!$B$1:$B$1321,0))</f>
        <v>STAR</v>
      </c>
      <c r="H125" t="s">
        <v>120</v>
      </c>
      <c r="I125" s="30">
        <f>_xlfn.IFS(G125="STAR Kids",INDEX('[1]ATLIS Percentages'!D:D,MATCH($H:$H&amp;" "&amp;$F:$F,'[1]ATLIS Percentages'!$A:$A,0)),
G125="STAR+PLUS",INDEX('[1]ATLIS Percentages'!E:E,MATCH($H:$H&amp;" "&amp;$F:$F,'[1]ATLIS Percentages'!$A:$A,0)),
G125="STAR",INDEX('[1]ATLIS Percentages'!F:F,MATCH($H:$H&amp;" "&amp;$F:$F,'[1]ATLIS Percentages'!$A:$A,0)))</f>
        <v>0</v>
      </c>
      <c r="J125" s="31">
        <f t="shared" si="7"/>
        <v>0</v>
      </c>
      <c r="K125" s="31">
        <f t="shared" si="8"/>
        <v>0</v>
      </c>
      <c r="L125" s="31">
        <f>INDEX('[1]IGT Calculation_1stHalf'!J:J,MATCH($B:$B&amp;"-"&amp;$H:$H&amp;"-"&amp;$F:$F&amp;"-"&amp;$G:$G,'[1]IGT Calculation_1stHalf'!A:A,0))</f>
        <v>0</v>
      </c>
      <c r="M125" s="31">
        <f>INDEX('[1]IGT Calculation_1stHalf'!K:K,MATCH(B:B&amp;"-"&amp;H:H&amp;"-"&amp;F:F&amp;"-"&amp;G:G,'[1]IGT Calculation_1stHalf'!A:A,0))</f>
        <v>0</v>
      </c>
      <c r="N125" s="37">
        <f t="shared" si="9"/>
        <v>0</v>
      </c>
      <c r="O125" s="38">
        <f t="shared" si="10"/>
        <v>0</v>
      </c>
    </row>
    <row r="126" spans="1:15" x14ac:dyDescent="0.25">
      <c r="A126" t="str">
        <f t="shared" si="6"/>
        <v>45-Children's-Bexar-STAR+PLUS</v>
      </c>
      <c r="B126" s="29">
        <v>45</v>
      </c>
      <c r="C126" t="str">
        <f>INDEX('[1]Forecasting Data'!$C$1:$C$1321,MATCH(B:B,'[1]Forecasting Data'!$B$1:$B$1321,0))</f>
        <v>Wellpoint</v>
      </c>
      <c r="D126" s="28">
        <v>0</v>
      </c>
      <c r="E126" t="str">
        <f>INDEX('[1]Forecasting Data'!$F$1:$F$1321,MATCH(B:B,'[1]Forecasting Data'!$B$1:$B$1321,0))</f>
        <v>Wellpoint</v>
      </c>
      <c r="F126" t="str">
        <f>INDEX('[1]Forecasting Data'!$G$1:$G$1321,MATCH(B:B,'[1]Forecasting Data'!$B$1:$B$1321,0))</f>
        <v>Bexar</v>
      </c>
      <c r="G126" t="str">
        <f>INDEX('[1]Forecasting Data'!$H$1:$H$1321,MATCH(B:B,'[1]Forecasting Data'!$B$1:$B$1321,0))</f>
        <v>STAR+PLUS</v>
      </c>
      <c r="H126" t="s">
        <v>120</v>
      </c>
      <c r="I126" s="30">
        <f>_xlfn.IFS(G126="STAR Kids",INDEX('[1]ATLIS Percentages'!D:D,MATCH($H:$H&amp;" "&amp;$F:$F,'[1]ATLIS Percentages'!$A:$A,0)),
G126="STAR+PLUS",INDEX('[1]ATLIS Percentages'!E:E,MATCH($H:$H&amp;" "&amp;$F:$F,'[1]ATLIS Percentages'!$A:$A,0)),
G126="STAR",INDEX('[1]ATLIS Percentages'!F:F,MATCH($H:$H&amp;" "&amp;$F:$F,'[1]ATLIS Percentages'!$A:$A,0)))</f>
        <v>0</v>
      </c>
      <c r="J126" s="31">
        <f t="shared" si="7"/>
        <v>0</v>
      </c>
      <c r="K126" s="31">
        <f t="shared" si="8"/>
        <v>0</v>
      </c>
      <c r="L126" s="31">
        <f>INDEX('[1]IGT Calculation_1stHalf'!J:J,MATCH($B:$B&amp;"-"&amp;$H:$H&amp;"-"&amp;$F:$F&amp;"-"&amp;$G:$G,'[1]IGT Calculation_1stHalf'!A:A,0))</f>
        <v>0</v>
      </c>
      <c r="M126" s="31">
        <f>INDEX('[1]IGT Calculation_1stHalf'!K:K,MATCH(B:B&amp;"-"&amp;H:H&amp;"-"&amp;F:F&amp;"-"&amp;G:G,'[1]IGT Calculation_1stHalf'!A:A,0))</f>
        <v>0</v>
      </c>
      <c r="N126" s="37">
        <f t="shared" si="9"/>
        <v>0</v>
      </c>
      <c r="O126" s="38">
        <f t="shared" si="10"/>
        <v>0</v>
      </c>
    </row>
    <row r="127" spans="1:15" x14ac:dyDescent="0.25">
      <c r="A127" t="str">
        <f t="shared" si="6"/>
        <v>46-Children's-BEXAR-STAR+PLUS</v>
      </c>
      <c r="B127" s="29">
        <v>46</v>
      </c>
      <c r="C127" t="str">
        <f>INDEX('[1]Forecasting Data'!$C$1:$C$1321,MATCH(B:B,'[1]Forecasting Data'!$B$1:$B$1321,0))</f>
        <v>Molina Healthcare of Texas</v>
      </c>
      <c r="D127" s="28">
        <v>387614280.51909399</v>
      </c>
      <c r="E127" t="str">
        <f>INDEX('[1]Forecasting Data'!$F$1:$F$1321,MATCH(B:B,'[1]Forecasting Data'!$B$1:$B$1321,0))</f>
        <v>Molina Healthcare of Texas</v>
      </c>
      <c r="F127" t="str">
        <f>INDEX('[1]Forecasting Data'!$G$1:$G$1321,MATCH(B:B,'[1]Forecasting Data'!$B$1:$B$1321,0))</f>
        <v>BEXAR</v>
      </c>
      <c r="G127" t="str">
        <f>INDEX('[1]Forecasting Data'!$H$1:$H$1321,MATCH(B:B,'[1]Forecasting Data'!$B$1:$B$1321,0))</f>
        <v>STAR+PLUS</v>
      </c>
      <c r="H127" t="s">
        <v>120</v>
      </c>
      <c r="I127" s="30">
        <f>_xlfn.IFS(G127="STAR Kids",INDEX('[1]ATLIS Percentages'!D:D,MATCH($H:$H&amp;" "&amp;$F:$F,'[1]ATLIS Percentages'!$A:$A,0)),
G127="STAR+PLUS",INDEX('[1]ATLIS Percentages'!E:E,MATCH($H:$H&amp;" "&amp;$F:$F,'[1]ATLIS Percentages'!$A:$A,0)),
G127="STAR",INDEX('[1]ATLIS Percentages'!F:F,MATCH($H:$H&amp;" "&amp;$F:$F,'[1]ATLIS Percentages'!$A:$A,0)))</f>
        <v>0</v>
      </c>
      <c r="J127" s="31">
        <f t="shared" si="7"/>
        <v>0</v>
      </c>
      <c r="K127" s="31">
        <f t="shared" si="8"/>
        <v>0</v>
      </c>
      <c r="L127" s="31">
        <f>INDEX('[1]IGT Calculation_1stHalf'!J:J,MATCH($B:$B&amp;"-"&amp;$H:$H&amp;"-"&amp;$F:$F&amp;"-"&amp;$G:$G,'[1]IGT Calculation_1stHalf'!A:A,0))</f>
        <v>0</v>
      </c>
      <c r="M127" s="31">
        <f>INDEX('[1]IGT Calculation_1stHalf'!K:K,MATCH(B:B&amp;"-"&amp;H:H&amp;"-"&amp;F:F&amp;"-"&amp;G:G,'[1]IGT Calculation_1stHalf'!A:A,0))</f>
        <v>0</v>
      </c>
      <c r="N127" s="37">
        <f t="shared" si="9"/>
        <v>0</v>
      </c>
      <c r="O127" s="38">
        <f t="shared" si="10"/>
        <v>0</v>
      </c>
    </row>
    <row r="128" spans="1:15" x14ac:dyDescent="0.25">
      <c r="A128" t="str">
        <f t="shared" si="6"/>
        <v>47-Children's-Bexar-STAR+PLUS</v>
      </c>
      <c r="B128" s="29">
        <v>47</v>
      </c>
      <c r="C128" t="str">
        <f>INDEX('[1]Forecasting Data'!$C$1:$C$1321,MATCH(B:B,'[1]Forecasting Data'!$B$1:$B$1321,0))</f>
        <v>Superior Health Plan</v>
      </c>
      <c r="D128" s="28">
        <v>0</v>
      </c>
      <c r="E128" t="str">
        <f>INDEX('[1]Forecasting Data'!$F$1:$F$1321,MATCH(B:B,'[1]Forecasting Data'!$B$1:$B$1321,0))</f>
        <v>Superior Health Plan</v>
      </c>
      <c r="F128" t="str">
        <f>INDEX('[1]Forecasting Data'!$G$1:$G$1321,MATCH(B:B,'[1]Forecasting Data'!$B$1:$B$1321,0))</f>
        <v>Bexar</v>
      </c>
      <c r="G128" t="str">
        <f>INDEX('[1]Forecasting Data'!$H$1:$H$1321,MATCH(B:B,'[1]Forecasting Data'!$B$1:$B$1321,0))</f>
        <v>STAR+PLUS</v>
      </c>
      <c r="H128" t="s">
        <v>120</v>
      </c>
      <c r="I128" s="30">
        <f>_xlfn.IFS(G128="STAR Kids",INDEX('[1]ATLIS Percentages'!D:D,MATCH($H:$H&amp;" "&amp;$F:$F,'[1]ATLIS Percentages'!$A:$A,0)),
G128="STAR+PLUS",INDEX('[1]ATLIS Percentages'!E:E,MATCH($H:$H&amp;" "&amp;$F:$F,'[1]ATLIS Percentages'!$A:$A,0)),
G128="STAR",INDEX('[1]ATLIS Percentages'!F:F,MATCH($H:$H&amp;" "&amp;$F:$F,'[1]ATLIS Percentages'!$A:$A,0)))</f>
        <v>0</v>
      </c>
      <c r="J128" s="31">
        <f t="shared" si="7"/>
        <v>0</v>
      </c>
      <c r="K128" s="31">
        <f t="shared" si="8"/>
        <v>0</v>
      </c>
      <c r="L128" s="31">
        <f>INDEX('[1]IGT Calculation_1stHalf'!J:J,MATCH($B:$B&amp;"-"&amp;$H:$H&amp;"-"&amp;$F:$F&amp;"-"&amp;$G:$G,'[1]IGT Calculation_1stHalf'!A:A,0))</f>
        <v>0</v>
      </c>
      <c r="M128" s="31">
        <f>INDEX('[1]IGT Calculation_1stHalf'!K:K,MATCH(B:B&amp;"-"&amp;H:H&amp;"-"&amp;F:F&amp;"-"&amp;G:G,'[1]IGT Calculation_1stHalf'!A:A,0))</f>
        <v>0</v>
      </c>
      <c r="N128" s="37">
        <f t="shared" si="9"/>
        <v>0</v>
      </c>
      <c r="O128" s="38">
        <f t="shared" si="10"/>
        <v>0</v>
      </c>
    </row>
    <row r="129" spans="1:15" x14ac:dyDescent="0.25">
      <c r="A129" t="str">
        <f t="shared" si="6"/>
        <v>50-Children's-Lubbock-STAR</v>
      </c>
      <c r="B129" s="29">
        <v>50</v>
      </c>
      <c r="C129" t="str">
        <f>INDEX('[1]Forecasting Data'!$C$1:$C$1321,MATCH(B:B,'[1]Forecasting Data'!$B$1:$B$1321,0))</f>
        <v>FIRSTCARE</v>
      </c>
      <c r="D129" s="28">
        <v>106733398.95375675</v>
      </c>
      <c r="E129" t="str">
        <f>INDEX('[1]Forecasting Data'!$F$1:$F$1321,MATCH(B:B,'[1]Forecasting Data'!$B$1:$B$1321,0))</f>
        <v>FIRSTCARE</v>
      </c>
      <c r="F129" t="str">
        <f>INDEX('[1]Forecasting Data'!$G$1:$G$1321,MATCH(B:B,'[1]Forecasting Data'!$B$1:$B$1321,0))</f>
        <v>Lubbock</v>
      </c>
      <c r="G129" t="str">
        <f>INDEX('[1]Forecasting Data'!$H$1:$H$1321,MATCH(B:B,'[1]Forecasting Data'!$B$1:$B$1321,0))</f>
        <v>STAR</v>
      </c>
      <c r="H129" t="s">
        <v>120</v>
      </c>
      <c r="I129" s="30">
        <f>_xlfn.IFS(G129="STAR Kids",INDEX('[1]ATLIS Percentages'!D:D,MATCH($H:$H&amp;" "&amp;$F:$F,'[1]ATLIS Percentages'!$A:$A,0)),
G129="STAR+PLUS",INDEX('[1]ATLIS Percentages'!E:E,MATCH($H:$H&amp;" "&amp;$F:$F,'[1]ATLIS Percentages'!$A:$A,0)),
G129="STAR",INDEX('[1]ATLIS Percentages'!F:F,MATCH($H:$H&amp;" "&amp;$F:$F,'[1]ATLIS Percentages'!$A:$A,0)))</f>
        <v>0</v>
      </c>
      <c r="J129" s="31">
        <f t="shared" si="7"/>
        <v>0</v>
      </c>
      <c r="K129" s="31">
        <f t="shared" si="8"/>
        <v>0</v>
      </c>
      <c r="L129" s="31">
        <f>INDEX('[1]IGT Calculation_1stHalf'!J:J,MATCH($B:$B&amp;"-"&amp;$H:$H&amp;"-"&amp;$F:$F&amp;"-"&amp;$G:$G,'[1]IGT Calculation_1stHalf'!A:A,0))</f>
        <v>0</v>
      </c>
      <c r="M129" s="31">
        <f>INDEX('[1]IGT Calculation_1stHalf'!K:K,MATCH(B:B&amp;"-"&amp;H:H&amp;"-"&amp;F:F&amp;"-"&amp;G:G,'[1]IGT Calculation_1stHalf'!A:A,0))</f>
        <v>0</v>
      </c>
      <c r="N129" s="37">
        <f t="shared" si="9"/>
        <v>0</v>
      </c>
      <c r="O129" s="38">
        <f t="shared" si="10"/>
        <v>0</v>
      </c>
    </row>
    <row r="130" spans="1:15" x14ac:dyDescent="0.25">
      <c r="A130" t="str">
        <f t="shared" si="6"/>
        <v>52-Children's-Lubbock-STAR</v>
      </c>
      <c r="B130" s="29">
        <v>52</v>
      </c>
      <c r="C130" t="str">
        <f>INDEX('[1]Forecasting Data'!$C$1:$C$1321,MATCH(B:B,'[1]Forecasting Data'!$B$1:$B$1321,0))</f>
        <v>Superior Health Plan</v>
      </c>
      <c r="D130" s="28">
        <v>107123316.70525408</v>
      </c>
      <c r="E130" t="str">
        <f>INDEX('[1]Forecasting Data'!$F$1:$F$1321,MATCH(B:B,'[1]Forecasting Data'!$B$1:$B$1321,0))</f>
        <v>Superior Health Plan</v>
      </c>
      <c r="F130" t="str">
        <f>INDEX('[1]Forecasting Data'!$G$1:$G$1321,MATCH(B:B,'[1]Forecasting Data'!$B$1:$B$1321,0))</f>
        <v>Lubbock</v>
      </c>
      <c r="G130" t="str">
        <f>INDEX('[1]Forecasting Data'!$H$1:$H$1321,MATCH(B:B,'[1]Forecasting Data'!$B$1:$B$1321,0))</f>
        <v>STAR</v>
      </c>
      <c r="H130" t="s">
        <v>120</v>
      </c>
      <c r="I130" s="30">
        <f>_xlfn.IFS(G130="STAR Kids",INDEX('[1]ATLIS Percentages'!D:D,MATCH($H:$H&amp;" "&amp;$F:$F,'[1]ATLIS Percentages'!$A:$A,0)),
G130="STAR+PLUS",INDEX('[1]ATLIS Percentages'!E:E,MATCH($H:$H&amp;" "&amp;$F:$F,'[1]ATLIS Percentages'!$A:$A,0)),
G130="STAR",INDEX('[1]ATLIS Percentages'!F:F,MATCH($H:$H&amp;" "&amp;$F:$F,'[1]ATLIS Percentages'!$A:$A,0)))</f>
        <v>0</v>
      </c>
      <c r="J130" s="31">
        <f t="shared" si="7"/>
        <v>0</v>
      </c>
      <c r="K130" s="31">
        <f t="shared" si="8"/>
        <v>0</v>
      </c>
      <c r="L130" s="31">
        <f>INDEX('[1]IGT Calculation_1stHalf'!J:J,MATCH($B:$B&amp;"-"&amp;$H:$H&amp;"-"&amp;$F:$F&amp;"-"&amp;$G:$G,'[1]IGT Calculation_1stHalf'!A:A,0))</f>
        <v>0</v>
      </c>
      <c r="M130" s="31">
        <f>INDEX('[1]IGT Calculation_1stHalf'!K:K,MATCH(B:B&amp;"-"&amp;H:H&amp;"-"&amp;F:F&amp;"-"&amp;G:G,'[1]IGT Calculation_1stHalf'!A:A,0))</f>
        <v>0</v>
      </c>
      <c r="N130" s="37">
        <f t="shared" si="9"/>
        <v>0</v>
      </c>
      <c r="O130" s="38">
        <f t="shared" si="10"/>
        <v>0</v>
      </c>
    </row>
    <row r="131" spans="1:15" x14ac:dyDescent="0.25">
      <c r="A131" t="str">
        <f t="shared" si="6"/>
        <v>53-Children's-LUBBOCK-STAR</v>
      </c>
      <c r="B131" s="29">
        <v>53</v>
      </c>
      <c r="C131" t="str">
        <f>INDEX('[1]Forecasting Data'!$C$1:$C$1321,MATCH(B:B,'[1]Forecasting Data'!$B$1:$B$1321,0))</f>
        <v>Wellpoint</v>
      </c>
      <c r="D131" s="28">
        <v>24216644.295081925</v>
      </c>
      <c r="E131" t="str">
        <f>INDEX('[1]Forecasting Data'!$F$1:$F$1321,MATCH(B:B,'[1]Forecasting Data'!$B$1:$B$1321,0))</f>
        <v>Wellpoint</v>
      </c>
      <c r="F131" t="str">
        <f>INDEX('[1]Forecasting Data'!$G$1:$G$1321,MATCH(B:B,'[1]Forecasting Data'!$B$1:$B$1321,0))</f>
        <v>LUBBOCK</v>
      </c>
      <c r="G131" t="str">
        <f>INDEX('[1]Forecasting Data'!$H$1:$H$1321,MATCH(B:B,'[1]Forecasting Data'!$B$1:$B$1321,0))</f>
        <v>STAR</v>
      </c>
      <c r="H131" t="s">
        <v>120</v>
      </c>
      <c r="I131" s="30">
        <f>_xlfn.IFS(G131="STAR Kids",INDEX('[1]ATLIS Percentages'!D:D,MATCH($H:$H&amp;" "&amp;$F:$F,'[1]ATLIS Percentages'!$A:$A,0)),
G131="STAR+PLUS",INDEX('[1]ATLIS Percentages'!E:E,MATCH($H:$H&amp;" "&amp;$F:$F,'[1]ATLIS Percentages'!$A:$A,0)),
G131="STAR",INDEX('[1]ATLIS Percentages'!F:F,MATCH($H:$H&amp;" "&amp;$F:$F,'[1]ATLIS Percentages'!$A:$A,0)))</f>
        <v>0</v>
      </c>
      <c r="J131" s="31">
        <f t="shared" si="7"/>
        <v>0</v>
      </c>
      <c r="K131" s="31">
        <f t="shared" si="8"/>
        <v>0</v>
      </c>
      <c r="L131" s="31">
        <f>INDEX('[1]IGT Calculation_1stHalf'!J:J,MATCH($B:$B&amp;"-"&amp;$H:$H&amp;"-"&amp;$F:$F&amp;"-"&amp;$G:$G,'[1]IGT Calculation_1stHalf'!A:A,0))</f>
        <v>0</v>
      </c>
      <c r="M131" s="31">
        <f>INDEX('[1]IGT Calculation_1stHalf'!K:K,MATCH(B:B&amp;"-"&amp;H:H&amp;"-"&amp;F:F&amp;"-"&amp;G:G,'[1]IGT Calculation_1stHalf'!A:A,0))</f>
        <v>0</v>
      </c>
      <c r="N131" s="37">
        <f t="shared" si="9"/>
        <v>0</v>
      </c>
      <c r="O131" s="38">
        <f t="shared" si="10"/>
        <v>0</v>
      </c>
    </row>
    <row r="132" spans="1:15" x14ac:dyDescent="0.25">
      <c r="A132" t="str">
        <f t="shared" si="6"/>
        <v>63-Children's-Tarrant-STAR</v>
      </c>
      <c r="B132" s="29">
        <v>63</v>
      </c>
      <c r="C132" t="str">
        <f>INDEX('[1]Forecasting Data'!$C$1:$C$1321,MATCH(B:B,'[1]Forecasting Data'!$B$1:$B$1321,0))</f>
        <v>Wellpoint</v>
      </c>
      <c r="D132" s="28">
        <v>302362552.90110922</v>
      </c>
      <c r="E132" t="str">
        <f>INDEX('[1]Forecasting Data'!$F$1:$F$1321,MATCH(B:B,'[1]Forecasting Data'!$B$1:$B$1321,0))</f>
        <v>Wellpoint</v>
      </c>
      <c r="F132" t="str">
        <f>INDEX('[1]Forecasting Data'!$G$1:$G$1321,MATCH(B:B,'[1]Forecasting Data'!$B$1:$B$1321,0))</f>
        <v>Tarrant</v>
      </c>
      <c r="G132" t="str">
        <f>INDEX('[1]Forecasting Data'!$H$1:$H$1321,MATCH(B:B,'[1]Forecasting Data'!$B$1:$B$1321,0))</f>
        <v>STAR</v>
      </c>
      <c r="H132" t="s">
        <v>120</v>
      </c>
      <c r="I132" s="30">
        <f>_xlfn.IFS(G132="STAR Kids",INDEX('[1]ATLIS Percentages'!D:D,MATCH($H:$H&amp;" "&amp;$F:$F,'[1]ATLIS Percentages'!$A:$A,0)),
G132="STAR+PLUS",INDEX('[1]ATLIS Percentages'!E:E,MATCH($H:$H&amp;" "&amp;$F:$F,'[1]ATLIS Percentages'!$A:$A,0)),
G132="STAR",INDEX('[1]ATLIS Percentages'!F:F,MATCH($H:$H&amp;" "&amp;$F:$F,'[1]ATLIS Percentages'!$A:$A,0)))</f>
        <v>0</v>
      </c>
      <c r="J132" s="31">
        <f t="shared" si="7"/>
        <v>0</v>
      </c>
      <c r="K132" s="31">
        <f t="shared" si="8"/>
        <v>0</v>
      </c>
      <c r="L132" s="31">
        <f>INDEX('[1]IGT Calculation_1stHalf'!J:J,MATCH($B:$B&amp;"-"&amp;$H:$H&amp;"-"&amp;$F:$F&amp;"-"&amp;$G:$G,'[1]IGT Calculation_1stHalf'!A:A,0))</f>
        <v>0</v>
      </c>
      <c r="M132" s="31">
        <f>INDEX('[1]IGT Calculation_1stHalf'!K:K,MATCH(B:B&amp;"-"&amp;H:H&amp;"-"&amp;F:F&amp;"-"&amp;G:G,'[1]IGT Calculation_1stHalf'!A:A,0))</f>
        <v>0</v>
      </c>
      <c r="N132" s="37">
        <f t="shared" si="9"/>
        <v>0</v>
      </c>
      <c r="O132" s="38">
        <f t="shared" si="10"/>
        <v>0</v>
      </c>
    </row>
    <row r="133" spans="1:15" x14ac:dyDescent="0.25">
      <c r="A133" t="str">
        <f t="shared" ref="A133:A196" si="11">_xlfn.CONCAT(B133,"-",H133,"-",F133,"-",G133)</f>
        <v>66-Children's-Tarrant-STAR</v>
      </c>
      <c r="B133" s="29">
        <v>66</v>
      </c>
      <c r="C133" t="str">
        <f>INDEX('[1]Forecasting Data'!$C$1:$C$1321,MATCH(B:B,'[1]Forecasting Data'!$B$1:$B$1321,0))</f>
        <v>Cook Children's Health Plan</v>
      </c>
      <c r="D133" s="28">
        <v>351107353.77565998</v>
      </c>
      <c r="E133" t="str">
        <f>INDEX('[1]Forecasting Data'!$F$1:$F$1321,MATCH(B:B,'[1]Forecasting Data'!$B$1:$B$1321,0))</f>
        <v>Cook Children's Health Plan</v>
      </c>
      <c r="F133" t="str">
        <f>INDEX('[1]Forecasting Data'!$G$1:$G$1321,MATCH(B:B,'[1]Forecasting Data'!$B$1:$B$1321,0))</f>
        <v>Tarrant</v>
      </c>
      <c r="G133" t="str">
        <f>INDEX('[1]Forecasting Data'!$H$1:$H$1321,MATCH(B:B,'[1]Forecasting Data'!$B$1:$B$1321,0))</f>
        <v>STAR</v>
      </c>
      <c r="H133" t="s">
        <v>120</v>
      </c>
      <c r="I133" s="30">
        <f>_xlfn.IFS(G133="STAR Kids",INDEX('[1]ATLIS Percentages'!D:D,MATCH($H:$H&amp;" "&amp;$F:$F,'[1]ATLIS Percentages'!$A:$A,0)),
G133="STAR+PLUS",INDEX('[1]ATLIS Percentages'!E:E,MATCH($H:$H&amp;" "&amp;$F:$F,'[1]ATLIS Percentages'!$A:$A,0)),
G133="STAR",INDEX('[1]ATLIS Percentages'!F:F,MATCH($H:$H&amp;" "&amp;$F:$F,'[1]ATLIS Percentages'!$A:$A,0)))</f>
        <v>0</v>
      </c>
      <c r="J133" s="31">
        <f t="shared" ref="J133:J196" si="12">ROUND(D133*I133,2)</f>
        <v>0</v>
      </c>
      <c r="K133" s="31">
        <f t="shared" ref="K133:K196" si="13">ROUND(J133*$K$1*1.08,2)</f>
        <v>0</v>
      </c>
      <c r="L133" s="31">
        <f>INDEX('[1]IGT Calculation_1stHalf'!J:J,MATCH($B:$B&amp;"-"&amp;$H:$H&amp;"-"&amp;$F:$F&amp;"-"&amp;$G:$G,'[1]IGT Calculation_1stHalf'!A:A,0))</f>
        <v>0</v>
      </c>
      <c r="M133" s="31">
        <f>INDEX('[1]IGT Calculation_1stHalf'!K:K,MATCH(B:B&amp;"-"&amp;H:H&amp;"-"&amp;F:F&amp;"-"&amp;G:G,'[1]IGT Calculation_1stHalf'!A:A,0))</f>
        <v>0</v>
      </c>
      <c r="N133" s="37">
        <f t="shared" ref="N133:N196" si="14">ROUND(J133-L133,2)</f>
        <v>0</v>
      </c>
      <c r="O133" s="38">
        <f t="shared" ref="O133:O196" si="15">ROUND(N133*$K$1*1.08,2)</f>
        <v>0</v>
      </c>
    </row>
    <row r="134" spans="1:15" x14ac:dyDescent="0.25">
      <c r="A134" t="str">
        <f t="shared" si="11"/>
        <v>67-Children's-Tarrant-STAR</v>
      </c>
      <c r="B134" s="29">
        <v>67</v>
      </c>
      <c r="C134" t="str">
        <f>INDEX('[1]Forecasting Data'!$C$1:$C$1321,MATCH(B:B,'[1]Forecasting Data'!$B$1:$B$1321,0))</f>
        <v>AETNA</v>
      </c>
      <c r="D134" s="28">
        <v>289689176.00321686</v>
      </c>
      <c r="E134" t="str">
        <f>INDEX('[1]Forecasting Data'!$F$1:$F$1321,MATCH(B:B,'[1]Forecasting Data'!$B$1:$B$1321,0))</f>
        <v>AETNA</v>
      </c>
      <c r="F134" t="str">
        <f>INDEX('[1]Forecasting Data'!$G$1:$G$1321,MATCH(B:B,'[1]Forecasting Data'!$B$1:$B$1321,0))</f>
        <v>Tarrant</v>
      </c>
      <c r="G134" t="str">
        <f>INDEX('[1]Forecasting Data'!$H$1:$H$1321,MATCH(B:B,'[1]Forecasting Data'!$B$1:$B$1321,0))</f>
        <v>STAR</v>
      </c>
      <c r="H134" t="s">
        <v>120</v>
      </c>
      <c r="I134" s="30">
        <f>_xlfn.IFS(G134="STAR Kids",INDEX('[1]ATLIS Percentages'!D:D,MATCH($H:$H&amp;" "&amp;$F:$F,'[1]ATLIS Percentages'!$A:$A,0)),
G134="STAR+PLUS",INDEX('[1]ATLIS Percentages'!E:E,MATCH($H:$H&amp;" "&amp;$F:$F,'[1]ATLIS Percentages'!$A:$A,0)),
G134="STAR",INDEX('[1]ATLIS Percentages'!F:F,MATCH($H:$H&amp;" "&amp;$F:$F,'[1]ATLIS Percentages'!$A:$A,0)))</f>
        <v>0</v>
      </c>
      <c r="J134" s="31">
        <f t="shared" si="12"/>
        <v>0</v>
      </c>
      <c r="K134" s="31">
        <f t="shared" si="13"/>
        <v>0</v>
      </c>
      <c r="L134" s="31">
        <f>INDEX('[1]IGT Calculation_1stHalf'!J:J,MATCH($B:$B&amp;"-"&amp;$H:$H&amp;"-"&amp;$F:$F&amp;"-"&amp;$G:$G,'[1]IGT Calculation_1stHalf'!A:A,0))</f>
        <v>0</v>
      </c>
      <c r="M134" s="31">
        <f>INDEX('[1]IGT Calculation_1stHalf'!K:K,MATCH(B:B&amp;"-"&amp;H:H&amp;"-"&amp;F:F&amp;"-"&amp;G:G,'[1]IGT Calculation_1stHalf'!A:A,0))</f>
        <v>0</v>
      </c>
      <c r="N134" s="37">
        <f t="shared" si="14"/>
        <v>0</v>
      </c>
      <c r="O134" s="38">
        <f t="shared" si="15"/>
        <v>0</v>
      </c>
    </row>
    <row r="135" spans="1:15" x14ac:dyDescent="0.25">
      <c r="A135" t="str">
        <f t="shared" si="11"/>
        <v>69-Children's-Tarrant-STAR+PLUS</v>
      </c>
      <c r="B135" s="29">
        <v>69</v>
      </c>
      <c r="C135" t="str">
        <f>INDEX('[1]Forecasting Data'!$C$1:$C$1321,MATCH(B:B,'[1]Forecasting Data'!$B$1:$B$1321,0))</f>
        <v>Wellpoint</v>
      </c>
      <c r="D135" s="28">
        <v>0</v>
      </c>
      <c r="E135" t="str">
        <f>INDEX('[1]Forecasting Data'!$F$1:$F$1321,MATCH(B:B,'[1]Forecasting Data'!$B$1:$B$1321,0))</f>
        <v>Wellpoint</v>
      </c>
      <c r="F135" t="str">
        <f>INDEX('[1]Forecasting Data'!$G$1:$G$1321,MATCH(B:B,'[1]Forecasting Data'!$B$1:$B$1321,0))</f>
        <v>Tarrant</v>
      </c>
      <c r="G135" t="str">
        <f>INDEX('[1]Forecasting Data'!$H$1:$H$1321,MATCH(B:B,'[1]Forecasting Data'!$B$1:$B$1321,0))</f>
        <v>STAR+PLUS</v>
      </c>
      <c r="H135" t="s">
        <v>120</v>
      </c>
      <c r="I135" s="30">
        <f>_xlfn.IFS(G135="STAR Kids",INDEX('[1]ATLIS Percentages'!D:D,MATCH($H:$H&amp;" "&amp;$F:$F,'[1]ATLIS Percentages'!$A:$A,0)),
G135="STAR+PLUS",INDEX('[1]ATLIS Percentages'!E:E,MATCH($H:$H&amp;" "&amp;$F:$F,'[1]ATLIS Percentages'!$A:$A,0)),
G135="STAR",INDEX('[1]ATLIS Percentages'!F:F,MATCH($H:$H&amp;" "&amp;$F:$F,'[1]ATLIS Percentages'!$A:$A,0)))</f>
        <v>0</v>
      </c>
      <c r="J135" s="31">
        <f t="shared" si="12"/>
        <v>0</v>
      </c>
      <c r="K135" s="31">
        <f t="shared" si="13"/>
        <v>0</v>
      </c>
      <c r="L135" s="31">
        <f>INDEX('[1]IGT Calculation_1stHalf'!J:J,MATCH($B:$B&amp;"-"&amp;$H:$H&amp;"-"&amp;$F:$F&amp;"-"&amp;$G:$G,'[1]IGT Calculation_1stHalf'!A:A,0))</f>
        <v>0</v>
      </c>
      <c r="M135" s="31">
        <f>INDEX('[1]IGT Calculation_1stHalf'!K:K,MATCH(B:B&amp;"-"&amp;H:H&amp;"-"&amp;F:F&amp;"-"&amp;G:G,'[1]IGT Calculation_1stHalf'!A:A,0))</f>
        <v>0</v>
      </c>
      <c r="N135" s="37">
        <f t="shared" si="14"/>
        <v>0</v>
      </c>
      <c r="O135" s="38">
        <f t="shared" si="15"/>
        <v>0</v>
      </c>
    </row>
    <row r="136" spans="1:15" x14ac:dyDescent="0.25">
      <c r="A136" t="str">
        <f t="shared" si="11"/>
        <v>71-Children's-Harris-STAR</v>
      </c>
      <c r="B136" s="29">
        <v>71</v>
      </c>
      <c r="C136" t="str">
        <f>INDEX('[1]Forecasting Data'!$C$1:$C$1321,MATCH(B:B,'[1]Forecasting Data'!$B$1:$B$1321,0))</f>
        <v>Wellpoint</v>
      </c>
      <c r="D136" s="28">
        <v>194483547.1098451</v>
      </c>
      <c r="E136" t="str">
        <f>INDEX('[1]Forecasting Data'!$F$1:$F$1321,MATCH(B:B,'[1]Forecasting Data'!$B$1:$B$1321,0))</f>
        <v>Wellpoint</v>
      </c>
      <c r="F136" t="str">
        <f>INDEX('[1]Forecasting Data'!$G$1:$G$1321,MATCH(B:B,'[1]Forecasting Data'!$B$1:$B$1321,0))</f>
        <v>Harris</v>
      </c>
      <c r="G136" t="str">
        <f>INDEX('[1]Forecasting Data'!$H$1:$H$1321,MATCH(B:B,'[1]Forecasting Data'!$B$1:$B$1321,0))</f>
        <v>STAR</v>
      </c>
      <c r="H136" t="s">
        <v>120</v>
      </c>
      <c r="I136" s="30">
        <f>_xlfn.IFS(G136="STAR Kids",INDEX('[1]ATLIS Percentages'!D:D,MATCH($H:$H&amp;" "&amp;$F:$F,'[1]ATLIS Percentages'!$A:$A,0)),
G136="STAR+PLUS",INDEX('[1]ATLIS Percentages'!E:E,MATCH($H:$H&amp;" "&amp;$F:$F,'[1]ATLIS Percentages'!$A:$A,0)),
G136="STAR",INDEX('[1]ATLIS Percentages'!F:F,MATCH($H:$H&amp;" "&amp;$F:$F,'[1]ATLIS Percentages'!$A:$A,0)))</f>
        <v>0</v>
      </c>
      <c r="J136" s="31">
        <f t="shared" si="12"/>
        <v>0</v>
      </c>
      <c r="K136" s="31">
        <f t="shared" si="13"/>
        <v>0</v>
      </c>
      <c r="L136" s="31">
        <f>INDEX('[1]IGT Calculation_1stHalf'!J:J,MATCH($B:$B&amp;"-"&amp;$H:$H&amp;"-"&amp;$F:$F&amp;"-"&amp;$G:$G,'[1]IGT Calculation_1stHalf'!A:A,0))</f>
        <v>0</v>
      </c>
      <c r="M136" s="31">
        <f>INDEX('[1]IGT Calculation_1stHalf'!K:K,MATCH(B:B&amp;"-"&amp;H:H&amp;"-"&amp;F:F&amp;"-"&amp;G:G,'[1]IGT Calculation_1stHalf'!A:A,0))</f>
        <v>0</v>
      </c>
      <c r="N136" s="37">
        <f t="shared" si="14"/>
        <v>0</v>
      </c>
      <c r="O136" s="38">
        <f t="shared" si="15"/>
        <v>0</v>
      </c>
    </row>
    <row r="137" spans="1:15" x14ac:dyDescent="0.25">
      <c r="A137" t="str">
        <f t="shared" si="11"/>
        <v>72-Children's-Harris-STAR</v>
      </c>
      <c r="B137" s="29">
        <v>72</v>
      </c>
      <c r="C137" t="str">
        <f>INDEX('[1]Forecasting Data'!$C$1:$C$1321,MATCH(B:B,'[1]Forecasting Data'!$B$1:$B$1321,0))</f>
        <v>Texas Children's Health Plan</v>
      </c>
      <c r="D137" s="28">
        <v>1137881823.2435136</v>
      </c>
      <c r="E137" t="str">
        <f>INDEX('[1]Forecasting Data'!$F$1:$F$1321,MATCH(B:B,'[1]Forecasting Data'!$B$1:$B$1321,0))</f>
        <v>Texas Children's Health Plan</v>
      </c>
      <c r="F137" t="str">
        <f>INDEX('[1]Forecasting Data'!$G$1:$G$1321,MATCH(B:B,'[1]Forecasting Data'!$B$1:$B$1321,0))</f>
        <v>Harris</v>
      </c>
      <c r="G137" t="str">
        <f>INDEX('[1]Forecasting Data'!$H$1:$H$1321,MATCH(B:B,'[1]Forecasting Data'!$B$1:$B$1321,0))</f>
        <v>STAR</v>
      </c>
      <c r="H137" t="s">
        <v>120</v>
      </c>
      <c r="I137" s="30">
        <f>_xlfn.IFS(G137="STAR Kids",INDEX('[1]ATLIS Percentages'!D:D,MATCH($H:$H&amp;" "&amp;$F:$F,'[1]ATLIS Percentages'!$A:$A,0)),
G137="STAR+PLUS",INDEX('[1]ATLIS Percentages'!E:E,MATCH($H:$H&amp;" "&amp;$F:$F,'[1]ATLIS Percentages'!$A:$A,0)),
G137="STAR",INDEX('[1]ATLIS Percentages'!F:F,MATCH($H:$H&amp;" "&amp;$F:$F,'[1]ATLIS Percentages'!$A:$A,0)))</f>
        <v>0</v>
      </c>
      <c r="J137" s="31">
        <f t="shared" si="12"/>
        <v>0</v>
      </c>
      <c r="K137" s="31">
        <f t="shared" si="13"/>
        <v>0</v>
      </c>
      <c r="L137" s="31">
        <f>INDEX('[1]IGT Calculation_1stHalf'!J:J,MATCH($B:$B&amp;"-"&amp;$H:$H&amp;"-"&amp;$F:$F&amp;"-"&amp;$G:$G,'[1]IGT Calculation_1stHalf'!A:A,0))</f>
        <v>0</v>
      </c>
      <c r="M137" s="31">
        <f>INDEX('[1]IGT Calculation_1stHalf'!K:K,MATCH(B:B&amp;"-"&amp;H:H&amp;"-"&amp;F:F&amp;"-"&amp;G:G,'[1]IGT Calculation_1stHalf'!A:A,0))</f>
        <v>0</v>
      </c>
      <c r="N137" s="37">
        <f t="shared" si="14"/>
        <v>0</v>
      </c>
      <c r="O137" s="38">
        <f t="shared" si="15"/>
        <v>0</v>
      </c>
    </row>
    <row r="138" spans="1:15" x14ac:dyDescent="0.25">
      <c r="A138" t="str">
        <f t="shared" si="11"/>
        <v>79-Children's-Harris-STAR</v>
      </c>
      <c r="B138" s="29">
        <v>79</v>
      </c>
      <c r="C138" t="str">
        <f>INDEX('[1]Forecasting Data'!$C$1:$C$1321,MATCH(B:B,'[1]Forecasting Data'!$B$1:$B$1321,0))</f>
        <v>Community Health Choice</v>
      </c>
      <c r="D138" s="28">
        <v>797949942.53528905</v>
      </c>
      <c r="E138" t="str">
        <f>INDEX('[1]Forecasting Data'!$F$1:$F$1321,MATCH(B:B,'[1]Forecasting Data'!$B$1:$B$1321,0))</f>
        <v>Community Health Choice</v>
      </c>
      <c r="F138" t="str">
        <f>INDEX('[1]Forecasting Data'!$G$1:$G$1321,MATCH(B:B,'[1]Forecasting Data'!$B$1:$B$1321,0))</f>
        <v>Harris</v>
      </c>
      <c r="G138" t="str">
        <f>INDEX('[1]Forecasting Data'!$H$1:$H$1321,MATCH(B:B,'[1]Forecasting Data'!$B$1:$B$1321,0))</f>
        <v>STAR</v>
      </c>
      <c r="H138" t="s">
        <v>120</v>
      </c>
      <c r="I138" s="30">
        <f>_xlfn.IFS(G138="STAR Kids",INDEX('[1]ATLIS Percentages'!D:D,MATCH($H:$H&amp;" "&amp;$F:$F,'[1]ATLIS Percentages'!$A:$A,0)),
G138="STAR+PLUS",INDEX('[1]ATLIS Percentages'!E:E,MATCH($H:$H&amp;" "&amp;$F:$F,'[1]ATLIS Percentages'!$A:$A,0)),
G138="STAR",INDEX('[1]ATLIS Percentages'!F:F,MATCH($H:$H&amp;" "&amp;$F:$F,'[1]ATLIS Percentages'!$A:$A,0)))</f>
        <v>0</v>
      </c>
      <c r="J138" s="31">
        <f t="shared" si="12"/>
        <v>0</v>
      </c>
      <c r="K138" s="31">
        <f t="shared" si="13"/>
        <v>0</v>
      </c>
      <c r="L138" s="31">
        <f>INDEX('[1]IGT Calculation_1stHalf'!J:J,MATCH($B:$B&amp;"-"&amp;$H:$H&amp;"-"&amp;$F:$F&amp;"-"&amp;$G:$G,'[1]IGT Calculation_1stHalf'!A:A,0))</f>
        <v>0</v>
      </c>
      <c r="M138" s="31">
        <f>INDEX('[1]IGT Calculation_1stHalf'!K:K,MATCH(B:B&amp;"-"&amp;H:H&amp;"-"&amp;F:F&amp;"-"&amp;G:G,'[1]IGT Calculation_1stHalf'!A:A,0))</f>
        <v>0</v>
      </c>
      <c r="N138" s="37">
        <f t="shared" si="14"/>
        <v>0</v>
      </c>
      <c r="O138" s="38">
        <f t="shared" si="15"/>
        <v>0</v>
      </c>
    </row>
    <row r="139" spans="1:15" x14ac:dyDescent="0.25">
      <c r="A139" t="str">
        <f t="shared" si="11"/>
        <v>82-Children's-Nueces-STAR</v>
      </c>
      <c r="B139" s="29">
        <v>82</v>
      </c>
      <c r="C139" t="str">
        <f>INDEX('[1]Forecasting Data'!$C$1:$C$1321,MATCH(B:B,'[1]Forecasting Data'!$B$1:$B$1321,0))</f>
        <v>Driscoll Children's Health Plan</v>
      </c>
      <c r="D139" s="28">
        <v>286882799.78501832</v>
      </c>
      <c r="E139" t="str">
        <f>INDEX('[1]Forecasting Data'!$F$1:$F$1321,MATCH(B:B,'[1]Forecasting Data'!$B$1:$B$1321,0))</f>
        <v>Driscoll Children's Health Plan</v>
      </c>
      <c r="F139" t="str">
        <f>INDEX('[1]Forecasting Data'!$G$1:$G$1321,MATCH(B:B,'[1]Forecasting Data'!$B$1:$B$1321,0))</f>
        <v>Nueces</v>
      </c>
      <c r="G139" t="str">
        <f>INDEX('[1]Forecasting Data'!$H$1:$H$1321,MATCH(B:B,'[1]Forecasting Data'!$B$1:$B$1321,0))</f>
        <v>STAR</v>
      </c>
      <c r="H139" t="s">
        <v>120</v>
      </c>
      <c r="I139" s="30">
        <f>_xlfn.IFS(G139="STAR Kids",INDEX('[1]ATLIS Percentages'!D:D,MATCH($H:$H&amp;" "&amp;$F:$F,'[1]ATLIS Percentages'!$A:$A,0)),
G139="STAR+PLUS",INDEX('[1]ATLIS Percentages'!E:E,MATCH($H:$H&amp;" "&amp;$F:$F,'[1]ATLIS Percentages'!$A:$A,0)),
G139="STAR",INDEX('[1]ATLIS Percentages'!F:F,MATCH($H:$H&amp;" "&amp;$F:$F,'[1]ATLIS Percentages'!$A:$A,0)))</f>
        <v>4.4389343447936998E-2</v>
      </c>
      <c r="J139" s="31">
        <f t="shared" si="12"/>
        <v>12734539.130000001</v>
      </c>
      <c r="K139" s="31">
        <f t="shared" si="13"/>
        <v>5499945.5700000003</v>
      </c>
      <c r="L139" s="31">
        <f>INDEX('[1]IGT Calculation_1stHalf'!J:J,MATCH($B:$B&amp;"-"&amp;$H:$H&amp;"-"&amp;$F:$F&amp;"-"&amp;$G:$G,'[1]IGT Calculation_1stHalf'!A:A,0))</f>
        <v>6439242.0599999996</v>
      </c>
      <c r="M139" s="31">
        <f>INDEX('[1]IGT Calculation_1stHalf'!K:K,MATCH(B:B&amp;"-"&amp;H:H&amp;"-"&amp;F:F&amp;"-"&amp;G:G,'[1]IGT Calculation_1stHalf'!A:A,0))</f>
        <v>2781057.13</v>
      </c>
      <c r="N139" s="37">
        <f t="shared" si="14"/>
        <v>6295297.0700000003</v>
      </c>
      <c r="O139" s="38">
        <f t="shared" si="15"/>
        <v>2718888.44</v>
      </c>
    </row>
    <row r="140" spans="1:15" x14ac:dyDescent="0.25">
      <c r="A140" t="str">
        <f t="shared" si="11"/>
        <v>83-Children's-Nueces-STAR</v>
      </c>
      <c r="B140" s="29">
        <v>83</v>
      </c>
      <c r="C140" t="str">
        <f>INDEX('[1]Forecasting Data'!$C$1:$C$1321,MATCH(B:B,'[1]Forecasting Data'!$B$1:$B$1321,0))</f>
        <v>Superior Health Plan</v>
      </c>
      <c r="D140" s="28">
        <v>84364643.460140675</v>
      </c>
      <c r="E140" t="str">
        <f>INDEX('[1]Forecasting Data'!$F$1:$F$1321,MATCH(B:B,'[1]Forecasting Data'!$B$1:$B$1321,0))</f>
        <v>Superior Health Plan</v>
      </c>
      <c r="F140" t="str">
        <f>INDEX('[1]Forecasting Data'!$G$1:$G$1321,MATCH(B:B,'[1]Forecasting Data'!$B$1:$B$1321,0))</f>
        <v>Nueces</v>
      </c>
      <c r="G140" t="str">
        <f>INDEX('[1]Forecasting Data'!$H$1:$H$1321,MATCH(B:B,'[1]Forecasting Data'!$B$1:$B$1321,0))</f>
        <v>STAR</v>
      </c>
      <c r="H140" t="s">
        <v>120</v>
      </c>
      <c r="I140" s="30">
        <f>_xlfn.IFS(G140="STAR Kids",INDEX('[1]ATLIS Percentages'!D:D,MATCH($H:$H&amp;" "&amp;$F:$F,'[1]ATLIS Percentages'!$A:$A,0)),
G140="STAR+PLUS",INDEX('[1]ATLIS Percentages'!E:E,MATCH($H:$H&amp;" "&amp;$F:$F,'[1]ATLIS Percentages'!$A:$A,0)),
G140="STAR",INDEX('[1]ATLIS Percentages'!F:F,MATCH($H:$H&amp;" "&amp;$F:$F,'[1]ATLIS Percentages'!$A:$A,0)))</f>
        <v>4.4389343447936998E-2</v>
      </c>
      <c r="J140" s="31">
        <f t="shared" si="12"/>
        <v>3744891.13</v>
      </c>
      <c r="K140" s="31">
        <f t="shared" si="13"/>
        <v>1617388.52</v>
      </c>
      <c r="L140" s="31">
        <f>INDEX('[1]IGT Calculation_1stHalf'!J:J,MATCH($B:$B&amp;"-"&amp;$H:$H&amp;"-"&amp;$F:$F&amp;"-"&amp;$G:$G,'[1]IGT Calculation_1stHalf'!A:A,0))</f>
        <v>1891335.08</v>
      </c>
      <c r="M140" s="31">
        <f>INDEX('[1]IGT Calculation_1stHalf'!K:K,MATCH(B:B&amp;"-"&amp;H:H&amp;"-"&amp;F:F&amp;"-"&amp;G:G,'[1]IGT Calculation_1stHalf'!A:A,0))</f>
        <v>816852.49</v>
      </c>
      <c r="N140" s="37">
        <f t="shared" si="14"/>
        <v>1853556.05</v>
      </c>
      <c r="O140" s="38">
        <f t="shared" si="15"/>
        <v>800536.03</v>
      </c>
    </row>
    <row r="141" spans="1:15" x14ac:dyDescent="0.25">
      <c r="A141" t="str">
        <f t="shared" si="11"/>
        <v>85-Children's-Nueces-STAR+PLUS</v>
      </c>
      <c r="B141" s="29">
        <v>85</v>
      </c>
      <c r="C141" t="str">
        <f>INDEX('[1]Forecasting Data'!$C$1:$C$1321,MATCH(B:B,'[1]Forecasting Data'!$B$1:$B$1321,0))</f>
        <v>UnitedHealthCare Community Plan</v>
      </c>
      <c r="D141" s="28">
        <v>0</v>
      </c>
      <c r="E141" t="str">
        <f>INDEX('[1]Forecasting Data'!$F$1:$F$1321,MATCH(B:B,'[1]Forecasting Data'!$B$1:$B$1321,0))</f>
        <v>UnitedHealthCare Community Plan</v>
      </c>
      <c r="F141" t="str">
        <f>INDEX('[1]Forecasting Data'!$G$1:$G$1321,MATCH(B:B,'[1]Forecasting Data'!$B$1:$B$1321,0))</f>
        <v>Nueces</v>
      </c>
      <c r="G141" t="str">
        <f>INDEX('[1]Forecasting Data'!$H$1:$H$1321,MATCH(B:B,'[1]Forecasting Data'!$B$1:$B$1321,0))</f>
        <v>STAR+PLUS</v>
      </c>
      <c r="H141" t="s">
        <v>120</v>
      </c>
      <c r="I141" s="30">
        <f>_xlfn.IFS(G141="STAR Kids",INDEX('[1]ATLIS Percentages'!D:D,MATCH($H:$H&amp;" "&amp;$F:$F,'[1]ATLIS Percentages'!$A:$A,0)),
G141="STAR+PLUS",INDEX('[1]ATLIS Percentages'!E:E,MATCH($H:$H&amp;" "&amp;$F:$F,'[1]ATLIS Percentages'!$A:$A,0)),
G141="STAR",INDEX('[1]ATLIS Percentages'!F:F,MATCH($H:$H&amp;" "&amp;$F:$F,'[1]ATLIS Percentages'!$A:$A,0)))</f>
        <v>0</v>
      </c>
      <c r="J141" s="31">
        <f t="shared" si="12"/>
        <v>0</v>
      </c>
      <c r="K141" s="31">
        <f t="shared" si="13"/>
        <v>0</v>
      </c>
      <c r="L141" s="31">
        <f>INDEX('[1]IGT Calculation_1stHalf'!J:J,MATCH($B:$B&amp;"-"&amp;$H:$H&amp;"-"&amp;$F:$F&amp;"-"&amp;$G:$G,'[1]IGT Calculation_1stHalf'!A:A,0))</f>
        <v>0</v>
      </c>
      <c r="M141" s="31">
        <f>INDEX('[1]IGT Calculation_1stHalf'!K:K,MATCH(B:B&amp;"-"&amp;H:H&amp;"-"&amp;F:F&amp;"-"&amp;G:G,'[1]IGT Calculation_1stHalf'!A:A,0))</f>
        <v>0</v>
      </c>
      <c r="N141" s="37">
        <f t="shared" si="14"/>
        <v>0</v>
      </c>
      <c r="O141" s="38">
        <f t="shared" si="15"/>
        <v>0</v>
      </c>
    </row>
    <row r="142" spans="1:15" x14ac:dyDescent="0.25">
      <c r="A142" t="str">
        <f t="shared" si="11"/>
        <v>86-Children's-NUECES-STAR+PLUS</v>
      </c>
      <c r="B142" s="29">
        <v>86</v>
      </c>
      <c r="C142" t="str">
        <f>INDEX('[1]Forecasting Data'!$C$1:$C$1321,MATCH(B:B,'[1]Forecasting Data'!$B$1:$B$1321,0))</f>
        <v>Superior Health Plan</v>
      </c>
      <c r="D142" s="28">
        <v>307357563.86985391</v>
      </c>
      <c r="E142" t="str">
        <f>INDEX('[1]Forecasting Data'!$F$1:$F$1321,MATCH(B:B,'[1]Forecasting Data'!$B$1:$B$1321,0))</f>
        <v>Superior Health Plan</v>
      </c>
      <c r="F142" t="str">
        <f>INDEX('[1]Forecasting Data'!$G$1:$G$1321,MATCH(B:B,'[1]Forecasting Data'!$B$1:$B$1321,0))</f>
        <v>NUECES</v>
      </c>
      <c r="G142" t="str">
        <f>INDEX('[1]Forecasting Data'!$H$1:$H$1321,MATCH(B:B,'[1]Forecasting Data'!$B$1:$B$1321,0))</f>
        <v>STAR+PLUS</v>
      </c>
      <c r="H142" t="s">
        <v>120</v>
      </c>
      <c r="I142" s="30">
        <f>_xlfn.IFS(G142="STAR Kids",INDEX('[1]ATLIS Percentages'!D:D,MATCH($H:$H&amp;" "&amp;$F:$F,'[1]ATLIS Percentages'!$A:$A,0)),
G142="STAR+PLUS",INDEX('[1]ATLIS Percentages'!E:E,MATCH($H:$H&amp;" "&amp;$F:$F,'[1]ATLIS Percentages'!$A:$A,0)),
G142="STAR",INDEX('[1]ATLIS Percentages'!F:F,MATCH($H:$H&amp;" "&amp;$F:$F,'[1]ATLIS Percentages'!$A:$A,0)))</f>
        <v>0</v>
      </c>
      <c r="J142" s="31">
        <f t="shared" si="12"/>
        <v>0</v>
      </c>
      <c r="K142" s="31">
        <f t="shared" si="13"/>
        <v>0</v>
      </c>
      <c r="L142" s="31">
        <f>INDEX('[1]IGT Calculation_1stHalf'!J:J,MATCH($B:$B&amp;"-"&amp;$H:$H&amp;"-"&amp;$F:$F&amp;"-"&amp;$G:$G,'[1]IGT Calculation_1stHalf'!A:A,0))</f>
        <v>0</v>
      </c>
      <c r="M142" s="31">
        <f>INDEX('[1]IGT Calculation_1stHalf'!K:K,MATCH(B:B&amp;"-"&amp;H:H&amp;"-"&amp;F:F&amp;"-"&amp;G:G,'[1]IGT Calculation_1stHalf'!A:A,0))</f>
        <v>0</v>
      </c>
      <c r="N142" s="37">
        <f t="shared" si="14"/>
        <v>0</v>
      </c>
      <c r="O142" s="38">
        <f t="shared" si="15"/>
        <v>0</v>
      </c>
    </row>
    <row r="143" spans="1:15" x14ac:dyDescent="0.25">
      <c r="A143" t="str">
        <f t="shared" si="11"/>
        <v>90-Children's-Dallas-STAR</v>
      </c>
      <c r="B143" s="29">
        <v>90</v>
      </c>
      <c r="C143" t="str">
        <f>INDEX('[1]Forecasting Data'!$C$1:$C$1321,MATCH(B:B,'[1]Forecasting Data'!$B$1:$B$1321,0))</f>
        <v>Wellpoint</v>
      </c>
      <c r="D143" s="28">
        <v>681912518.65225732</v>
      </c>
      <c r="E143" t="str">
        <f>INDEX('[1]Forecasting Data'!$F$1:$F$1321,MATCH(B:B,'[1]Forecasting Data'!$B$1:$B$1321,0))</f>
        <v>Wellpoint</v>
      </c>
      <c r="F143" t="str">
        <f>INDEX('[1]Forecasting Data'!$G$1:$G$1321,MATCH(B:B,'[1]Forecasting Data'!$B$1:$B$1321,0))</f>
        <v>Dallas</v>
      </c>
      <c r="G143" t="str">
        <f>INDEX('[1]Forecasting Data'!$H$1:$H$1321,MATCH(B:B,'[1]Forecasting Data'!$B$1:$B$1321,0))</f>
        <v>STAR</v>
      </c>
      <c r="H143" t="s">
        <v>120</v>
      </c>
      <c r="I143" s="30">
        <f>_xlfn.IFS(G143="STAR Kids",INDEX('[1]ATLIS Percentages'!D:D,MATCH($H:$H&amp;" "&amp;$F:$F,'[1]ATLIS Percentages'!$A:$A,0)),
G143="STAR+PLUS",INDEX('[1]ATLIS Percentages'!E:E,MATCH($H:$H&amp;" "&amp;$F:$F,'[1]ATLIS Percentages'!$A:$A,0)),
G143="STAR",INDEX('[1]ATLIS Percentages'!F:F,MATCH($H:$H&amp;" "&amp;$F:$F,'[1]ATLIS Percentages'!$A:$A,0)))</f>
        <v>2.3996712949541366E-2</v>
      </c>
      <c r="J143" s="31">
        <f t="shared" si="12"/>
        <v>16363658.970000001</v>
      </c>
      <c r="K143" s="31">
        <f t="shared" si="13"/>
        <v>7067333.4000000004</v>
      </c>
      <c r="L143" s="31">
        <f>INDEX('[1]IGT Calculation_1stHalf'!J:J,MATCH($B:$B&amp;"-"&amp;$H:$H&amp;"-"&amp;$F:$F&amp;"-"&amp;$G:$G,'[1]IGT Calculation_1stHalf'!A:A,0))</f>
        <v>8531300.1400000006</v>
      </c>
      <c r="M143" s="31">
        <f>INDEX('[1]IGT Calculation_1stHalf'!K:K,MATCH(B:B&amp;"-"&amp;H:H&amp;"-"&amp;F:F&amp;"-"&amp;G:G,'[1]IGT Calculation_1stHalf'!A:A,0))</f>
        <v>3684600.28</v>
      </c>
      <c r="N143" s="37">
        <f t="shared" si="14"/>
        <v>7832358.8300000001</v>
      </c>
      <c r="O143" s="38">
        <f t="shared" si="15"/>
        <v>3382733.12</v>
      </c>
    </row>
    <row r="144" spans="1:15" x14ac:dyDescent="0.25">
      <c r="A144" t="str">
        <f t="shared" si="11"/>
        <v>93-Children's-Dallas-STAR</v>
      </c>
      <c r="B144" s="29">
        <v>93</v>
      </c>
      <c r="C144" t="str">
        <f>INDEX('[1]Forecasting Data'!$C$1:$C$1321,MATCH(B:B,'[1]Forecasting Data'!$B$1:$B$1321,0))</f>
        <v>Parkland Community Health Plan</v>
      </c>
      <c r="D144" s="28">
        <v>531607024.91889703</v>
      </c>
      <c r="E144" t="str">
        <f>INDEX('[1]Forecasting Data'!$F$1:$F$1321,MATCH(B:B,'[1]Forecasting Data'!$B$1:$B$1321,0))</f>
        <v>Parkland Community Health Plan</v>
      </c>
      <c r="F144" t="str">
        <f>INDEX('[1]Forecasting Data'!$G$1:$G$1321,MATCH(B:B,'[1]Forecasting Data'!$B$1:$B$1321,0))</f>
        <v>Dallas</v>
      </c>
      <c r="G144" t="str">
        <f>INDEX('[1]Forecasting Data'!$H$1:$H$1321,MATCH(B:B,'[1]Forecasting Data'!$B$1:$B$1321,0))</f>
        <v>STAR</v>
      </c>
      <c r="H144" t="s">
        <v>120</v>
      </c>
      <c r="I144" s="30">
        <f>_xlfn.IFS(G144="STAR Kids",INDEX('[1]ATLIS Percentages'!D:D,MATCH($H:$H&amp;" "&amp;$F:$F,'[1]ATLIS Percentages'!$A:$A,0)),
G144="STAR+PLUS",INDEX('[1]ATLIS Percentages'!E:E,MATCH($H:$H&amp;" "&amp;$F:$F,'[1]ATLIS Percentages'!$A:$A,0)),
G144="STAR",INDEX('[1]ATLIS Percentages'!F:F,MATCH($H:$H&amp;" "&amp;$F:$F,'[1]ATLIS Percentages'!$A:$A,0)))</f>
        <v>2.3996712949541366E-2</v>
      </c>
      <c r="J144" s="31">
        <f t="shared" si="12"/>
        <v>12756821.18</v>
      </c>
      <c r="K144" s="31">
        <f t="shared" si="13"/>
        <v>5509569.0099999998</v>
      </c>
      <c r="L144" s="31">
        <f>INDEX('[1]IGT Calculation_1stHalf'!J:J,MATCH($B:$B&amp;"-"&amp;$H:$H&amp;"-"&amp;$F:$F&amp;"-"&amp;$G:$G,'[1]IGT Calculation_1stHalf'!A:A,0))</f>
        <v>6322084.4500000002</v>
      </c>
      <c r="M144" s="31">
        <f>INDEX('[1]IGT Calculation_1stHalf'!K:K,MATCH(B:B&amp;"-"&amp;H:H&amp;"-"&amp;F:F&amp;"-"&amp;G:G,'[1]IGT Calculation_1stHalf'!A:A,0))</f>
        <v>2730457.7</v>
      </c>
      <c r="N144" s="37">
        <f t="shared" si="14"/>
        <v>6434736.7300000004</v>
      </c>
      <c r="O144" s="38">
        <f t="shared" si="15"/>
        <v>2779111.32</v>
      </c>
    </row>
    <row r="145" spans="1:15" x14ac:dyDescent="0.25">
      <c r="A145" t="str">
        <f t="shared" si="11"/>
        <v>95-Children's-DALLAS-STAR</v>
      </c>
      <c r="B145" s="29">
        <v>95</v>
      </c>
      <c r="C145" t="str">
        <f>INDEX('[1]Forecasting Data'!$C$1:$C$1321,MATCH(B:B,'[1]Forecasting Data'!$B$1:$B$1321,0))</f>
        <v>Molina Healthcare of Texas</v>
      </c>
      <c r="D145" s="28">
        <v>153358858.00024587</v>
      </c>
      <c r="E145" t="str">
        <f>INDEX('[1]Forecasting Data'!$F$1:$F$1321,MATCH(B:B,'[1]Forecasting Data'!$B$1:$B$1321,0))</f>
        <v>Molina Healthcare of Texas</v>
      </c>
      <c r="F145" t="str">
        <f>INDEX('[1]Forecasting Data'!$G$1:$G$1321,MATCH(B:B,'[1]Forecasting Data'!$B$1:$B$1321,0))</f>
        <v>DALLAS</v>
      </c>
      <c r="G145" t="str">
        <f>INDEX('[1]Forecasting Data'!$H$1:$H$1321,MATCH(B:B,'[1]Forecasting Data'!$B$1:$B$1321,0))</f>
        <v>STAR</v>
      </c>
      <c r="H145" t="s">
        <v>120</v>
      </c>
      <c r="I145" s="30">
        <f>_xlfn.IFS(G145="STAR Kids",INDEX('[1]ATLIS Percentages'!D:D,MATCH($H:$H&amp;" "&amp;$F:$F,'[1]ATLIS Percentages'!$A:$A,0)),
G145="STAR+PLUS",INDEX('[1]ATLIS Percentages'!E:E,MATCH($H:$H&amp;" "&amp;$F:$F,'[1]ATLIS Percentages'!$A:$A,0)),
G145="STAR",INDEX('[1]ATLIS Percentages'!F:F,MATCH($H:$H&amp;" "&amp;$F:$F,'[1]ATLIS Percentages'!$A:$A,0)))</f>
        <v>2.3996712949541366E-2</v>
      </c>
      <c r="J145" s="31">
        <f t="shared" si="12"/>
        <v>3680108.49</v>
      </c>
      <c r="K145" s="31">
        <f t="shared" si="13"/>
        <v>1589409.42</v>
      </c>
      <c r="L145" s="31">
        <f>INDEX('[1]IGT Calculation_1stHalf'!J:J,MATCH($B:$B&amp;"-"&amp;$H:$H&amp;"-"&amp;$F:$F&amp;"-"&amp;$G:$G,'[1]IGT Calculation_1stHalf'!A:A,0))</f>
        <v>1643744.52</v>
      </c>
      <c r="M145" s="31">
        <f>INDEX('[1]IGT Calculation_1stHalf'!K:K,MATCH(B:B&amp;"-"&amp;H:H&amp;"-"&amp;F:F&amp;"-"&amp;G:G,'[1]IGT Calculation_1stHalf'!A:A,0))</f>
        <v>709920.11</v>
      </c>
      <c r="N145" s="37">
        <f t="shared" si="14"/>
        <v>2036363.97</v>
      </c>
      <c r="O145" s="38">
        <f t="shared" si="15"/>
        <v>879489.31</v>
      </c>
    </row>
    <row r="146" spans="1:15" x14ac:dyDescent="0.25">
      <c r="A146" t="str">
        <f t="shared" si="11"/>
        <v>1A-Children's-Travis-STAR</v>
      </c>
      <c r="B146" s="4" t="s">
        <v>67</v>
      </c>
      <c r="C146" t="str">
        <f>INDEX('[1]Forecasting Data'!$C$1:$C$1321,MATCH(B:B,'[1]Forecasting Data'!$B$1:$B$1321,0))</f>
        <v>Dell Children's Health Plan</v>
      </c>
      <c r="D146" s="28">
        <v>73197764.632494986</v>
      </c>
      <c r="E146" t="str">
        <f>INDEX('[1]Forecasting Data'!$F$1:$F$1321,MATCH(B:B,'[1]Forecasting Data'!$B$1:$B$1321,0))</f>
        <v>Dell Children's Health Plan</v>
      </c>
      <c r="F146" t="str">
        <f>INDEX('[1]Forecasting Data'!$G$1:$G$1321,MATCH(B:B,'[1]Forecasting Data'!$B$1:$B$1321,0))</f>
        <v>Travis</v>
      </c>
      <c r="G146" t="str">
        <f>INDEX('[1]Forecasting Data'!$H$1:$H$1321,MATCH(B:B,'[1]Forecasting Data'!$B$1:$B$1321,0))</f>
        <v>STAR</v>
      </c>
      <c r="H146" t="s">
        <v>120</v>
      </c>
      <c r="I146" s="30">
        <f>_xlfn.IFS(G146="STAR Kids",INDEX('[1]ATLIS Percentages'!D:D,MATCH($H:$H&amp;" "&amp;$F:$F,'[1]ATLIS Percentages'!$A:$A,0)),
G146="STAR+PLUS",INDEX('[1]ATLIS Percentages'!E:E,MATCH($H:$H&amp;" "&amp;$F:$F,'[1]ATLIS Percentages'!$A:$A,0)),
G146="STAR",INDEX('[1]ATLIS Percentages'!F:F,MATCH($H:$H&amp;" "&amp;$F:$F,'[1]ATLIS Percentages'!$A:$A,0)))</f>
        <v>0</v>
      </c>
      <c r="J146" s="31">
        <f t="shared" si="12"/>
        <v>0</v>
      </c>
      <c r="K146" s="31">
        <f t="shared" si="13"/>
        <v>0</v>
      </c>
      <c r="L146" s="31">
        <f>INDEX('[1]IGT Calculation_1stHalf'!J:J,MATCH($B:$B&amp;"-"&amp;$H:$H&amp;"-"&amp;$F:$F&amp;"-"&amp;$G:$G,'[1]IGT Calculation_1stHalf'!A:A,0))</f>
        <v>0</v>
      </c>
      <c r="M146" s="31">
        <f>INDEX('[1]IGT Calculation_1stHalf'!K:K,MATCH(B:B&amp;"-"&amp;H:H&amp;"-"&amp;F:F&amp;"-"&amp;G:G,'[1]IGT Calculation_1stHalf'!A:A,0))</f>
        <v>0</v>
      </c>
      <c r="N146" s="37">
        <f t="shared" si="14"/>
        <v>0</v>
      </c>
      <c r="O146" s="38">
        <f t="shared" si="15"/>
        <v>0</v>
      </c>
    </row>
    <row r="147" spans="1:15" x14ac:dyDescent="0.25">
      <c r="A147" t="str">
        <f t="shared" si="11"/>
        <v>1P-Children's-TRAVIS-STAR</v>
      </c>
      <c r="B147" s="4" t="s">
        <v>53</v>
      </c>
      <c r="C147" t="str">
        <f>INDEX('[1]Forecasting Data'!$C$1:$C$1321,MATCH(B:B,'[1]Forecasting Data'!$B$1:$B$1321,0))</f>
        <v>BlueCross BlueShield</v>
      </c>
      <c r="D147" s="28">
        <v>119286250.02137092</v>
      </c>
      <c r="E147" t="str">
        <f>INDEX('[1]Forecasting Data'!$F$1:$F$1321,MATCH(B:B,'[1]Forecasting Data'!$B$1:$B$1321,0))</f>
        <v>BlueCross BlueShield</v>
      </c>
      <c r="F147" t="str">
        <f>INDEX('[1]Forecasting Data'!$G$1:$G$1321,MATCH(B:B,'[1]Forecasting Data'!$B$1:$B$1321,0))</f>
        <v>TRAVIS</v>
      </c>
      <c r="G147" t="str">
        <f>INDEX('[1]Forecasting Data'!$H$1:$H$1321,MATCH(B:B,'[1]Forecasting Data'!$B$1:$B$1321,0))</f>
        <v>STAR</v>
      </c>
      <c r="H147" t="s">
        <v>120</v>
      </c>
      <c r="I147" s="30">
        <f>_xlfn.IFS(G147="STAR Kids",INDEX('[1]ATLIS Percentages'!D:D,MATCH($H:$H&amp;" "&amp;$F:$F,'[1]ATLIS Percentages'!$A:$A,0)),
G147="STAR+PLUS",INDEX('[1]ATLIS Percentages'!E:E,MATCH($H:$H&amp;" "&amp;$F:$F,'[1]ATLIS Percentages'!$A:$A,0)),
G147="STAR",INDEX('[1]ATLIS Percentages'!F:F,MATCH($H:$H&amp;" "&amp;$F:$F,'[1]ATLIS Percentages'!$A:$A,0)))</f>
        <v>0</v>
      </c>
      <c r="J147" s="31">
        <f t="shared" si="12"/>
        <v>0</v>
      </c>
      <c r="K147" s="31">
        <f t="shared" si="13"/>
        <v>0</v>
      </c>
      <c r="L147" s="31">
        <f>INDEX('[1]IGT Calculation_1stHalf'!J:J,MATCH($B:$B&amp;"-"&amp;$H:$H&amp;"-"&amp;$F:$F&amp;"-"&amp;$G:$G,'[1]IGT Calculation_1stHalf'!A:A,0))</f>
        <v>0</v>
      </c>
      <c r="M147" s="31">
        <f>INDEX('[1]IGT Calculation_1stHalf'!K:K,MATCH(B:B&amp;"-"&amp;H:H&amp;"-"&amp;F:F&amp;"-"&amp;G:G,'[1]IGT Calculation_1stHalf'!A:A,0))</f>
        <v>0</v>
      </c>
      <c r="N147" s="37">
        <f t="shared" si="14"/>
        <v>0</v>
      </c>
      <c r="O147" s="38">
        <f t="shared" si="15"/>
        <v>0</v>
      </c>
    </row>
    <row r="148" spans="1:15" x14ac:dyDescent="0.25">
      <c r="A148" t="str">
        <f t="shared" si="11"/>
        <v>2Q-Children's-Nueces-STAR</v>
      </c>
      <c r="B148" s="4" t="s">
        <v>38</v>
      </c>
      <c r="C148" t="str">
        <f>INDEX('[1]Forecasting Data'!$C$1:$C$1321,MATCH(B:B,'[1]Forecasting Data'!$B$1:$B$1321,0))</f>
        <v>UnitedHealthCare Community Plan</v>
      </c>
      <c r="D148" s="28">
        <v>10358618.466629151</v>
      </c>
      <c r="E148" t="str">
        <f>INDEX('[1]Forecasting Data'!$F$1:$F$1321,MATCH(B:B,'[1]Forecasting Data'!$B$1:$B$1321,0))</f>
        <v>UnitedHealthCare Community Plan</v>
      </c>
      <c r="F148" t="str">
        <f>INDEX('[1]Forecasting Data'!$G$1:$G$1321,MATCH(B:B,'[1]Forecasting Data'!$B$1:$B$1321,0))</f>
        <v>Nueces</v>
      </c>
      <c r="G148" t="str">
        <f>INDEX('[1]Forecasting Data'!$H$1:$H$1321,MATCH(B:B,'[1]Forecasting Data'!$B$1:$B$1321,0))</f>
        <v>STAR</v>
      </c>
      <c r="H148" t="s">
        <v>120</v>
      </c>
      <c r="I148" s="30">
        <f>_xlfn.IFS(G148="STAR Kids",INDEX('[1]ATLIS Percentages'!D:D,MATCH($H:$H&amp;" "&amp;$F:$F,'[1]ATLIS Percentages'!$A:$A,0)),
G148="STAR+PLUS",INDEX('[1]ATLIS Percentages'!E:E,MATCH($H:$H&amp;" "&amp;$F:$F,'[1]ATLIS Percentages'!$A:$A,0)),
G148="STAR",INDEX('[1]ATLIS Percentages'!F:F,MATCH($H:$H&amp;" "&amp;$F:$F,'[1]ATLIS Percentages'!$A:$A,0)))</f>
        <v>4.4389343447936998E-2</v>
      </c>
      <c r="J148" s="31">
        <f t="shared" si="12"/>
        <v>459812.27</v>
      </c>
      <c r="K148" s="31">
        <f t="shared" si="13"/>
        <v>198589.24</v>
      </c>
      <c r="L148" s="31">
        <f>INDEX('[1]IGT Calculation_1stHalf'!J:J,MATCH($B:$B&amp;"-"&amp;$H:$H&amp;"-"&amp;$F:$F&amp;"-"&amp;$G:$G,'[1]IGT Calculation_1stHalf'!A:A,0))</f>
        <v>233388.25</v>
      </c>
      <c r="M148" s="31">
        <f>INDEX('[1]IGT Calculation_1stHalf'!K:K,MATCH(B:B&amp;"-"&amp;H:H&amp;"-"&amp;F:F&amp;"-"&amp;G:G,'[1]IGT Calculation_1stHalf'!A:A,0))</f>
        <v>100798.52</v>
      </c>
      <c r="N148" s="37">
        <f t="shared" si="14"/>
        <v>226424.02</v>
      </c>
      <c r="O148" s="38">
        <f t="shared" si="15"/>
        <v>97790.720000000001</v>
      </c>
    </row>
    <row r="149" spans="1:15" x14ac:dyDescent="0.25">
      <c r="A149" t="str">
        <f t="shared" si="11"/>
        <v>5A-Children's-LUBBOCK-STAR+PLUS</v>
      </c>
      <c r="B149" s="4" t="s">
        <v>76</v>
      </c>
      <c r="C149" t="str">
        <f>INDEX('[1]Forecasting Data'!$C$1:$C$1321,MATCH(B:B,'[1]Forecasting Data'!$B$1:$B$1321,0))</f>
        <v>Wellpoint</v>
      </c>
      <c r="D149" s="28">
        <v>100113437.08870383</v>
      </c>
      <c r="E149" t="str">
        <f>INDEX('[1]Forecasting Data'!$F$1:$F$1321,MATCH(B:B,'[1]Forecasting Data'!$B$1:$B$1321,0))</f>
        <v>Wellpoint</v>
      </c>
      <c r="F149" t="str">
        <f>INDEX('[1]Forecasting Data'!$G$1:$G$1321,MATCH(B:B,'[1]Forecasting Data'!$B$1:$B$1321,0))</f>
        <v>LUBBOCK</v>
      </c>
      <c r="G149" t="str">
        <f>INDEX('[1]Forecasting Data'!$H$1:$H$1321,MATCH(B:B,'[1]Forecasting Data'!$B$1:$B$1321,0))</f>
        <v>STAR+PLUS</v>
      </c>
      <c r="H149" t="s">
        <v>120</v>
      </c>
      <c r="I149" s="30">
        <f>_xlfn.IFS(G149="STAR Kids",INDEX('[1]ATLIS Percentages'!D:D,MATCH($H:$H&amp;" "&amp;$F:$F,'[1]ATLIS Percentages'!$A:$A,0)),
G149="STAR+PLUS",INDEX('[1]ATLIS Percentages'!E:E,MATCH($H:$H&amp;" "&amp;$F:$F,'[1]ATLIS Percentages'!$A:$A,0)),
G149="STAR",INDEX('[1]ATLIS Percentages'!F:F,MATCH($H:$H&amp;" "&amp;$F:$F,'[1]ATLIS Percentages'!$A:$A,0)))</f>
        <v>0</v>
      </c>
      <c r="J149" s="31">
        <f t="shared" si="12"/>
        <v>0</v>
      </c>
      <c r="K149" s="31">
        <f t="shared" si="13"/>
        <v>0</v>
      </c>
      <c r="L149" s="31">
        <f>INDEX('[1]IGT Calculation_1stHalf'!J:J,MATCH($B:$B&amp;"-"&amp;$H:$H&amp;"-"&amp;$F:$F&amp;"-"&amp;$G:$G,'[1]IGT Calculation_1stHalf'!A:A,0))</f>
        <v>0</v>
      </c>
      <c r="M149" s="31">
        <f>INDEX('[1]IGT Calculation_1stHalf'!K:K,MATCH(B:B&amp;"-"&amp;H:H&amp;"-"&amp;F:F&amp;"-"&amp;G:G,'[1]IGT Calculation_1stHalf'!A:A,0))</f>
        <v>0</v>
      </c>
      <c r="N149" s="37">
        <f t="shared" si="14"/>
        <v>0</v>
      </c>
      <c r="O149" s="38">
        <f t="shared" si="15"/>
        <v>0</v>
      </c>
    </row>
    <row r="150" spans="1:15" x14ac:dyDescent="0.25">
      <c r="A150" t="str">
        <f t="shared" si="11"/>
        <v>5B-Children's-LUBBOCK-STAR+PLUS</v>
      </c>
      <c r="B150" s="4" t="s">
        <v>94</v>
      </c>
      <c r="C150" t="str">
        <f>INDEX('[1]Forecasting Data'!$C$1:$C$1321,MATCH(B:B,'[1]Forecasting Data'!$B$1:$B$1321,0))</f>
        <v>Superior Health Plan</v>
      </c>
      <c r="D150" s="28">
        <v>117206397.43237084</v>
      </c>
      <c r="E150" t="str">
        <f>INDEX('[1]Forecasting Data'!$F$1:$F$1321,MATCH(B:B,'[1]Forecasting Data'!$B$1:$B$1321,0))</f>
        <v>Superior Health Plan</v>
      </c>
      <c r="F150" t="str">
        <f>INDEX('[1]Forecasting Data'!$G$1:$G$1321,MATCH(B:B,'[1]Forecasting Data'!$B$1:$B$1321,0))</f>
        <v>LUBBOCK</v>
      </c>
      <c r="G150" t="str">
        <f>INDEX('[1]Forecasting Data'!$H$1:$H$1321,MATCH(B:B,'[1]Forecasting Data'!$B$1:$B$1321,0))</f>
        <v>STAR+PLUS</v>
      </c>
      <c r="H150" t="s">
        <v>120</v>
      </c>
      <c r="I150" s="30">
        <f>_xlfn.IFS(G150="STAR Kids",INDEX('[1]ATLIS Percentages'!D:D,MATCH($H:$H&amp;" "&amp;$F:$F,'[1]ATLIS Percentages'!$A:$A,0)),
G150="STAR+PLUS",INDEX('[1]ATLIS Percentages'!E:E,MATCH($H:$H&amp;" "&amp;$F:$F,'[1]ATLIS Percentages'!$A:$A,0)),
G150="STAR",INDEX('[1]ATLIS Percentages'!F:F,MATCH($H:$H&amp;" "&amp;$F:$F,'[1]ATLIS Percentages'!$A:$A,0)))</f>
        <v>0</v>
      </c>
      <c r="J150" s="31">
        <f t="shared" si="12"/>
        <v>0</v>
      </c>
      <c r="K150" s="31">
        <f t="shared" si="13"/>
        <v>0</v>
      </c>
      <c r="L150" s="31">
        <f>INDEX('[1]IGT Calculation_1stHalf'!J:J,MATCH($B:$B&amp;"-"&amp;$H:$H&amp;"-"&amp;$F:$F&amp;"-"&amp;$G:$G,'[1]IGT Calculation_1stHalf'!A:A,0))</f>
        <v>0</v>
      </c>
      <c r="M150" s="31">
        <f>INDEX('[1]IGT Calculation_1stHalf'!K:K,MATCH(B:B&amp;"-"&amp;H:H&amp;"-"&amp;F:F&amp;"-"&amp;G:G,'[1]IGT Calculation_1stHalf'!A:A,0))</f>
        <v>0</v>
      </c>
      <c r="N150" s="37">
        <f t="shared" si="14"/>
        <v>0</v>
      </c>
      <c r="O150" s="38">
        <f t="shared" si="15"/>
        <v>0</v>
      </c>
    </row>
    <row r="151" spans="1:15" x14ac:dyDescent="0.25">
      <c r="A151" t="str">
        <f t="shared" si="11"/>
        <v>7G-Children's-Harris-STAR</v>
      </c>
      <c r="B151" s="4" t="s">
        <v>90</v>
      </c>
      <c r="C151" t="str">
        <f>INDEX('[1]Forecasting Data'!$C$1:$C$1321,MATCH(B:B,'[1]Forecasting Data'!$B$1:$B$1321,0))</f>
        <v>Molina Healthcare of Texas</v>
      </c>
      <c r="D151" s="28">
        <v>77817900.632779434</v>
      </c>
      <c r="E151" t="str">
        <f>INDEX('[1]Forecasting Data'!$F$1:$F$1321,MATCH(B:B,'[1]Forecasting Data'!$B$1:$B$1321,0))</f>
        <v>Molina Healthcare of Texas</v>
      </c>
      <c r="F151" t="str">
        <f>INDEX('[1]Forecasting Data'!$G$1:$G$1321,MATCH(B:B,'[1]Forecasting Data'!$B$1:$B$1321,0))</f>
        <v>Harris</v>
      </c>
      <c r="G151" t="str">
        <f>INDEX('[1]Forecasting Data'!$H$1:$H$1321,MATCH(B:B,'[1]Forecasting Data'!$B$1:$B$1321,0))</f>
        <v>STAR</v>
      </c>
      <c r="H151" t="s">
        <v>120</v>
      </c>
      <c r="I151" s="30">
        <f>_xlfn.IFS(G151="STAR Kids",INDEX('[1]ATLIS Percentages'!D:D,MATCH($H:$H&amp;" "&amp;$F:$F,'[1]ATLIS Percentages'!$A:$A,0)),
G151="STAR+PLUS",INDEX('[1]ATLIS Percentages'!E:E,MATCH($H:$H&amp;" "&amp;$F:$F,'[1]ATLIS Percentages'!$A:$A,0)),
G151="STAR",INDEX('[1]ATLIS Percentages'!F:F,MATCH($H:$H&amp;" "&amp;$F:$F,'[1]ATLIS Percentages'!$A:$A,0)))</f>
        <v>0</v>
      </c>
      <c r="J151" s="31">
        <f t="shared" si="12"/>
        <v>0</v>
      </c>
      <c r="K151" s="31">
        <f t="shared" si="13"/>
        <v>0</v>
      </c>
      <c r="L151" s="31">
        <f>INDEX('[1]IGT Calculation_1stHalf'!J:J,MATCH($B:$B&amp;"-"&amp;$H:$H&amp;"-"&amp;$F:$F&amp;"-"&amp;$G:$G,'[1]IGT Calculation_1stHalf'!A:A,0))</f>
        <v>0</v>
      </c>
      <c r="M151" s="31">
        <f>INDEX('[1]IGT Calculation_1stHalf'!K:K,MATCH(B:B&amp;"-"&amp;H:H&amp;"-"&amp;F:F&amp;"-"&amp;G:G,'[1]IGT Calculation_1stHalf'!A:A,0))</f>
        <v>0</v>
      </c>
      <c r="N151" s="37">
        <f t="shared" si="14"/>
        <v>0</v>
      </c>
      <c r="O151" s="38">
        <f t="shared" si="15"/>
        <v>0</v>
      </c>
    </row>
    <row r="152" spans="1:15" x14ac:dyDescent="0.25">
      <c r="A152" t="str">
        <f t="shared" si="11"/>
        <v>7H-Children's-HARRIS-STAR</v>
      </c>
      <c r="B152" s="4" t="s">
        <v>97</v>
      </c>
      <c r="C152" t="str">
        <f>INDEX('[1]Forecasting Data'!$C$1:$C$1321,MATCH(B:B,'[1]Forecasting Data'!$B$1:$B$1321,0))</f>
        <v>UnitedHealthCare Community Plan</v>
      </c>
      <c r="D152" s="28">
        <v>445637855.48545367</v>
      </c>
      <c r="E152" t="str">
        <f>INDEX('[1]Forecasting Data'!$F$1:$F$1321,MATCH(B:B,'[1]Forecasting Data'!$B$1:$B$1321,0))</f>
        <v>UnitedHealthCare Community Plan</v>
      </c>
      <c r="F152" t="str">
        <f>INDEX('[1]Forecasting Data'!$G$1:$G$1321,MATCH(B:B,'[1]Forecasting Data'!$B$1:$B$1321,0))</f>
        <v>HARRIS</v>
      </c>
      <c r="G152" t="str">
        <f>INDEX('[1]Forecasting Data'!$H$1:$H$1321,MATCH(B:B,'[1]Forecasting Data'!$B$1:$B$1321,0))</f>
        <v>STAR</v>
      </c>
      <c r="H152" t="s">
        <v>120</v>
      </c>
      <c r="I152" s="30">
        <f>_xlfn.IFS(G152="STAR Kids",INDEX('[1]ATLIS Percentages'!D:D,MATCH($H:$H&amp;" "&amp;$F:$F,'[1]ATLIS Percentages'!$A:$A,0)),
G152="STAR+PLUS",INDEX('[1]ATLIS Percentages'!E:E,MATCH($H:$H&amp;" "&amp;$F:$F,'[1]ATLIS Percentages'!$A:$A,0)),
G152="STAR",INDEX('[1]ATLIS Percentages'!F:F,MATCH($H:$H&amp;" "&amp;$F:$F,'[1]ATLIS Percentages'!$A:$A,0)))</f>
        <v>0</v>
      </c>
      <c r="J152" s="31">
        <f t="shared" si="12"/>
        <v>0</v>
      </c>
      <c r="K152" s="31">
        <f t="shared" si="13"/>
        <v>0</v>
      </c>
      <c r="L152" s="31">
        <f>INDEX('[1]IGT Calculation_1stHalf'!J:J,MATCH($B:$B&amp;"-"&amp;$H:$H&amp;"-"&amp;$F:$F&amp;"-"&amp;$G:$G,'[1]IGT Calculation_1stHalf'!A:A,0))</f>
        <v>0</v>
      </c>
      <c r="M152" s="31">
        <f>INDEX('[1]IGT Calculation_1stHalf'!K:K,MATCH(B:B&amp;"-"&amp;H:H&amp;"-"&amp;F:F&amp;"-"&amp;G:G,'[1]IGT Calculation_1stHalf'!A:A,0))</f>
        <v>0</v>
      </c>
      <c r="N152" s="37">
        <f t="shared" si="14"/>
        <v>0</v>
      </c>
      <c r="O152" s="38">
        <f t="shared" si="15"/>
        <v>0</v>
      </c>
    </row>
    <row r="153" spans="1:15" x14ac:dyDescent="0.25">
      <c r="A153" t="str">
        <f t="shared" si="11"/>
        <v>7P-Children's-Harris-STAR+PLUS</v>
      </c>
      <c r="B153" s="4" t="s">
        <v>63</v>
      </c>
      <c r="C153" t="str">
        <f>INDEX('[1]Forecasting Data'!$C$1:$C$1321,MATCH(B:B,'[1]Forecasting Data'!$B$1:$B$1321,0))</f>
        <v>Wellpoint</v>
      </c>
      <c r="D153" s="28">
        <v>0</v>
      </c>
      <c r="E153" t="str">
        <f>INDEX('[1]Forecasting Data'!$F$1:$F$1321,MATCH(B:B,'[1]Forecasting Data'!$B$1:$B$1321,0))</f>
        <v>Wellpoint</v>
      </c>
      <c r="F153" t="str">
        <f>INDEX('[1]Forecasting Data'!$G$1:$G$1321,MATCH(B:B,'[1]Forecasting Data'!$B$1:$B$1321,0))</f>
        <v>Harris</v>
      </c>
      <c r="G153" t="str">
        <f>INDEX('[1]Forecasting Data'!$H$1:$H$1321,MATCH(B:B,'[1]Forecasting Data'!$B$1:$B$1321,0))</f>
        <v>STAR+PLUS</v>
      </c>
      <c r="H153" t="s">
        <v>120</v>
      </c>
      <c r="I153" s="30">
        <f>_xlfn.IFS(G153="STAR Kids",INDEX('[1]ATLIS Percentages'!D:D,MATCH($H:$H&amp;" "&amp;$F:$F,'[1]ATLIS Percentages'!$A:$A,0)),
G153="STAR+PLUS",INDEX('[1]ATLIS Percentages'!E:E,MATCH($H:$H&amp;" "&amp;$F:$F,'[1]ATLIS Percentages'!$A:$A,0)),
G153="STAR",INDEX('[1]ATLIS Percentages'!F:F,MATCH($H:$H&amp;" "&amp;$F:$F,'[1]ATLIS Percentages'!$A:$A,0)))</f>
        <v>0</v>
      </c>
      <c r="J153" s="31">
        <f t="shared" si="12"/>
        <v>0</v>
      </c>
      <c r="K153" s="31">
        <f t="shared" si="13"/>
        <v>0</v>
      </c>
      <c r="L153" s="31">
        <f>INDEX('[1]IGT Calculation_1stHalf'!J:J,MATCH($B:$B&amp;"-"&amp;$H:$H&amp;"-"&amp;$F:$F&amp;"-"&amp;$G:$G,'[1]IGT Calculation_1stHalf'!A:A,0))</f>
        <v>0</v>
      </c>
      <c r="M153" s="31">
        <f>INDEX('[1]IGT Calculation_1stHalf'!K:K,MATCH(B:B&amp;"-"&amp;H:H&amp;"-"&amp;F:F&amp;"-"&amp;G:G,'[1]IGT Calculation_1stHalf'!A:A,0))</f>
        <v>0</v>
      </c>
      <c r="N153" s="37">
        <f t="shared" si="14"/>
        <v>0</v>
      </c>
      <c r="O153" s="38">
        <f t="shared" si="15"/>
        <v>0</v>
      </c>
    </row>
    <row r="154" spans="1:15" x14ac:dyDescent="0.25">
      <c r="A154" t="str">
        <f t="shared" si="11"/>
        <v>7R-Children's-Harris-STAR+PLUS</v>
      </c>
      <c r="B154" s="4" t="s">
        <v>11</v>
      </c>
      <c r="C154" t="str">
        <f>INDEX('[1]Forecasting Data'!$C$1:$C$1321,MATCH(B:B,'[1]Forecasting Data'!$B$1:$B$1321,0))</f>
        <v>UnitedHealthCare Community Plan</v>
      </c>
      <c r="D154" s="28">
        <v>1344486239.1811943</v>
      </c>
      <c r="E154" t="str">
        <f>INDEX('[1]Forecasting Data'!$F$1:$F$1321,MATCH(B:B,'[1]Forecasting Data'!$B$1:$B$1321,0))</f>
        <v>UnitedHealthCare Community Plan</v>
      </c>
      <c r="F154" t="str">
        <f>INDEX('[1]Forecasting Data'!$G$1:$G$1321,MATCH(B:B,'[1]Forecasting Data'!$B$1:$B$1321,0))</f>
        <v>Harris</v>
      </c>
      <c r="G154" t="str">
        <f>INDEX('[1]Forecasting Data'!$H$1:$H$1321,MATCH(B:B,'[1]Forecasting Data'!$B$1:$B$1321,0))</f>
        <v>STAR+PLUS</v>
      </c>
      <c r="H154" t="s">
        <v>120</v>
      </c>
      <c r="I154" s="30">
        <f>_xlfn.IFS(G154="STAR Kids",INDEX('[1]ATLIS Percentages'!D:D,MATCH($H:$H&amp;" "&amp;$F:$F,'[1]ATLIS Percentages'!$A:$A,0)),
G154="STAR+PLUS",INDEX('[1]ATLIS Percentages'!E:E,MATCH($H:$H&amp;" "&amp;$F:$F,'[1]ATLIS Percentages'!$A:$A,0)),
G154="STAR",INDEX('[1]ATLIS Percentages'!F:F,MATCH($H:$H&amp;" "&amp;$F:$F,'[1]ATLIS Percentages'!$A:$A,0)))</f>
        <v>0</v>
      </c>
      <c r="J154" s="31">
        <f t="shared" si="12"/>
        <v>0</v>
      </c>
      <c r="K154" s="31">
        <f t="shared" si="13"/>
        <v>0</v>
      </c>
      <c r="L154" s="31">
        <f>INDEX('[1]IGT Calculation_1stHalf'!J:J,MATCH($B:$B&amp;"-"&amp;$H:$H&amp;"-"&amp;$F:$F&amp;"-"&amp;$G:$G,'[1]IGT Calculation_1stHalf'!A:A,0))</f>
        <v>0</v>
      </c>
      <c r="M154" s="31">
        <f>INDEX('[1]IGT Calculation_1stHalf'!K:K,MATCH(B:B&amp;"-"&amp;H:H&amp;"-"&amp;F:F&amp;"-"&amp;G:G,'[1]IGT Calculation_1stHalf'!A:A,0))</f>
        <v>0</v>
      </c>
      <c r="N154" s="37">
        <f t="shared" si="14"/>
        <v>0</v>
      </c>
      <c r="O154" s="38">
        <f t="shared" si="15"/>
        <v>0</v>
      </c>
    </row>
    <row r="155" spans="1:15" x14ac:dyDescent="0.25">
      <c r="A155" t="str">
        <f t="shared" si="11"/>
        <v>7S-Children's-HARRIS-STAR+PLUS</v>
      </c>
      <c r="B155" s="4" t="s">
        <v>52</v>
      </c>
      <c r="C155" t="str">
        <f>INDEX('[1]Forecasting Data'!$C$1:$C$1321,MATCH(B:B,'[1]Forecasting Data'!$B$1:$B$1321,0))</f>
        <v>Molina Healthcare of Texas</v>
      </c>
      <c r="D155" s="28">
        <v>491194388.96658272</v>
      </c>
      <c r="E155" t="str">
        <f>INDEX('[1]Forecasting Data'!$F$1:$F$1321,MATCH(B:B,'[1]Forecasting Data'!$B$1:$B$1321,0))</f>
        <v>Molina Healthcare of Texas</v>
      </c>
      <c r="F155" t="str">
        <f>INDEX('[1]Forecasting Data'!$G$1:$G$1321,MATCH(B:B,'[1]Forecasting Data'!$B$1:$B$1321,0))</f>
        <v>HARRIS</v>
      </c>
      <c r="G155" t="str">
        <f>INDEX('[1]Forecasting Data'!$H$1:$H$1321,MATCH(B:B,'[1]Forecasting Data'!$B$1:$B$1321,0))</f>
        <v>STAR+PLUS</v>
      </c>
      <c r="H155" t="s">
        <v>120</v>
      </c>
      <c r="I155" s="30">
        <f>_xlfn.IFS(G155="STAR Kids",INDEX('[1]ATLIS Percentages'!D:D,MATCH($H:$H&amp;" "&amp;$F:$F,'[1]ATLIS Percentages'!$A:$A,0)),
G155="STAR+PLUS",INDEX('[1]ATLIS Percentages'!E:E,MATCH($H:$H&amp;" "&amp;$F:$F,'[1]ATLIS Percentages'!$A:$A,0)),
G155="STAR",INDEX('[1]ATLIS Percentages'!F:F,MATCH($H:$H&amp;" "&amp;$F:$F,'[1]ATLIS Percentages'!$A:$A,0)))</f>
        <v>0</v>
      </c>
      <c r="J155" s="31">
        <f t="shared" si="12"/>
        <v>0</v>
      </c>
      <c r="K155" s="31">
        <f t="shared" si="13"/>
        <v>0</v>
      </c>
      <c r="L155" s="31">
        <f>INDEX('[1]IGT Calculation_1stHalf'!J:J,MATCH($B:$B&amp;"-"&amp;$H:$H&amp;"-"&amp;$F:$F&amp;"-"&amp;$G:$G,'[1]IGT Calculation_1stHalf'!A:A,0))</f>
        <v>0</v>
      </c>
      <c r="M155" s="31">
        <f>INDEX('[1]IGT Calculation_1stHalf'!K:K,MATCH(B:B&amp;"-"&amp;H:H&amp;"-"&amp;F:F&amp;"-"&amp;G:G,'[1]IGT Calculation_1stHalf'!A:A,0))</f>
        <v>0</v>
      </c>
      <c r="N155" s="37">
        <f t="shared" si="14"/>
        <v>0</v>
      </c>
      <c r="O155" s="38">
        <f t="shared" si="15"/>
        <v>0</v>
      </c>
    </row>
    <row r="156" spans="1:15" x14ac:dyDescent="0.25">
      <c r="A156" t="str">
        <f t="shared" si="11"/>
        <v>8G-Children's-Jefferson-STAR</v>
      </c>
      <c r="B156" s="4" t="s">
        <v>62</v>
      </c>
      <c r="C156" t="str">
        <f>INDEX('[1]Forecasting Data'!$C$1:$C$1321,MATCH(B:B,'[1]Forecasting Data'!$B$1:$B$1321,0))</f>
        <v>Wellpoint</v>
      </c>
      <c r="D156" s="28">
        <v>23139400.913038518</v>
      </c>
      <c r="E156" t="str">
        <f>INDEX('[1]Forecasting Data'!$F$1:$F$1321,MATCH(B:B,'[1]Forecasting Data'!$B$1:$B$1321,0))</f>
        <v>Wellpoint</v>
      </c>
      <c r="F156" t="str">
        <f>INDEX('[1]Forecasting Data'!$G$1:$G$1321,MATCH(B:B,'[1]Forecasting Data'!$B$1:$B$1321,0))</f>
        <v>Jefferson</v>
      </c>
      <c r="G156" t="str">
        <f>INDEX('[1]Forecasting Data'!$H$1:$H$1321,MATCH(B:B,'[1]Forecasting Data'!$B$1:$B$1321,0))</f>
        <v>STAR</v>
      </c>
      <c r="H156" t="s">
        <v>120</v>
      </c>
      <c r="I156" s="30">
        <f>_xlfn.IFS(G156="STAR Kids",INDEX('[1]ATLIS Percentages'!D:D,MATCH($H:$H&amp;" "&amp;$F:$F,'[1]ATLIS Percentages'!$A:$A,0)),
G156="STAR+PLUS",INDEX('[1]ATLIS Percentages'!E:E,MATCH($H:$H&amp;" "&amp;$F:$F,'[1]ATLIS Percentages'!$A:$A,0)),
G156="STAR",INDEX('[1]ATLIS Percentages'!F:F,MATCH($H:$H&amp;" "&amp;$F:$F,'[1]ATLIS Percentages'!$A:$A,0)))</f>
        <v>0</v>
      </c>
      <c r="J156" s="31">
        <f t="shared" si="12"/>
        <v>0</v>
      </c>
      <c r="K156" s="31">
        <f t="shared" si="13"/>
        <v>0</v>
      </c>
      <c r="L156" s="31">
        <f>INDEX('[1]IGT Calculation_1stHalf'!J:J,MATCH($B:$B&amp;"-"&amp;$H:$H&amp;"-"&amp;$F:$F&amp;"-"&amp;$G:$G,'[1]IGT Calculation_1stHalf'!A:A,0))</f>
        <v>0</v>
      </c>
      <c r="M156" s="31">
        <f>INDEX('[1]IGT Calculation_1stHalf'!K:K,MATCH(B:B&amp;"-"&amp;H:H&amp;"-"&amp;F:F&amp;"-"&amp;G:G,'[1]IGT Calculation_1stHalf'!A:A,0))</f>
        <v>0</v>
      </c>
      <c r="N156" s="37">
        <f t="shared" si="14"/>
        <v>0</v>
      </c>
      <c r="O156" s="38">
        <f t="shared" si="15"/>
        <v>0</v>
      </c>
    </row>
    <row r="157" spans="1:15" x14ac:dyDescent="0.25">
      <c r="A157" t="str">
        <f t="shared" si="11"/>
        <v>8H-Children's-Jefferson-STAR</v>
      </c>
      <c r="B157" s="4" t="s">
        <v>93</v>
      </c>
      <c r="C157" t="str">
        <f>INDEX('[1]Forecasting Data'!$C$1:$C$1321,MATCH(B:B,'[1]Forecasting Data'!$B$1:$B$1321,0))</f>
        <v>Community Health Choice</v>
      </c>
      <c r="D157" s="28">
        <v>64865126.863660857</v>
      </c>
      <c r="E157" t="str">
        <f>INDEX('[1]Forecasting Data'!$F$1:$F$1321,MATCH(B:B,'[1]Forecasting Data'!$B$1:$B$1321,0))</f>
        <v>Community Health Choice</v>
      </c>
      <c r="F157" t="str">
        <f>INDEX('[1]Forecasting Data'!$G$1:$G$1321,MATCH(B:B,'[1]Forecasting Data'!$B$1:$B$1321,0))</f>
        <v>Jefferson</v>
      </c>
      <c r="G157" t="str">
        <f>INDEX('[1]Forecasting Data'!$H$1:$H$1321,MATCH(B:B,'[1]Forecasting Data'!$B$1:$B$1321,0))</f>
        <v>STAR</v>
      </c>
      <c r="H157" t="s">
        <v>120</v>
      </c>
      <c r="I157" s="30">
        <f>_xlfn.IFS(G157="STAR Kids",INDEX('[1]ATLIS Percentages'!D:D,MATCH($H:$H&amp;" "&amp;$F:$F,'[1]ATLIS Percentages'!$A:$A,0)),
G157="STAR+PLUS",INDEX('[1]ATLIS Percentages'!E:E,MATCH($H:$H&amp;" "&amp;$F:$F,'[1]ATLIS Percentages'!$A:$A,0)),
G157="STAR",INDEX('[1]ATLIS Percentages'!F:F,MATCH($H:$H&amp;" "&amp;$F:$F,'[1]ATLIS Percentages'!$A:$A,0)))</f>
        <v>0</v>
      </c>
      <c r="J157" s="31">
        <f t="shared" si="12"/>
        <v>0</v>
      </c>
      <c r="K157" s="31">
        <f t="shared" si="13"/>
        <v>0</v>
      </c>
      <c r="L157" s="31">
        <f>INDEX('[1]IGT Calculation_1stHalf'!J:J,MATCH($B:$B&amp;"-"&amp;$H:$H&amp;"-"&amp;$F:$F&amp;"-"&amp;$G:$G,'[1]IGT Calculation_1stHalf'!A:A,0))</f>
        <v>0</v>
      </c>
      <c r="M157" s="31">
        <f>INDEX('[1]IGT Calculation_1stHalf'!K:K,MATCH(B:B&amp;"-"&amp;H:H&amp;"-"&amp;F:F&amp;"-"&amp;G:G,'[1]IGT Calculation_1stHalf'!A:A,0))</f>
        <v>0</v>
      </c>
      <c r="N157" s="37">
        <f t="shared" si="14"/>
        <v>0</v>
      </c>
      <c r="O157" s="38">
        <f t="shared" si="15"/>
        <v>0</v>
      </c>
    </row>
    <row r="158" spans="1:15" x14ac:dyDescent="0.25">
      <c r="A158" t="str">
        <f t="shared" si="11"/>
        <v>8J-Children's-Jefferson-STAR</v>
      </c>
      <c r="B158" s="4" t="s">
        <v>87</v>
      </c>
      <c r="C158" t="str">
        <f>INDEX('[1]Forecasting Data'!$C$1:$C$1321,MATCH(B:B,'[1]Forecasting Data'!$B$1:$B$1321,0))</f>
        <v>Molina Healthcare of Texas</v>
      </c>
      <c r="D158" s="28">
        <v>14120781.308265431</v>
      </c>
      <c r="E158" t="str">
        <f>INDEX('[1]Forecasting Data'!$F$1:$F$1321,MATCH(B:B,'[1]Forecasting Data'!$B$1:$B$1321,0))</f>
        <v>Molina Healthcare of Texas</v>
      </c>
      <c r="F158" t="str">
        <f>INDEX('[1]Forecasting Data'!$G$1:$G$1321,MATCH(B:B,'[1]Forecasting Data'!$B$1:$B$1321,0))</f>
        <v>Jefferson</v>
      </c>
      <c r="G158" t="str">
        <f>INDEX('[1]Forecasting Data'!$H$1:$H$1321,MATCH(B:B,'[1]Forecasting Data'!$B$1:$B$1321,0))</f>
        <v>STAR</v>
      </c>
      <c r="H158" t="s">
        <v>120</v>
      </c>
      <c r="I158" s="30">
        <f>_xlfn.IFS(G158="STAR Kids",INDEX('[1]ATLIS Percentages'!D:D,MATCH($H:$H&amp;" "&amp;$F:$F,'[1]ATLIS Percentages'!$A:$A,0)),
G158="STAR+PLUS",INDEX('[1]ATLIS Percentages'!E:E,MATCH($H:$H&amp;" "&amp;$F:$F,'[1]ATLIS Percentages'!$A:$A,0)),
G158="STAR",INDEX('[1]ATLIS Percentages'!F:F,MATCH($H:$H&amp;" "&amp;$F:$F,'[1]ATLIS Percentages'!$A:$A,0)))</f>
        <v>0</v>
      </c>
      <c r="J158" s="31">
        <f t="shared" si="12"/>
        <v>0</v>
      </c>
      <c r="K158" s="31">
        <f t="shared" si="13"/>
        <v>0</v>
      </c>
      <c r="L158" s="31">
        <f>INDEX('[1]IGT Calculation_1stHalf'!J:J,MATCH($B:$B&amp;"-"&amp;$H:$H&amp;"-"&amp;$F:$F&amp;"-"&amp;$G:$G,'[1]IGT Calculation_1stHalf'!A:A,0))</f>
        <v>0</v>
      </c>
      <c r="M158" s="31">
        <f>INDEX('[1]IGT Calculation_1stHalf'!K:K,MATCH(B:B&amp;"-"&amp;H:H&amp;"-"&amp;F:F&amp;"-"&amp;G:G,'[1]IGT Calculation_1stHalf'!A:A,0))</f>
        <v>0</v>
      </c>
      <c r="N158" s="37">
        <f t="shared" si="14"/>
        <v>0</v>
      </c>
      <c r="O158" s="38">
        <f t="shared" si="15"/>
        <v>0</v>
      </c>
    </row>
    <row r="159" spans="1:15" x14ac:dyDescent="0.25">
      <c r="A159" t="str">
        <f t="shared" si="11"/>
        <v>8K-Children's-Jefferson-STAR</v>
      </c>
      <c r="B159" s="4" t="s">
        <v>57</v>
      </c>
      <c r="C159" t="str">
        <f>INDEX('[1]Forecasting Data'!$C$1:$C$1321,MATCH(B:B,'[1]Forecasting Data'!$B$1:$B$1321,0))</f>
        <v>Texas Children's Health Plan</v>
      </c>
      <c r="D159" s="28">
        <v>125641431.45384739</v>
      </c>
      <c r="E159" t="str">
        <f>INDEX('[1]Forecasting Data'!$F$1:$F$1321,MATCH(B:B,'[1]Forecasting Data'!$B$1:$B$1321,0))</f>
        <v>Texas Children's Health Plan</v>
      </c>
      <c r="F159" t="str">
        <f>INDEX('[1]Forecasting Data'!$G$1:$G$1321,MATCH(B:B,'[1]Forecasting Data'!$B$1:$B$1321,0))</f>
        <v>Jefferson</v>
      </c>
      <c r="G159" t="str">
        <f>INDEX('[1]Forecasting Data'!$H$1:$H$1321,MATCH(B:B,'[1]Forecasting Data'!$B$1:$B$1321,0))</f>
        <v>STAR</v>
      </c>
      <c r="H159" t="s">
        <v>120</v>
      </c>
      <c r="I159" s="30">
        <f>_xlfn.IFS(G159="STAR Kids",INDEX('[1]ATLIS Percentages'!D:D,MATCH($H:$H&amp;" "&amp;$F:$F,'[1]ATLIS Percentages'!$A:$A,0)),
G159="STAR+PLUS",INDEX('[1]ATLIS Percentages'!E:E,MATCH($H:$H&amp;" "&amp;$F:$F,'[1]ATLIS Percentages'!$A:$A,0)),
G159="STAR",INDEX('[1]ATLIS Percentages'!F:F,MATCH($H:$H&amp;" "&amp;$F:$F,'[1]ATLIS Percentages'!$A:$A,0)))</f>
        <v>0</v>
      </c>
      <c r="J159" s="31">
        <f t="shared" si="12"/>
        <v>0</v>
      </c>
      <c r="K159" s="31">
        <f t="shared" si="13"/>
        <v>0</v>
      </c>
      <c r="L159" s="31">
        <f>INDEX('[1]IGT Calculation_1stHalf'!J:J,MATCH($B:$B&amp;"-"&amp;$H:$H&amp;"-"&amp;$F:$F&amp;"-"&amp;$G:$G,'[1]IGT Calculation_1stHalf'!A:A,0))</f>
        <v>0</v>
      </c>
      <c r="M159" s="31">
        <f>INDEX('[1]IGT Calculation_1stHalf'!K:K,MATCH(B:B&amp;"-"&amp;H:H&amp;"-"&amp;F:F&amp;"-"&amp;G:G,'[1]IGT Calculation_1stHalf'!A:A,0))</f>
        <v>0</v>
      </c>
      <c r="N159" s="37">
        <f t="shared" si="14"/>
        <v>0</v>
      </c>
      <c r="O159" s="38">
        <f t="shared" si="15"/>
        <v>0</v>
      </c>
    </row>
    <row r="160" spans="1:15" x14ac:dyDescent="0.25">
      <c r="A160" t="str">
        <f t="shared" si="11"/>
        <v>8L-Children's-Jefferson-STAR</v>
      </c>
      <c r="B160" s="4" t="s">
        <v>86</v>
      </c>
      <c r="C160" t="str">
        <f>INDEX('[1]Forecasting Data'!$C$1:$C$1321,MATCH(B:B,'[1]Forecasting Data'!$B$1:$B$1321,0))</f>
        <v>UnitedHealthCare Community Plan</v>
      </c>
      <c r="D160" s="28">
        <v>75264292.34095858</v>
      </c>
      <c r="E160" t="str">
        <f>INDEX('[1]Forecasting Data'!$F$1:$F$1321,MATCH(B:B,'[1]Forecasting Data'!$B$1:$B$1321,0))</f>
        <v>UnitedHealthCare Community Plan</v>
      </c>
      <c r="F160" t="str">
        <f>INDEX('[1]Forecasting Data'!$G$1:$G$1321,MATCH(B:B,'[1]Forecasting Data'!$B$1:$B$1321,0))</f>
        <v>Jefferson</v>
      </c>
      <c r="G160" t="str">
        <f>INDEX('[1]Forecasting Data'!$H$1:$H$1321,MATCH(B:B,'[1]Forecasting Data'!$B$1:$B$1321,0))</f>
        <v>STAR</v>
      </c>
      <c r="H160" t="s">
        <v>120</v>
      </c>
      <c r="I160" s="30">
        <f>_xlfn.IFS(G160="STAR Kids",INDEX('[1]ATLIS Percentages'!D:D,MATCH($H:$H&amp;" "&amp;$F:$F,'[1]ATLIS Percentages'!$A:$A,0)),
G160="STAR+PLUS",INDEX('[1]ATLIS Percentages'!E:E,MATCH($H:$H&amp;" "&amp;$F:$F,'[1]ATLIS Percentages'!$A:$A,0)),
G160="STAR",INDEX('[1]ATLIS Percentages'!F:F,MATCH($H:$H&amp;" "&amp;$F:$F,'[1]ATLIS Percentages'!$A:$A,0)))</f>
        <v>0</v>
      </c>
      <c r="J160" s="31">
        <f t="shared" si="12"/>
        <v>0</v>
      </c>
      <c r="K160" s="31">
        <f t="shared" si="13"/>
        <v>0</v>
      </c>
      <c r="L160" s="31">
        <f>INDEX('[1]IGT Calculation_1stHalf'!J:J,MATCH($B:$B&amp;"-"&amp;$H:$H&amp;"-"&amp;$F:$F&amp;"-"&amp;$G:$G,'[1]IGT Calculation_1stHalf'!A:A,0))</f>
        <v>0</v>
      </c>
      <c r="M160" s="31">
        <f>INDEX('[1]IGT Calculation_1stHalf'!K:K,MATCH(B:B&amp;"-"&amp;H:H&amp;"-"&amp;F:F&amp;"-"&amp;G:G,'[1]IGT Calculation_1stHalf'!A:A,0))</f>
        <v>0</v>
      </c>
      <c r="N160" s="37">
        <f t="shared" si="14"/>
        <v>0</v>
      </c>
      <c r="O160" s="38">
        <f t="shared" si="15"/>
        <v>0</v>
      </c>
    </row>
    <row r="161" spans="1:15" x14ac:dyDescent="0.25">
      <c r="A161" t="str">
        <f t="shared" si="11"/>
        <v>8R-Children's-Jefferson-STAR+PLUS</v>
      </c>
      <c r="B161" s="4" t="s">
        <v>35</v>
      </c>
      <c r="C161" t="str">
        <f>INDEX('[1]Forecasting Data'!$C$1:$C$1321,MATCH(B:B,'[1]Forecasting Data'!$B$1:$B$1321,0))</f>
        <v>Wellpoint</v>
      </c>
      <c r="D161" s="28">
        <v>171099617.8477461</v>
      </c>
      <c r="E161" t="str">
        <f>INDEX('[1]Forecasting Data'!$F$1:$F$1321,MATCH(B:B,'[1]Forecasting Data'!$B$1:$B$1321,0))</f>
        <v>Wellpoint</v>
      </c>
      <c r="F161" t="str">
        <f>INDEX('[1]Forecasting Data'!$G$1:$G$1321,MATCH(B:B,'[1]Forecasting Data'!$B$1:$B$1321,0))</f>
        <v>Jefferson</v>
      </c>
      <c r="G161" t="str">
        <f>INDEX('[1]Forecasting Data'!$H$1:$H$1321,MATCH(B:B,'[1]Forecasting Data'!$B$1:$B$1321,0))</f>
        <v>STAR+PLUS</v>
      </c>
      <c r="H161" t="s">
        <v>120</v>
      </c>
      <c r="I161" s="30">
        <f>_xlfn.IFS(G161="STAR Kids",INDEX('[1]ATLIS Percentages'!D:D,MATCH($H:$H&amp;" "&amp;$F:$F,'[1]ATLIS Percentages'!$A:$A,0)),
G161="STAR+PLUS",INDEX('[1]ATLIS Percentages'!E:E,MATCH($H:$H&amp;" "&amp;$F:$F,'[1]ATLIS Percentages'!$A:$A,0)),
G161="STAR",INDEX('[1]ATLIS Percentages'!F:F,MATCH($H:$H&amp;" "&amp;$F:$F,'[1]ATLIS Percentages'!$A:$A,0)))</f>
        <v>0</v>
      </c>
      <c r="J161" s="31">
        <f t="shared" si="12"/>
        <v>0</v>
      </c>
      <c r="K161" s="31">
        <f t="shared" si="13"/>
        <v>0</v>
      </c>
      <c r="L161" s="31">
        <f>INDEX('[1]IGT Calculation_1stHalf'!J:J,MATCH($B:$B&amp;"-"&amp;$H:$H&amp;"-"&amp;$F:$F&amp;"-"&amp;$G:$G,'[1]IGT Calculation_1stHalf'!A:A,0))</f>
        <v>0</v>
      </c>
      <c r="M161" s="31">
        <f>INDEX('[1]IGT Calculation_1stHalf'!K:K,MATCH(B:B&amp;"-"&amp;H:H&amp;"-"&amp;F:F&amp;"-"&amp;G:G,'[1]IGT Calculation_1stHalf'!A:A,0))</f>
        <v>0</v>
      </c>
      <c r="N161" s="37">
        <f t="shared" si="14"/>
        <v>0</v>
      </c>
      <c r="O161" s="38">
        <f t="shared" si="15"/>
        <v>0</v>
      </c>
    </row>
    <row r="162" spans="1:15" x14ac:dyDescent="0.25">
      <c r="A162" t="str">
        <f t="shared" si="11"/>
        <v>8S-Children's-Jefferson-STAR+PLUS</v>
      </c>
      <c r="B162" s="4" t="s">
        <v>30</v>
      </c>
      <c r="C162" t="str">
        <f>INDEX('[1]Forecasting Data'!$C$1:$C$1321,MATCH(B:B,'[1]Forecasting Data'!$B$1:$B$1321,0))</f>
        <v>UnitedHealthCare Community Plan</v>
      </c>
      <c r="D162" s="28">
        <v>0</v>
      </c>
      <c r="E162" t="str">
        <f>INDEX('[1]Forecasting Data'!$F$1:$F$1321,MATCH(B:B,'[1]Forecasting Data'!$B$1:$B$1321,0))</f>
        <v>UnitedHealthCare Community Plan</v>
      </c>
      <c r="F162" t="str">
        <f>INDEX('[1]Forecasting Data'!$G$1:$G$1321,MATCH(B:B,'[1]Forecasting Data'!$B$1:$B$1321,0))</f>
        <v>Jefferson</v>
      </c>
      <c r="G162" t="str">
        <f>INDEX('[1]Forecasting Data'!$H$1:$H$1321,MATCH(B:B,'[1]Forecasting Data'!$B$1:$B$1321,0))</f>
        <v>STAR+PLUS</v>
      </c>
      <c r="H162" t="s">
        <v>120</v>
      </c>
      <c r="I162" s="30">
        <f>_xlfn.IFS(G162="STAR Kids",INDEX('[1]ATLIS Percentages'!D:D,MATCH($H:$H&amp;" "&amp;$F:$F,'[1]ATLIS Percentages'!$A:$A,0)),
G162="STAR+PLUS",INDEX('[1]ATLIS Percentages'!E:E,MATCH($H:$H&amp;" "&amp;$F:$F,'[1]ATLIS Percentages'!$A:$A,0)),
G162="STAR",INDEX('[1]ATLIS Percentages'!F:F,MATCH($H:$H&amp;" "&amp;$F:$F,'[1]ATLIS Percentages'!$A:$A,0)))</f>
        <v>0</v>
      </c>
      <c r="J162" s="31">
        <f t="shared" si="12"/>
        <v>0</v>
      </c>
      <c r="K162" s="31">
        <f t="shared" si="13"/>
        <v>0</v>
      </c>
      <c r="L162" s="31">
        <f>INDEX('[1]IGT Calculation_1stHalf'!J:J,MATCH($B:$B&amp;"-"&amp;$H:$H&amp;"-"&amp;$F:$F&amp;"-"&amp;$G:$G,'[1]IGT Calculation_1stHalf'!A:A,0))</f>
        <v>0</v>
      </c>
      <c r="M162" s="31">
        <f>INDEX('[1]IGT Calculation_1stHalf'!K:K,MATCH(B:B&amp;"-"&amp;H:H&amp;"-"&amp;F:F&amp;"-"&amp;G:G,'[1]IGT Calculation_1stHalf'!A:A,0))</f>
        <v>0</v>
      </c>
      <c r="N162" s="37">
        <f t="shared" si="14"/>
        <v>0</v>
      </c>
      <c r="O162" s="38">
        <f t="shared" si="15"/>
        <v>0</v>
      </c>
    </row>
    <row r="163" spans="1:15" x14ac:dyDescent="0.25">
      <c r="A163" t="str">
        <f t="shared" si="11"/>
        <v>8T-Children's-Jefferson-STAR+PLUS</v>
      </c>
      <c r="B163" s="4" t="s">
        <v>27</v>
      </c>
      <c r="C163" t="str">
        <f>INDEX('[1]Forecasting Data'!$C$1:$C$1321,MATCH(B:B,'[1]Forecasting Data'!$B$1:$B$1321,0))</f>
        <v>Molina Healthcare of Texas</v>
      </c>
      <c r="D163" s="28">
        <v>170571811.50883949</v>
      </c>
      <c r="E163" t="str">
        <f>INDEX('[1]Forecasting Data'!$F$1:$F$1321,MATCH(B:B,'[1]Forecasting Data'!$B$1:$B$1321,0))</f>
        <v>Molina Healthcare of Texas</v>
      </c>
      <c r="F163" t="str">
        <f>INDEX('[1]Forecasting Data'!$G$1:$G$1321,MATCH(B:B,'[1]Forecasting Data'!$B$1:$B$1321,0))</f>
        <v>Jefferson</v>
      </c>
      <c r="G163" t="str">
        <f>INDEX('[1]Forecasting Data'!$H$1:$H$1321,MATCH(B:B,'[1]Forecasting Data'!$B$1:$B$1321,0))</f>
        <v>STAR+PLUS</v>
      </c>
      <c r="H163" t="s">
        <v>120</v>
      </c>
      <c r="I163" s="30">
        <f>_xlfn.IFS(G163="STAR Kids",INDEX('[1]ATLIS Percentages'!D:D,MATCH($H:$H&amp;" "&amp;$F:$F,'[1]ATLIS Percentages'!$A:$A,0)),
G163="STAR+PLUS",INDEX('[1]ATLIS Percentages'!E:E,MATCH($H:$H&amp;" "&amp;$F:$F,'[1]ATLIS Percentages'!$A:$A,0)),
G163="STAR",INDEX('[1]ATLIS Percentages'!F:F,MATCH($H:$H&amp;" "&amp;$F:$F,'[1]ATLIS Percentages'!$A:$A,0)))</f>
        <v>0</v>
      </c>
      <c r="J163" s="31">
        <f t="shared" si="12"/>
        <v>0</v>
      </c>
      <c r="K163" s="31">
        <f t="shared" si="13"/>
        <v>0</v>
      </c>
      <c r="L163" s="31">
        <f>INDEX('[1]IGT Calculation_1stHalf'!J:J,MATCH($B:$B&amp;"-"&amp;$H:$H&amp;"-"&amp;$F:$F&amp;"-"&amp;$G:$G,'[1]IGT Calculation_1stHalf'!A:A,0))</f>
        <v>0</v>
      </c>
      <c r="M163" s="31">
        <f>INDEX('[1]IGT Calculation_1stHalf'!K:K,MATCH(B:B&amp;"-"&amp;H:H&amp;"-"&amp;F:F&amp;"-"&amp;G:G,'[1]IGT Calculation_1stHalf'!A:A,0))</f>
        <v>0</v>
      </c>
      <c r="N163" s="37">
        <f t="shared" si="14"/>
        <v>0</v>
      </c>
      <c r="O163" s="38">
        <f t="shared" si="15"/>
        <v>0</v>
      </c>
    </row>
    <row r="164" spans="1:15" x14ac:dyDescent="0.25">
      <c r="A164" t="str">
        <f t="shared" si="11"/>
        <v>9F-Children's-DALLAS-STAR+PLUS</v>
      </c>
      <c r="B164" s="4" t="s">
        <v>96</v>
      </c>
      <c r="C164" t="str">
        <f>INDEX('[1]Forecasting Data'!$C$1:$C$1321,MATCH(B:B,'[1]Forecasting Data'!$B$1:$B$1321,0))</f>
        <v>Molina Healthcare of Texas</v>
      </c>
      <c r="D164" s="28">
        <v>726631295.57663906</v>
      </c>
      <c r="E164" t="str">
        <f>INDEX('[1]Forecasting Data'!$F$1:$F$1321,MATCH(B:B,'[1]Forecasting Data'!$B$1:$B$1321,0))</f>
        <v>Molina Healthcare of Texas</v>
      </c>
      <c r="F164" t="str">
        <f>INDEX('[1]Forecasting Data'!$G$1:$G$1321,MATCH(B:B,'[1]Forecasting Data'!$B$1:$B$1321,0))</f>
        <v>DALLAS</v>
      </c>
      <c r="G164" t="str">
        <f>INDEX('[1]Forecasting Data'!$H$1:$H$1321,MATCH(B:B,'[1]Forecasting Data'!$B$1:$B$1321,0))</f>
        <v>STAR+PLUS</v>
      </c>
      <c r="H164" t="s">
        <v>120</v>
      </c>
      <c r="I164" s="30">
        <f>_xlfn.IFS(G164="STAR Kids",INDEX('[1]ATLIS Percentages'!D:D,MATCH($H:$H&amp;" "&amp;$F:$F,'[1]ATLIS Percentages'!$A:$A,0)),
G164="STAR+PLUS",INDEX('[1]ATLIS Percentages'!E:E,MATCH($H:$H&amp;" "&amp;$F:$F,'[1]ATLIS Percentages'!$A:$A,0)),
G164="STAR",INDEX('[1]ATLIS Percentages'!F:F,MATCH($H:$H&amp;" "&amp;$F:$F,'[1]ATLIS Percentages'!$A:$A,0)))</f>
        <v>0</v>
      </c>
      <c r="J164" s="31">
        <f t="shared" si="12"/>
        <v>0</v>
      </c>
      <c r="K164" s="31">
        <f t="shared" si="13"/>
        <v>0</v>
      </c>
      <c r="L164" s="31">
        <f>INDEX('[1]IGT Calculation_1stHalf'!J:J,MATCH($B:$B&amp;"-"&amp;$H:$H&amp;"-"&amp;$F:$F&amp;"-"&amp;$G:$G,'[1]IGT Calculation_1stHalf'!A:A,0))</f>
        <v>0</v>
      </c>
      <c r="M164" s="31">
        <f>INDEX('[1]IGT Calculation_1stHalf'!K:K,MATCH(B:B&amp;"-"&amp;H:H&amp;"-"&amp;F:F&amp;"-"&amp;G:G,'[1]IGT Calculation_1stHalf'!A:A,0))</f>
        <v>0</v>
      </c>
      <c r="N164" s="37">
        <f t="shared" si="14"/>
        <v>0</v>
      </c>
      <c r="O164" s="38">
        <f t="shared" si="15"/>
        <v>0</v>
      </c>
    </row>
    <row r="165" spans="1:15" x14ac:dyDescent="0.25">
      <c r="A165" t="str">
        <f t="shared" si="11"/>
        <v>9H-Children's-DALLAS-STAR+PLUS</v>
      </c>
      <c r="B165" s="4" t="s">
        <v>74</v>
      </c>
      <c r="C165" t="str">
        <f>INDEX('[1]Forecasting Data'!$C$1:$C$1321,MATCH(B:B,'[1]Forecasting Data'!$B$1:$B$1321,0))</f>
        <v>Superior Health Plan</v>
      </c>
      <c r="D165" s="28">
        <v>555596540.30856943</v>
      </c>
      <c r="E165" t="str">
        <f>INDEX('[1]Forecasting Data'!$F$1:$F$1321,MATCH(B:B,'[1]Forecasting Data'!$B$1:$B$1321,0))</f>
        <v>Superior Health Plan</v>
      </c>
      <c r="F165" t="str">
        <f>INDEX('[1]Forecasting Data'!$G$1:$G$1321,MATCH(B:B,'[1]Forecasting Data'!$B$1:$B$1321,0))</f>
        <v>DALLAS</v>
      </c>
      <c r="G165" t="str">
        <f>INDEX('[1]Forecasting Data'!$H$1:$H$1321,MATCH(B:B,'[1]Forecasting Data'!$B$1:$B$1321,0))</f>
        <v>STAR+PLUS</v>
      </c>
      <c r="H165" t="s">
        <v>120</v>
      </c>
      <c r="I165" s="30">
        <f>_xlfn.IFS(G165="STAR Kids",INDEX('[1]ATLIS Percentages'!D:D,MATCH($H:$H&amp;" "&amp;$F:$F,'[1]ATLIS Percentages'!$A:$A,0)),
G165="STAR+PLUS",INDEX('[1]ATLIS Percentages'!E:E,MATCH($H:$H&amp;" "&amp;$F:$F,'[1]ATLIS Percentages'!$A:$A,0)),
G165="STAR",INDEX('[1]ATLIS Percentages'!F:F,MATCH($H:$H&amp;" "&amp;$F:$F,'[1]ATLIS Percentages'!$A:$A,0)))</f>
        <v>0</v>
      </c>
      <c r="J165" s="31">
        <f t="shared" si="12"/>
        <v>0</v>
      </c>
      <c r="K165" s="31">
        <f t="shared" si="13"/>
        <v>0</v>
      </c>
      <c r="L165" s="31">
        <f>INDEX('[1]IGT Calculation_1stHalf'!J:J,MATCH($B:$B&amp;"-"&amp;$H:$H&amp;"-"&amp;$F:$F&amp;"-"&amp;$G:$G,'[1]IGT Calculation_1stHalf'!A:A,0))</f>
        <v>0</v>
      </c>
      <c r="M165" s="31">
        <f>INDEX('[1]IGT Calculation_1stHalf'!K:K,MATCH(B:B&amp;"-"&amp;H:H&amp;"-"&amp;F:F&amp;"-"&amp;G:G,'[1]IGT Calculation_1stHalf'!A:A,0))</f>
        <v>0</v>
      </c>
      <c r="N165" s="37">
        <f t="shared" si="14"/>
        <v>0</v>
      </c>
      <c r="O165" s="38">
        <f t="shared" si="15"/>
        <v>0</v>
      </c>
    </row>
    <row r="166" spans="1:15" x14ac:dyDescent="0.25">
      <c r="A166" t="str">
        <f t="shared" si="11"/>
        <v>C1-Children's-MRSA Central-STAR</v>
      </c>
      <c r="B166" s="4" t="s">
        <v>101</v>
      </c>
      <c r="C166" t="str">
        <f>INDEX('[1]Forecasting Data'!$C$1:$C$1321,MATCH(B:B,'[1]Forecasting Data'!$B$1:$B$1321,0))</f>
        <v>Wellpoint</v>
      </c>
      <c r="D166" s="28">
        <v>36135500.270875446</v>
      </c>
      <c r="E166" t="str">
        <f>INDEX('[1]Forecasting Data'!$F$1:$F$1321,MATCH(B:B,'[1]Forecasting Data'!$B$1:$B$1321,0))</f>
        <v>Wellpoint</v>
      </c>
      <c r="F166" t="str">
        <f>INDEX('[1]Forecasting Data'!$G$1:$G$1321,MATCH(B:B,'[1]Forecasting Data'!$B$1:$B$1321,0))</f>
        <v>MRSA Central</v>
      </c>
      <c r="G166" t="str">
        <f>INDEX('[1]Forecasting Data'!$H$1:$H$1321,MATCH(B:B,'[1]Forecasting Data'!$B$1:$B$1321,0))</f>
        <v>STAR</v>
      </c>
      <c r="H166" t="s">
        <v>120</v>
      </c>
      <c r="I166" s="30">
        <f>_xlfn.IFS(G166="STAR Kids",INDEX('[1]ATLIS Percentages'!D:D,MATCH($H:$H&amp;" "&amp;$F:$F,'[1]ATLIS Percentages'!$A:$A,0)),
G166="STAR+PLUS",INDEX('[1]ATLIS Percentages'!E:E,MATCH($H:$H&amp;" "&amp;$F:$F,'[1]ATLIS Percentages'!$A:$A,0)),
G166="STAR",INDEX('[1]ATLIS Percentages'!F:F,MATCH($H:$H&amp;" "&amp;$F:$F,'[1]ATLIS Percentages'!$A:$A,0)))</f>
        <v>4.9999999999999996E-2</v>
      </c>
      <c r="J166" s="31">
        <f t="shared" si="12"/>
        <v>1806775.01</v>
      </c>
      <c r="K166" s="31">
        <f t="shared" si="13"/>
        <v>780331.67</v>
      </c>
      <c r="L166" s="31">
        <f>INDEX('[1]IGT Calculation_1stHalf'!J:J,MATCH($B:$B&amp;"-"&amp;$H:$H&amp;"-"&amp;$F:$F&amp;"-"&amp;$G:$G,'[1]IGT Calculation_1stHalf'!A:A,0))</f>
        <v>969752.35</v>
      </c>
      <c r="M166" s="31">
        <f>INDEX('[1]IGT Calculation_1stHalf'!K:K,MATCH(B:B&amp;"-"&amp;H:H&amp;"-"&amp;F:F&amp;"-"&amp;G:G,'[1]IGT Calculation_1stHalf'!A:A,0))</f>
        <v>418828.28</v>
      </c>
      <c r="N166" s="37">
        <f t="shared" si="14"/>
        <v>837022.66</v>
      </c>
      <c r="O166" s="38">
        <f t="shared" si="15"/>
        <v>361503.39</v>
      </c>
    </row>
    <row r="167" spans="1:15" x14ac:dyDescent="0.25">
      <c r="A167" t="str">
        <f t="shared" si="11"/>
        <v>C2-Children's-MRSA Central-STAR</v>
      </c>
      <c r="B167" s="4" t="s">
        <v>17</v>
      </c>
      <c r="C167" t="str">
        <f>INDEX('[1]Forecasting Data'!$C$1:$C$1321,MATCH(B:B,'[1]Forecasting Data'!$B$1:$B$1321,0))</f>
        <v>Superior Health Plan</v>
      </c>
      <c r="D167" s="28">
        <v>243925411.13753268</v>
      </c>
      <c r="E167" t="str">
        <f>INDEX('[1]Forecasting Data'!$F$1:$F$1321,MATCH(B:B,'[1]Forecasting Data'!$B$1:$B$1321,0))</f>
        <v>Superior Health Plan</v>
      </c>
      <c r="F167" t="str">
        <f>INDEX('[1]Forecasting Data'!$G$1:$G$1321,MATCH(B:B,'[1]Forecasting Data'!$B$1:$B$1321,0))</f>
        <v>MRSA Central</v>
      </c>
      <c r="G167" t="str">
        <f>INDEX('[1]Forecasting Data'!$H$1:$H$1321,MATCH(B:B,'[1]Forecasting Data'!$B$1:$B$1321,0))</f>
        <v>STAR</v>
      </c>
      <c r="H167" t="s">
        <v>120</v>
      </c>
      <c r="I167" s="30">
        <f>_xlfn.IFS(G167="STAR Kids",INDEX('[1]ATLIS Percentages'!D:D,MATCH($H:$H&amp;" "&amp;$F:$F,'[1]ATLIS Percentages'!$A:$A,0)),
G167="STAR+PLUS",INDEX('[1]ATLIS Percentages'!E:E,MATCH($H:$H&amp;" "&amp;$F:$F,'[1]ATLIS Percentages'!$A:$A,0)),
G167="STAR",INDEX('[1]ATLIS Percentages'!F:F,MATCH($H:$H&amp;" "&amp;$F:$F,'[1]ATLIS Percentages'!$A:$A,0)))</f>
        <v>4.9999999999999996E-2</v>
      </c>
      <c r="J167" s="31">
        <f t="shared" si="12"/>
        <v>12196270.560000001</v>
      </c>
      <c r="K167" s="31">
        <f t="shared" si="13"/>
        <v>5267471.68</v>
      </c>
      <c r="L167" s="31">
        <f>INDEX('[1]IGT Calculation_1stHalf'!J:J,MATCH($B:$B&amp;"-"&amp;$H:$H&amp;"-"&amp;$F:$F&amp;"-"&amp;$G:$G,'[1]IGT Calculation_1stHalf'!A:A,0))</f>
        <v>6031329.3300000001</v>
      </c>
      <c r="M167" s="31">
        <f>INDEX('[1]IGT Calculation_1stHalf'!K:K,MATCH(B:B&amp;"-"&amp;H:H&amp;"-"&amp;F:F&amp;"-"&amp;G:G,'[1]IGT Calculation_1stHalf'!A:A,0))</f>
        <v>2604882.89</v>
      </c>
      <c r="N167" s="37">
        <f t="shared" si="14"/>
        <v>6164941.2300000004</v>
      </c>
      <c r="O167" s="38">
        <f t="shared" si="15"/>
        <v>2662588.7999999998</v>
      </c>
    </row>
    <row r="168" spans="1:15" x14ac:dyDescent="0.25">
      <c r="A168" t="str">
        <f t="shared" si="11"/>
        <v>C3-Children's-MRSA Central-STAR</v>
      </c>
      <c r="B168" s="4" t="s">
        <v>36</v>
      </c>
      <c r="C168" t="str">
        <f>INDEX('[1]Forecasting Data'!$C$1:$C$1321,MATCH(B:B,'[1]Forecasting Data'!$B$1:$B$1321,0))</f>
        <v>RightCare from Scott and White Health Plan</v>
      </c>
      <c r="D168" s="28">
        <v>130808144.27970466</v>
      </c>
      <c r="E168" t="str">
        <f>INDEX('[1]Forecasting Data'!$F$1:$F$1321,MATCH(B:B,'[1]Forecasting Data'!$B$1:$B$1321,0))</f>
        <v>RightCare from Scott and White Health Plan</v>
      </c>
      <c r="F168" t="str">
        <f>INDEX('[1]Forecasting Data'!$G$1:$G$1321,MATCH(B:B,'[1]Forecasting Data'!$B$1:$B$1321,0))</f>
        <v>MRSA Central</v>
      </c>
      <c r="G168" t="str">
        <f>INDEX('[1]Forecasting Data'!$H$1:$H$1321,MATCH(B:B,'[1]Forecasting Data'!$B$1:$B$1321,0))</f>
        <v>STAR</v>
      </c>
      <c r="H168" t="s">
        <v>120</v>
      </c>
      <c r="I168" s="30">
        <f>_xlfn.IFS(G168="STAR Kids",INDEX('[1]ATLIS Percentages'!D:D,MATCH($H:$H&amp;" "&amp;$F:$F,'[1]ATLIS Percentages'!$A:$A,0)),
G168="STAR+PLUS",INDEX('[1]ATLIS Percentages'!E:E,MATCH($H:$H&amp;" "&amp;$F:$F,'[1]ATLIS Percentages'!$A:$A,0)),
G168="STAR",INDEX('[1]ATLIS Percentages'!F:F,MATCH($H:$H&amp;" "&amp;$F:$F,'[1]ATLIS Percentages'!$A:$A,0)))</f>
        <v>4.9999999999999996E-2</v>
      </c>
      <c r="J168" s="31">
        <f t="shared" si="12"/>
        <v>6540407.21</v>
      </c>
      <c r="K168" s="31">
        <f t="shared" si="13"/>
        <v>2824749.55</v>
      </c>
      <c r="L168" s="31">
        <f>INDEX('[1]IGT Calculation_1stHalf'!J:J,MATCH($B:$B&amp;"-"&amp;$H:$H&amp;"-"&amp;$F:$F&amp;"-"&amp;$G:$G,'[1]IGT Calculation_1stHalf'!A:A,0))</f>
        <v>3300287.37</v>
      </c>
      <c r="M168" s="31">
        <f>INDEX('[1]IGT Calculation_1stHalf'!K:K,MATCH(B:B&amp;"-"&amp;H:H&amp;"-"&amp;F:F&amp;"-"&amp;G:G,'[1]IGT Calculation_1stHalf'!A:A,0))</f>
        <v>1425367.71</v>
      </c>
      <c r="N168" s="37">
        <f t="shared" si="14"/>
        <v>3240119.84</v>
      </c>
      <c r="O168" s="38">
        <f t="shared" si="15"/>
        <v>1399381.84</v>
      </c>
    </row>
    <row r="169" spans="1:15" x14ac:dyDescent="0.25">
      <c r="A169" t="str">
        <f t="shared" si="11"/>
        <v>C4-Children's-MRSA Central-STAR+PLUS</v>
      </c>
      <c r="B169" s="4" t="s">
        <v>34</v>
      </c>
      <c r="C169" t="str">
        <f>INDEX('[1]Forecasting Data'!$C$1:$C$1321,MATCH(B:B,'[1]Forecasting Data'!$B$1:$B$1321,0))</f>
        <v>Superior Health Plan</v>
      </c>
      <c r="D169" s="28">
        <v>272244210.99043924</v>
      </c>
      <c r="E169" t="str">
        <f>INDEX('[1]Forecasting Data'!$F$1:$F$1321,MATCH(B:B,'[1]Forecasting Data'!$B$1:$B$1321,0))</f>
        <v>Superior Health Plan</v>
      </c>
      <c r="F169" t="str">
        <f>INDEX('[1]Forecasting Data'!$G$1:$G$1321,MATCH(B:B,'[1]Forecasting Data'!$B$1:$B$1321,0))</f>
        <v>MRSA Central</v>
      </c>
      <c r="G169" t="str">
        <f>INDEX('[1]Forecasting Data'!$H$1:$H$1321,MATCH(B:B,'[1]Forecasting Data'!$B$1:$B$1321,0))</f>
        <v>STAR+PLUS</v>
      </c>
      <c r="H169" t="s">
        <v>120</v>
      </c>
      <c r="I169" s="30">
        <f>_xlfn.IFS(G169="STAR Kids",INDEX('[1]ATLIS Percentages'!D:D,MATCH($H:$H&amp;" "&amp;$F:$F,'[1]ATLIS Percentages'!$A:$A,0)),
G169="STAR+PLUS",INDEX('[1]ATLIS Percentages'!E:E,MATCH($H:$H&amp;" "&amp;$F:$F,'[1]ATLIS Percentages'!$A:$A,0)),
G169="STAR",INDEX('[1]ATLIS Percentages'!F:F,MATCH($H:$H&amp;" "&amp;$F:$F,'[1]ATLIS Percentages'!$A:$A,0)))</f>
        <v>0</v>
      </c>
      <c r="J169" s="31">
        <f t="shared" si="12"/>
        <v>0</v>
      </c>
      <c r="K169" s="31">
        <f t="shared" si="13"/>
        <v>0</v>
      </c>
      <c r="L169" s="31">
        <f>INDEX('[1]IGT Calculation_1stHalf'!J:J,MATCH($B:$B&amp;"-"&amp;$H:$H&amp;"-"&amp;$F:$F&amp;"-"&amp;$G:$G,'[1]IGT Calculation_1stHalf'!A:A,0))</f>
        <v>0</v>
      </c>
      <c r="M169" s="31">
        <f>INDEX('[1]IGT Calculation_1stHalf'!K:K,MATCH(B:B&amp;"-"&amp;H:H&amp;"-"&amp;F:F&amp;"-"&amp;G:G,'[1]IGT Calculation_1stHalf'!A:A,0))</f>
        <v>0</v>
      </c>
      <c r="N169" s="37">
        <f t="shared" si="14"/>
        <v>0</v>
      </c>
      <c r="O169" s="38">
        <f t="shared" si="15"/>
        <v>0</v>
      </c>
    </row>
    <row r="170" spans="1:15" x14ac:dyDescent="0.25">
      <c r="A170" t="str">
        <f t="shared" si="11"/>
        <v>C5-Children's-MRSA Central-STAR+PLUS</v>
      </c>
      <c r="B170" s="4" t="s">
        <v>83</v>
      </c>
      <c r="C170" t="str">
        <f>INDEX('[1]Forecasting Data'!$C$1:$C$1321,MATCH(B:B,'[1]Forecasting Data'!$B$1:$B$1321,0))</f>
        <v>UnitedHealthCare Community Plan</v>
      </c>
      <c r="D170" s="28">
        <v>289389476.88540822</v>
      </c>
      <c r="E170" t="str">
        <f>INDEX('[1]Forecasting Data'!$F$1:$F$1321,MATCH(B:B,'[1]Forecasting Data'!$B$1:$B$1321,0))</f>
        <v>UnitedHealthCare Community Plan</v>
      </c>
      <c r="F170" t="str">
        <f>INDEX('[1]Forecasting Data'!$G$1:$G$1321,MATCH(B:B,'[1]Forecasting Data'!$B$1:$B$1321,0))</f>
        <v>MRSA Central</v>
      </c>
      <c r="G170" t="str">
        <f>INDEX('[1]Forecasting Data'!$H$1:$H$1321,MATCH(B:B,'[1]Forecasting Data'!$B$1:$B$1321,0))</f>
        <v>STAR+PLUS</v>
      </c>
      <c r="H170" t="s">
        <v>120</v>
      </c>
      <c r="I170" s="30">
        <f>_xlfn.IFS(G170="STAR Kids",INDEX('[1]ATLIS Percentages'!D:D,MATCH($H:$H&amp;" "&amp;$F:$F,'[1]ATLIS Percentages'!$A:$A,0)),
G170="STAR+PLUS",INDEX('[1]ATLIS Percentages'!E:E,MATCH($H:$H&amp;" "&amp;$F:$F,'[1]ATLIS Percentages'!$A:$A,0)),
G170="STAR",INDEX('[1]ATLIS Percentages'!F:F,MATCH($H:$H&amp;" "&amp;$F:$F,'[1]ATLIS Percentages'!$A:$A,0)))</f>
        <v>0</v>
      </c>
      <c r="J170" s="31">
        <f t="shared" si="12"/>
        <v>0</v>
      </c>
      <c r="K170" s="31">
        <f t="shared" si="13"/>
        <v>0</v>
      </c>
      <c r="L170" s="31">
        <f>INDEX('[1]IGT Calculation_1stHalf'!J:J,MATCH($B:$B&amp;"-"&amp;$H:$H&amp;"-"&amp;$F:$F&amp;"-"&amp;$G:$G,'[1]IGT Calculation_1stHalf'!A:A,0))</f>
        <v>0</v>
      </c>
      <c r="M170" s="31">
        <f>INDEX('[1]IGT Calculation_1stHalf'!K:K,MATCH(B:B&amp;"-"&amp;H:H&amp;"-"&amp;F:F&amp;"-"&amp;G:G,'[1]IGT Calculation_1stHalf'!A:A,0))</f>
        <v>0</v>
      </c>
      <c r="N170" s="37">
        <f t="shared" si="14"/>
        <v>0</v>
      </c>
      <c r="O170" s="38">
        <f t="shared" si="15"/>
        <v>0</v>
      </c>
    </row>
    <row r="171" spans="1:15" x14ac:dyDescent="0.25">
      <c r="A171" t="str">
        <f t="shared" si="11"/>
        <v>H1-Children's-Hidalgo-STAR</v>
      </c>
      <c r="B171" s="4" t="s">
        <v>98</v>
      </c>
      <c r="C171" t="str">
        <f>INDEX('[1]Forecasting Data'!$C$1:$C$1321,MATCH(B:B,'[1]Forecasting Data'!$B$1:$B$1321,0))</f>
        <v>UnitedHealthCare Community Plan</v>
      </c>
      <c r="D171" s="28">
        <v>134042872.25290932</v>
      </c>
      <c r="E171" t="str">
        <f>INDEX('[1]Forecasting Data'!$F$1:$F$1321,MATCH(B:B,'[1]Forecasting Data'!$B$1:$B$1321,0))</f>
        <v>UnitedHealthCare Community Plan</v>
      </c>
      <c r="F171" t="str">
        <f>INDEX('[1]Forecasting Data'!$G$1:$G$1321,MATCH(B:B,'[1]Forecasting Data'!$B$1:$B$1321,0))</f>
        <v>Hidalgo</v>
      </c>
      <c r="G171" t="str">
        <f>INDEX('[1]Forecasting Data'!$H$1:$H$1321,MATCH(B:B,'[1]Forecasting Data'!$B$1:$B$1321,0))</f>
        <v>STAR</v>
      </c>
      <c r="H171" t="s">
        <v>120</v>
      </c>
      <c r="I171" s="30">
        <f>_xlfn.IFS(G171="STAR Kids",INDEX('[1]ATLIS Percentages'!D:D,MATCH($H:$H&amp;" "&amp;$F:$F,'[1]ATLIS Percentages'!$A:$A,0)),
G171="STAR+PLUS",INDEX('[1]ATLIS Percentages'!E:E,MATCH($H:$H&amp;" "&amp;$F:$F,'[1]ATLIS Percentages'!$A:$A,0)),
G171="STAR",INDEX('[1]ATLIS Percentages'!F:F,MATCH($H:$H&amp;" "&amp;$F:$F,'[1]ATLIS Percentages'!$A:$A,0)))</f>
        <v>2.7943840160574912E-2</v>
      </c>
      <c r="J171" s="31">
        <f t="shared" si="12"/>
        <v>3745672.6</v>
      </c>
      <c r="K171" s="31">
        <f t="shared" si="13"/>
        <v>1617726.03</v>
      </c>
      <c r="L171" s="31">
        <f>INDEX('[1]IGT Calculation_1stHalf'!J:J,MATCH($B:$B&amp;"-"&amp;$H:$H&amp;"-"&amp;$F:$F&amp;"-"&amp;$G:$G,'[1]IGT Calculation_1stHalf'!A:A,0))</f>
        <v>1964246.89</v>
      </c>
      <c r="M171" s="31">
        <f>INDEX('[1]IGT Calculation_1stHalf'!K:K,MATCH(B:B&amp;"-"&amp;H:H&amp;"-"&amp;F:F&amp;"-"&amp;G:G,'[1]IGT Calculation_1stHalf'!A:A,0))</f>
        <v>848342.52</v>
      </c>
      <c r="N171" s="37">
        <f t="shared" si="14"/>
        <v>1781425.71</v>
      </c>
      <c r="O171" s="38">
        <f t="shared" si="15"/>
        <v>769383.51</v>
      </c>
    </row>
    <row r="172" spans="1:15" x14ac:dyDescent="0.25">
      <c r="A172" t="str">
        <f t="shared" si="11"/>
        <v>H2-Children's-Hidalgo-STAR</v>
      </c>
      <c r="B172" s="4" t="s">
        <v>79</v>
      </c>
      <c r="C172" t="str">
        <f>INDEX('[1]Forecasting Data'!$C$1:$C$1321,MATCH(B:B,'[1]Forecasting Data'!$B$1:$B$1321,0))</f>
        <v>Superior Health Plan</v>
      </c>
      <c r="D172" s="28">
        <v>508382541.51282746</v>
      </c>
      <c r="E172" t="str">
        <f>INDEX('[1]Forecasting Data'!$F$1:$F$1321,MATCH(B:B,'[1]Forecasting Data'!$B$1:$B$1321,0))</f>
        <v>Superior Health Plan</v>
      </c>
      <c r="F172" t="str">
        <f>INDEX('[1]Forecasting Data'!$G$1:$G$1321,MATCH(B:B,'[1]Forecasting Data'!$B$1:$B$1321,0))</f>
        <v>Hidalgo</v>
      </c>
      <c r="G172" t="str">
        <f>INDEX('[1]Forecasting Data'!$H$1:$H$1321,MATCH(B:B,'[1]Forecasting Data'!$B$1:$B$1321,0))</f>
        <v>STAR</v>
      </c>
      <c r="H172" t="s">
        <v>120</v>
      </c>
      <c r="I172" s="30">
        <f>_xlfn.IFS(G172="STAR Kids",INDEX('[1]ATLIS Percentages'!D:D,MATCH($H:$H&amp;" "&amp;$F:$F,'[1]ATLIS Percentages'!$A:$A,0)),
G172="STAR+PLUS",INDEX('[1]ATLIS Percentages'!E:E,MATCH($H:$H&amp;" "&amp;$F:$F,'[1]ATLIS Percentages'!$A:$A,0)),
G172="STAR",INDEX('[1]ATLIS Percentages'!F:F,MATCH($H:$H&amp;" "&amp;$F:$F,'[1]ATLIS Percentages'!$A:$A,0)))</f>
        <v>2.7943840160574912E-2</v>
      </c>
      <c r="J172" s="31">
        <f t="shared" si="12"/>
        <v>14206160.48</v>
      </c>
      <c r="K172" s="31">
        <f t="shared" si="13"/>
        <v>6135527.0599999996</v>
      </c>
      <c r="L172" s="31">
        <f>INDEX('[1]IGT Calculation_1stHalf'!J:J,MATCH($B:$B&amp;"-"&amp;$H:$H&amp;"-"&amp;$F:$F&amp;"-"&amp;$G:$G,'[1]IGT Calculation_1stHalf'!A:A,0))</f>
        <v>7214373.6100000003</v>
      </c>
      <c r="M172" s="31">
        <f>INDEX('[1]IGT Calculation_1stHalf'!K:K,MATCH(B:B&amp;"-"&amp;H:H&amp;"-"&amp;F:F&amp;"-"&amp;G:G,'[1]IGT Calculation_1stHalf'!A:A,0))</f>
        <v>3115830.25</v>
      </c>
      <c r="N172" s="37">
        <f t="shared" si="14"/>
        <v>6991786.8700000001</v>
      </c>
      <c r="O172" s="38">
        <f t="shared" si="15"/>
        <v>3019696.81</v>
      </c>
    </row>
    <row r="173" spans="1:15" x14ac:dyDescent="0.25">
      <c r="A173" t="str">
        <f t="shared" si="11"/>
        <v>H3-Children's-Hidalgo-STAR</v>
      </c>
      <c r="B173" s="4" t="s">
        <v>65</v>
      </c>
      <c r="C173" t="str">
        <f>INDEX('[1]Forecasting Data'!$C$1:$C$1321,MATCH(B:B,'[1]Forecasting Data'!$B$1:$B$1321,0))</f>
        <v>Molina Healthcare of Texas</v>
      </c>
      <c r="D173" s="28">
        <v>116743009.00649284</v>
      </c>
      <c r="E173" t="str">
        <f>INDEX('[1]Forecasting Data'!$F$1:$F$1321,MATCH(B:B,'[1]Forecasting Data'!$B$1:$B$1321,0))</f>
        <v>Molina Healthcare of Texas</v>
      </c>
      <c r="F173" t="str">
        <f>INDEX('[1]Forecasting Data'!$G$1:$G$1321,MATCH(B:B,'[1]Forecasting Data'!$B$1:$B$1321,0))</f>
        <v>Hidalgo</v>
      </c>
      <c r="G173" t="str">
        <f>INDEX('[1]Forecasting Data'!$H$1:$H$1321,MATCH(B:B,'[1]Forecasting Data'!$B$1:$B$1321,0))</f>
        <v>STAR</v>
      </c>
      <c r="H173" t="s">
        <v>120</v>
      </c>
      <c r="I173" s="30">
        <f>_xlfn.IFS(G173="STAR Kids",INDEX('[1]ATLIS Percentages'!D:D,MATCH($H:$H&amp;" "&amp;$F:$F,'[1]ATLIS Percentages'!$A:$A,0)),
G173="STAR+PLUS",INDEX('[1]ATLIS Percentages'!E:E,MATCH($H:$H&amp;" "&amp;$F:$F,'[1]ATLIS Percentages'!$A:$A,0)),
G173="STAR",INDEX('[1]ATLIS Percentages'!F:F,MATCH($H:$H&amp;" "&amp;$F:$F,'[1]ATLIS Percentages'!$A:$A,0)))</f>
        <v>2.7943840160574912E-2</v>
      </c>
      <c r="J173" s="31">
        <f t="shared" si="12"/>
        <v>3262247.98</v>
      </c>
      <c r="K173" s="31">
        <f t="shared" si="13"/>
        <v>1408938.8</v>
      </c>
      <c r="L173" s="31">
        <f>INDEX('[1]IGT Calculation_1stHalf'!J:J,MATCH($B:$B&amp;"-"&amp;$H:$H&amp;"-"&amp;$F:$F&amp;"-"&amp;$G:$G,'[1]IGT Calculation_1stHalf'!A:A,0))</f>
        <v>1681889.52</v>
      </c>
      <c r="M173" s="31">
        <f>INDEX('[1]IGT Calculation_1stHalf'!K:K,MATCH(B:B&amp;"-"&amp;H:H&amp;"-"&amp;F:F&amp;"-"&amp;G:G,'[1]IGT Calculation_1stHalf'!A:A,0))</f>
        <v>726394.63</v>
      </c>
      <c r="N173" s="37">
        <f t="shared" si="14"/>
        <v>1580358.46</v>
      </c>
      <c r="O173" s="38">
        <f t="shared" si="15"/>
        <v>682544.18</v>
      </c>
    </row>
    <row r="174" spans="1:15" x14ac:dyDescent="0.25">
      <c r="A174" t="str">
        <f t="shared" si="11"/>
        <v>H4-Children's-Hidalgo-STAR</v>
      </c>
      <c r="B174" s="4" t="s">
        <v>81</v>
      </c>
      <c r="C174" t="str">
        <f>INDEX('[1]Forecasting Data'!$C$1:$C$1321,MATCH(B:B,'[1]Forecasting Data'!$B$1:$B$1321,0))</f>
        <v>Driscoll Children's Health Plan</v>
      </c>
      <c r="D174" s="28">
        <v>393432251.67237103</v>
      </c>
      <c r="E174" t="str">
        <f>INDEX('[1]Forecasting Data'!$F$1:$F$1321,MATCH(B:B,'[1]Forecasting Data'!$B$1:$B$1321,0))</f>
        <v>Driscoll Children's Health Plan</v>
      </c>
      <c r="F174" t="str">
        <f>INDEX('[1]Forecasting Data'!$G$1:$G$1321,MATCH(B:B,'[1]Forecasting Data'!$B$1:$B$1321,0))</f>
        <v>Hidalgo</v>
      </c>
      <c r="G174" t="str">
        <f>INDEX('[1]Forecasting Data'!$H$1:$H$1321,MATCH(B:B,'[1]Forecasting Data'!$B$1:$B$1321,0))</f>
        <v>STAR</v>
      </c>
      <c r="H174" t="s">
        <v>120</v>
      </c>
      <c r="I174" s="30">
        <f>_xlfn.IFS(G174="STAR Kids",INDEX('[1]ATLIS Percentages'!D:D,MATCH($H:$H&amp;" "&amp;$F:$F,'[1]ATLIS Percentages'!$A:$A,0)),
G174="STAR+PLUS",INDEX('[1]ATLIS Percentages'!E:E,MATCH($H:$H&amp;" "&amp;$F:$F,'[1]ATLIS Percentages'!$A:$A,0)),
G174="STAR",INDEX('[1]ATLIS Percentages'!F:F,MATCH($H:$H&amp;" "&amp;$F:$F,'[1]ATLIS Percentages'!$A:$A,0)))</f>
        <v>2.7943840160574912E-2</v>
      </c>
      <c r="J174" s="31">
        <f t="shared" si="12"/>
        <v>10994007.949999999</v>
      </c>
      <c r="K174" s="31">
        <f t="shared" si="13"/>
        <v>4748224.08</v>
      </c>
      <c r="L174" s="31">
        <f>INDEX('[1]IGT Calculation_1stHalf'!J:J,MATCH($B:$B&amp;"-"&amp;$H:$H&amp;"-"&amp;$F:$F&amp;"-"&amp;$G:$G,'[1]IGT Calculation_1stHalf'!A:A,0))</f>
        <v>5469690.4800000004</v>
      </c>
      <c r="M174" s="31">
        <f>INDEX('[1]IGT Calculation_1stHalf'!K:K,MATCH(B:B&amp;"-"&amp;H:H&amp;"-"&amp;F:F&amp;"-"&amp;G:G,'[1]IGT Calculation_1stHalf'!A:A,0))</f>
        <v>2362315.56</v>
      </c>
      <c r="N174" s="37">
        <f t="shared" si="14"/>
        <v>5524317.4699999997</v>
      </c>
      <c r="O174" s="38">
        <f t="shared" si="15"/>
        <v>2385908.52</v>
      </c>
    </row>
    <row r="175" spans="1:15" x14ac:dyDescent="0.25">
      <c r="A175" t="str">
        <f t="shared" si="11"/>
        <v>H5-Children's-Hidalgo-STAR+PLUS</v>
      </c>
      <c r="B175" s="4" t="s">
        <v>77</v>
      </c>
      <c r="C175" t="str">
        <f>INDEX('[1]Forecasting Data'!$C$1:$C$1321,MATCH(B:B,'[1]Forecasting Data'!$B$1:$B$1321,0))</f>
        <v>Superior Health Plan</v>
      </c>
      <c r="D175" s="28">
        <v>990594547.83890545</v>
      </c>
      <c r="E175" t="str">
        <f>INDEX('[1]Forecasting Data'!$F$1:$F$1321,MATCH(B:B,'[1]Forecasting Data'!$B$1:$B$1321,0))</f>
        <v>Superior Health Plan</v>
      </c>
      <c r="F175" t="str">
        <f>INDEX('[1]Forecasting Data'!$G$1:$G$1321,MATCH(B:B,'[1]Forecasting Data'!$B$1:$B$1321,0))</f>
        <v>Hidalgo</v>
      </c>
      <c r="G175" t="str">
        <f>INDEX('[1]Forecasting Data'!$H$1:$H$1321,MATCH(B:B,'[1]Forecasting Data'!$B$1:$B$1321,0))</f>
        <v>STAR+PLUS</v>
      </c>
      <c r="H175" t="s">
        <v>120</v>
      </c>
      <c r="I175" s="30">
        <f>_xlfn.IFS(G175="STAR Kids",INDEX('[1]ATLIS Percentages'!D:D,MATCH($H:$H&amp;" "&amp;$F:$F,'[1]ATLIS Percentages'!$A:$A,0)),
G175="STAR+PLUS",INDEX('[1]ATLIS Percentages'!E:E,MATCH($H:$H&amp;" "&amp;$F:$F,'[1]ATLIS Percentages'!$A:$A,0)),
G175="STAR",INDEX('[1]ATLIS Percentages'!F:F,MATCH($H:$H&amp;" "&amp;$F:$F,'[1]ATLIS Percentages'!$A:$A,0)))</f>
        <v>0</v>
      </c>
      <c r="J175" s="31">
        <f t="shared" si="12"/>
        <v>0</v>
      </c>
      <c r="K175" s="31">
        <f t="shared" si="13"/>
        <v>0</v>
      </c>
      <c r="L175" s="31">
        <f>INDEX('[1]IGT Calculation_1stHalf'!J:J,MATCH($B:$B&amp;"-"&amp;$H:$H&amp;"-"&amp;$F:$F&amp;"-"&amp;$G:$G,'[1]IGT Calculation_1stHalf'!A:A,0))</f>
        <v>0</v>
      </c>
      <c r="M175" s="31">
        <f>INDEX('[1]IGT Calculation_1stHalf'!K:K,MATCH(B:B&amp;"-"&amp;H:H&amp;"-"&amp;F:F&amp;"-"&amp;G:G,'[1]IGT Calculation_1stHalf'!A:A,0))</f>
        <v>0</v>
      </c>
      <c r="N175" s="37">
        <f t="shared" si="14"/>
        <v>0</v>
      </c>
      <c r="O175" s="38">
        <f t="shared" si="15"/>
        <v>0</v>
      </c>
    </row>
    <row r="176" spans="1:15" x14ac:dyDescent="0.25">
      <c r="A176" t="str">
        <f t="shared" si="11"/>
        <v>H6-Children's-Hidalgo-STAR+PLUS</v>
      </c>
      <c r="B176" s="4" t="s">
        <v>84</v>
      </c>
      <c r="C176" t="str">
        <f>INDEX('[1]Forecasting Data'!$C$1:$C$1321,MATCH(B:B,'[1]Forecasting Data'!$B$1:$B$1321,0))</f>
        <v>Molina Healthcare of Texas</v>
      </c>
      <c r="D176" s="28">
        <v>708250409.06864214</v>
      </c>
      <c r="E176" t="str">
        <f>INDEX('[1]Forecasting Data'!$F$1:$F$1321,MATCH(B:B,'[1]Forecasting Data'!$B$1:$B$1321,0))</f>
        <v>Molina Healthcare of Texas</v>
      </c>
      <c r="F176" t="str">
        <f>INDEX('[1]Forecasting Data'!$G$1:$G$1321,MATCH(B:B,'[1]Forecasting Data'!$B$1:$B$1321,0))</f>
        <v>Hidalgo</v>
      </c>
      <c r="G176" t="str">
        <f>INDEX('[1]Forecasting Data'!$H$1:$H$1321,MATCH(B:B,'[1]Forecasting Data'!$B$1:$B$1321,0))</f>
        <v>STAR+PLUS</v>
      </c>
      <c r="H176" t="s">
        <v>120</v>
      </c>
      <c r="I176" s="30">
        <f>_xlfn.IFS(G176="STAR Kids",INDEX('[1]ATLIS Percentages'!D:D,MATCH($H:$H&amp;" "&amp;$F:$F,'[1]ATLIS Percentages'!$A:$A,0)),
G176="STAR+PLUS",INDEX('[1]ATLIS Percentages'!E:E,MATCH($H:$H&amp;" "&amp;$F:$F,'[1]ATLIS Percentages'!$A:$A,0)),
G176="STAR",INDEX('[1]ATLIS Percentages'!F:F,MATCH($H:$H&amp;" "&amp;$F:$F,'[1]ATLIS Percentages'!$A:$A,0)))</f>
        <v>0</v>
      </c>
      <c r="J176" s="31">
        <f t="shared" si="12"/>
        <v>0</v>
      </c>
      <c r="K176" s="31">
        <f t="shared" si="13"/>
        <v>0</v>
      </c>
      <c r="L176" s="31">
        <f>INDEX('[1]IGT Calculation_1stHalf'!J:J,MATCH($B:$B&amp;"-"&amp;$H:$H&amp;"-"&amp;$F:$F&amp;"-"&amp;$G:$G,'[1]IGT Calculation_1stHalf'!A:A,0))</f>
        <v>0</v>
      </c>
      <c r="M176" s="31">
        <f>INDEX('[1]IGT Calculation_1stHalf'!K:K,MATCH(B:B&amp;"-"&amp;H:H&amp;"-"&amp;F:F&amp;"-"&amp;G:G,'[1]IGT Calculation_1stHalf'!A:A,0))</f>
        <v>0</v>
      </c>
      <c r="N176" s="37">
        <f t="shared" si="14"/>
        <v>0</v>
      </c>
      <c r="O176" s="38">
        <f t="shared" si="15"/>
        <v>0</v>
      </c>
    </row>
    <row r="177" spans="1:15" x14ac:dyDescent="0.25">
      <c r="A177" t="str">
        <f t="shared" si="11"/>
        <v>K1-Children's-Tarrant-STAR Kids</v>
      </c>
      <c r="B177" s="4" t="s">
        <v>112</v>
      </c>
      <c r="C177" t="str">
        <f>INDEX('[1]Forecasting Data'!$C$1:$C$1321,MATCH(B:B,'[1]Forecasting Data'!$B$1:$B$1321,0))</f>
        <v>AETNA</v>
      </c>
      <c r="D177" s="28">
        <v>114497976.54935698</v>
      </c>
      <c r="E177" t="str">
        <f>INDEX('[1]Forecasting Data'!$F$1:$F$1321,MATCH(B:B,'[1]Forecasting Data'!$B$1:$B$1321,0))</f>
        <v>AETNA</v>
      </c>
      <c r="F177" t="str">
        <f>INDEX('[1]Forecasting Data'!$G$1:$G$1321,MATCH(B:B,'[1]Forecasting Data'!$B$1:$B$1321,0))</f>
        <v>Tarrant</v>
      </c>
      <c r="G177" t="str">
        <f>INDEX('[1]Forecasting Data'!$H$1:$H$1321,MATCH(B:B,'[1]Forecasting Data'!$B$1:$B$1321,0))</f>
        <v>STAR Kids</v>
      </c>
      <c r="H177" t="s">
        <v>120</v>
      </c>
      <c r="I177" s="30">
        <f>_xlfn.IFS(G177="STAR Kids",INDEX('[1]ATLIS Percentages'!D:D,MATCH($H:$H&amp;" "&amp;$F:$F,'[1]ATLIS Percentages'!$A:$A,0)),
G177="STAR+PLUS",INDEX('[1]ATLIS Percentages'!E:E,MATCH($H:$H&amp;" "&amp;$F:$F,'[1]ATLIS Percentages'!$A:$A,0)),
G177="STAR",INDEX('[1]ATLIS Percentages'!F:F,MATCH($H:$H&amp;" "&amp;$F:$F,'[1]ATLIS Percentages'!$A:$A,0)))</f>
        <v>1.6422511216408651E-3</v>
      </c>
      <c r="J177" s="31">
        <f t="shared" si="12"/>
        <v>188034.43</v>
      </c>
      <c r="K177" s="31">
        <f t="shared" si="13"/>
        <v>81210.570000000007</v>
      </c>
      <c r="L177" s="31">
        <f>INDEX('[1]IGT Calculation_1stHalf'!J:J,MATCH($B:$B&amp;"-"&amp;$H:$H&amp;"-"&amp;$F:$F&amp;"-"&amp;$G:$G,'[1]IGT Calculation_1stHalf'!A:A,0))</f>
        <v>94052.5</v>
      </c>
      <c r="M177" s="31">
        <f>INDEX('[1]IGT Calculation_1stHalf'!K:K,MATCH(B:B&amp;"-"&amp;H:H&amp;"-"&amp;F:F&amp;"-"&amp;G:G,'[1]IGT Calculation_1stHalf'!A:A,0))</f>
        <v>40620.519999999997</v>
      </c>
      <c r="N177" s="37">
        <f t="shared" si="14"/>
        <v>93981.93</v>
      </c>
      <c r="O177" s="38">
        <f t="shared" si="15"/>
        <v>40590.04</v>
      </c>
    </row>
    <row r="178" spans="1:15" x14ac:dyDescent="0.25">
      <c r="A178" t="str">
        <f t="shared" si="11"/>
        <v>K2-Children's-Dallas-STAR Kids</v>
      </c>
      <c r="B178" s="4" t="s">
        <v>108</v>
      </c>
      <c r="C178" t="str">
        <f>INDEX('[1]Forecasting Data'!$C$1:$C$1321,MATCH(B:B,'[1]Forecasting Data'!$B$1:$B$1321,0))</f>
        <v>Wellpoint</v>
      </c>
      <c r="D178" s="28">
        <v>323307014.34906077</v>
      </c>
      <c r="E178" t="str">
        <f>INDEX('[1]Forecasting Data'!$F$1:$F$1321,MATCH(B:B,'[1]Forecasting Data'!$B$1:$B$1321,0))</f>
        <v>Wellpoint</v>
      </c>
      <c r="F178" t="str">
        <f>INDEX('[1]Forecasting Data'!$G$1:$G$1321,MATCH(B:B,'[1]Forecasting Data'!$B$1:$B$1321,0))</f>
        <v>Dallas</v>
      </c>
      <c r="G178" t="str">
        <f>INDEX('[1]Forecasting Data'!$H$1:$H$1321,MATCH(B:B,'[1]Forecasting Data'!$B$1:$B$1321,0))</f>
        <v>STAR Kids</v>
      </c>
      <c r="H178" t="s">
        <v>120</v>
      </c>
      <c r="I178" s="30">
        <f>_xlfn.IFS(G178="STAR Kids",INDEX('[1]ATLIS Percentages'!D:D,MATCH($H:$H&amp;" "&amp;$F:$F,'[1]ATLIS Percentages'!$A:$A,0)),
G178="STAR+PLUS",INDEX('[1]ATLIS Percentages'!E:E,MATCH($H:$H&amp;" "&amp;$F:$F,'[1]ATLIS Percentages'!$A:$A,0)),
G178="STAR",INDEX('[1]ATLIS Percentages'!F:F,MATCH($H:$H&amp;" "&amp;$F:$F,'[1]ATLIS Percentages'!$A:$A,0)))</f>
        <v>0.05</v>
      </c>
      <c r="J178" s="31">
        <f t="shared" si="12"/>
        <v>16165350.720000001</v>
      </c>
      <c r="K178" s="31">
        <f t="shared" si="13"/>
        <v>6981685.6500000004</v>
      </c>
      <c r="L178" s="31">
        <f>INDEX('[1]IGT Calculation_1stHalf'!J:J,MATCH($B:$B&amp;"-"&amp;$H:$H&amp;"-"&amp;$F:$F&amp;"-"&amp;$G:$G,'[1]IGT Calculation_1stHalf'!A:A,0))</f>
        <v>8206633.1100000003</v>
      </c>
      <c r="M178" s="31">
        <f>INDEX('[1]IGT Calculation_1stHalf'!K:K,MATCH(B:B&amp;"-"&amp;H:H&amp;"-"&amp;F:F&amp;"-"&amp;G:G,'[1]IGT Calculation_1stHalf'!A:A,0))</f>
        <v>3544379.19</v>
      </c>
      <c r="N178" s="37">
        <f t="shared" si="14"/>
        <v>7958717.6100000003</v>
      </c>
      <c r="O178" s="38">
        <f t="shared" si="15"/>
        <v>3437306.47</v>
      </c>
    </row>
    <row r="179" spans="1:15" x14ac:dyDescent="0.25">
      <c r="A179" t="str">
        <f t="shared" si="11"/>
        <v>K3-Children's-El Paso-STAR Kids</v>
      </c>
      <c r="B179" s="4" t="s">
        <v>55</v>
      </c>
      <c r="C179" t="str">
        <f>INDEX('[1]Forecasting Data'!$C$1:$C$1321,MATCH(B:B,'[1]Forecasting Data'!$B$1:$B$1321,0))</f>
        <v>Wellpoint</v>
      </c>
      <c r="D179" s="28">
        <v>26751922.355384324</v>
      </c>
      <c r="E179" t="str">
        <f>INDEX('[1]Forecasting Data'!$F$1:$F$1321,MATCH(B:B,'[1]Forecasting Data'!$B$1:$B$1321,0))</f>
        <v>Wellpoint</v>
      </c>
      <c r="F179" t="str">
        <f>INDEX('[1]Forecasting Data'!$G$1:$G$1321,MATCH(B:B,'[1]Forecasting Data'!$B$1:$B$1321,0))</f>
        <v>El Paso</v>
      </c>
      <c r="G179" t="str">
        <f>INDEX('[1]Forecasting Data'!$H$1:$H$1321,MATCH(B:B,'[1]Forecasting Data'!$B$1:$B$1321,0))</f>
        <v>STAR Kids</v>
      </c>
      <c r="H179" t="s">
        <v>120</v>
      </c>
      <c r="I179" s="30">
        <f>_xlfn.IFS(G179="STAR Kids",INDEX('[1]ATLIS Percentages'!D:D,MATCH($H:$H&amp;" "&amp;$F:$F,'[1]ATLIS Percentages'!$A:$A,0)),
G179="STAR+PLUS",INDEX('[1]ATLIS Percentages'!E:E,MATCH($H:$H&amp;" "&amp;$F:$F,'[1]ATLIS Percentages'!$A:$A,0)),
G179="STAR",INDEX('[1]ATLIS Percentages'!F:F,MATCH($H:$H&amp;" "&amp;$F:$F,'[1]ATLIS Percentages'!$A:$A,0)))</f>
        <v>2.7045003187982438E-3</v>
      </c>
      <c r="J179" s="31">
        <f t="shared" si="12"/>
        <v>72350.58</v>
      </c>
      <c r="K179" s="31">
        <f t="shared" si="13"/>
        <v>31247.64</v>
      </c>
      <c r="L179" s="31">
        <f>INDEX('[1]IGT Calculation_1stHalf'!J:J,MATCH($B:$B&amp;"-"&amp;$H:$H&amp;"-"&amp;$F:$F&amp;"-"&amp;$G:$G,'[1]IGT Calculation_1stHalf'!A:A,0))</f>
        <v>37908.32</v>
      </c>
      <c r="M179" s="31">
        <f>INDEX('[1]IGT Calculation_1stHalf'!K:K,MATCH(B:B&amp;"-"&amp;H:H&amp;"-"&amp;F:F&amp;"-"&amp;G:G,'[1]IGT Calculation_1stHalf'!A:A,0))</f>
        <v>16372.3</v>
      </c>
      <c r="N179" s="37">
        <f t="shared" si="14"/>
        <v>34442.26</v>
      </c>
      <c r="O179" s="38">
        <f t="shared" si="15"/>
        <v>14875.34</v>
      </c>
    </row>
    <row r="180" spans="1:15" x14ac:dyDescent="0.25">
      <c r="A180" t="str">
        <f t="shared" si="11"/>
        <v>K4-Children's-Harris-STAR Kids</v>
      </c>
      <c r="B180" s="4" t="s">
        <v>100</v>
      </c>
      <c r="C180" t="str">
        <f>INDEX('[1]Forecasting Data'!$C$1:$C$1321,MATCH(B:B,'[1]Forecasting Data'!$B$1:$B$1321,0))</f>
        <v>Wellpoint</v>
      </c>
      <c r="D180" s="28">
        <v>114653013.62954284</v>
      </c>
      <c r="E180" t="str">
        <f>INDEX('[1]Forecasting Data'!$F$1:$F$1321,MATCH(B:B,'[1]Forecasting Data'!$B$1:$B$1321,0))</f>
        <v>Wellpoint</v>
      </c>
      <c r="F180" t="str">
        <f>INDEX('[1]Forecasting Data'!$G$1:$G$1321,MATCH(B:B,'[1]Forecasting Data'!$B$1:$B$1321,0))</f>
        <v>Harris</v>
      </c>
      <c r="G180" t="str">
        <f>INDEX('[1]Forecasting Data'!$H$1:$H$1321,MATCH(B:B,'[1]Forecasting Data'!$B$1:$B$1321,0))</f>
        <v>STAR Kids</v>
      </c>
      <c r="H180" t="s">
        <v>120</v>
      </c>
      <c r="I180" s="30">
        <f>_xlfn.IFS(G180="STAR Kids",INDEX('[1]ATLIS Percentages'!D:D,MATCH($H:$H&amp;" "&amp;$F:$F,'[1]ATLIS Percentages'!$A:$A,0)),
G180="STAR+PLUS",INDEX('[1]ATLIS Percentages'!E:E,MATCH($H:$H&amp;" "&amp;$F:$F,'[1]ATLIS Percentages'!$A:$A,0)),
G180="STAR",INDEX('[1]ATLIS Percentages'!F:F,MATCH($H:$H&amp;" "&amp;$F:$F,'[1]ATLIS Percentages'!$A:$A,0)))</f>
        <v>9.3851223637376102E-4</v>
      </c>
      <c r="J180" s="31">
        <f t="shared" si="12"/>
        <v>107603.26</v>
      </c>
      <c r="K180" s="31">
        <f t="shared" si="13"/>
        <v>46472.99</v>
      </c>
      <c r="L180" s="31">
        <f>INDEX('[1]IGT Calculation_1stHalf'!J:J,MATCH($B:$B&amp;"-"&amp;$H:$H&amp;"-"&amp;$F:$F&amp;"-"&amp;$G:$G,'[1]IGT Calculation_1stHalf'!A:A,0))</f>
        <v>55068.67</v>
      </c>
      <c r="M180" s="31">
        <f>INDEX('[1]IGT Calculation_1stHalf'!K:K,MATCH(B:B&amp;"-"&amp;H:H&amp;"-"&amp;F:F&amp;"-"&amp;G:G,'[1]IGT Calculation_1stHalf'!A:A,0))</f>
        <v>23783.72</v>
      </c>
      <c r="N180" s="37">
        <f t="shared" si="14"/>
        <v>52534.59</v>
      </c>
      <c r="O180" s="38">
        <f t="shared" si="15"/>
        <v>22689.27</v>
      </c>
    </row>
    <row r="181" spans="1:15" x14ac:dyDescent="0.25">
      <c r="A181" t="str">
        <f t="shared" si="11"/>
        <v>K5-Children's-Lubbock-STAR Kids</v>
      </c>
      <c r="B181" s="4" t="s">
        <v>105</v>
      </c>
      <c r="C181" t="str">
        <f>INDEX('[1]Forecasting Data'!$C$1:$C$1321,MATCH(B:B,'[1]Forecasting Data'!$B$1:$B$1321,0))</f>
        <v>Wellpoint</v>
      </c>
      <c r="D181" s="28">
        <v>28386753.185245574</v>
      </c>
      <c r="E181" t="str">
        <f>INDEX('[1]Forecasting Data'!$F$1:$F$1321,MATCH(B:B,'[1]Forecasting Data'!$B$1:$B$1321,0))</f>
        <v>Wellpoint</v>
      </c>
      <c r="F181" t="str">
        <f>INDEX('[1]Forecasting Data'!$G$1:$G$1321,MATCH(B:B,'[1]Forecasting Data'!$B$1:$B$1321,0))</f>
        <v>Lubbock</v>
      </c>
      <c r="G181" t="str">
        <f>INDEX('[1]Forecasting Data'!$H$1:$H$1321,MATCH(B:B,'[1]Forecasting Data'!$B$1:$B$1321,0))</f>
        <v>STAR Kids</v>
      </c>
      <c r="H181" t="s">
        <v>120</v>
      </c>
      <c r="I181" s="30">
        <f>_xlfn.IFS(G181="STAR Kids",INDEX('[1]ATLIS Percentages'!D:D,MATCH($H:$H&amp;" "&amp;$F:$F,'[1]ATLIS Percentages'!$A:$A,0)),
G181="STAR+PLUS",INDEX('[1]ATLIS Percentages'!E:E,MATCH($H:$H&amp;" "&amp;$F:$F,'[1]ATLIS Percentages'!$A:$A,0)),
G181="STAR",INDEX('[1]ATLIS Percentages'!F:F,MATCH($H:$H&amp;" "&amp;$F:$F,'[1]ATLIS Percentages'!$A:$A,0)))</f>
        <v>1.1432311695409659E-2</v>
      </c>
      <c r="J181" s="31">
        <f t="shared" si="12"/>
        <v>324526.21000000002</v>
      </c>
      <c r="K181" s="31">
        <f t="shared" si="13"/>
        <v>140160.26999999999</v>
      </c>
      <c r="L181" s="31">
        <f>INDEX('[1]IGT Calculation_1stHalf'!J:J,MATCH($B:$B&amp;"-"&amp;$H:$H&amp;"-"&amp;$F:$F&amp;"-"&amp;$G:$G,'[1]IGT Calculation_1stHalf'!A:A,0))</f>
        <v>167048.04</v>
      </c>
      <c r="M181" s="31">
        <f>INDEX('[1]IGT Calculation_1stHalf'!K:K,MATCH(B:B&amp;"-"&amp;H:H&amp;"-"&amp;F:F&amp;"-"&amp;G:G,'[1]IGT Calculation_1stHalf'!A:A,0))</f>
        <v>72146.710000000006</v>
      </c>
      <c r="N181" s="37">
        <f t="shared" si="14"/>
        <v>157478.17000000001</v>
      </c>
      <c r="O181" s="38">
        <f t="shared" si="15"/>
        <v>68013.56</v>
      </c>
    </row>
    <row r="182" spans="1:15" x14ac:dyDescent="0.25">
      <c r="A182" t="str">
        <f t="shared" si="11"/>
        <v>K6-Children's-MRSA West-STAR Kids</v>
      </c>
      <c r="B182" s="4" t="s">
        <v>110</v>
      </c>
      <c r="C182" t="str">
        <f>INDEX('[1]Forecasting Data'!$C$1:$C$1321,MATCH(B:B,'[1]Forecasting Data'!$B$1:$B$1321,0))</f>
        <v>Wellpoint</v>
      </c>
      <c r="D182" s="28">
        <v>52462762.266519837</v>
      </c>
      <c r="E182" t="str">
        <f>INDEX('[1]Forecasting Data'!$F$1:$F$1321,MATCH(B:B,'[1]Forecasting Data'!$B$1:$B$1321,0))</f>
        <v>Wellpoint</v>
      </c>
      <c r="F182" t="str">
        <f>INDEX('[1]Forecasting Data'!$G$1:$G$1321,MATCH(B:B,'[1]Forecasting Data'!$B$1:$B$1321,0))</f>
        <v>MRSA West</v>
      </c>
      <c r="G182" t="str">
        <f>INDEX('[1]Forecasting Data'!$H$1:$H$1321,MATCH(B:B,'[1]Forecasting Data'!$B$1:$B$1321,0))</f>
        <v>STAR Kids</v>
      </c>
      <c r="H182" t="s">
        <v>120</v>
      </c>
      <c r="I182" s="30">
        <f>_xlfn.IFS(G182="STAR Kids",INDEX('[1]ATLIS Percentages'!D:D,MATCH($H:$H&amp;" "&amp;$F:$F,'[1]ATLIS Percentages'!$A:$A,0)),
G182="STAR+PLUS",INDEX('[1]ATLIS Percentages'!E:E,MATCH($H:$H&amp;" "&amp;$F:$F,'[1]ATLIS Percentages'!$A:$A,0)),
G182="STAR",INDEX('[1]ATLIS Percentages'!F:F,MATCH($H:$H&amp;" "&amp;$F:$F,'[1]ATLIS Percentages'!$A:$A,0)))</f>
        <v>0</v>
      </c>
      <c r="J182" s="31">
        <f t="shared" si="12"/>
        <v>0</v>
      </c>
      <c r="K182" s="31">
        <f t="shared" si="13"/>
        <v>0</v>
      </c>
      <c r="L182" s="31">
        <f>INDEX('[1]IGT Calculation_1stHalf'!J:J,MATCH($B:$B&amp;"-"&amp;$H:$H&amp;"-"&amp;$F:$F&amp;"-"&amp;$G:$G,'[1]IGT Calculation_1stHalf'!A:A,0))</f>
        <v>0</v>
      </c>
      <c r="M182" s="31">
        <f>INDEX('[1]IGT Calculation_1stHalf'!K:K,MATCH(B:B&amp;"-"&amp;H:H&amp;"-"&amp;F:F&amp;"-"&amp;G:G,'[1]IGT Calculation_1stHalf'!A:A,0))</f>
        <v>0</v>
      </c>
      <c r="N182" s="37">
        <f t="shared" si="14"/>
        <v>0</v>
      </c>
      <c r="O182" s="38">
        <f t="shared" si="15"/>
        <v>0</v>
      </c>
    </row>
    <row r="183" spans="1:15" x14ac:dyDescent="0.25">
      <c r="A183" t="str">
        <f t="shared" si="11"/>
        <v>K7-Children's-MRSA Central-STAR Kids</v>
      </c>
      <c r="B183" s="4" t="s">
        <v>47</v>
      </c>
      <c r="C183" t="str">
        <f>INDEX('[1]Forecasting Data'!$C$1:$C$1321,MATCH(B:B,'[1]Forecasting Data'!$B$1:$B$1321,0))</f>
        <v>BlueCross BlueShield</v>
      </c>
      <c r="D183" s="28">
        <v>99676917.794770852</v>
      </c>
      <c r="E183" t="str">
        <f>INDEX('[1]Forecasting Data'!$F$1:$F$1321,MATCH(B:B,'[1]Forecasting Data'!$B$1:$B$1321,0))</f>
        <v>BlueCross BlueShield</v>
      </c>
      <c r="F183" t="str">
        <f>INDEX('[1]Forecasting Data'!$G$1:$G$1321,MATCH(B:B,'[1]Forecasting Data'!$B$1:$B$1321,0))</f>
        <v>MRSA Central</v>
      </c>
      <c r="G183" t="str">
        <f>INDEX('[1]Forecasting Data'!$H$1:$H$1321,MATCH(B:B,'[1]Forecasting Data'!$B$1:$B$1321,0))</f>
        <v>STAR Kids</v>
      </c>
      <c r="H183" t="s">
        <v>120</v>
      </c>
      <c r="I183" s="30">
        <f>_xlfn.IFS(G183="STAR Kids",INDEX('[1]ATLIS Percentages'!D:D,MATCH($H:$H&amp;" "&amp;$F:$F,'[1]ATLIS Percentages'!$A:$A,0)),
G183="STAR+PLUS",INDEX('[1]ATLIS Percentages'!E:E,MATCH($H:$H&amp;" "&amp;$F:$F,'[1]ATLIS Percentages'!$A:$A,0)),
G183="STAR",INDEX('[1]ATLIS Percentages'!F:F,MATCH($H:$H&amp;" "&amp;$F:$F,'[1]ATLIS Percentages'!$A:$A,0)))</f>
        <v>0.05</v>
      </c>
      <c r="J183" s="31">
        <f t="shared" si="12"/>
        <v>4983845.8899999997</v>
      </c>
      <c r="K183" s="31">
        <f t="shared" si="13"/>
        <v>2152483.17</v>
      </c>
      <c r="L183" s="31">
        <f>INDEX('[1]IGT Calculation_1stHalf'!J:J,MATCH($B:$B&amp;"-"&amp;$H:$H&amp;"-"&amp;$F:$F&amp;"-"&amp;$G:$G,'[1]IGT Calculation_1stHalf'!A:A,0))</f>
        <v>2524234.7799999998</v>
      </c>
      <c r="M183" s="31">
        <f>INDEX('[1]IGT Calculation_1stHalf'!K:K,MATCH(B:B&amp;"-"&amp;H:H&amp;"-"&amp;F:F&amp;"-"&amp;G:G,'[1]IGT Calculation_1stHalf'!A:A,0))</f>
        <v>1090196.81</v>
      </c>
      <c r="N183" s="37">
        <f t="shared" si="14"/>
        <v>2459611.11</v>
      </c>
      <c r="O183" s="38">
        <f t="shared" si="15"/>
        <v>1062286.3600000001</v>
      </c>
    </row>
    <row r="184" spans="1:15" x14ac:dyDescent="0.25">
      <c r="A184" t="str">
        <f t="shared" si="11"/>
        <v>K8-Children's-Travis-STAR Kids</v>
      </c>
      <c r="B184" s="4" t="s">
        <v>60</v>
      </c>
      <c r="C184" t="str">
        <f>INDEX('[1]Forecasting Data'!$C$1:$C$1321,MATCH(B:B,'[1]Forecasting Data'!$B$1:$B$1321,0))</f>
        <v>BlueCross BlueShield</v>
      </c>
      <c r="D184" s="28">
        <v>103775420.21244234</v>
      </c>
      <c r="E184" t="str">
        <f>INDEX('[1]Forecasting Data'!$F$1:$F$1321,MATCH(B:B,'[1]Forecasting Data'!$B$1:$B$1321,0))</f>
        <v>BlueCross BlueShield</v>
      </c>
      <c r="F184" t="str">
        <f>INDEX('[1]Forecasting Data'!$G$1:$G$1321,MATCH(B:B,'[1]Forecasting Data'!$B$1:$B$1321,0))</f>
        <v>Travis</v>
      </c>
      <c r="G184" t="str">
        <f>INDEX('[1]Forecasting Data'!$H$1:$H$1321,MATCH(B:B,'[1]Forecasting Data'!$B$1:$B$1321,0))</f>
        <v>STAR Kids</v>
      </c>
      <c r="H184" t="s">
        <v>120</v>
      </c>
      <c r="I184" s="30">
        <f>_xlfn.IFS(G184="STAR Kids",INDEX('[1]ATLIS Percentages'!D:D,MATCH($H:$H&amp;" "&amp;$F:$F,'[1]ATLIS Percentages'!$A:$A,0)),
G184="STAR+PLUS",INDEX('[1]ATLIS Percentages'!E:E,MATCH($H:$H&amp;" "&amp;$F:$F,'[1]ATLIS Percentages'!$A:$A,0)),
G184="STAR",INDEX('[1]ATLIS Percentages'!F:F,MATCH($H:$H&amp;" "&amp;$F:$F,'[1]ATLIS Percentages'!$A:$A,0)))</f>
        <v>1.6979063056340605E-3</v>
      </c>
      <c r="J184" s="31">
        <f t="shared" si="12"/>
        <v>176200.94</v>
      </c>
      <c r="K184" s="31">
        <f t="shared" si="13"/>
        <v>76099.78</v>
      </c>
      <c r="L184" s="31">
        <f>INDEX('[1]IGT Calculation_1stHalf'!J:J,MATCH($B:$B&amp;"-"&amp;$H:$H&amp;"-"&amp;$F:$F&amp;"-"&amp;$G:$G,'[1]IGT Calculation_1stHalf'!A:A,0))</f>
        <v>89664.88</v>
      </c>
      <c r="M184" s="31">
        <f>INDEX('[1]IGT Calculation_1stHalf'!K:K,MATCH(B:B&amp;"-"&amp;H:H&amp;"-"&amp;F:F&amp;"-"&amp;G:G,'[1]IGT Calculation_1stHalf'!A:A,0))</f>
        <v>38725.54</v>
      </c>
      <c r="N184" s="37">
        <f t="shared" si="14"/>
        <v>86536.06</v>
      </c>
      <c r="O184" s="38">
        <f t="shared" si="15"/>
        <v>37374.230000000003</v>
      </c>
    </row>
    <row r="185" spans="1:15" x14ac:dyDescent="0.25">
      <c r="A185" t="str">
        <f t="shared" si="11"/>
        <v>KA-Children's-Bexar-STAR Kids</v>
      </c>
      <c r="B185" s="4" t="s">
        <v>109</v>
      </c>
      <c r="C185" t="str">
        <f>INDEX('[1]Forecasting Data'!$C$1:$C$1321,MATCH(B:B,'[1]Forecasting Data'!$B$1:$B$1321,0))</f>
        <v>Community First Health Plan</v>
      </c>
      <c r="D185" s="28">
        <v>182823765.40928695</v>
      </c>
      <c r="E185" t="str">
        <f>INDEX('[1]Forecasting Data'!$F$1:$F$1321,MATCH(B:B,'[1]Forecasting Data'!$B$1:$B$1321,0))</f>
        <v>Community First Health Plan</v>
      </c>
      <c r="F185" t="str">
        <f>INDEX('[1]Forecasting Data'!$G$1:$G$1321,MATCH(B:B,'[1]Forecasting Data'!$B$1:$B$1321,0))</f>
        <v>Bexar</v>
      </c>
      <c r="G185" t="str">
        <f>INDEX('[1]Forecasting Data'!$H$1:$H$1321,MATCH(B:B,'[1]Forecasting Data'!$B$1:$B$1321,0))</f>
        <v>STAR Kids</v>
      </c>
      <c r="H185" t="s">
        <v>120</v>
      </c>
      <c r="I185" s="30">
        <f>_xlfn.IFS(G185="STAR Kids",INDEX('[1]ATLIS Percentages'!D:D,MATCH($H:$H&amp;" "&amp;$F:$F,'[1]ATLIS Percentages'!$A:$A,0)),
G185="STAR+PLUS",INDEX('[1]ATLIS Percentages'!E:E,MATCH($H:$H&amp;" "&amp;$F:$F,'[1]ATLIS Percentages'!$A:$A,0)),
G185="STAR",INDEX('[1]ATLIS Percentages'!F:F,MATCH($H:$H&amp;" "&amp;$F:$F,'[1]ATLIS Percentages'!$A:$A,0)))</f>
        <v>8.410135095889555E-4</v>
      </c>
      <c r="J185" s="31">
        <f t="shared" si="12"/>
        <v>153757.26</v>
      </c>
      <c r="K185" s="31">
        <f t="shared" si="13"/>
        <v>66406.53</v>
      </c>
      <c r="L185" s="31">
        <f>INDEX('[1]IGT Calculation_1stHalf'!J:J,MATCH($B:$B&amp;"-"&amp;$H:$H&amp;"-"&amp;$F:$F&amp;"-"&amp;$G:$G,'[1]IGT Calculation_1stHalf'!A:A,0))</f>
        <v>77675.850000000006</v>
      </c>
      <c r="M185" s="31">
        <f>INDEX('[1]IGT Calculation_1stHalf'!K:K,MATCH(B:B&amp;"-"&amp;H:H&amp;"-"&amp;F:F&amp;"-"&amp;G:G,'[1]IGT Calculation_1stHalf'!A:A,0))</f>
        <v>33547.58</v>
      </c>
      <c r="N185" s="37">
        <f t="shared" si="14"/>
        <v>76081.41</v>
      </c>
      <c r="O185" s="38">
        <f t="shared" si="15"/>
        <v>32858.949999999997</v>
      </c>
    </row>
    <row r="186" spans="1:15" x14ac:dyDescent="0.25">
      <c r="A186" t="str">
        <f t="shared" si="11"/>
        <v>KB-Children's-Tarrant-STAR Kids</v>
      </c>
      <c r="B186" s="4" t="s">
        <v>59</v>
      </c>
      <c r="C186" t="str">
        <f>INDEX('[1]Forecasting Data'!$C$1:$C$1321,MATCH(B:B,'[1]Forecasting Data'!$B$1:$B$1321,0))</f>
        <v>Cook Children's Health Plan</v>
      </c>
      <c r="D186" s="28">
        <v>232623804.84250489</v>
      </c>
      <c r="E186" t="str">
        <f>INDEX('[1]Forecasting Data'!$F$1:$F$1321,MATCH(B:B,'[1]Forecasting Data'!$B$1:$B$1321,0))</f>
        <v>Cook Children's Health Plan</v>
      </c>
      <c r="F186" t="str">
        <f>INDEX('[1]Forecasting Data'!$G$1:$G$1321,MATCH(B:B,'[1]Forecasting Data'!$B$1:$B$1321,0))</f>
        <v>Tarrant</v>
      </c>
      <c r="G186" t="str">
        <f>INDEX('[1]Forecasting Data'!$H$1:$H$1321,MATCH(B:B,'[1]Forecasting Data'!$B$1:$B$1321,0))</f>
        <v>STAR Kids</v>
      </c>
      <c r="H186" t="s">
        <v>120</v>
      </c>
      <c r="I186" s="30">
        <f>_xlfn.IFS(G186="STAR Kids",INDEX('[1]ATLIS Percentages'!D:D,MATCH($H:$H&amp;" "&amp;$F:$F,'[1]ATLIS Percentages'!$A:$A,0)),
G186="STAR+PLUS",INDEX('[1]ATLIS Percentages'!E:E,MATCH($H:$H&amp;" "&amp;$F:$F,'[1]ATLIS Percentages'!$A:$A,0)),
G186="STAR",INDEX('[1]ATLIS Percentages'!F:F,MATCH($H:$H&amp;" "&amp;$F:$F,'[1]ATLIS Percentages'!$A:$A,0)))</f>
        <v>1.6422511216408651E-3</v>
      </c>
      <c r="J186" s="31">
        <f t="shared" si="12"/>
        <v>382026.7</v>
      </c>
      <c r="K186" s="31">
        <f t="shared" si="13"/>
        <v>164994.28</v>
      </c>
      <c r="L186" s="31">
        <f>INDEX('[1]IGT Calculation_1stHalf'!J:J,MATCH($B:$B&amp;"-"&amp;$H:$H&amp;"-"&amp;$F:$F&amp;"-"&amp;$G:$G,'[1]IGT Calculation_1stHalf'!A:A,0))</f>
        <v>196308.52</v>
      </c>
      <c r="M186" s="31">
        <f>INDEX('[1]IGT Calculation_1stHalf'!K:K,MATCH(B:B&amp;"-"&amp;H:H&amp;"-"&amp;F:F&amp;"-"&amp;G:G,'[1]IGT Calculation_1stHalf'!A:A,0))</f>
        <v>84784.08</v>
      </c>
      <c r="N186" s="37">
        <f t="shared" si="14"/>
        <v>185718.18</v>
      </c>
      <c r="O186" s="38">
        <f t="shared" si="15"/>
        <v>80210.2</v>
      </c>
    </row>
    <row r="187" spans="1:15" x14ac:dyDescent="0.25">
      <c r="A187" t="str">
        <f t="shared" si="11"/>
        <v>KC-Children's-Hidalgo-STAR Kids</v>
      </c>
      <c r="B187" s="4" t="s">
        <v>91</v>
      </c>
      <c r="C187" t="str">
        <f>INDEX('[1]Forecasting Data'!$C$1:$C$1321,MATCH(B:B,'[1]Forecasting Data'!$B$1:$B$1321,0))</f>
        <v>Driscoll Children's Health Plan</v>
      </c>
      <c r="D187" s="28">
        <v>133805361.69636823</v>
      </c>
      <c r="E187" t="str">
        <f>INDEX('[1]Forecasting Data'!$F$1:$F$1321,MATCH(B:B,'[1]Forecasting Data'!$B$1:$B$1321,0))</f>
        <v>Driscoll Children's Health Plan</v>
      </c>
      <c r="F187" t="str">
        <f>INDEX('[1]Forecasting Data'!$G$1:$G$1321,MATCH(B:B,'[1]Forecasting Data'!$B$1:$B$1321,0))</f>
        <v>Hidalgo</v>
      </c>
      <c r="G187" t="str">
        <f>INDEX('[1]Forecasting Data'!$H$1:$H$1321,MATCH(B:B,'[1]Forecasting Data'!$B$1:$B$1321,0))</f>
        <v>STAR Kids</v>
      </c>
      <c r="H187" t="s">
        <v>120</v>
      </c>
      <c r="I187" s="30">
        <f>_xlfn.IFS(G187="STAR Kids",INDEX('[1]ATLIS Percentages'!D:D,MATCH($H:$H&amp;" "&amp;$F:$F,'[1]ATLIS Percentages'!$A:$A,0)),
G187="STAR+PLUS",INDEX('[1]ATLIS Percentages'!E:E,MATCH($H:$H&amp;" "&amp;$F:$F,'[1]ATLIS Percentages'!$A:$A,0)),
G187="STAR",INDEX('[1]ATLIS Percentages'!F:F,MATCH($H:$H&amp;" "&amp;$F:$F,'[1]ATLIS Percentages'!$A:$A,0)))</f>
        <v>0.05</v>
      </c>
      <c r="J187" s="31">
        <f t="shared" si="12"/>
        <v>6690268.0800000001</v>
      </c>
      <c r="K187" s="31">
        <f t="shared" si="13"/>
        <v>2889473.26</v>
      </c>
      <c r="L187" s="31">
        <f>INDEX('[1]IGT Calculation_1stHalf'!J:J,MATCH($B:$B&amp;"-"&amp;$H:$H&amp;"-"&amp;$F:$F&amp;"-"&amp;$G:$G,'[1]IGT Calculation_1stHalf'!A:A,0))</f>
        <v>3353396.14</v>
      </c>
      <c r="M187" s="31">
        <f>INDEX('[1]IGT Calculation_1stHalf'!K:K,MATCH(B:B&amp;"-"&amp;H:H&amp;"-"&amp;F:F&amp;"-"&amp;G:G,'[1]IGT Calculation_1stHalf'!A:A,0))</f>
        <v>1448304.97</v>
      </c>
      <c r="N187" s="37">
        <f t="shared" si="14"/>
        <v>3336871.94</v>
      </c>
      <c r="O187" s="38">
        <f t="shared" si="15"/>
        <v>1441168.3</v>
      </c>
    </row>
    <row r="188" spans="1:15" x14ac:dyDescent="0.25">
      <c r="A188" t="str">
        <f t="shared" si="11"/>
        <v>KD-Children's-Nueces-STAR Kids</v>
      </c>
      <c r="B188" s="4" t="s">
        <v>75</v>
      </c>
      <c r="C188" t="str">
        <f>INDEX('[1]Forecasting Data'!$C$1:$C$1321,MATCH(B:B,'[1]Forecasting Data'!$B$1:$B$1321,0))</f>
        <v>Driscoll Children's Health Plan</v>
      </c>
      <c r="D188" s="28">
        <v>73073180.267836854</v>
      </c>
      <c r="E188" t="str">
        <f>INDEX('[1]Forecasting Data'!$F$1:$F$1321,MATCH(B:B,'[1]Forecasting Data'!$B$1:$B$1321,0))</f>
        <v>Driscoll Children's Health Plan</v>
      </c>
      <c r="F188" t="str">
        <f>INDEX('[1]Forecasting Data'!$G$1:$G$1321,MATCH(B:B,'[1]Forecasting Data'!$B$1:$B$1321,0))</f>
        <v>Nueces</v>
      </c>
      <c r="G188" t="str">
        <f>INDEX('[1]Forecasting Data'!$H$1:$H$1321,MATCH(B:B,'[1]Forecasting Data'!$B$1:$B$1321,0))</f>
        <v>STAR Kids</v>
      </c>
      <c r="H188" t="s">
        <v>120</v>
      </c>
      <c r="I188" s="30">
        <f>_xlfn.IFS(G188="STAR Kids",INDEX('[1]ATLIS Percentages'!D:D,MATCH($H:$H&amp;" "&amp;$F:$F,'[1]ATLIS Percentages'!$A:$A,0)),
G188="STAR+PLUS",INDEX('[1]ATLIS Percentages'!E:E,MATCH($H:$H&amp;" "&amp;$F:$F,'[1]ATLIS Percentages'!$A:$A,0)),
G188="STAR",INDEX('[1]ATLIS Percentages'!F:F,MATCH($H:$H&amp;" "&amp;$F:$F,'[1]ATLIS Percentages'!$A:$A,0)))</f>
        <v>0.05</v>
      </c>
      <c r="J188" s="31">
        <f t="shared" si="12"/>
        <v>3653659.01</v>
      </c>
      <c r="K188" s="31">
        <f t="shared" si="13"/>
        <v>1577986.1</v>
      </c>
      <c r="L188" s="31">
        <f>INDEX('[1]IGT Calculation_1stHalf'!J:J,MATCH($B:$B&amp;"-"&amp;$H:$H&amp;"-"&amp;$F:$F&amp;"-"&amp;$G:$G,'[1]IGT Calculation_1stHalf'!A:A,0))</f>
        <v>1850763.38</v>
      </c>
      <c r="M188" s="31">
        <f>INDEX('[1]IGT Calculation_1stHalf'!K:K,MATCH(B:B&amp;"-"&amp;H:H&amp;"-"&amp;F:F&amp;"-"&amp;G:G,'[1]IGT Calculation_1stHalf'!A:A,0))</f>
        <v>799329.9</v>
      </c>
      <c r="N188" s="37">
        <f t="shared" si="14"/>
        <v>1802895.63</v>
      </c>
      <c r="O188" s="38">
        <f t="shared" si="15"/>
        <v>778656.2</v>
      </c>
    </row>
    <row r="189" spans="1:15" x14ac:dyDescent="0.25">
      <c r="A189" t="str">
        <f t="shared" si="11"/>
        <v>KE-Children's-Bexar-STAR Kids</v>
      </c>
      <c r="B189" s="4" t="s">
        <v>54</v>
      </c>
      <c r="C189" t="str">
        <f>INDEX('[1]Forecasting Data'!$C$1:$C$1321,MATCH(B:B,'[1]Forecasting Data'!$B$1:$B$1321,0))</f>
        <v>Superior Health Plan</v>
      </c>
      <c r="D189" s="28">
        <v>164587633.4288103</v>
      </c>
      <c r="E189" t="str">
        <f>INDEX('[1]Forecasting Data'!$F$1:$F$1321,MATCH(B:B,'[1]Forecasting Data'!$B$1:$B$1321,0))</f>
        <v>Superior Health Plan</v>
      </c>
      <c r="F189" t="str">
        <f>INDEX('[1]Forecasting Data'!$G$1:$G$1321,MATCH(B:B,'[1]Forecasting Data'!$B$1:$B$1321,0))</f>
        <v>Bexar</v>
      </c>
      <c r="G189" t="str">
        <f>INDEX('[1]Forecasting Data'!$H$1:$H$1321,MATCH(B:B,'[1]Forecasting Data'!$B$1:$B$1321,0))</f>
        <v>STAR Kids</v>
      </c>
      <c r="H189" t="s">
        <v>120</v>
      </c>
      <c r="I189" s="30">
        <f>_xlfn.IFS(G189="STAR Kids",INDEX('[1]ATLIS Percentages'!D:D,MATCH($H:$H&amp;" "&amp;$F:$F,'[1]ATLIS Percentages'!$A:$A,0)),
G189="STAR+PLUS",INDEX('[1]ATLIS Percentages'!E:E,MATCH($H:$H&amp;" "&amp;$F:$F,'[1]ATLIS Percentages'!$A:$A,0)),
G189="STAR",INDEX('[1]ATLIS Percentages'!F:F,MATCH($H:$H&amp;" "&amp;$F:$F,'[1]ATLIS Percentages'!$A:$A,0)))</f>
        <v>8.410135095889555E-4</v>
      </c>
      <c r="J189" s="31">
        <f t="shared" si="12"/>
        <v>138420.42000000001</v>
      </c>
      <c r="K189" s="31">
        <f t="shared" si="13"/>
        <v>59782.67</v>
      </c>
      <c r="L189" s="31">
        <f>INDEX('[1]IGT Calculation_1stHalf'!J:J,MATCH($B:$B&amp;"-"&amp;$H:$H&amp;"-"&amp;$F:$F&amp;"-"&amp;$G:$G,'[1]IGT Calculation_1stHalf'!A:A,0))</f>
        <v>69226.58</v>
      </c>
      <c r="M189" s="31">
        <f>INDEX('[1]IGT Calculation_1stHalf'!K:K,MATCH(B:B&amp;"-"&amp;H:H&amp;"-"&amp;F:F&amp;"-"&amp;G:G,'[1]IGT Calculation_1stHalf'!A:A,0))</f>
        <v>29898.41</v>
      </c>
      <c r="N189" s="37">
        <f t="shared" si="14"/>
        <v>69193.84</v>
      </c>
      <c r="O189" s="38">
        <f t="shared" si="15"/>
        <v>29884.27</v>
      </c>
    </row>
    <row r="190" spans="1:15" x14ac:dyDescent="0.25">
      <c r="A190" t="str">
        <f t="shared" si="11"/>
        <v>KF-Children's-El Paso-STAR Kids</v>
      </c>
      <c r="B190" s="4" t="s">
        <v>102</v>
      </c>
      <c r="C190" t="str">
        <f>INDEX('[1]Forecasting Data'!$C$1:$C$1321,MATCH(B:B,'[1]Forecasting Data'!$B$1:$B$1321,0))</f>
        <v>Superior Health Plan</v>
      </c>
      <c r="D190" s="28">
        <v>76412486.403697371</v>
      </c>
      <c r="E190" t="str">
        <f>INDEX('[1]Forecasting Data'!$F$1:$F$1321,MATCH(B:B,'[1]Forecasting Data'!$B$1:$B$1321,0))</f>
        <v>Superior Health Plan</v>
      </c>
      <c r="F190" t="str">
        <f>INDEX('[1]Forecasting Data'!$G$1:$G$1321,MATCH(B:B,'[1]Forecasting Data'!$B$1:$B$1321,0))</f>
        <v>El Paso</v>
      </c>
      <c r="G190" t="str">
        <f>INDEX('[1]Forecasting Data'!$H$1:$H$1321,MATCH(B:B,'[1]Forecasting Data'!$B$1:$B$1321,0))</f>
        <v>STAR Kids</v>
      </c>
      <c r="H190" t="s">
        <v>120</v>
      </c>
      <c r="I190" s="30">
        <f>_xlfn.IFS(G190="STAR Kids",INDEX('[1]ATLIS Percentages'!D:D,MATCH($H:$H&amp;" "&amp;$F:$F,'[1]ATLIS Percentages'!$A:$A,0)),
G190="STAR+PLUS",INDEX('[1]ATLIS Percentages'!E:E,MATCH($H:$H&amp;" "&amp;$F:$F,'[1]ATLIS Percentages'!$A:$A,0)),
G190="STAR",INDEX('[1]ATLIS Percentages'!F:F,MATCH($H:$H&amp;" "&amp;$F:$F,'[1]ATLIS Percentages'!$A:$A,0)))</f>
        <v>2.7045003187982438E-3</v>
      </c>
      <c r="J190" s="31">
        <f t="shared" si="12"/>
        <v>206657.59</v>
      </c>
      <c r="K190" s="31">
        <f t="shared" si="13"/>
        <v>89253.759999999995</v>
      </c>
      <c r="L190" s="31">
        <f>INDEX('[1]IGT Calculation_1stHalf'!J:J,MATCH($B:$B&amp;"-"&amp;$H:$H&amp;"-"&amp;$F:$F&amp;"-"&amp;$G:$G,'[1]IGT Calculation_1stHalf'!A:A,0))</f>
        <v>104874.69</v>
      </c>
      <c r="M190" s="31">
        <f>INDEX('[1]IGT Calculation_1stHalf'!K:K,MATCH(B:B&amp;"-"&amp;H:H&amp;"-"&amp;F:F&amp;"-"&amp;G:G,'[1]IGT Calculation_1stHalf'!A:A,0))</f>
        <v>45294.54</v>
      </c>
      <c r="N190" s="37">
        <f t="shared" si="14"/>
        <v>101782.9</v>
      </c>
      <c r="O190" s="38">
        <f t="shared" si="15"/>
        <v>43959.22</v>
      </c>
    </row>
    <row r="191" spans="1:15" x14ac:dyDescent="0.25">
      <c r="A191" t="str">
        <f t="shared" si="11"/>
        <v>KG-Children's-Hidalgo-STAR Kids</v>
      </c>
      <c r="B191" s="4" t="s">
        <v>71</v>
      </c>
      <c r="C191" t="str">
        <f>INDEX('[1]Forecasting Data'!$C$1:$C$1321,MATCH(B:B,'[1]Forecasting Data'!$B$1:$B$1321,0))</f>
        <v>Superior Health Plan</v>
      </c>
      <c r="D191" s="28">
        <v>249772558.98836285</v>
      </c>
      <c r="E191" t="str">
        <f>INDEX('[1]Forecasting Data'!$F$1:$F$1321,MATCH(B:B,'[1]Forecasting Data'!$B$1:$B$1321,0))</f>
        <v>Superior Health Plan</v>
      </c>
      <c r="F191" t="str">
        <f>INDEX('[1]Forecasting Data'!$G$1:$G$1321,MATCH(B:B,'[1]Forecasting Data'!$B$1:$B$1321,0))</f>
        <v>Hidalgo</v>
      </c>
      <c r="G191" t="str">
        <f>INDEX('[1]Forecasting Data'!$H$1:$H$1321,MATCH(B:B,'[1]Forecasting Data'!$B$1:$B$1321,0))</f>
        <v>STAR Kids</v>
      </c>
      <c r="H191" t="s">
        <v>120</v>
      </c>
      <c r="I191" s="30">
        <f>_xlfn.IFS(G191="STAR Kids",INDEX('[1]ATLIS Percentages'!D:D,MATCH($H:$H&amp;" "&amp;$F:$F,'[1]ATLIS Percentages'!$A:$A,0)),
G191="STAR+PLUS",INDEX('[1]ATLIS Percentages'!E:E,MATCH($H:$H&amp;" "&amp;$F:$F,'[1]ATLIS Percentages'!$A:$A,0)),
G191="STAR",INDEX('[1]ATLIS Percentages'!F:F,MATCH($H:$H&amp;" "&amp;$F:$F,'[1]ATLIS Percentages'!$A:$A,0)))</f>
        <v>0.05</v>
      </c>
      <c r="J191" s="31">
        <f t="shared" si="12"/>
        <v>12488627.949999999</v>
      </c>
      <c r="K191" s="31">
        <f t="shared" si="13"/>
        <v>5393738.5</v>
      </c>
      <c r="L191" s="31">
        <f>INDEX('[1]IGT Calculation_1stHalf'!J:J,MATCH($B:$B&amp;"-"&amp;$H:$H&amp;"-"&amp;$F:$F&amp;"-"&amp;$G:$G,'[1]IGT Calculation_1stHalf'!A:A,0))</f>
        <v>6313123.6500000004</v>
      </c>
      <c r="M191" s="31">
        <f>INDEX('[1]IGT Calculation_1stHalf'!K:K,MATCH(B:B&amp;"-"&amp;H:H&amp;"-"&amp;F:F&amp;"-"&amp;G:G,'[1]IGT Calculation_1stHalf'!A:A,0))</f>
        <v>2726587.6</v>
      </c>
      <c r="N191" s="37">
        <f t="shared" si="14"/>
        <v>6175504.2999999998</v>
      </c>
      <c r="O191" s="38">
        <f t="shared" si="15"/>
        <v>2667150.9</v>
      </c>
    </row>
    <row r="192" spans="1:15" x14ac:dyDescent="0.25">
      <c r="A192" t="str">
        <f t="shared" si="11"/>
        <v>KH-Children's-Lubbock-STAR Kids</v>
      </c>
      <c r="B192" s="4" t="s">
        <v>107</v>
      </c>
      <c r="C192" t="str">
        <f>INDEX('[1]Forecasting Data'!$C$1:$C$1321,MATCH(B:B,'[1]Forecasting Data'!$B$1:$B$1321,0))</f>
        <v>Superior Health Plan</v>
      </c>
      <c r="D192" s="28">
        <v>39405180.227873512</v>
      </c>
      <c r="E192" t="str">
        <f>INDEX('[1]Forecasting Data'!$F$1:$F$1321,MATCH(B:B,'[1]Forecasting Data'!$B$1:$B$1321,0))</f>
        <v>Superior Health Plan</v>
      </c>
      <c r="F192" t="str">
        <f>INDEX('[1]Forecasting Data'!$G$1:$G$1321,MATCH(B:B,'[1]Forecasting Data'!$B$1:$B$1321,0))</f>
        <v>Lubbock</v>
      </c>
      <c r="G192" t="str">
        <f>INDEX('[1]Forecasting Data'!$H$1:$H$1321,MATCH(B:B,'[1]Forecasting Data'!$B$1:$B$1321,0))</f>
        <v>STAR Kids</v>
      </c>
      <c r="H192" t="s">
        <v>120</v>
      </c>
      <c r="I192" s="30">
        <f>_xlfn.IFS(G192="STAR Kids",INDEX('[1]ATLIS Percentages'!D:D,MATCH($H:$H&amp;" "&amp;$F:$F,'[1]ATLIS Percentages'!$A:$A,0)),
G192="STAR+PLUS",INDEX('[1]ATLIS Percentages'!E:E,MATCH($H:$H&amp;" "&amp;$F:$F,'[1]ATLIS Percentages'!$A:$A,0)),
G192="STAR",INDEX('[1]ATLIS Percentages'!F:F,MATCH($H:$H&amp;" "&amp;$F:$F,'[1]ATLIS Percentages'!$A:$A,0)))</f>
        <v>1.1432311695409659E-2</v>
      </c>
      <c r="J192" s="31">
        <f t="shared" si="12"/>
        <v>450492.3</v>
      </c>
      <c r="K192" s="31">
        <f t="shared" si="13"/>
        <v>194564.02</v>
      </c>
      <c r="L192" s="31">
        <f>INDEX('[1]IGT Calculation_1stHalf'!J:J,MATCH($B:$B&amp;"-"&amp;$H:$H&amp;"-"&amp;$F:$F&amp;"-"&amp;$G:$G,'[1]IGT Calculation_1stHalf'!A:A,0))</f>
        <v>229284.94</v>
      </c>
      <c r="M192" s="31">
        <f>INDEX('[1]IGT Calculation_1stHalf'!K:K,MATCH(B:B&amp;"-"&amp;H:H&amp;"-"&amp;F:F&amp;"-"&amp;G:G,'[1]IGT Calculation_1stHalf'!A:A,0))</f>
        <v>99026.33</v>
      </c>
      <c r="N192" s="37">
        <f t="shared" si="14"/>
        <v>221207.36</v>
      </c>
      <c r="O192" s="38">
        <f t="shared" si="15"/>
        <v>95537.69</v>
      </c>
    </row>
    <row r="193" spans="1:15" x14ac:dyDescent="0.25">
      <c r="A193" t="str">
        <f t="shared" si="11"/>
        <v>KJ-Children's-MRSA West-STAR Kids</v>
      </c>
      <c r="B193" s="4" t="s">
        <v>95</v>
      </c>
      <c r="C193" t="str">
        <f>INDEX('[1]Forecasting Data'!$C$1:$C$1321,MATCH(B:B,'[1]Forecasting Data'!$B$1:$B$1321,0))</f>
        <v>Superior Health Plan</v>
      </c>
      <c r="D193" s="28">
        <v>67937029.855886966</v>
      </c>
      <c r="E193" t="str">
        <f>INDEX('[1]Forecasting Data'!$F$1:$F$1321,MATCH(B:B,'[1]Forecasting Data'!$B$1:$B$1321,0))</f>
        <v>Superior Health Plan</v>
      </c>
      <c r="F193" t="str">
        <f>INDEX('[1]Forecasting Data'!$G$1:$G$1321,MATCH(B:B,'[1]Forecasting Data'!$B$1:$B$1321,0))</f>
        <v>MRSA West</v>
      </c>
      <c r="G193" t="str">
        <f>INDEX('[1]Forecasting Data'!$H$1:$H$1321,MATCH(B:B,'[1]Forecasting Data'!$B$1:$B$1321,0))</f>
        <v>STAR Kids</v>
      </c>
      <c r="H193" t="s">
        <v>120</v>
      </c>
      <c r="I193" s="30">
        <f>_xlfn.IFS(G193="STAR Kids",INDEX('[1]ATLIS Percentages'!D:D,MATCH($H:$H&amp;" "&amp;$F:$F,'[1]ATLIS Percentages'!$A:$A,0)),
G193="STAR+PLUS",INDEX('[1]ATLIS Percentages'!E:E,MATCH($H:$H&amp;" "&amp;$F:$F,'[1]ATLIS Percentages'!$A:$A,0)),
G193="STAR",INDEX('[1]ATLIS Percentages'!F:F,MATCH($H:$H&amp;" "&amp;$F:$F,'[1]ATLIS Percentages'!$A:$A,0)))</f>
        <v>0</v>
      </c>
      <c r="J193" s="31">
        <f t="shared" si="12"/>
        <v>0</v>
      </c>
      <c r="K193" s="31">
        <f t="shared" si="13"/>
        <v>0</v>
      </c>
      <c r="L193" s="31">
        <f>INDEX('[1]IGT Calculation_1stHalf'!J:J,MATCH($B:$B&amp;"-"&amp;$H:$H&amp;"-"&amp;$F:$F&amp;"-"&amp;$G:$G,'[1]IGT Calculation_1stHalf'!A:A,0))</f>
        <v>0</v>
      </c>
      <c r="M193" s="31">
        <f>INDEX('[1]IGT Calculation_1stHalf'!K:K,MATCH(B:B&amp;"-"&amp;H:H&amp;"-"&amp;F:F&amp;"-"&amp;G:G,'[1]IGT Calculation_1stHalf'!A:A,0))</f>
        <v>0</v>
      </c>
      <c r="N193" s="37">
        <f t="shared" si="14"/>
        <v>0</v>
      </c>
      <c r="O193" s="38">
        <f t="shared" si="15"/>
        <v>0</v>
      </c>
    </row>
    <row r="194" spans="1:15" x14ac:dyDescent="0.25">
      <c r="A194" t="str">
        <f t="shared" si="11"/>
        <v>KL-Children's-Travis-STAR Kids</v>
      </c>
      <c r="B194" s="4" t="s">
        <v>40</v>
      </c>
      <c r="C194" t="str">
        <f>INDEX('[1]Forecasting Data'!$C$1:$C$1321,MATCH(B:B,'[1]Forecasting Data'!$B$1:$B$1321,0))</f>
        <v>Superior Health Plan</v>
      </c>
      <c r="D194" s="28">
        <v>67279302.893511683</v>
      </c>
      <c r="E194" t="str">
        <f>INDEX('[1]Forecasting Data'!$F$1:$F$1321,MATCH(B:B,'[1]Forecasting Data'!$B$1:$B$1321,0))</f>
        <v>Superior Health Plan</v>
      </c>
      <c r="F194" t="str">
        <f>INDEX('[1]Forecasting Data'!$G$1:$G$1321,MATCH(B:B,'[1]Forecasting Data'!$B$1:$B$1321,0))</f>
        <v>Travis</v>
      </c>
      <c r="G194" t="str">
        <f>INDEX('[1]Forecasting Data'!$H$1:$H$1321,MATCH(B:B,'[1]Forecasting Data'!$B$1:$B$1321,0))</f>
        <v>STAR Kids</v>
      </c>
      <c r="H194" t="s">
        <v>120</v>
      </c>
      <c r="I194" s="30">
        <f>_xlfn.IFS(G194="STAR Kids",INDEX('[1]ATLIS Percentages'!D:D,MATCH($H:$H&amp;" "&amp;$F:$F,'[1]ATLIS Percentages'!$A:$A,0)),
G194="STAR+PLUS",INDEX('[1]ATLIS Percentages'!E:E,MATCH($H:$H&amp;" "&amp;$F:$F,'[1]ATLIS Percentages'!$A:$A,0)),
G194="STAR",INDEX('[1]ATLIS Percentages'!F:F,MATCH($H:$H&amp;" "&amp;$F:$F,'[1]ATLIS Percentages'!$A:$A,0)))</f>
        <v>1.6979063056340605E-3</v>
      </c>
      <c r="J194" s="31">
        <f t="shared" si="12"/>
        <v>114233.95</v>
      </c>
      <c r="K194" s="31">
        <f t="shared" si="13"/>
        <v>49336.73</v>
      </c>
      <c r="L194" s="31">
        <f>INDEX('[1]IGT Calculation_1stHalf'!J:J,MATCH($B:$B&amp;"-"&amp;$H:$H&amp;"-"&amp;$F:$F&amp;"-"&amp;$G:$G,'[1]IGT Calculation_1stHalf'!A:A,0))</f>
        <v>57090.61</v>
      </c>
      <c r="M194" s="31">
        <f>INDEX('[1]IGT Calculation_1stHalf'!K:K,MATCH(B:B&amp;"-"&amp;H:H&amp;"-"&amp;F:F&amp;"-"&amp;G:G,'[1]IGT Calculation_1stHalf'!A:A,0))</f>
        <v>24656.98</v>
      </c>
      <c r="N194" s="37">
        <f t="shared" si="14"/>
        <v>57143.34</v>
      </c>
      <c r="O194" s="38">
        <f t="shared" si="15"/>
        <v>24679.75</v>
      </c>
    </row>
    <row r="195" spans="1:15" x14ac:dyDescent="0.25">
      <c r="A195" t="str">
        <f t="shared" si="11"/>
        <v>KM-Children's-Harris-STAR Kids</v>
      </c>
      <c r="B195" s="4" t="s">
        <v>72</v>
      </c>
      <c r="C195" t="str">
        <f>INDEX('[1]Forecasting Data'!$C$1:$C$1321,MATCH(B:B,'[1]Forecasting Data'!$B$1:$B$1321,0))</f>
        <v>Texas Children's Health Plan</v>
      </c>
      <c r="D195" s="28">
        <v>565096980.80661368</v>
      </c>
      <c r="E195" t="str">
        <f>INDEX('[1]Forecasting Data'!$F$1:$F$1321,MATCH(B:B,'[1]Forecasting Data'!$B$1:$B$1321,0))</f>
        <v>Texas Children's Health Plan</v>
      </c>
      <c r="F195" t="str">
        <f>INDEX('[1]Forecasting Data'!$G$1:$G$1321,MATCH(B:B,'[1]Forecasting Data'!$B$1:$B$1321,0))</f>
        <v>Harris</v>
      </c>
      <c r="G195" t="str">
        <f>INDEX('[1]Forecasting Data'!$H$1:$H$1321,MATCH(B:B,'[1]Forecasting Data'!$B$1:$B$1321,0))</f>
        <v>STAR Kids</v>
      </c>
      <c r="H195" t="s">
        <v>120</v>
      </c>
      <c r="I195" s="30">
        <f>_xlfn.IFS(G195="STAR Kids",INDEX('[1]ATLIS Percentages'!D:D,MATCH($H:$H&amp;" "&amp;$F:$F,'[1]ATLIS Percentages'!$A:$A,0)),
G195="STAR+PLUS",INDEX('[1]ATLIS Percentages'!E:E,MATCH($H:$H&amp;" "&amp;$F:$F,'[1]ATLIS Percentages'!$A:$A,0)),
G195="STAR",INDEX('[1]ATLIS Percentages'!F:F,MATCH($H:$H&amp;" "&amp;$F:$F,'[1]ATLIS Percentages'!$A:$A,0)))</f>
        <v>9.3851223637376102E-4</v>
      </c>
      <c r="J195" s="31">
        <f t="shared" si="12"/>
        <v>530350.43000000005</v>
      </c>
      <c r="K195" s="31">
        <f t="shared" si="13"/>
        <v>229054.11</v>
      </c>
      <c r="L195" s="31">
        <f>INDEX('[1]IGT Calculation_1stHalf'!J:J,MATCH($B:$B&amp;"-"&amp;$H:$H&amp;"-"&amp;$F:$F&amp;"-"&amp;$G:$G,'[1]IGT Calculation_1stHalf'!A:A,0))</f>
        <v>270263.83</v>
      </c>
      <c r="M195" s="31">
        <f>INDEX('[1]IGT Calculation_1stHalf'!K:K,MATCH(B:B&amp;"-"&amp;H:H&amp;"-"&amp;F:F&amp;"-"&amp;G:G,'[1]IGT Calculation_1stHalf'!A:A,0))</f>
        <v>116724.79</v>
      </c>
      <c r="N195" s="37">
        <f t="shared" si="14"/>
        <v>260086.6</v>
      </c>
      <c r="O195" s="38">
        <f t="shared" si="15"/>
        <v>112329.32</v>
      </c>
    </row>
    <row r="196" spans="1:15" x14ac:dyDescent="0.25">
      <c r="A196" t="str">
        <f t="shared" si="11"/>
        <v>KN-Children's-Jefferson-STAR Kids</v>
      </c>
      <c r="B196" s="4" t="s">
        <v>3</v>
      </c>
      <c r="C196" t="str">
        <f>INDEX('[1]Forecasting Data'!$C$1:$C$1321,MATCH(B:B,'[1]Forecasting Data'!$B$1:$B$1321,0))</f>
        <v>Texas Children's Health Plan</v>
      </c>
      <c r="D196" s="28">
        <v>63230908.079189375</v>
      </c>
      <c r="E196" t="str">
        <f>INDEX('[1]Forecasting Data'!$F$1:$F$1321,MATCH(B:B,'[1]Forecasting Data'!$B$1:$B$1321,0))</f>
        <v>Texas Children's Health Plan</v>
      </c>
      <c r="F196" t="str">
        <f>INDEX('[1]Forecasting Data'!$G$1:$G$1321,MATCH(B:B,'[1]Forecasting Data'!$B$1:$B$1321,0))</f>
        <v>Jefferson</v>
      </c>
      <c r="G196" t="str">
        <f>INDEX('[1]Forecasting Data'!$H$1:$H$1321,MATCH(B:B,'[1]Forecasting Data'!$B$1:$B$1321,0))</f>
        <v>STAR Kids</v>
      </c>
      <c r="H196" t="s">
        <v>120</v>
      </c>
      <c r="I196" s="30">
        <f>_xlfn.IFS(G196="STAR Kids",INDEX('[1]ATLIS Percentages'!D:D,MATCH($H:$H&amp;" "&amp;$F:$F,'[1]ATLIS Percentages'!$A:$A,0)),
G196="STAR+PLUS",INDEX('[1]ATLIS Percentages'!E:E,MATCH($H:$H&amp;" "&amp;$F:$F,'[1]ATLIS Percentages'!$A:$A,0)),
G196="STAR",INDEX('[1]ATLIS Percentages'!F:F,MATCH($H:$H&amp;" "&amp;$F:$F,'[1]ATLIS Percentages'!$A:$A,0)))</f>
        <v>0</v>
      </c>
      <c r="J196" s="31">
        <f t="shared" si="12"/>
        <v>0</v>
      </c>
      <c r="K196" s="31">
        <f t="shared" si="13"/>
        <v>0</v>
      </c>
      <c r="L196" s="31">
        <f>INDEX('[1]IGT Calculation_1stHalf'!J:J,MATCH($B:$B&amp;"-"&amp;$H:$H&amp;"-"&amp;$F:$F&amp;"-"&amp;$G:$G,'[1]IGT Calculation_1stHalf'!A:A,0))</f>
        <v>0</v>
      </c>
      <c r="M196" s="31">
        <f>INDEX('[1]IGT Calculation_1stHalf'!K:K,MATCH(B:B&amp;"-"&amp;H:H&amp;"-"&amp;F:F&amp;"-"&amp;G:G,'[1]IGT Calculation_1stHalf'!A:A,0))</f>
        <v>0</v>
      </c>
      <c r="N196" s="37">
        <f t="shared" si="14"/>
        <v>0</v>
      </c>
      <c r="O196" s="38">
        <f t="shared" si="15"/>
        <v>0</v>
      </c>
    </row>
    <row r="197" spans="1:15" x14ac:dyDescent="0.25">
      <c r="A197" t="str">
        <f t="shared" ref="A197:A260" si="16">_xlfn.CONCAT(B197,"-",H197,"-",F197,"-",G197)</f>
        <v>KP-Children's-MRSA Northeast-STAR Kids</v>
      </c>
      <c r="B197" s="4" t="s">
        <v>92</v>
      </c>
      <c r="C197" t="str">
        <f>INDEX('[1]Forecasting Data'!$C$1:$C$1321,MATCH(B:B,'[1]Forecasting Data'!$B$1:$B$1321,0))</f>
        <v>Texas Children's Health Plan</v>
      </c>
      <c r="D197" s="28">
        <v>155582782.72190821</v>
      </c>
      <c r="E197" t="str">
        <f>INDEX('[1]Forecasting Data'!$F$1:$F$1321,MATCH(B:B,'[1]Forecasting Data'!$B$1:$B$1321,0))</f>
        <v>Texas Children's Health Plan</v>
      </c>
      <c r="F197" t="str">
        <f>INDEX('[1]Forecasting Data'!$G$1:$G$1321,MATCH(B:B,'[1]Forecasting Data'!$B$1:$B$1321,0))</f>
        <v>MRSA Northeast</v>
      </c>
      <c r="G197" t="str">
        <f>INDEX('[1]Forecasting Data'!$H$1:$H$1321,MATCH(B:B,'[1]Forecasting Data'!$B$1:$B$1321,0))</f>
        <v>STAR Kids</v>
      </c>
      <c r="H197" t="s">
        <v>120</v>
      </c>
      <c r="I197" s="30">
        <f>_xlfn.IFS(G197="STAR Kids",INDEX('[1]ATLIS Percentages'!D:D,MATCH($H:$H&amp;" "&amp;$F:$F,'[1]ATLIS Percentages'!$A:$A,0)),
G197="STAR+PLUS",INDEX('[1]ATLIS Percentages'!E:E,MATCH($H:$H&amp;" "&amp;$F:$F,'[1]ATLIS Percentages'!$A:$A,0)),
G197="STAR",INDEX('[1]ATLIS Percentages'!F:F,MATCH($H:$H&amp;" "&amp;$F:$F,'[1]ATLIS Percentages'!$A:$A,0)))</f>
        <v>0</v>
      </c>
      <c r="J197" s="31">
        <f t="shared" ref="J197:J260" si="17">ROUND(D197*I197,2)</f>
        <v>0</v>
      </c>
      <c r="K197" s="31">
        <f t="shared" ref="K197:K260" si="18">ROUND(J197*$K$1*1.08,2)</f>
        <v>0</v>
      </c>
      <c r="L197" s="31">
        <f>INDEX('[1]IGT Calculation_1stHalf'!J:J,MATCH($B:$B&amp;"-"&amp;$H:$H&amp;"-"&amp;$F:$F&amp;"-"&amp;$G:$G,'[1]IGT Calculation_1stHalf'!A:A,0))</f>
        <v>0</v>
      </c>
      <c r="M197" s="31">
        <f>INDEX('[1]IGT Calculation_1stHalf'!K:K,MATCH(B:B&amp;"-"&amp;H:H&amp;"-"&amp;F:F&amp;"-"&amp;G:G,'[1]IGT Calculation_1stHalf'!A:A,0))</f>
        <v>0</v>
      </c>
      <c r="N197" s="37">
        <f t="shared" ref="N197:N260" si="19">ROUND(J197-L197,2)</f>
        <v>0</v>
      </c>
      <c r="O197" s="38">
        <f t="shared" ref="O197:O260" si="20">ROUND(N197*$K$1*1.08,2)</f>
        <v>0</v>
      </c>
    </row>
    <row r="198" spans="1:15" x14ac:dyDescent="0.25">
      <c r="A198" t="str">
        <f t="shared" si="16"/>
        <v>KQ-Children's-Harris-STAR Kids</v>
      </c>
      <c r="B198" s="4" t="s">
        <v>25</v>
      </c>
      <c r="C198" t="str">
        <f>INDEX('[1]Forecasting Data'!$C$1:$C$1321,MATCH(B:B,'[1]Forecasting Data'!$B$1:$B$1321,0))</f>
        <v>UnitedHealthCare Community Plan</v>
      </c>
      <c r="D198" s="28">
        <v>224936526.37896287</v>
      </c>
      <c r="E198" t="str">
        <f>INDEX('[1]Forecasting Data'!$F$1:$F$1321,MATCH(B:B,'[1]Forecasting Data'!$B$1:$B$1321,0))</f>
        <v>UnitedHealthCare Community Plan</v>
      </c>
      <c r="F198" t="str">
        <f>INDEX('[1]Forecasting Data'!$G$1:$G$1321,MATCH(B:B,'[1]Forecasting Data'!$B$1:$B$1321,0))</f>
        <v>Harris</v>
      </c>
      <c r="G198" t="str">
        <f>INDEX('[1]Forecasting Data'!$H$1:$H$1321,MATCH(B:B,'[1]Forecasting Data'!$B$1:$B$1321,0))</f>
        <v>STAR Kids</v>
      </c>
      <c r="H198" t="s">
        <v>120</v>
      </c>
      <c r="I198" s="30">
        <f>_xlfn.IFS(G198="STAR Kids",INDEX('[1]ATLIS Percentages'!D:D,MATCH($H:$H&amp;" "&amp;$F:$F,'[1]ATLIS Percentages'!$A:$A,0)),
G198="STAR+PLUS",INDEX('[1]ATLIS Percentages'!E:E,MATCH($H:$H&amp;" "&amp;$F:$F,'[1]ATLIS Percentages'!$A:$A,0)),
G198="STAR",INDEX('[1]ATLIS Percentages'!F:F,MATCH($H:$H&amp;" "&amp;$F:$F,'[1]ATLIS Percentages'!$A:$A,0)))</f>
        <v>9.3851223637376102E-4</v>
      </c>
      <c r="J198" s="31">
        <f t="shared" si="17"/>
        <v>211105.68</v>
      </c>
      <c r="K198" s="31">
        <f t="shared" si="18"/>
        <v>91174.85</v>
      </c>
      <c r="L198" s="31">
        <f>INDEX('[1]IGT Calculation_1stHalf'!J:J,MATCH($B:$B&amp;"-"&amp;$H:$H&amp;"-"&amp;$F:$F&amp;"-"&amp;$G:$G,'[1]IGT Calculation_1stHalf'!A:A,0))</f>
        <v>105975.36</v>
      </c>
      <c r="M198" s="31">
        <f>INDEX('[1]IGT Calculation_1stHalf'!K:K,MATCH(B:B&amp;"-"&amp;H:H&amp;"-"&amp;F:F&amp;"-"&amp;G:G,'[1]IGT Calculation_1stHalf'!A:A,0))</f>
        <v>45769.91</v>
      </c>
      <c r="N198" s="37">
        <f t="shared" si="19"/>
        <v>105130.32</v>
      </c>
      <c r="O198" s="38">
        <f t="shared" si="20"/>
        <v>45404.94</v>
      </c>
    </row>
    <row r="199" spans="1:15" x14ac:dyDescent="0.25">
      <c r="A199" t="str">
        <f t="shared" si="16"/>
        <v>KR-Children's-Hidalgo-STAR Kids</v>
      </c>
      <c r="B199" s="4" t="s">
        <v>104</v>
      </c>
      <c r="C199" t="str">
        <f>INDEX('[1]Forecasting Data'!$C$1:$C$1321,MATCH(B:B,'[1]Forecasting Data'!$B$1:$B$1321,0))</f>
        <v>UnitedHealthCare Community Plan</v>
      </c>
      <c r="D199" s="28">
        <v>93479561.123409569</v>
      </c>
      <c r="E199" t="str">
        <f>INDEX('[1]Forecasting Data'!$F$1:$F$1321,MATCH(B:B,'[1]Forecasting Data'!$B$1:$B$1321,0))</f>
        <v>UnitedHealthCare Community Plan</v>
      </c>
      <c r="F199" t="str">
        <f>INDEX('[1]Forecasting Data'!$G$1:$G$1321,MATCH(B:B,'[1]Forecasting Data'!$B$1:$B$1321,0))</f>
        <v>Hidalgo</v>
      </c>
      <c r="G199" t="str">
        <f>INDEX('[1]Forecasting Data'!$H$1:$H$1321,MATCH(B:B,'[1]Forecasting Data'!$B$1:$B$1321,0))</f>
        <v>STAR Kids</v>
      </c>
      <c r="H199" t="s">
        <v>120</v>
      </c>
      <c r="I199" s="30">
        <f>_xlfn.IFS(G199="STAR Kids",INDEX('[1]ATLIS Percentages'!D:D,MATCH($H:$H&amp;" "&amp;$F:$F,'[1]ATLIS Percentages'!$A:$A,0)),
G199="STAR+PLUS",INDEX('[1]ATLIS Percentages'!E:E,MATCH($H:$H&amp;" "&amp;$F:$F,'[1]ATLIS Percentages'!$A:$A,0)),
G199="STAR",INDEX('[1]ATLIS Percentages'!F:F,MATCH($H:$H&amp;" "&amp;$F:$F,'[1]ATLIS Percentages'!$A:$A,0)))</f>
        <v>0.05</v>
      </c>
      <c r="J199" s="31">
        <f t="shared" si="17"/>
        <v>4673978.0599999996</v>
      </c>
      <c r="K199" s="31">
        <f t="shared" si="18"/>
        <v>2018653.73</v>
      </c>
      <c r="L199" s="31">
        <f>INDEX('[1]IGT Calculation_1stHalf'!J:J,MATCH($B:$B&amp;"-"&amp;$H:$H&amp;"-"&amp;$F:$F&amp;"-"&amp;$G:$G,'[1]IGT Calculation_1stHalf'!A:A,0))</f>
        <v>2436616.77</v>
      </c>
      <c r="M199" s="31">
        <f>INDEX('[1]IGT Calculation_1stHalf'!K:K,MATCH(B:B&amp;"-"&amp;H:H&amp;"-"&amp;F:F&amp;"-"&amp;G:G,'[1]IGT Calculation_1stHalf'!A:A,0))</f>
        <v>1052355.29</v>
      </c>
      <c r="N199" s="37">
        <f t="shared" si="19"/>
        <v>2237361.29</v>
      </c>
      <c r="O199" s="38">
        <f t="shared" si="20"/>
        <v>966298.44</v>
      </c>
    </row>
    <row r="200" spans="1:15" x14ac:dyDescent="0.25">
      <c r="A200" t="str">
        <f t="shared" si="16"/>
        <v>KS-Children's-Jefferson-STAR Kids</v>
      </c>
      <c r="B200" s="4" t="s">
        <v>106</v>
      </c>
      <c r="C200" t="str">
        <f>INDEX('[1]Forecasting Data'!$C$1:$C$1321,MATCH(B:B,'[1]Forecasting Data'!$B$1:$B$1321,0))</f>
        <v>UnitedHealthCare Community Plan</v>
      </c>
      <c r="D200" s="28">
        <v>35326278.026436985</v>
      </c>
      <c r="E200" t="str">
        <f>INDEX('[1]Forecasting Data'!$F$1:$F$1321,MATCH(B:B,'[1]Forecasting Data'!$B$1:$B$1321,0))</f>
        <v>UnitedHealthCare Community Plan</v>
      </c>
      <c r="F200" t="str">
        <f>INDEX('[1]Forecasting Data'!$G$1:$G$1321,MATCH(B:B,'[1]Forecasting Data'!$B$1:$B$1321,0))</f>
        <v>Jefferson</v>
      </c>
      <c r="G200" t="str">
        <f>INDEX('[1]Forecasting Data'!$H$1:$H$1321,MATCH(B:B,'[1]Forecasting Data'!$B$1:$B$1321,0))</f>
        <v>STAR Kids</v>
      </c>
      <c r="H200" t="s">
        <v>120</v>
      </c>
      <c r="I200" s="30">
        <f>_xlfn.IFS(G200="STAR Kids",INDEX('[1]ATLIS Percentages'!D:D,MATCH($H:$H&amp;" "&amp;$F:$F,'[1]ATLIS Percentages'!$A:$A,0)),
G200="STAR+PLUS",INDEX('[1]ATLIS Percentages'!E:E,MATCH($H:$H&amp;" "&amp;$F:$F,'[1]ATLIS Percentages'!$A:$A,0)),
G200="STAR",INDEX('[1]ATLIS Percentages'!F:F,MATCH($H:$H&amp;" "&amp;$F:$F,'[1]ATLIS Percentages'!$A:$A,0)))</f>
        <v>0</v>
      </c>
      <c r="J200" s="31">
        <f t="shared" si="17"/>
        <v>0</v>
      </c>
      <c r="K200" s="31">
        <f t="shared" si="18"/>
        <v>0</v>
      </c>
      <c r="L200" s="31">
        <f>INDEX('[1]IGT Calculation_1stHalf'!J:J,MATCH($B:$B&amp;"-"&amp;$H:$H&amp;"-"&amp;$F:$F&amp;"-"&amp;$G:$G,'[1]IGT Calculation_1stHalf'!A:A,0))</f>
        <v>0</v>
      </c>
      <c r="M200" s="31">
        <f>INDEX('[1]IGT Calculation_1stHalf'!K:K,MATCH(B:B&amp;"-"&amp;H:H&amp;"-"&amp;F:F&amp;"-"&amp;G:G,'[1]IGT Calculation_1stHalf'!A:A,0))</f>
        <v>0</v>
      </c>
      <c r="N200" s="37">
        <f t="shared" si="19"/>
        <v>0</v>
      </c>
      <c r="O200" s="38">
        <f t="shared" si="20"/>
        <v>0</v>
      </c>
    </row>
    <row r="201" spans="1:15" x14ac:dyDescent="0.25">
      <c r="A201" t="str">
        <f t="shared" si="16"/>
        <v>KT-Children's-MRSA Central-STAR Kids</v>
      </c>
      <c r="B201" s="4" t="s">
        <v>103</v>
      </c>
      <c r="C201" t="str">
        <f>INDEX('[1]Forecasting Data'!$C$1:$C$1321,MATCH(B:B,'[1]Forecasting Data'!$B$1:$B$1321,0))</f>
        <v>UnitedHealthCare Community Plan</v>
      </c>
      <c r="D201" s="28">
        <v>59767267.674555615</v>
      </c>
      <c r="E201" t="str">
        <f>INDEX('[1]Forecasting Data'!$F$1:$F$1321,MATCH(B:B,'[1]Forecasting Data'!$B$1:$B$1321,0))</f>
        <v>UnitedHealthCare Community Plan</v>
      </c>
      <c r="F201" t="str">
        <f>INDEX('[1]Forecasting Data'!$G$1:$G$1321,MATCH(B:B,'[1]Forecasting Data'!$B$1:$B$1321,0))</f>
        <v>MRSA Central</v>
      </c>
      <c r="G201" t="str">
        <f>INDEX('[1]Forecasting Data'!$H$1:$H$1321,MATCH(B:B,'[1]Forecasting Data'!$B$1:$B$1321,0))</f>
        <v>STAR Kids</v>
      </c>
      <c r="H201" t="s">
        <v>120</v>
      </c>
      <c r="I201" s="30">
        <f>_xlfn.IFS(G201="STAR Kids",INDEX('[1]ATLIS Percentages'!D:D,MATCH($H:$H&amp;" "&amp;$F:$F,'[1]ATLIS Percentages'!$A:$A,0)),
G201="STAR+PLUS",INDEX('[1]ATLIS Percentages'!E:E,MATCH($H:$H&amp;" "&amp;$F:$F,'[1]ATLIS Percentages'!$A:$A,0)),
G201="STAR",INDEX('[1]ATLIS Percentages'!F:F,MATCH($H:$H&amp;" "&amp;$F:$F,'[1]ATLIS Percentages'!$A:$A,0)))</f>
        <v>0.05</v>
      </c>
      <c r="J201" s="31">
        <f t="shared" si="17"/>
        <v>2988363.38</v>
      </c>
      <c r="K201" s="31">
        <f t="shared" si="18"/>
        <v>1290650.24</v>
      </c>
      <c r="L201" s="31">
        <f>INDEX('[1]IGT Calculation_1stHalf'!J:J,MATCH($B:$B&amp;"-"&amp;$H:$H&amp;"-"&amp;$F:$F&amp;"-"&amp;$G:$G,'[1]IGT Calculation_1stHalf'!A:A,0))</f>
        <v>1518776.48</v>
      </c>
      <c r="M201" s="31">
        <f>INDEX('[1]IGT Calculation_1stHalf'!K:K,MATCH(B:B&amp;"-"&amp;H:H&amp;"-"&amp;F:F&amp;"-"&amp;G:G,'[1]IGT Calculation_1stHalf'!A:A,0))</f>
        <v>655947.41</v>
      </c>
      <c r="N201" s="37">
        <f t="shared" si="19"/>
        <v>1469586.9</v>
      </c>
      <c r="O201" s="38">
        <f t="shared" si="20"/>
        <v>634702.82999999996</v>
      </c>
    </row>
    <row r="202" spans="1:15" x14ac:dyDescent="0.25">
      <c r="A202" t="str">
        <f t="shared" si="16"/>
        <v>KU-Children's-MRSA Northeast-STAR Kids</v>
      </c>
      <c r="B202" s="4" t="s">
        <v>80</v>
      </c>
      <c r="C202" t="str">
        <f>INDEX('[1]Forecasting Data'!$C$1:$C$1321,MATCH(B:B,'[1]Forecasting Data'!$B$1:$B$1321,0))</f>
        <v>UnitedHealthCare Community Plan</v>
      </c>
      <c r="D202" s="28">
        <v>73761249.457026005</v>
      </c>
      <c r="E202" t="str">
        <f>INDEX('[1]Forecasting Data'!$F$1:$F$1321,MATCH(B:B,'[1]Forecasting Data'!$B$1:$B$1321,0))</f>
        <v>UnitedHealthCare Community Plan</v>
      </c>
      <c r="F202" t="str">
        <f>INDEX('[1]Forecasting Data'!$G$1:$G$1321,MATCH(B:B,'[1]Forecasting Data'!$B$1:$B$1321,0))</f>
        <v>MRSA Northeast</v>
      </c>
      <c r="G202" t="str">
        <f>INDEX('[1]Forecasting Data'!$H$1:$H$1321,MATCH(B:B,'[1]Forecasting Data'!$B$1:$B$1321,0))</f>
        <v>STAR Kids</v>
      </c>
      <c r="H202" t="s">
        <v>120</v>
      </c>
      <c r="I202" s="30">
        <f>_xlfn.IFS(G202="STAR Kids",INDEX('[1]ATLIS Percentages'!D:D,MATCH($H:$H&amp;" "&amp;$F:$F,'[1]ATLIS Percentages'!$A:$A,0)),
G202="STAR+PLUS",INDEX('[1]ATLIS Percentages'!E:E,MATCH($H:$H&amp;" "&amp;$F:$F,'[1]ATLIS Percentages'!$A:$A,0)),
G202="STAR",INDEX('[1]ATLIS Percentages'!F:F,MATCH($H:$H&amp;" "&amp;$F:$F,'[1]ATLIS Percentages'!$A:$A,0)))</f>
        <v>0</v>
      </c>
      <c r="J202" s="31">
        <f t="shared" si="17"/>
        <v>0</v>
      </c>
      <c r="K202" s="31">
        <f t="shared" si="18"/>
        <v>0</v>
      </c>
      <c r="L202" s="31">
        <f>INDEX('[1]IGT Calculation_1stHalf'!J:J,MATCH($B:$B&amp;"-"&amp;$H:$H&amp;"-"&amp;$F:$F&amp;"-"&amp;$G:$G,'[1]IGT Calculation_1stHalf'!A:A,0))</f>
        <v>0</v>
      </c>
      <c r="M202" s="31">
        <f>INDEX('[1]IGT Calculation_1stHalf'!K:K,MATCH(B:B&amp;"-"&amp;H:H&amp;"-"&amp;F:F&amp;"-"&amp;G:G,'[1]IGT Calculation_1stHalf'!A:A,0))</f>
        <v>0</v>
      </c>
      <c r="N202" s="37">
        <f t="shared" si="19"/>
        <v>0</v>
      </c>
      <c r="O202" s="38">
        <f t="shared" si="20"/>
        <v>0</v>
      </c>
    </row>
    <row r="203" spans="1:15" x14ac:dyDescent="0.25">
      <c r="A203" t="str">
        <f t="shared" si="16"/>
        <v>KV-Children's-Nueces-STAR Kids</v>
      </c>
      <c r="B203" s="4" t="s">
        <v>78</v>
      </c>
      <c r="C203" t="str">
        <f>INDEX('[1]Forecasting Data'!$C$1:$C$1321,MATCH(B:B,'[1]Forecasting Data'!$B$1:$B$1321,0))</f>
        <v>Superior Health Plan</v>
      </c>
      <c r="D203" s="28">
        <v>29529408.020516347</v>
      </c>
      <c r="E203" t="str">
        <f>INDEX('[1]Forecasting Data'!$F$1:$F$1321,MATCH(B:B,'[1]Forecasting Data'!$B$1:$B$1321,0))</f>
        <v>Superior Health Plan</v>
      </c>
      <c r="F203" t="str">
        <f>INDEX('[1]Forecasting Data'!$G$1:$G$1321,MATCH(B:B,'[1]Forecasting Data'!$B$1:$B$1321,0))</f>
        <v>Nueces</v>
      </c>
      <c r="G203" t="str">
        <f>INDEX('[1]Forecasting Data'!$H$1:$H$1321,MATCH(B:B,'[1]Forecasting Data'!$B$1:$B$1321,0))</f>
        <v>STAR Kids</v>
      </c>
      <c r="H203" t="s">
        <v>120</v>
      </c>
      <c r="I203" s="30">
        <f>_xlfn.IFS(G203="STAR Kids",INDEX('[1]ATLIS Percentages'!D:D,MATCH($H:$H&amp;" "&amp;$F:$F,'[1]ATLIS Percentages'!$A:$A,0)),
G203="STAR+PLUS",INDEX('[1]ATLIS Percentages'!E:E,MATCH($H:$H&amp;" "&amp;$F:$F,'[1]ATLIS Percentages'!$A:$A,0)),
G203="STAR",INDEX('[1]ATLIS Percentages'!F:F,MATCH($H:$H&amp;" "&amp;$F:$F,'[1]ATLIS Percentages'!$A:$A,0)))</f>
        <v>0.05</v>
      </c>
      <c r="J203" s="31">
        <f t="shared" si="17"/>
        <v>1476470.4</v>
      </c>
      <c r="K203" s="31">
        <f t="shared" si="18"/>
        <v>637675.75</v>
      </c>
      <c r="L203" s="31">
        <f>INDEX('[1]IGT Calculation_1stHalf'!J:J,MATCH($B:$B&amp;"-"&amp;$H:$H&amp;"-"&amp;$F:$F&amp;"-"&amp;$G:$G,'[1]IGT Calculation_1stHalf'!A:A,0))</f>
        <v>762036.68</v>
      </c>
      <c r="M203" s="31">
        <f>INDEX('[1]IGT Calculation_1stHalf'!K:K,MATCH(B:B&amp;"-"&amp;H:H&amp;"-"&amp;F:F&amp;"-"&amp;G:G,'[1]IGT Calculation_1stHalf'!A:A,0))</f>
        <v>329117.55</v>
      </c>
      <c r="N203" s="37">
        <f t="shared" si="19"/>
        <v>714433.72</v>
      </c>
      <c r="O203" s="38">
        <f t="shared" si="20"/>
        <v>308558.21000000002</v>
      </c>
    </row>
    <row r="204" spans="1:15" x14ac:dyDescent="0.25">
      <c r="A204" t="str">
        <f t="shared" si="16"/>
        <v>KW-Children's-Dallas-STAR Kids</v>
      </c>
      <c r="B204" s="4" t="s">
        <v>111</v>
      </c>
      <c r="C204" t="str">
        <f>INDEX('[1]Forecasting Data'!$C$1:$C$1321,MATCH(B:B,'[1]Forecasting Data'!$B$1:$B$1321,0))</f>
        <v>AETNA</v>
      </c>
      <c r="D204" s="28">
        <v>207283756.56979835</v>
      </c>
      <c r="E204" t="str">
        <f>INDEX('[1]Forecasting Data'!$F$1:$F$1321,MATCH(B:B,'[1]Forecasting Data'!$B$1:$B$1321,0))</f>
        <v>AETNA</v>
      </c>
      <c r="F204" t="str">
        <f>INDEX('[1]Forecasting Data'!$G$1:$G$1321,MATCH(B:B,'[1]Forecasting Data'!$B$1:$B$1321,0))</f>
        <v>Dallas</v>
      </c>
      <c r="G204" t="str">
        <f>INDEX('[1]Forecasting Data'!$H$1:$H$1321,MATCH(B:B,'[1]Forecasting Data'!$B$1:$B$1321,0))</f>
        <v>STAR Kids</v>
      </c>
      <c r="H204" t="s">
        <v>120</v>
      </c>
      <c r="I204" s="30">
        <f>_xlfn.IFS(G204="STAR Kids",INDEX('[1]ATLIS Percentages'!D:D,MATCH($H:$H&amp;" "&amp;$F:$F,'[1]ATLIS Percentages'!$A:$A,0)),
G204="STAR+PLUS",INDEX('[1]ATLIS Percentages'!E:E,MATCH($H:$H&amp;" "&amp;$F:$F,'[1]ATLIS Percentages'!$A:$A,0)),
G204="STAR",INDEX('[1]ATLIS Percentages'!F:F,MATCH($H:$H&amp;" "&amp;$F:$F,'[1]ATLIS Percentages'!$A:$A,0)))</f>
        <v>0.05</v>
      </c>
      <c r="J204" s="31">
        <f t="shared" si="17"/>
        <v>10364187.83</v>
      </c>
      <c r="K204" s="31">
        <f t="shared" si="18"/>
        <v>4476209.8099999996</v>
      </c>
      <c r="L204" s="31">
        <f>INDEX('[1]IGT Calculation_1stHalf'!J:J,MATCH($B:$B&amp;"-"&amp;$H:$H&amp;"-"&amp;$F:$F&amp;"-"&amp;$G:$G,'[1]IGT Calculation_1stHalf'!A:A,0))</f>
        <v>5182943.12</v>
      </c>
      <c r="M204" s="31">
        <f>INDEX('[1]IGT Calculation_1stHalf'!K:K,MATCH(B:B&amp;"-"&amp;H:H&amp;"-"&amp;F:F&amp;"-"&amp;G:G,'[1]IGT Calculation_1stHalf'!A:A,0))</f>
        <v>2238471.67</v>
      </c>
      <c r="N204" s="37">
        <f t="shared" si="19"/>
        <v>5181244.71</v>
      </c>
      <c r="O204" s="38">
        <f t="shared" si="20"/>
        <v>2237738.14</v>
      </c>
    </row>
    <row r="205" spans="1:15" x14ac:dyDescent="0.25">
      <c r="A205" t="str">
        <f t="shared" si="16"/>
        <v>N1-Children's-MRSA Northeast-STAR</v>
      </c>
      <c r="B205" s="4" t="s">
        <v>56</v>
      </c>
      <c r="C205" t="str">
        <f>INDEX('[1]Forecasting Data'!$C$1:$C$1321,MATCH(B:B,'[1]Forecasting Data'!$B$1:$B$1321,0))</f>
        <v>Wellpoint</v>
      </c>
      <c r="D205" s="28">
        <v>199954253.15197721</v>
      </c>
      <c r="E205" t="str">
        <f>INDEX('[1]Forecasting Data'!$F$1:$F$1321,MATCH(B:B,'[1]Forecasting Data'!$B$1:$B$1321,0))</f>
        <v>Wellpoint</v>
      </c>
      <c r="F205" t="str">
        <f>INDEX('[1]Forecasting Data'!$G$1:$G$1321,MATCH(B:B,'[1]Forecasting Data'!$B$1:$B$1321,0))</f>
        <v>MRSA Northeast</v>
      </c>
      <c r="G205" t="str">
        <f>INDEX('[1]Forecasting Data'!$H$1:$H$1321,MATCH(B:B,'[1]Forecasting Data'!$B$1:$B$1321,0))</f>
        <v>STAR</v>
      </c>
      <c r="H205" t="s">
        <v>120</v>
      </c>
      <c r="I205" s="30">
        <f>_xlfn.IFS(G205="STAR Kids",INDEX('[1]ATLIS Percentages'!D:D,MATCH($H:$H&amp;" "&amp;$F:$F,'[1]ATLIS Percentages'!$A:$A,0)),
G205="STAR+PLUS",INDEX('[1]ATLIS Percentages'!E:E,MATCH($H:$H&amp;" "&amp;$F:$F,'[1]ATLIS Percentages'!$A:$A,0)),
G205="STAR",INDEX('[1]ATLIS Percentages'!F:F,MATCH($H:$H&amp;" "&amp;$F:$F,'[1]ATLIS Percentages'!$A:$A,0)))</f>
        <v>1.3748351083010315E-2</v>
      </c>
      <c r="J205" s="31">
        <f t="shared" si="17"/>
        <v>2749041.27</v>
      </c>
      <c r="K205" s="31">
        <f t="shared" si="18"/>
        <v>1187288.93</v>
      </c>
      <c r="L205" s="31">
        <f>INDEX('[1]IGT Calculation_1stHalf'!J:J,MATCH($B:$B&amp;"-"&amp;$H:$H&amp;"-"&amp;$F:$F&amp;"-"&amp;$G:$G,'[1]IGT Calculation_1stHalf'!A:A,0))</f>
        <v>1454539.91</v>
      </c>
      <c r="M205" s="31">
        <f>INDEX('[1]IGT Calculation_1stHalf'!K:K,MATCH(B:B&amp;"-"&amp;H:H&amp;"-"&amp;F:F&amp;"-"&amp;G:G,'[1]IGT Calculation_1stHalf'!A:A,0))</f>
        <v>628204.15</v>
      </c>
      <c r="N205" s="37">
        <f t="shared" si="19"/>
        <v>1294501.3600000001</v>
      </c>
      <c r="O205" s="38">
        <f t="shared" si="20"/>
        <v>559084.78</v>
      </c>
    </row>
    <row r="206" spans="1:15" x14ac:dyDescent="0.25">
      <c r="A206" t="str">
        <f t="shared" si="16"/>
        <v>N2-Children's-MRSA Northeast-STAR</v>
      </c>
      <c r="B206" s="4" t="s">
        <v>51</v>
      </c>
      <c r="C206" t="str">
        <f>INDEX('[1]Forecasting Data'!$C$1:$C$1321,MATCH(B:B,'[1]Forecasting Data'!$B$1:$B$1321,0))</f>
        <v>Superior Health Plan</v>
      </c>
      <c r="D206" s="28">
        <v>325984410.09655362</v>
      </c>
      <c r="E206" t="str">
        <f>INDEX('[1]Forecasting Data'!$F$1:$F$1321,MATCH(B:B,'[1]Forecasting Data'!$B$1:$B$1321,0))</f>
        <v>Superior Health Plan</v>
      </c>
      <c r="F206" t="str">
        <f>INDEX('[1]Forecasting Data'!$G$1:$G$1321,MATCH(B:B,'[1]Forecasting Data'!$B$1:$B$1321,0))</f>
        <v>MRSA Northeast</v>
      </c>
      <c r="G206" t="str">
        <f>INDEX('[1]Forecasting Data'!$H$1:$H$1321,MATCH(B:B,'[1]Forecasting Data'!$B$1:$B$1321,0))</f>
        <v>STAR</v>
      </c>
      <c r="H206" t="s">
        <v>120</v>
      </c>
      <c r="I206" s="30">
        <f>_xlfn.IFS(G206="STAR Kids",INDEX('[1]ATLIS Percentages'!D:D,MATCH($H:$H&amp;" "&amp;$F:$F,'[1]ATLIS Percentages'!$A:$A,0)),
G206="STAR+PLUS",INDEX('[1]ATLIS Percentages'!E:E,MATCH($H:$H&amp;" "&amp;$F:$F,'[1]ATLIS Percentages'!$A:$A,0)),
G206="STAR",INDEX('[1]ATLIS Percentages'!F:F,MATCH($H:$H&amp;" "&amp;$F:$F,'[1]ATLIS Percentages'!$A:$A,0)))</f>
        <v>1.3748351083010315E-2</v>
      </c>
      <c r="J206" s="31">
        <f t="shared" si="17"/>
        <v>4481748.12</v>
      </c>
      <c r="K206" s="31">
        <f t="shared" si="18"/>
        <v>1935631.16</v>
      </c>
      <c r="L206" s="31">
        <f>INDEX('[1]IGT Calculation_1stHalf'!J:J,MATCH($B:$B&amp;"-"&amp;$H:$H&amp;"-"&amp;$F:$F&amp;"-"&amp;$G:$G,'[1]IGT Calculation_1stHalf'!A:A,0))</f>
        <v>2204016.25</v>
      </c>
      <c r="M206" s="31">
        <f>INDEX('[1]IGT Calculation_1stHalf'!K:K,MATCH(B:B&amp;"-"&amp;H:H&amp;"-"&amp;F:F&amp;"-"&amp;G:G,'[1]IGT Calculation_1stHalf'!A:A,0))</f>
        <v>951896.99</v>
      </c>
      <c r="N206" s="37">
        <f t="shared" si="19"/>
        <v>2277731.87</v>
      </c>
      <c r="O206" s="38">
        <f t="shared" si="20"/>
        <v>983734.17</v>
      </c>
    </row>
    <row r="207" spans="1:15" x14ac:dyDescent="0.25">
      <c r="A207" t="str">
        <f t="shared" si="16"/>
        <v>N4-Children's-MRSA Northeast-STAR+PLUS</v>
      </c>
      <c r="B207" s="4" t="s">
        <v>99</v>
      </c>
      <c r="C207" t="str">
        <f>INDEX('[1]Forecasting Data'!$C$1:$C$1321,MATCH(B:B,'[1]Forecasting Data'!$B$1:$B$1321,0))</f>
        <v>UnitedHealthCare Community Plan</v>
      </c>
      <c r="D207" s="28">
        <v>554423539.1877017</v>
      </c>
      <c r="E207" t="str">
        <f>INDEX('[1]Forecasting Data'!$F$1:$F$1321,MATCH(B:B,'[1]Forecasting Data'!$B$1:$B$1321,0))</f>
        <v>UnitedHealthCare Community Plan</v>
      </c>
      <c r="F207" t="str">
        <f>INDEX('[1]Forecasting Data'!$G$1:$G$1321,MATCH(B:B,'[1]Forecasting Data'!$B$1:$B$1321,0))</f>
        <v>MRSA Northeast</v>
      </c>
      <c r="G207" t="str">
        <f>INDEX('[1]Forecasting Data'!$H$1:$H$1321,MATCH(B:B,'[1]Forecasting Data'!$B$1:$B$1321,0))</f>
        <v>STAR+PLUS</v>
      </c>
      <c r="H207" t="s">
        <v>120</v>
      </c>
      <c r="I207" s="30">
        <f>_xlfn.IFS(G207="STAR Kids",INDEX('[1]ATLIS Percentages'!D:D,MATCH($H:$H&amp;" "&amp;$F:$F,'[1]ATLIS Percentages'!$A:$A,0)),
G207="STAR+PLUS",INDEX('[1]ATLIS Percentages'!E:E,MATCH($H:$H&amp;" "&amp;$F:$F,'[1]ATLIS Percentages'!$A:$A,0)),
G207="STAR",INDEX('[1]ATLIS Percentages'!F:F,MATCH($H:$H&amp;" "&amp;$F:$F,'[1]ATLIS Percentages'!$A:$A,0)))</f>
        <v>0</v>
      </c>
      <c r="J207" s="31">
        <f t="shared" si="17"/>
        <v>0</v>
      </c>
      <c r="K207" s="31">
        <f t="shared" si="18"/>
        <v>0</v>
      </c>
      <c r="L207" s="31">
        <f>INDEX('[1]IGT Calculation_1stHalf'!J:J,MATCH($B:$B&amp;"-"&amp;$H:$H&amp;"-"&amp;$F:$F&amp;"-"&amp;$G:$G,'[1]IGT Calculation_1stHalf'!A:A,0))</f>
        <v>0</v>
      </c>
      <c r="M207" s="31">
        <f>INDEX('[1]IGT Calculation_1stHalf'!K:K,MATCH(B:B&amp;"-"&amp;H:H&amp;"-"&amp;F:F&amp;"-"&amp;G:G,'[1]IGT Calculation_1stHalf'!A:A,0))</f>
        <v>0</v>
      </c>
      <c r="N207" s="37">
        <f t="shared" si="19"/>
        <v>0</v>
      </c>
      <c r="O207" s="38">
        <f t="shared" si="20"/>
        <v>0</v>
      </c>
    </row>
    <row r="208" spans="1:15" x14ac:dyDescent="0.25">
      <c r="A208" t="str">
        <f t="shared" si="16"/>
        <v>P1-Children's-Tarrant-STAR+PLUS</v>
      </c>
      <c r="B208" s="4" t="s">
        <v>42</v>
      </c>
      <c r="C208" t="str">
        <f>INDEX('[1]Forecasting Data'!$C$1:$C$1321,MATCH(B:B,'[1]Forecasting Data'!$B$1:$B$1321,0))</f>
        <v>Molina Healthcare of Texas</v>
      </c>
      <c r="D208" s="28">
        <v>482213928.63043946</v>
      </c>
      <c r="E208" t="str">
        <f>INDEX('[1]Forecasting Data'!$F$1:$F$1321,MATCH(B:B,'[1]Forecasting Data'!$B$1:$B$1321,0))</f>
        <v>Molina Healthcare of Texas</v>
      </c>
      <c r="F208" t="str">
        <f>INDEX('[1]Forecasting Data'!$G$1:$G$1321,MATCH(B:B,'[1]Forecasting Data'!$B$1:$B$1321,0))</f>
        <v>Tarrant</v>
      </c>
      <c r="G208" t="str">
        <f>INDEX('[1]Forecasting Data'!$H$1:$H$1321,MATCH(B:B,'[1]Forecasting Data'!$B$1:$B$1321,0))</f>
        <v>STAR+PLUS</v>
      </c>
      <c r="H208" t="s">
        <v>120</v>
      </c>
      <c r="I208" s="30">
        <f>_xlfn.IFS(G208="STAR Kids",INDEX('[1]ATLIS Percentages'!D:D,MATCH($H:$H&amp;" "&amp;$F:$F,'[1]ATLIS Percentages'!$A:$A,0)),
G208="STAR+PLUS",INDEX('[1]ATLIS Percentages'!E:E,MATCH($H:$H&amp;" "&amp;$F:$F,'[1]ATLIS Percentages'!$A:$A,0)),
G208="STAR",INDEX('[1]ATLIS Percentages'!F:F,MATCH($H:$H&amp;" "&amp;$F:$F,'[1]ATLIS Percentages'!$A:$A,0)))</f>
        <v>0</v>
      </c>
      <c r="J208" s="31">
        <f t="shared" si="17"/>
        <v>0</v>
      </c>
      <c r="K208" s="31">
        <f t="shared" si="18"/>
        <v>0</v>
      </c>
      <c r="L208" s="31">
        <f>INDEX('[1]IGT Calculation_1stHalf'!J:J,MATCH($B:$B&amp;"-"&amp;$H:$H&amp;"-"&amp;$F:$F&amp;"-"&amp;$G:$G,'[1]IGT Calculation_1stHalf'!A:A,0))</f>
        <v>0</v>
      </c>
      <c r="M208" s="31">
        <f>INDEX('[1]IGT Calculation_1stHalf'!K:K,MATCH(B:B&amp;"-"&amp;H:H&amp;"-"&amp;F:F&amp;"-"&amp;G:G,'[1]IGT Calculation_1stHalf'!A:A,0))</f>
        <v>0</v>
      </c>
      <c r="N208" s="37">
        <f t="shared" si="19"/>
        <v>0</v>
      </c>
      <c r="O208" s="38">
        <f t="shared" si="20"/>
        <v>0</v>
      </c>
    </row>
    <row r="209" spans="1:15" x14ac:dyDescent="0.25">
      <c r="A209" t="str">
        <f t="shared" si="16"/>
        <v>P2-Children's-MRSA Northeast-STAR+PLUS</v>
      </c>
      <c r="B209" s="4" t="s">
        <v>49</v>
      </c>
      <c r="C209" t="str">
        <f>INDEX('[1]Forecasting Data'!$C$1:$C$1321,MATCH(B:B,'[1]Forecasting Data'!$B$1:$B$1321,0))</f>
        <v>Molina Healthcare of Texas</v>
      </c>
      <c r="D209" s="28">
        <v>268564687.4286021</v>
      </c>
      <c r="E209" t="str">
        <f>INDEX('[1]Forecasting Data'!$F$1:$F$1321,MATCH(B:B,'[1]Forecasting Data'!$B$1:$B$1321,0))</f>
        <v>Molina Healthcare of Texas</v>
      </c>
      <c r="F209" t="str">
        <f>INDEX('[1]Forecasting Data'!$G$1:$G$1321,MATCH(B:B,'[1]Forecasting Data'!$B$1:$B$1321,0))</f>
        <v>MRSA Northeast</v>
      </c>
      <c r="G209" t="str">
        <f>INDEX('[1]Forecasting Data'!$H$1:$H$1321,MATCH(B:B,'[1]Forecasting Data'!$B$1:$B$1321,0))</f>
        <v>STAR+PLUS</v>
      </c>
      <c r="H209" t="s">
        <v>120</v>
      </c>
      <c r="I209" s="30">
        <f>_xlfn.IFS(G209="STAR Kids",INDEX('[1]ATLIS Percentages'!D:D,MATCH($H:$H&amp;" "&amp;$F:$F,'[1]ATLIS Percentages'!$A:$A,0)),
G209="STAR+PLUS",INDEX('[1]ATLIS Percentages'!E:E,MATCH($H:$H&amp;" "&amp;$F:$F,'[1]ATLIS Percentages'!$A:$A,0)),
G209="STAR",INDEX('[1]ATLIS Percentages'!F:F,MATCH($H:$H&amp;" "&amp;$F:$F,'[1]ATLIS Percentages'!$A:$A,0)))</f>
        <v>0</v>
      </c>
      <c r="J209" s="31">
        <f t="shared" si="17"/>
        <v>0</v>
      </c>
      <c r="K209" s="31">
        <f t="shared" si="18"/>
        <v>0</v>
      </c>
      <c r="L209" s="31">
        <f>INDEX('[1]IGT Calculation_1stHalf'!J:J,MATCH($B:$B&amp;"-"&amp;$H:$H&amp;"-"&amp;$F:$F&amp;"-"&amp;$G:$G,'[1]IGT Calculation_1stHalf'!A:A,0))</f>
        <v>0</v>
      </c>
      <c r="M209" s="31">
        <f>INDEX('[1]IGT Calculation_1stHalf'!K:K,MATCH(B:B&amp;"-"&amp;H:H&amp;"-"&amp;F:F&amp;"-"&amp;G:G,'[1]IGT Calculation_1stHalf'!A:A,0))</f>
        <v>0</v>
      </c>
      <c r="N209" s="37">
        <f t="shared" si="19"/>
        <v>0</v>
      </c>
      <c r="O209" s="38">
        <f t="shared" si="20"/>
        <v>0</v>
      </c>
    </row>
    <row r="210" spans="1:15" x14ac:dyDescent="0.25">
      <c r="A210" t="str">
        <f t="shared" si="16"/>
        <v>S1-Children's-Bexar-STAR+PLUS</v>
      </c>
      <c r="B210" s="4" t="s">
        <v>70</v>
      </c>
      <c r="C210" t="str">
        <f>INDEX('[1]Forecasting Data'!$C$1:$C$1321,MATCH(B:B,'[1]Forecasting Data'!$B$1:$B$1321,0))</f>
        <v>Community First Health Plan</v>
      </c>
      <c r="D210" s="28">
        <v>312552988.97039735</v>
      </c>
      <c r="E210" t="str">
        <f>INDEX('[1]Forecasting Data'!$F$1:$F$1321,MATCH(B:B,'[1]Forecasting Data'!$B$1:$B$1321,0))</f>
        <v>Community First Health Plan</v>
      </c>
      <c r="F210" t="str">
        <f>INDEX('[1]Forecasting Data'!$G$1:$G$1321,MATCH(B:B,'[1]Forecasting Data'!$B$1:$B$1321,0))</f>
        <v>Bexar</v>
      </c>
      <c r="G210" t="str">
        <f>INDEX('[1]Forecasting Data'!$H$1:$H$1321,MATCH(B:B,'[1]Forecasting Data'!$B$1:$B$1321,0))</f>
        <v>STAR+PLUS</v>
      </c>
      <c r="H210" t="s">
        <v>120</v>
      </c>
      <c r="I210" s="30">
        <f>_xlfn.IFS(G210="STAR Kids",INDEX('[1]ATLIS Percentages'!D:D,MATCH($H:$H&amp;" "&amp;$F:$F,'[1]ATLIS Percentages'!$A:$A,0)),
G210="STAR+PLUS",INDEX('[1]ATLIS Percentages'!E:E,MATCH($H:$H&amp;" "&amp;$F:$F,'[1]ATLIS Percentages'!$A:$A,0)),
G210="STAR",INDEX('[1]ATLIS Percentages'!F:F,MATCH($H:$H&amp;" "&amp;$F:$F,'[1]ATLIS Percentages'!$A:$A,0)))</f>
        <v>0</v>
      </c>
      <c r="J210" s="31">
        <f t="shared" si="17"/>
        <v>0</v>
      </c>
      <c r="K210" s="31">
        <f t="shared" si="18"/>
        <v>0</v>
      </c>
      <c r="L210" s="31">
        <f>INDEX('[1]IGT Calculation_1stHalf'!J:J,MATCH($B:$B&amp;"-"&amp;$H:$H&amp;"-"&amp;$F:$F&amp;"-"&amp;$G:$G,'[1]IGT Calculation_1stHalf'!A:A,0))</f>
        <v>0</v>
      </c>
      <c r="M210" s="31">
        <f>INDEX('[1]IGT Calculation_1stHalf'!K:K,MATCH(B:B&amp;"-"&amp;H:H&amp;"-"&amp;F:F&amp;"-"&amp;G:G,'[1]IGT Calculation_1stHalf'!A:A,0))</f>
        <v>0</v>
      </c>
      <c r="N210" s="37">
        <f t="shared" si="19"/>
        <v>0</v>
      </c>
      <c r="O210" s="38">
        <f t="shared" si="20"/>
        <v>0</v>
      </c>
    </row>
    <row r="211" spans="1:15" x14ac:dyDescent="0.25">
      <c r="A211" t="str">
        <f t="shared" si="16"/>
        <v>S2-Children's-El Paso-STAR+PLUS</v>
      </c>
      <c r="B211" s="4" t="s">
        <v>43</v>
      </c>
      <c r="C211" t="str">
        <f>INDEX('[1]Forecasting Data'!$C$1:$C$1321,MATCH(B:B,'[1]Forecasting Data'!$B$1:$B$1321,0))</f>
        <v>El Paso First Health Plan</v>
      </c>
      <c r="D211" s="28">
        <v>184943740.84731835</v>
      </c>
      <c r="E211" t="str">
        <f>INDEX('[1]Forecasting Data'!$F$1:$F$1321,MATCH(B:B,'[1]Forecasting Data'!$B$1:$B$1321,0))</f>
        <v>El Paso First Health Plan</v>
      </c>
      <c r="F211" t="str">
        <f>INDEX('[1]Forecasting Data'!$G$1:$G$1321,MATCH(B:B,'[1]Forecasting Data'!$B$1:$B$1321,0))</f>
        <v>El Paso</v>
      </c>
      <c r="G211" t="str">
        <f>INDEX('[1]Forecasting Data'!$H$1:$H$1321,MATCH(B:B,'[1]Forecasting Data'!$B$1:$B$1321,0))</f>
        <v>STAR+PLUS</v>
      </c>
      <c r="H211" t="s">
        <v>120</v>
      </c>
      <c r="I211" s="30">
        <f>_xlfn.IFS(G211="STAR Kids",INDEX('[1]ATLIS Percentages'!D:D,MATCH($H:$H&amp;" "&amp;$F:$F,'[1]ATLIS Percentages'!$A:$A,0)),
G211="STAR+PLUS",INDEX('[1]ATLIS Percentages'!E:E,MATCH($H:$H&amp;" "&amp;$F:$F,'[1]ATLIS Percentages'!$A:$A,0)),
G211="STAR",INDEX('[1]ATLIS Percentages'!F:F,MATCH($H:$H&amp;" "&amp;$F:$F,'[1]ATLIS Percentages'!$A:$A,0)))</f>
        <v>0</v>
      </c>
      <c r="J211" s="31">
        <f t="shared" si="17"/>
        <v>0</v>
      </c>
      <c r="K211" s="31">
        <f t="shared" si="18"/>
        <v>0</v>
      </c>
      <c r="L211" s="31">
        <f>INDEX('[1]IGT Calculation_1stHalf'!J:J,MATCH($B:$B&amp;"-"&amp;$H:$H&amp;"-"&amp;$F:$F&amp;"-"&amp;$G:$G,'[1]IGT Calculation_1stHalf'!A:A,0))</f>
        <v>0</v>
      </c>
      <c r="M211" s="31">
        <f>INDEX('[1]IGT Calculation_1stHalf'!K:K,MATCH(B:B&amp;"-"&amp;H:H&amp;"-"&amp;F:F&amp;"-"&amp;G:G,'[1]IGT Calculation_1stHalf'!A:A,0))</f>
        <v>0</v>
      </c>
      <c r="N211" s="37">
        <f t="shared" si="19"/>
        <v>0</v>
      </c>
      <c r="O211" s="38">
        <f t="shared" si="20"/>
        <v>0</v>
      </c>
    </row>
    <row r="212" spans="1:15" x14ac:dyDescent="0.25">
      <c r="A212" t="str">
        <f t="shared" si="16"/>
        <v>S3-Children's-Harris-STAR+PLUS</v>
      </c>
      <c r="B212" s="4" t="s">
        <v>15</v>
      </c>
      <c r="C212" t="str">
        <f>INDEX('[1]Forecasting Data'!$C$1:$C$1321,MATCH(B:B,'[1]Forecasting Data'!$B$1:$B$1321,0))</f>
        <v>Community Health Choice</v>
      </c>
      <c r="D212" s="28">
        <v>396021567.67895341</v>
      </c>
      <c r="E212" t="str">
        <f>INDEX('[1]Forecasting Data'!$F$1:$F$1321,MATCH(B:B,'[1]Forecasting Data'!$B$1:$B$1321,0))</f>
        <v>Community Health Choice</v>
      </c>
      <c r="F212" t="str">
        <f>INDEX('[1]Forecasting Data'!$G$1:$G$1321,MATCH(B:B,'[1]Forecasting Data'!$B$1:$B$1321,0))</f>
        <v>Harris</v>
      </c>
      <c r="G212" t="str">
        <f>INDEX('[1]Forecasting Data'!$H$1:$H$1321,MATCH(B:B,'[1]Forecasting Data'!$B$1:$B$1321,0))</f>
        <v>STAR+PLUS</v>
      </c>
      <c r="H212" t="s">
        <v>120</v>
      </c>
      <c r="I212" s="30">
        <f>_xlfn.IFS(G212="STAR Kids",INDEX('[1]ATLIS Percentages'!D:D,MATCH($H:$H&amp;" "&amp;$F:$F,'[1]ATLIS Percentages'!$A:$A,0)),
G212="STAR+PLUS",INDEX('[1]ATLIS Percentages'!E:E,MATCH($H:$H&amp;" "&amp;$F:$F,'[1]ATLIS Percentages'!$A:$A,0)),
G212="STAR",INDEX('[1]ATLIS Percentages'!F:F,MATCH($H:$H&amp;" "&amp;$F:$F,'[1]ATLIS Percentages'!$A:$A,0)))</f>
        <v>0</v>
      </c>
      <c r="J212" s="31">
        <f t="shared" si="17"/>
        <v>0</v>
      </c>
      <c r="K212" s="31">
        <f t="shared" si="18"/>
        <v>0</v>
      </c>
      <c r="L212" s="31">
        <f>INDEX('[1]IGT Calculation_1stHalf'!J:J,MATCH($B:$B&amp;"-"&amp;$H:$H&amp;"-"&amp;$F:$F&amp;"-"&amp;$G:$G,'[1]IGT Calculation_1stHalf'!A:A,0))</f>
        <v>0</v>
      </c>
      <c r="M212" s="31">
        <f>INDEX('[1]IGT Calculation_1stHalf'!K:K,MATCH(B:B&amp;"-"&amp;H:H&amp;"-"&amp;F:F&amp;"-"&amp;G:G,'[1]IGT Calculation_1stHalf'!A:A,0))</f>
        <v>0</v>
      </c>
      <c r="N212" s="37">
        <f t="shared" si="19"/>
        <v>0</v>
      </c>
      <c r="O212" s="38">
        <f t="shared" si="20"/>
        <v>0</v>
      </c>
    </row>
    <row r="213" spans="1:15" x14ac:dyDescent="0.25">
      <c r="A213" t="str">
        <f t="shared" si="16"/>
        <v>S4-Children's-Travis-STAR+PLUS</v>
      </c>
      <c r="B213" s="4" t="s">
        <v>82</v>
      </c>
      <c r="C213" t="str">
        <f>INDEX('[1]Forecasting Data'!$C$1:$C$1321,MATCH(B:B,'[1]Forecasting Data'!$B$1:$B$1321,0))</f>
        <v>Superior Health Plan</v>
      </c>
      <c r="D213" s="28">
        <v>155560012.94350815</v>
      </c>
      <c r="E213" t="str">
        <f>INDEX('[1]Forecasting Data'!$F$1:$F$1321,MATCH(B:B,'[1]Forecasting Data'!$B$1:$B$1321,0))</f>
        <v>Superior Health Plan</v>
      </c>
      <c r="F213" t="str">
        <f>INDEX('[1]Forecasting Data'!$G$1:$G$1321,MATCH(B:B,'[1]Forecasting Data'!$B$1:$B$1321,0))</f>
        <v>Travis</v>
      </c>
      <c r="G213" t="str">
        <f>INDEX('[1]Forecasting Data'!$H$1:$H$1321,MATCH(B:B,'[1]Forecasting Data'!$B$1:$B$1321,0))</f>
        <v>STAR+PLUS</v>
      </c>
      <c r="H213" t="s">
        <v>120</v>
      </c>
      <c r="I213" s="30">
        <f>_xlfn.IFS(G213="STAR Kids",INDEX('[1]ATLIS Percentages'!D:D,MATCH($H:$H&amp;" "&amp;$F:$F,'[1]ATLIS Percentages'!$A:$A,0)),
G213="STAR+PLUS",INDEX('[1]ATLIS Percentages'!E:E,MATCH($H:$H&amp;" "&amp;$F:$F,'[1]ATLIS Percentages'!$A:$A,0)),
G213="STAR",INDEX('[1]ATLIS Percentages'!F:F,MATCH($H:$H&amp;" "&amp;$F:$F,'[1]ATLIS Percentages'!$A:$A,0)))</f>
        <v>0</v>
      </c>
      <c r="J213" s="31">
        <f t="shared" si="17"/>
        <v>0</v>
      </c>
      <c r="K213" s="31">
        <f t="shared" si="18"/>
        <v>0</v>
      </c>
      <c r="L213" s="31">
        <f>INDEX('[1]IGT Calculation_1stHalf'!J:J,MATCH($B:$B&amp;"-"&amp;$H:$H&amp;"-"&amp;$F:$F&amp;"-"&amp;$G:$G,'[1]IGT Calculation_1stHalf'!A:A,0))</f>
        <v>0</v>
      </c>
      <c r="M213" s="31">
        <f>INDEX('[1]IGT Calculation_1stHalf'!K:K,MATCH(B:B&amp;"-"&amp;H:H&amp;"-"&amp;F:F&amp;"-"&amp;G:G,'[1]IGT Calculation_1stHalf'!A:A,0))</f>
        <v>0</v>
      </c>
      <c r="N213" s="37">
        <f t="shared" si="19"/>
        <v>0</v>
      </c>
      <c r="O213" s="38">
        <f t="shared" si="20"/>
        <v>0</v>
      </c>
    </row>
    <row r="214" spans="1:15" x14ac:dyDescent="0.25">
      <c r="A214" t="str">
        <f t="shared" si="16"/>
        <v>S5-Children's-Bexar-STAR+PLUS</v>
      </c>
      <c r="B214" s="4" t="s">
        <v>29</v>
      </c>
      <c r="C214" t="str">
        <f>INDEX('[1]Forecasting Data'!$C$1:$C$1321,MATCH(B:B,'[1]Forecasting Data'!$B$1:$B$1321,0))</f>
        <v>UnitedHealthCare Community Plan</v>
      </c>
      <c r="D214" s="28">
        <v>317015699.74112809</v>
      </c>
      <c r="E214" t="str">
        <f>INDEX('[1]Forecasting Data'!$F$1:$F$1321,MATCH(B:B,'[1]Forecasting Data'!$B$1:$B$1321,0))</f>
        <v>UnitedHealthCare Community Plan</v>
      </c>
      <c r="F214" t="str">
        <f>INDEX('[1]Forecasting Data'!$G$1:$G$1321,MATCH(B:B,'[1]Forecasting Data'!$B$1:$B$1321,0))</f>
        <v>Bexar</v>
      </c>
      <c r="G214" t="str">
        <f>INDEX('[1]Forecasting Data'!$H$1:$H$1321,MATCH(B:B,'[1]Forecasting Data'!$B$1:$B$1321,0))</f>
        <v>STAR+PLUS</v>
      </c>
      <c r="H214" t="s">
        <v>120</v>
      </c>
      <c r="I214" s="30">
        <f>_xlfn.IFS(G214="STAR Kids",INDEX('[1]ATLIS Percentages'!D:D,MATCH($H:$H&amp;" "&amp;$F:$F,'[1]ATLIS Percentages'!$A:$A,0)),
G214="STAR+PLUS",INDEX('[1]ATLIS Percentages'!E:E,MATCH($H:$H&amp;" "&amp;$F:$F,'[1]ATLIS Percentages'!$A:$A,0)),
G214="STAR",INDEX('[1]ATLIS Percentages'!F:F,MATCH($H:$H&amp;" "&amp;$F:$F,'[1]ATLIS Percentages'!$A:$A,0)))</f>
        <v>0</v>
      </c>
      <c r="J214" s="31">
        <f t="shared" si="17"/>
        <v>0</v>
      </c>
      <c r="K214" s="31">
        <f t="shared" si="18"/>
        <v>0</v>
      </c>
      <c r="L214" s="31">
        <f>INDEX('[1]IGT Calculation_1stHalf'!J:J,MATCH($B:$B&amp;"-"&amp;$H:$H&amp;"-"&amp;$F:$F&amp;"-"&amp;$G:$G,'[1]IGT Calculation_1stHalf'!A:A,0))</f>
        <v>0</v>
      </c>
      <c r="M214" s="31">
        <f>INDEX('[1]IGT Calculation_1stHalf'!K:K,MATCH(B:B&amp;"-"&amp;H:H&amp;"-"&amp;F:F&amp;"-"&amp;G:G,'[1]IGT Calculation_1stHalf'!A:A,0))</f>
        <v>0</v>
      </c>
      <c r="N214" s="37">
        <f t="shared" si="19"/>
        <v>0</v>
      </c>
      <c r="O214" s="38">
        <f t="shared" si="20"/>
        <v>0</v>
      </c>
    </row>
    <row r="215" spans="1:15" x14ac:dyDescent="0.25">
      <c r="A215" t="str">
        <f t="shared" si="16"/>
        <v>S6-Children's-Dallas-STAR+PLUS</v>
      </c>
      <c r="B215" s="4" t="s">
        <v>85</v>
      </c>
      <c r="C215" t="str">
        <f>INDEX('[1]Forecasting Data'!$C$1:$C$1321,MATCH(B:B,'[1]Forecasting Data'!$B$1:$B$1321,0))</f>
        <v>UnitedHealthCare Community Plan</v>
      </c>
      <c r="D215" s="28">
        <v>89610880.908871725</v>
      </c>
      <c r="E215" t="str">
        <f>INDEX('[1]Forecasting Data'!$F$1:$F$1321,MATCH(B:B,'[1]Forecasting Data'!$B$1:$B$1321,0))</f>
        <v>UnitedHealthCare Community Plan</v>
      </c>
      <c r="F215" t="str">
        <f>INDEX('[1]Forecasting Data'!$G$1:$G$1321,MATCH(B:B,'[1]Forecasting Data'!$B$1:$B$1321,0))</f>
        <v>Dallas</v>
      </c>
      <c r="G215" t="str">
        <f>INDEX('[1]Forecasting Data'!$H$1:$H$1321,MATCH(B:B,'[1]Forecasting Data'!$B$1:$B$1321,0))</f>
        <v>STAR+PLUS</v>
      </c>
      <c r="H215" t="s">
        <v>120</v>
      </c>
      <c r="I215" s="30">
        <f>_xlfn.IFS(G215="STAR Kids",INDEX('[1]ATLIS Percentages'!D:D,MATCH($H:$H&amp;" "&amp;$F:$F,'[1]ATLIS Percentages'!$A:$A,0)),
G215="STAR+PLUS",INDEX('[1]ATLIS Percentages'!E:E,MATCH($H:$H&amp;" "&amp;$F:$F,'[1]ATLIS Percentages'!$A:$A,0)),
G215="STAR",INDEX('[1]ATLIS Percentages'!F:F,MATCH($H:$H&amp;" "&amp;$F:$F,'[1]ATLIS Percentages'!$A:$A,0)))</f>
        <v>0</v>
      </c>
      <c r="J215" s="31">
        <f t="shared" si="17"/>
        <v>0</v>
      </c>
      <c r="K215" s="31">
        <f t="shared" si="18"/>
        <v>0</v>
      </c>
      <c r="L215" s="31">
        <f>INDEX('[1]IGT Calculation_1stHalf'!J:J,MATCH($B:$B&amp;"-"&amp;$H:$H&amp;"-"&amp;$F:$F&amp;"-"&amp;$G:$G,'[1]IGT Calculation_1stHalf'!A:A,0))</f>
        <v>0</v>
      </c>
      <c r="M215" s="31">
        <f>INDEX('[1]IGT Calculation_1stHalf'!K:K,MATCH(B:B&amp;"-"&amp;H:H&amp;"-"&amp;F:F&amp;"-"&amp;G:G,'[1]IGT Calculation_1stHalf'!A:A,0))</f>
        <v>0</v>
      </c>
      <c r="N215" s="37">
        <f t="shared" si="19"/>
        <v>0</v>
      </c>
      <c r="O215" s="38">
        <f t="shared" si="20"/>
        <v>0</v>
      </c>
    </row>
    <row r="216" spans="1:15" x14ac:dyDescent="0.25">
      <c r="A216" t="str">
        <f t="shared" si="16"/>
        <v>S7-Children's-Hidalgo-STAR+PLUS</v>
      </c>
      <c r="B216" s="4" t="s">
        <v>69</v>
      </c>
      <c r="C216" t="str">
        <f>INDEX('[1]Forecasting Data'!$C$1:$C$1321,MATCH(B:B,'[1]Forecasting Data'!$B$1:$B$1321,0))</f>
        <v>UnitedHealthCare Community Plan</v>
      </c>
      <c r="D216" s="28">
        <v>47500671.660213798</v>
      </c>
      <c r="E216" t="str">
        <f>INDEX('[1]Forecasting Data'!$F$1:$F$1321,MATCH(B:B,'[1]Forecasting Data'!$B$1:$B$1321,0))</f>
        <v>UnitedHealthCare Community Plan</v>
      </c>
      <c r="F216" t="str">
        <f>INDEX('[1]Forecasting Data'!$G$1:$G$1321,MATCH(B:B,'[1]Forecasting Data'!$B$1:$B$1321,0))</f>
        <v>Hidalgo</v>
      </c>
      <c r="G216" t="str">
        <f>INDEX('[1]Forecasting Data'!$H$1:$H$1321,MATCH(B:B,'[1]Forecasting Data'!$B$1:$B$1321,0))</f>
        <v>STAR+PLUS</v>
      </c>
      <c r="H216" t="s">
        <v>120</v>
      </c>
      <c r="I216" s="30">
        <f>_xlfn.IFS(G216="STAR Kids",INDEX('[1]ATLIS Percentages'!D:D,MATCH($H:$H&amp;" "&amp;$F:$F,'[1]ATLIS Percentages'!$A:$A,0)),
G216="STAR+PLUS",INDEX('[1]ATLIS Percentages'!E:E,MATCH($H:$H&amp;" "&amp;$F:$F,'[1]ATLIS Percentages'!$A:$A,0)),
G216="STAR",INDEX('[1]ATLIS Percentages'!F:F,MATCH($H:$H&amp;" "&amp;$F:$F,'[1]ATLIS Percentages'!$A:$A,0)))</f>
        <v>0</v>
      </c>
      <c r="J216" s="31">
        <f t="shared" si="17"/>
        <v>0</v>
      </c>
      <c r="K216" s="31">
        <f t="shared" si="18"/>
        <v>0</v>
      </c>
      <c r="L216" s="31">
        <f>INDEX('[1]IGT Calculation_1stHalf'!J:J,MATCH($B:$B&amp;"-"&amp;$H:$H&amp;"-"&amp;$F:$F&amp;"-"&amp;$G:$G,'[1]IGT Calculation_1stHalf'!A:A,0))</f>
        <v>0</v>
      </c>
      <c r="M216" s="31">
        <f>INDEX('[1]IGT Calculation_1stHalf'!K:K,MATCH(B:B&amp;"-"&amp;H:H&amp;"-"&amp;F:F&amp;"-"&amp;G:G,'[1]IGT Calculation_1stHalf'!A:A,0))</f>
        <v>0</v>
      </c>
      <c r="N216" s="37">
        <f t="shared" si="19"/>
        <v>0</v>
      </c>
      <c r="O216" s="38">
        <f t="shared" si="20"/>
        <v>0</v>
      </c>
    </row>
    <row r="217" spans="1:15" x14ac:dyDescent="0.25">
      <c r="A217" t="str">
        <f t="shared" si="16"/>
        <v>S8-Children's-Tarrant-STAR+PLUS</v>
      </c>
      <c r="B217" s="4" t="s">
        <v>73</v>
      </c>
      <c r="C217" t="str">
        <f>INDEX('[1]Forecasting Data'!$C$1:$C$1321,MATCH(B:B,'[1]Forecasting Data'!$B$1:$B$1321,0))</f>
        <v>UnitedHealthCare Community Plan</v>
      </c>
      <c r="D217" s="28">
        <v>432308060.52458477</v>
      </c>
      <c r="E217" t="str">
        <f>INDEX('[1]Forecasting Data'!$F$1:$F$1321,MATCH(B:B,'[1]Forecasting Data'!$B$1:$B$1321,0))</f>
        <v>UnitedHealthCare Community Plan</v>
      </c>
      <c r="F217" t="str">
        <f>INDEX('[1]Forecasting Data'!$G$1:$G$1321,MATCH(B:B,'[1]Forecasting Data'!$B$1:$B$1321,0))</f>
        <v>Tarrant</v>
      </c>
      <c r="G217" t="str">
        <f>INDEX('[1]Forecasting Data'!$H$1:$H$1321,MATCH(B:B,'[1]Forecasting Data'!$B$1:$B$1321,0))</f>
        <v>STAR+PLUS</v>
      </c>
      <c r="H217" t="s">
        <v>120</v>
      </c>
      <c r="I217" s="30">
        <f>_xlfn.IFS(G217="STAR Kids",INDEX('[1]ATLIS Percentages'!D:D,MATCH($H:$H&amp;" "&amp;$F:$F,'[1]ATLIS Percentages'!$A:$A,0)),
G217="STAR+PLUS",INDEX('[1]ATLIS Percentages'!E:E,MATCH($H:$H&amp;" "&amp;$F:$F,'[1]ATLIS Percentages'!$A:$A,0)),
G217="STAR",INDEX('[1]ATLIS Percentages'!F:F,MATCH($H:$H&amp;" "&amp;$F:$F,'[1]ATLIS Percentages'!$A:$A,0)))</f>
        <v>0</v>
      </c>
      <c r="J217" s="31">
        <f t="shared" si="17"/>
        <v>0</v>
      </c>
      <c r="K217" s="31">
        <f t="shared" si="18"/>
        <v>0</v>
      </c>
      <c r="L217" s="31">
        <f>INDEX('[1]IGT Calculation_1stHalf'!J:J,MATCH($B:$B&amp;"-"&amp;$H:$H&amp;"-"&amp;$F:$F&amp;"-"&amp;$G:$G,'[1]IGT Calculation_1stHalf'!A:A,0))</f>
        <v>0</v>
      </c>
      <c r="M217" s="31">
        <f>INDEX('[1]IGT Calculation_1stHalf'!K:K,MATCH(B:B&amp;"-"&amp;H:H&amp;"-"&amp;F:F&amp;"-"&amp;G:G,'[1]IGT Calculation_1stHalf'!A:A,0))</f>
        <v>0</v>
      </c>
      <c r="N217" s="37">
        <f t="shared" si="19"/>
        <v>0</v>
      </c>
      <c r="O217" s="38">
        <f t="shared" si="20"/>
        <v>0</v>
      </c>
    </row>
    <row r="218" spans="1:15" x14ac:dyDescent="0.25">
      <c r="A218" t="str">
        <f t="shared" si="16"/>
        <v>S9-Children's-Nueces-STAR+PLUS</v>
      </c>
      <c r="B218" s="4" t="s">
        <v>89</v>
      </c>
      <c r="C218" t="str">
        <f>INDEX('[1]Forecasting Data'!$C$1:$C$1321,MATCH(B:B,'[1]Forecasting Data'!$B$1:$B$1321,0))</f>
        <v>Wellpoint</v>
      </c>
      <c r="D218" s="28">
        <v>134333078.49758792</v>
      </c>
      <c r="E218" t="str">
        <f>INDEX('[1]Forecasting Data'!$F$1:$F$1321,MATCH(B:B,'[1]Forecasting Data'!$B$1:$B$1321,0))</f>
        <v>Wellpoint</v>
      </c>
      <c r="F218" t="str">
        <f>INDEX('[1]Forecasting Data'!$G$1:$G$1321,MATCH(B:B,'[1]Forecasting Data'!$B$1:$B$1321,0))</f>
        <v>Nueces</v>
      </c>
      <c r="G218" t="str">
        <f>INDEX('[1]Forecasting Data'!$H$1:$H$1321,MATCH(B:B,'[1]Forecasting Data'!$B$1:$B$1321,0))</f>
        <v>STAR+PLUS</v>
      </c>
      <c r="H218" t="s">
        <v>120</v>
      </c>
      <c r="I218" s="30">
        <f>_xlfn.IFS(G218="STAR Kids",INDEX('[1]ATLIS Percentages'!D:D,MATCH($H:$H&amp;" "&amp;$F:$F,'[1]ATLIS Percentages'!$A:$A,0)),
G218="STAR+PLUS",INDEX('[1]ATLIS Percentages'!E:E,MATCH($H:$H&amp;" "&amp;$F:$F,'[1]ATLIS Percentages'!$A:$A,0)),
G218="STAR",INDEX('[1]ATLIS Percentages'!F:F,MATCH($H:$H&amp;" "&amp;$F:$F,'[1]ATLIS Percentages'!$A:$A,0)))</f>
        <v>0</v>
      </c>
      <c r="J218" s="31">
        <f t="shared" si="17"/>
        <v>0</v>
      </c>
      <c r="K218" s="31">
        <f t="shared" si="18"/>
        <v>0</v>
      </c>
      <c r="L218" s="31">
        <f>INDEX('[1]IGT Calculation_1stHalf'!J:J,MATCH($B:$B&amp;"-"&amp;$H:$H&amp;"-"&amp;$F:$F&amp;"-"&amp;$G:$G,'[1]IGT Calculation_1stHalf'!A:A,0))</f>
        <v>0</v>
      </c>
      <c r="M218" s="31">
        <f>INDEX('[1]IGT Calculation_1stHalf'!K:K,MATCH(B:B&amp;"-"&amp;H:H&amp;"-"&amp;F:F&amp;"-"&amp;G:G,'[1]IGT Calculation_1stHalf'!A:A,0))</f>
        <v>0</v>
      </c>
      <c r="N218" s="37">
        <f t="shared" si="19"/>
        <v>0</v>
      </c>
      <c r="O218" s="38">
        <f t="shared" si="20"/>
        <v>0</v>
      </c>
    </row>
    <row r="219" spans="1:15" x14ac:dyDescent="0.25">
      <c r="A219" t="str">
        <f t="shared" si="16"/>
        <v>W2-Children's-MRSA West-STAR</v>
      </c>
      <c r="B219" s="4" t="s">
        <v>64</v>
      </c>
      <c r="C219" t="str">
        <f>INDEX('[1]Forecasting Data'!$C$1:$C$1321,MATCH(B:B,'[1]Forecasting Data'!$B$1:$B$1321,0))</f>
        <v>Wellpoint</v>
      </c>
      <c r="D219" s="28">
        <v>79312817.206732795</v>
      </c>
      <c r="E219" t="str">
        <f>INDEX('[1]Forecasting Data'!$F$1:$F$1321,MATCH(B:B,'[1]Forecasting Data'!$B$1:$B$1321,0))</f>
        <v>Wellpoint</v>
      </c>
      <c r="F219" t="str">
        <f>INDEX('[1]Forecasting Data'!$G$1:$G$1321,MATCH(B:B,'[1]Forecasting Data'!$B$1:$B$1321,0))</f>
        <v>MRSA West</v>
      </c>
      <c r="G219" t="str">
        <f>INDEX('[1]Forecasting Data'!$H$1:$H$1321,MATCH(B:B,'[1]Forecasting Data'!$B$1:$B$1321,0))</f>
        <v>STAR</v>
      </c>
      <c r="H219" t="s">
        <v>120</v>
      </c>
      <c r="I219" s="30">
        <f>_xlfn.IFS(G219="STAR Kids",INDEX('[1]ATLIS Percentages'!D:D,MATCH($H:$H&amp;" "&amp;$F:$F,'[1]ATLIS Percentages'!$A:$A,0)),
G219="STAR+PLUS",INDEX('[1]ATLIS Percentages'!E:E,MATCH($H:$H&amp;" "&amp;$F:$F,'[1]ATLIS Percentages'!$A:$A,0)),
G219="STAR",INDEX('[1]ATLIS Percentages'!F:F,MATCH($H:$H&amp;" "&amp;$F:$F,'[1]ATLIS Percentages'!$A:$A,0)))</f>
        <v>0</v>
      </c>
      <c r="J219" s="31">
        <f t="shared" si="17"/>
        <v>0</v>
      </c>
      <c r="K219" s="31">
        <f t="shared" si="18"/>
        <v>0</v>
      </c>
      <c r="L219" s="31">
        <f>INDEX('[1]IGT Calculation_1stHalf'!J:J,MATCH($B:$B&amp;"-"&amp;$H:$H&amp;"-"&amp;$F:$F&amp;"-"&amp;$G:$G,'[1]IGT Calculation_1stHalf'!A:A,0))</f>
        <v>0</v>
      </c>
      <c r="M219" s="31">
        <f>INDEX('[1]IGT Calculation_1stHalf'!K:K,MATCH(B:B&amp;"-"&amp;H:H&amp;"-"&amp;F:F&amp;"-"&amp;G:G,'[1]IGT Calculation_1stHalf'!A:A,0))</f>
        <v>0</v>
      </c>
      <c r="N219" s="37">
        <f t="shared" si="19"/>
        <v>0</v>
      </c>
      <c r="O219" s="38">
        <f t="shared" si="20"/>
        <v>0</v>
      </c>
    </row>
    <row r="220" spans="1:15" x14ac:dyDescent="0.25">
      <c r="A220" t="str">
        <f t="shared" si="16"/>
        <v>W3-Children's-MRSA West-STAR</v>
      </c>
      <c r="B220" s="4" t="s">
        <v>7</v>
      </c>
      <c r="C220" t="str">
        <f>INDEX('[1]Forecasting Data'!$C$1:$C$1321,MATCH(B:B,'[1]Forecasting Data'!$B$1:$B$1321,0))</f>
        <v>Superior Health Plan</v>
      </c>
      <c r="D220" s="28">
        <v>285045612.55282086</v>
      </c>
      <c r="E220" t="str">
        <f>INDEX('[1]Forecasting Data'!$F$1:$F$1321,MATCH(B:B,'[1]Forecasting Data'!$B$1:$B$1321,0))</f>
        <v>Superior Health Plan</v>
      </c>
      <c r="F220" t="str">
        <f>INDEX('[1]Forecasting Data'!$G$1:$G$1321,MATCH(B:B,'[1]Forecasting Data'!$B$1:$B$1321,0))</f>
        <v>MRSA West</v>
      </c>
      <c r="G220" t="str">
        <f>INDEX('[1]Forecasting Data'!$H$1:$H$1321,MATCH(B:B,'[1]Forecasting Data'!$B$1:$B$1321,0))</f>
        <v>STAR</v>
      </c>
      <c r="H220" t="s">
        <v>120</v>
      </c>
      <c r="I220" s="30">
        <f>_xlfn.IFS(G220="STAR Kids",INDEX('[1]ATLIS Percentages'!D:D,MATCH($H:$H&amp;" "&amp;$F:$F,'[1]ATLIS Percentages'!$A:$A,0)),
G220="STAR+PLUS",INDEX('[1]ATLIS Percentages'!E:E,MATCH($H:$H&amp;" "&amp;$F:$F,'[1]ATLIS Percentages'!$A:$A,0)),
G220="STAR",INDEX('[1]ATLIS Percentages'!F:F,MATCH($H:$H&amp;" "&amp;$F:$F,'[1]ATLIS Percentages'!$A:$A,0)))</f>
        <v>0</v>
      </c>
      <c r="J220" s="31">
        <f t="shared" si="17"/>
        <v>0</v>
      </c>
      <c r="K220" s="31">
        <f t="shared" si="18"/>
        <v>0</v>
      </c>
      <c r="L220" s="31">
        <f>INDEX('[1]IGT Calculation_1stHalf'!J:J,MATCH($B:$B&amp;"-"&amp;$H:$H&amp;"-"&amp;$F:$F&amp;"-"&amp;$G:$G,'[1]IGT Calculation_1stHalf'!A:A,0))</f>
        <v>0</v>
      </c>
      <c r="M220" s="31">
        <f>INDEX('[1]IGT Calculation_1stHalf'!K:K,MATCH(B:B&amp;"-"&amp;H:H&amp;"-"&amp;F:F&amp;"-"&amp;G:G,'[1]IGT Calculation_1stHalf'!A:A,0))</f>
        <v>0</v>
      </c>
      <c r="N220" s="37">
        <f t="shared" si="19"/>
        <v>0</v>
      </c>
      <c r="O220" s="38">
        <f t="shared" si="20"/>
        <v>0</v>
      </c>
    </row>
    <row r="221" spans="1:15" x14ac:dyDescent="0.25">
      <c r="A221" t="str">
        <f t="shared" si="16"/>
        <v>W4-Children's-MRSA West-STAR</v>
      </c>
      <c r="B221" s="4" t="s">
        <v>31</v>
      </c>
      <c r="C221" t="str">
        <f>INDEX('[1]Forecasting Data'!$C$1:$C$1321,MATCH(B:B,'[1]Forecasting Data'!$B$1:$B$1321,0))</f>
        <v>FIRSTCARE</v>
      </c>
      <c r="D221" s="28">
        <v>129443029.58677334</v>
      </c>
      <c r="E221" t="str">
        <f>INDEX('[1]Forecasting Data'!$F$1:$F$1321,MATCH(B:B,'[1]Forecasting Data'!$B$1:$B$1321,0))</f>
        <v>FIRSTCARE</v>
      </c>
      <c r="F221" t="str">
        <f>INDEX('[1]Forecasting Data'!$G$1:$G$1321,MATCH(B:B,'[1]Forecasting Data'!$B$1:$B$1321,0))</f>
        <v>MRSA West</v>
      </c>
      <c r="G221" t="str">
        <f>INDEX('[1]Forecasting Data'!$H$1:$H$1321,MATCH(B:B,'[1]Forecasting Data'!$B$1:$B$1321,0))</f>
        <v>STAR</v>
      </c>
      <c r="H221" t="s">
        <v>120</v>
      </c>
      <c r="I221" s="30">
        <f>_xlfn.IFS(G221="STAR Kids",INDEX('[1]ATLIS Percentages'!D:D,MATCH($H:$H&amp;" "&amp;$F:$F,'[1]ATLIS Percentages'!$A:$A,0)),
G221="STAR+PLUS",INDEX('[1]ATLIS Percentages'!E:E,MATCH($H:$H&amp;" "&amp;$F:$F,'[1]ATLIS Percentages'!$A:$A,0)),
G221="STAR",INDEX('[1]ATLIS Percentages'!F:F,MATCH($H:$H&amp;" "&amp;$F:$F,'[1]ATLIS Percentages'!$A:$A,0)))</f>
        <v>0</v>
      </c>
      <c r="J221" s="31">
        <f t="shared" si="17"/>
        <v>0</v>
      </c>
      <c r="K221" s="31">
        <f t="shared" si="18"/>
        <v>0</v>
      </c>
      <c r="L221" s="31">
        <f>INDEX('[1]IGT Calculation_1stHalf'!J:J,MATCH($B:$B&amp;"-"&amp;$H:$H&amp;"-"&amp;$F:$F&amp;"-"&amp;$G:$G,'[1]IGT Calculation_1stHalf'!A:A,0))</f>
        <v>0</v>
      </c>
      <c r="M221" s="31">
        <f>INDEX('[1]IGT Calculation_1stHalf'!K:K,MATCH(B:B&amp;"-"&amp;H:H&amp;"-"&amp;F:F&amp;"-"&amp;G:G,'[1]IGT Calculation_1stHalf'!A:A,0))</f>
        <v>0</v>
      </c>
      <c r="N221" s="37">
        <f t="shared" si="19"/>
        <v>0</v>
      </c>
      <c r="O221" s="38">
        <f t="shared" si="20"/>
        <v>0</v>
      </c>
    </row>
    <row r="222" spans="1:15" x14ac:dyDescent="0.25">
      <c r="A222" t="str">
        <f t="shared" si="16"/>
        <v>W5-Children's-MRSA West-STAR+PLUS</v>
      </c>
      <c r="B222" s="4" t="s">
        <v>88</v>
      </c>
      <c r="C222" t="str">
        <f>INDEX('[1]Forecasting Data'!$C$1:$C$1321,MATCH(B:B,'[1]Forecasting Data'!$B$1:$B$1321,0))</f>
        <v>Wellpoint</v>
      </c>
      <c r="D222" s="28">
        <v>257795917.44256079</v>
      </c>
      <c r="E222" t="str">
        <f>INDEX('[1]Forecasting Data'!$F$1:$F$1321,MATCH(B:B,'[1]Forecasting Data'!$B$1:$B$1321,0))</f>
        <v>Wellpoint</v>
      </c>
      <c r="F222" t="str">
        <f>INDEX('[1]Forecasting Data'!$G$1:$G$1321,MATCH(B:B,'[1]Forecasting Data'!$B$1:$B$1321,0))</f>
        <v>MRSA West</v>
      </c>
      <c r="G222" t="str">
        <f>INDEX('[1]Forecasting Data'!$H$1:$H$1321,MATCH(B:B,'[1]Forecasting Data'!$B$1:$B$1321,0))</f>
        <v>STAR+PLUS</v>
      </c>
      <c r="H222" t="s">
        <v>120</v>
      </c>
      <c r="I222" s="30">
        <f>_xlfn.IFS(G222="STAR Kids",INDEX('[1]ATLIS Percentages'!D:D,MATCH($H:$H&amp;" "&amp;$F:$F,'[1]ATLIS Percentages'!$A:$A,0)),
G222="STAR+PLUS",INDEX('[1]ATLIS Percentages'!E:E,MATCH($H:$H&amp;" "&amp;$F:$F,'[1]ATLIS Percentages'!$A:$A,0)),
G222="STAR",INDEX('[1]ATLIS Percentages'!F:F,MATCH($H:$H&amp;" "&amp;$F:$F,'[1]ATLIS Percentages'!$A:$A,0)))</f>
        <v>0</v>
      </c>
      <c r="J222" s="31">
        <f t="shared" si="17"/>
        <v>0</v>
      </c>
      <c r="K222" s="31">
        <f t="shared" si="18"/>
        <v>0</v>
      </c>
      <c r="L222" s="31">
        <f>INDEX('[1]IGT Calculation_1stHalf'!J:J,MATCH($B:$B&amp;"-"&amp;$H:$H&amp;"-"&amp;$F:$F&amp;"-"&amp;$G:$G,'[1]IGT Calculation_1stHalf'!A:A,0))</f>
        <v>0</v>
      </c>
      <c r="M222" s="31">
        <f>INDEX('[1]IGT Calculation_1stHalf'!K:K,MATCH(B:B&amp;"-"&amp;H:H&amp;"-"&amp;F:F&amp;"-"&amp;G:G,'[1]IGT Calculation_1stHalf'!A:A,0))</f>
        <v>0</v>
      </c>
      <c r="N222" s="37">
        <f t="shared" si="19"/>
        <v>0</v>
      </c>
      <c r="O222" s="38">
        <f t="shared" si="20"/>
        <v>0</v>
      </c>
    </row>
    <row r="223" spans="1:15" x14ac:dyDescent="0.25">
      <c r="A223" t="str">
        <f t="shared" si="16"/>
        <v>W6-Children's-MRSA West-STAR+PLUS</v>
      </c>
      <c r="B223" s="4" t="s">
        <v>26</v>
      </c>
      <c r="C223" t="str">
        <f>INDEX('[1]Forecasting Data'!$C$1:$C$1321,MATCH(B:B,'[1]Forecasting Data'!$B$1:$B$1321,0))</f>
        <v>Superior Health Plan</v>
      </c>
      <c r="D223" s="28">
        <v>377269551.43188775</v>
      </c>
      <c r="E223" t="str">
        <f>INDEX('[1]Forecasting Data'!$F$1:$F$1321,MATCH(B:B,'[1]Forecasting Data'!$B$1:$B$1321,0))</f>
        <v>Superior Health Plan</v>
      </c>
      <c r="F223" t="str">
        <f>INDEX('[1]Forecasting Data'!$G$1:$G$1321,MATCH(B:B,'[1]Forecasting Data'!$B$1:$B$1321,0))</f>
        <v>MRSA West</v>
      </c>
      <c r="G223" t="str">
        <f>INDEX('[1]Forecasting Data'!$H$1:$H$1321,MATCH(B:B,'[1]Forecasting Data'!$B$1:$B$1321,0))</f>
        <v>STAR+PLUS</v>
      </c>
      <c r="H223" t="s">
        <v>120</v>
      </c>
      <c r="I223" s="30">
        <f>_xlfn.IFS(G223="STAR Kids",INDEX('[1]ATLIS Percentages'!D:D,MATCH($H:$H&amp;" "&amp;$F:$F,'[1]ATLIS Percentages'!$A:$A,0)),
G223="STAR+PLUS",INDEX('[1]ATLIS Percentages'!E:E,MATCH($H:$H&amp;" "&amp;$F:$F,'[1]ATLIS Percentages'!$A:$A,0)),
G223="STAR",INDEX('[1]ATLIS Percentages'!F:F,MATCH($H:$H&amp;" "&amp;$F:$F,'[1]ATLIS Percentages'!$A:$A,0)))</f>
        <v>0</v>
      </c>
      <c r="J223" s="31">
        <f t="shared" si="17"/>
        <v>0</v>
      </c>
      <c r="K223" s="31">
        <f t="shared" si="18"/>
        <v>0</v>
      </c>
      <c r="L223" s="31">
        <f>INDEX('[1]IGT Calculation_1stHalf'!J:J,MATCH($B:$B&amp;"-"&amp;$H:$H&amp;"-"&amp;$F:$F&amp;"-"&amp;$G:$G,'[1]IGT Calculation_1stHalf'!A:A,0))</f>
        <v>0</v>
      </c>
      <c r="M223" s="31">
        <f>INDEX('[1]IGT Calculation_1stHalf'!K:K,MATCH(B:B&amp;"-"&amp;H:H&amp;"-"&amp;F:F&amp;"-"&amp;G:G,'[1]IGT Calculation_1stHalf'!A:A,0))</f>
        <v>0</v>
      </c>
      <c r="N223" s="37">
        <f t="shared" si="19"/>
        <v>0</v>
      </c>
      <c r="O223" s="38">
        <f t="shared" si="20"/>
        <v>0</v>
      </c>
    </row>
    <row r="224" spans="1:15" x14ac:dyDescent="0.25">
      <c r="A224" t="str">
        <f t="shared" si="16"/>
        <v>10-Rural-Travis-STAR</v>
      </c>
      <c r="B224" s="29">
        <v>10</v>
      </c>
      <c r="C224" t="str">
        <f>INDEX('[1]Forecasting Data'!$C$1:$C$1321,MATCH(B:B,'[1]Forecasting Data'!$B$1:$B$1321,0))</f>
        <v>Superior Health Plan</v>
      </c>
      <c r="D224" s="28">
        <v>274828212.04970443</v>
      </c>
      <c r="E224" t="str">
        <f>INDEX('[1]Forecasting Data'!$F$1:$F$1321,MATCH(B:B,'[1]Forecasting Data'!$B$1:$B$1321,0))</f>
        <v>Superior Health Plan</v>
      </c>
      <c r="F224" t="str">
        <f>INDEX('[1]Forecasting Data'!$G$1:$G$1321,MATCH(B:B,'[1]Forecasting Data'!$B$1:$B$1321,0))</f>
        <v>Travis</v>
      </c>
      <c r="G224" t="str">
        <f>INDEX('[1]Forecasting Data'!$H$1:$H$1321,MATCH(B:B,'[1]Forecasting Data'!$B$1:$B$1321,0))</f>
        <v>STAR</v>
      </c>
      <c r="H224" t="s">
        <v>121</v>
      </c>
      <c r="I224" s="30">
        <f>_xlfn.IFS(G224="STAR Kids",INDEX('[1]ATLIS Percentages'!D:D,MATCH($H:$H&amp;" "&amp;$F:$F,'[1]ATLIS Percentages'!$A:$A,0)),
G224="STAR+PLUS",INDEX('[1]ATLIS Percentages'!E:E,MATCH($H:$H&amp;" "&amp;$F:$F,'[1]ATLIS Percentages'!$A:$A,0)),
G224="STAR",INDEX('[1]ATLIS Percentages'!F:F,MATCH($H:$H&amp;" "&amp;$F:$F,'[1]ATLIS Percentages'!$A:$A,0)))</f>
        <v>0</v>
      </c>
      <c r="J224" s="31">
        <f t="shared" si="17"/>
        <v>0</v>
      </c>
      <c r="K224" s="31">
        <f t="shared" si="18"/>
        <v>0</v>
      </c>
      <c r="L224" s="31">
        <f>INDEX('[1]IGT Calculation_1stHalf'!J:J,MATCH($B:$B&amp;"-"&amp;$H:$H&amp;"-"&amp;$F:$F&amp;"-"&amp;$G:$G,'[1]IGT Calculation_1stHalf'!A:A,0))</f>
        <v>0</v>
      </c>
      <c r="M224" s="31">
        <f>INDEX('[1]IGT Calculation_1stHalf'!K:K,MATCH(B:B&amp;"-"&amp;H:H&amp;"-"&amp;F:F&amp;"-"&amp;G:G,'[1]IGT Calculation_1stHalf'!A:A,0))</f>
        <v>0</v>
      </c>
      <c r="N224" s="37">
        <f t="shared" si="19"/>
        <v>0</v>
      </c>
      <c r="O224" s="38">
        <f t="shared" si="20"/>
        <v>0</v>
      </c>
    </row>
    <row r="225" spans="1:15" x14ac:dyDescent="0.25">
      <c r="A225" t="str">
        <f t="shared" si="16"/>
        <v>18-Rural-Travis-STAR+PLUS</v>
      </c>
      <c r="B225" s="29">
        <v>18</v>
      </c>
      <c r="C225" t="str">
        <f>INDEX('[1]Forecasting Data'!$C$1:$C$1321,MATCH(B:B,'[1]Forecasting Data'!$B$1:$B$1321,0))</f>
        <v>UnitedHealthCare Community Plan</v>
      </c>
      <c r="D225" s="28">
        <v>362599184.45759612</v>
      </c>
      <c r="E225" t="str">
        <f>INDEX('[1]Forecasting Data'!$F$1:$F$1321,MATCH(B:B,'[1]Forecasting Data'!$B$1:$B$1321,0))</f>
        <v>UnitedHealthCare Community Plan</v>
      </c>
      <c r="F225" t="str">
        <f>INDEX('[1]Forecasting Data'!$G$1:$G$1321,MATCH(B:B,'[1]Forecasting Data'!$B$1:$B$1321,0))</f>
        <v>Travis</v>
      </c>
      <c r="G225" t="str">
        <f>INDEX('[1]Forecasting Data'!$H$1:$H$1321,MATCH(B:B,'[1]Forecasting Data'!$B$1:$B$1321,0))</f>
        <v>STAR+PLUS</v>
      </c>
      <c r="H225" t="s">
        <v>121</v>
      </c>
      <c r="I225" s="30">
        <f>_xlfn.IFS(G225="STAR Kids",INDEX('[1]ATLIS Percentages'!D:D,MATCH($H:$H&amp;" "&amp;$F:$F,'[1]ATLIS Percentages'!$A:$A,0)),
G225="STAR+PLUS",INDEX('[1]ATLIS Percentages'!E:E,MATCH($H:$H&amp;" "&amp;$F:$F,'[1]ATLIS Percentages'!$A:$A,0)),
G225="STAR",INDEX('[1]ATLIS Percentages'!F:F,MATCH($H:$H&amp;" "&amp;$F:$F,'[1]ATLIS Percentages'!$A:$A,0)))</f>
        <v>3.0947751897437768E-3</v>
      </c>
      <c r="J225" s="31">
        <f t="shared" si="17"/>
        <v>1122162.96</v>
      </c>
      <c r="K225" s="31">
        <f t="shared" si="18"/>
        <v>484653.21</v>
      </c>
      <c r="L225" s="31">
        <f>INDEX('[1]IGT Calculation_1stHalf'!J:J,MATCH($B:$B&amp;"-"&amp;$H:$H&amp;"-"&amp;$F:$F&amp;"-"&amp;$G:$G,'[1]IGT Calculation_1stHalf'!A:A,0))</f>
        <v>585381.51</v>
      </c>
      <c r="M225" s="31">
        <f>INDEX('[1]IGT Calculation_1stHalf'!K:K,MATCH(B:B&amp;"-"&amp;H:H&amp;"-"&amp;F:F&amp;"-"&amp;G:G,'[1]IGT Calculation_1stHalf'!A:A,0))</f>
        <v>252821.59</v>
      </c>
      <c r="N225" s="37">
        <f t="shared" si="19"/>
        <v>536781.44999999995</v>
      </c>
      <c r="O225" s="38">
        <f t="shared" si="20"/>
        <v>231831.61</v>
      </c>
    </row>
    <row r="226" spans="1:15" x14ac:dyDescent="0.25">
      <c r="A226" t="str">
        <f t="shared" si="16"/>
        <v>19-Rural-Travis-STAR+PLUS</v>
      </c>
      <c r="B226" s="29">
        <v>19</v>
      </c>
      <c r="C226" t="str">
        <f>INDEX('[1]Forecasting Data'!$C$1:$C$1321,MATCH(B:B,'[1]Forecasting Data'!$B$1:$B$1321,0))</f>
        <v>Wellpoint</v>
      </c>
      <c r="D226" s="28">
        <v>0</v>
      </c>
      <c r="E226" t="str">
        <f>INDEX('[1]Forecasting Data'!$F$1:$F$1321,MATCH(B:B,'[1]Forecasting Data'!$B$1:$B$1321,0))</f>
        <v>Wellpoint</v>
      </c>
      <c r="F226" t="str">
        <f>INDEX('[1]Forecasting Data'!$G$1:$G$1321,MATCH(B:B,'[1]Forecasting Data'!$B$1:$B$1321,0))</f>
        <v>Travis</v>
      </c>
      <c r="G226" t="str">
        <f>INDEX('[1]Forecasting Data'!$H$1:$H$1321,MATCH(B:B,'[1]Forecasting Data'!$B$1:$B$1321,0))</f>
        <v>STAR+PLUS</v>
      </c>
      <c r="H226" t="s">
        <v>121</v>
      </c>
      <c r="I226" s="30">
        <f>_xlfn.IFS(G226="STAR Kids",INDEX('[1]ATLIS Percentages'!D:D,MATCH($H:$H&amp;" "&amp;$F:$F,'[1]ATLIS Percentages'!$A:$A,0)),
G226="STAR+PLUS",INDEX('[1]ATLIS Percentages'!E:E,MATCH($H:$H&amp;" "&amp;$F:$F,'[1]ATLIS Percentages'!$A:$A,0)),
G226="STAR",INDEX('[1]ATLIS Percentages'!F:F,MATCH($H:$H&amp;" "&amp;$F:$F,'[1]ATLIS Percentages'!$A:$A,0)))</f>
        <v>3.0947751897437768E-3</v>
      </c>
      <c r="J226" s="31">
        <f t="shared" si="17"/>
        <v>0</v>
      </c>
      <c r="K226" s="31">
        <f t="shared" si="18"/>
        <v>0</v>
      </c>
      <c r="L226" s="31">
        <f>INDEX('[1]IGT Calculation_1stHalf'!J:J,MATCH($B:$B&amp;"-"&amp;$H:$H&amp;"-"&amp;$F:$F&amp;"-"&amp;$G:$G,'[1]IGT Calculation_1stHalf'!A:A,0))</f>
        <v>0</v>
      </c>
      <c r="M226" s="31">
        <f>INDEX('[1]IGT Calculation_1stHalf'!K:K,MATCH(B:B&amp;"-"&amp;H:H&amp;"-"&amp;F:F&amp;"-"&amp;G:G,'[1]IGT Calculation_1stHalf'!A:A,0))</f>
        <v>0</v>
      </c>
      <c r="N226" s="37">
        <f t="shared" si="19"/>
        <v>0</v>
      </c>
      <c r="O226" s="38">
        <f t="shared" si="20"/>
        <v>0</v>
      </c>
    </row>
    <row r="227" spans="1:15" x14ac:dyDescent="0.25">
      <c r="A227" t="str">
        <f t="shared" si="16"/>
        <v>31-Rural-EL PASO-STAR</v>
      </c>
      <c r="B227" s="29">
        <v>31</v>
      </c>
      <c r="C227" t="str">
        <f>INDEX('[1]Forecasting Data'!$C$1:$C$1321,MATCH(B:B,'[1]Forecasting Data'!$B$1:$B$1321,0))</f>
        <v>Molina Healthcare of Texas</v>
      </c>
      <c r="D227" s="28">
        <v>15485129.99347626</v>
      </c>
      <c r="E227" t="str">
        <f>INDEX('[1]Forecasting Data'!$F$1:$F$1321,MATCH(B:B,'[1]Forecasting Data'!$B$1:$B$1321,0))</f>
        <v>Molina Healthcare of Texas</v>
      </c>
      <c r="F227" t="str">
        <f>INDEX('[1]Forecasting Data'!$G$1:$G$1321,MATCH(B:B,'[1]Forecasting Data'!$B$1:$B$1321,0))</f>
        <v>EL PASO</v>
      </c>
      <c r="G227" t="str">
        <f>INDEX('[1]Forecasting Data'!$H$1:$H$1321,MATCH(B:B,'[1]Forecasting Data'!$B$1:$B$1321,0))</f>
        <v>STAR</v>
      </c>
      <c r="H227" t="s">
        <v>121</v>
      </c>
      <c r="I227" s="30">
        <f>_xlfn.IFS(G227="STAR Kids",INDEX('[1]ATLIS Percentages'!D:D,MATCH($H:$H&amp;" "&amp;$F:$F,'[1]ATLIS Percentages'!$A:$A,0)),
G227="STAR+PLUS",INDEX('[1]ATLIS Percentages'!E:E,MATCH($H:$H&amp;" "&amp;$F:$F,'[1]ATLIS Percentages'!$A:$A,0)),
G227="STAR",INDEX('[1]ATLIS Percentages'!F:F,MATCH($H:$H&amp;" "&amp;$F:$F,'[1]ATLIS Percentages'!$A:$A,0)))</f>
        <v>0</v>
      </c>
      <c r="J227" s="31">
        <f t="shared" si="17"/>
        <v>0</v>
      </c>
      <c r="K227" s="31">
        <f t="shared" si="18"/>
        <v>0</v>
      </c>
      <c r="L227" s="31">
        <f>INDEX('[1]IGT Calculation_1stHalf'!J:J,MATCH($B:$B&amp;"-"&amp;$H:$H&amp;"-"&amp;$F:$F&amp;"-"&amp;$G:$G,'[1]IGT Calculation_1stHalf'!A:A,0))</f>
        <v>0</v>
      </c>
      <c r="M227" s="31">
        <f>INDEX('[1]IGT Calculation_1stHalf'!K:K,MATCH(B:B&amp;"-"&amp;H:H&amp;"-"&amp;F:F&amp;"-"&amp;G:G,'[1]IGT Calculation_1stHalf'!A:A,0))</f>
        <v>0</v>
      </c>
      <c r="N227" s="37">
        <f t="shared" si="19"/>
        <v>0</v>
      </c>
      <c r="O227" s="38">
        <f t="shared" si="20"/>
        <v>0</v>
      </c>
    </row>
    <row r="228" spans="1:15" x14ac:dyDescent="0.25">
      <c r="A228" t="str">
        <f t="shared" si="16"/>
        <v>33-Rural-EL PASO-STAR+PLUS</v>
      </c>
      <c r="B228" s="29">
        <v>33</v>
      </c>
      <c r="C228" t="str">
        <f>INDEX('[1]Forecasting Data'!$C$1:$C$1321,MATCH(B:B,'[1]Forecasting Data'!$B$1:$B$1321,0))</f>
        <v>Molina Healthcare of Texas</v>
      </c>
      <c r="D228" s="28">
        <v>240220744.86951336</v>
      </c>
      <c r="E228" t="str">
        <f>INDEX('[1]Forecasting Data'!$F$1:$F$1321,MATCH(B:B,'[1]Forecasting Data'!$B$1:$B$1321,0))</f>
        <v>Molina Healthcare of Texas</v>
      </c>
      <c r="F228" t="str">
        <f>INDEX('[1]Forecasting Data'!$G$1:$G$1321,MATCH(B:B,'[1]Forecasting Data'!$B$1:$B$1321,0))</f>
        <v>EL PASO</v>
      </c>
      <c r="G228" t="str">
        <f>INDEX('[1]Forecasting Data'!$H$1:$H$1321,MATCH(B:B,'[1]Forecasting Data'!$B$1:$B$1321,0))</f>
        <v>STAR+PLUS</v>
      </c>
      <c r="H228" t="s">
        <v>121</v>
      </c>
      <c r="I228" s="30">
        <f>_xlfn.IFS(G228="STAR Kids",INDEX('[1]ATLIS Percentages'!D:D,MATCH($H:$H&amp;" "&amp;$F:$F,'[1]ATLIS Percentages'!$A:$A,0)),
G228="STAR+PLUS",INDEX('[1]ATLIS Percentages'!E:E,MATCH($H:$H&amp;" "&amp;$F:$F,'[1]ATLIS Percentages'!$A:$A,0)),
G228="STAR",INDEX('[1]ATLIS Percentages'!F:F,MATCH($H:$H&amp;" "&amp;$F:$F,'[1]ATLIS Percentages'!$A:$A,0)))</f>
        <v>0</v>
      </c>
      <c r="J228" s="31">
        <f t="shared" si="17"/>
        <v>0</v>
      </c>
      <c r="K228" s="31">
        <f t="shared" si="18"/>
        <v>0</v>
      </c>
      <c r="L228" s="31">
        <f>INDEX('[1]IGT Calculation_1stHalf'!J:J,MATCH($B:$B&amp;"-"&amp;$H:$H&amp;"-"&amp;$F:$F&amp;"-"&amp;$G:$G,'[1]IGT Calculation_1stHalf'!A:A,0))</f>
        <v>0</v>
      </c>
      <c r="M228" s="31">
        <f>INDEX('[1]IGT Calculation_1stHalf'!K:K,MATCH(B:B&amp;"-"&amp;H:H&amp;"-"&amp;F:F&amp;"-"&amp;G:G,'[1]IGT Calculation_1stHalf'!A:A,0))</f>
        <v>0</v>
      </c>
      <c r="N228" s="37">
        <f t="shared" si="19"/>
        <v>0</v>
      </c>
      <c r="O228" s="38">
        <f t="shared" si="20"/>
        <v>0</v>
      </c>
    </row>
    <row r="229" spans="1:15" x14ac:dyDescent="0.25">
      <c r="A229" t="str">
        <f t="shared" si="16"/>
        <v>34-Rural-El Paso-STAR+PLUS</v>
      </c>
      <c r="B229" s="29">
        <v>34</v>
      </c>
      <c r="C229" t="str">
        <f>INDEX('[1]Forecasting Data'!$C$1:$C$1321,MATCH(B:B,'[1]Forecasting Data'!$B$1:$B$1321,0))</f>
        <v>Wellpoint</v>
      </c>
      <c r="D229" s="28">
        <v>0</v>
      </c>
      <c r="E229" t="str">
        <f>INDEX('[1]Forecasting Data'!$F$1:$F$1321,MATCH(B:B,'[1]Forecasting Data'!$B$1:$B$1321,0))</f>
        <v>Wellpoint</v>
      </c>
      <c r="F229" t="str">
        <f>INDEX('[1]Forecasting Data'!$G$1:$G$1321,MATCH(B:B,'[1]Forecasting Data'!$B$1:$B$1321,0))</f>
        <v>El Paso</v>
      </c>
      <c r="G229" t="str">
        <f>INDEX('[1]Forecasting Data'!$H$1:$H$1321,MATCH(B:B,'[1]Forecasting Data'!$B$1:$B$1321,0))</f>
        <v>STAR+PLUS</v>
      </c>
      <c r="H229" t="s">
        <v>121</v>
      </c>
      <c r="I229" s="30">
        <f>_xlfn.IFS(G229="STAR Kids",INDEX('[1]ATLIS Percentages'!D:D,MATCH($H:$H&amp;" "&amp;$F:$F,'[1]ATLIS Percentages'!$A:$A,0)),
G229="STAR+PLUS",INDEX('[1]ATLIS Percentages'!E:E,MATCH($H:$H&amp;" "&amp;$F:$F,'[1]ATLIS Percentages'!$A:$A,0)),
G229="STAR",INDEX('[1]ATLIS Percentages'!F:F,MATCH($H:$H&amp;" "&amp;$F:$F,'[1]ATLIS Percentages'!$A:$A,0)))</f>
        <v>0</v>
      </c>
      <c r="J229" s="31">
        <f t="shared" si="17"/>
        <v>0</v>
      </c>
      <c r="K229" s="31">
        <f t="shared" si="18"/>
        <v>0</v>
      </c>
      <c r="L229" s="31">
        <f>INDEX('[1]IGT Calculation_1stHalf'!J:J,MATCH($B:$B&amp;"-"&amp;$H:$H&amp;"-"&amp;$F:$F&amp;"-"&amp;$G:$G,'[1]IGT Calculation_1stHalf'!A:A,0))</f>
        <v>0</v>
      </c>
      <c r="M229" s="31">
        <f>INDEX('[1]IGT Calculation_1stHalf'!K:K,MATCH(B:B&amp;"-"&amp;H:H&amp;"-"&amp;F:F&amp;"-"&amp;G:G,'[1]IGT Calculation_1stHalf'!A:A,0))</f>
        <v>0</v>
      </c>
      <c r="N229" s="37">
        <f t="shared" si="19"/>
        <v>0</v>
      </c>
      <c r="O229" s="38">
        <f t="shared" si="20"/>
        <v>0</v>
      </c>
    </row>
    <row r="230" spans="1:15" x14ac:dyDescent="0.25">
      <c r="A230" t="str">
        <f t="shared" si="16"/>
        <v>36-Rural-El Paso-STAR</v>
      </c>
      <c r="B230" s="29">
        <v>36</v>
      </c>
      <c r="C230" t="str">
        <f>INDEX('[1]Forecasting Data'!$C$1:$C$1321,MATCH(B:B,'[1]Forecasting Data'!$B$1:$B$1321,0))</f>
        <v>Superior Health Plan</v>
      </c>
      <c r="D230" s="28">
        <v>135301844.79795015</v>
      </c>
      <c r="E230" t="str">
        <f>INDEX('[1]Forecasting Data'!$F$1:$F$1321,MATCH(B:B,'[1]Forecasting Data'!$B$1:$B$1321,0))</f>
        <v>Superior Health Plan</v>
      </c>
      <c r="F230" t="str">
        <f>INDEX('[1]Forecasting Data'!$G$1:$G$1321,MATCH(B:B,'[1]Forecasting Data'!$B$1:$B$1321,0))</f>
        <v>El Paso</v>
      </c>
      <c r="G230" t="str">
        <f>INDEX('[1]Forecasting Data'!$H$1:$H$1321,MATCH(B:B,'[1]Forecasting Data'!$B$1:$B$1321,0))</f>
        <v>STAR</v>
      </c>
      <c r="H230" t="s">
        <v>121</v>
      </c>
      <c r="I230" s="30">
        <f>_xlfn.IFS(G230="STAR Kids",INDEX('[1]ATLIS Percentages'!D:D,MATCH($H:$H&amp;" "&amp;$F:$F,'[1]ATLIS Percentages'!$A:$A,0)),
G230="STAR+PLUS",INDEX('[1]ATLIS Percentages'!E:E,MATCH($H:$H&amp;" "&amp;$F:$F,'[1]ATLIS Percentages'!$A:$A,0)),
G230="STAR",INDEX('[1]ATLIS Percentages'!F:F,MATCH($H:$H&amp;" "&amp;$F:$F,'[1]ATLIS Percentages'!$A:$A,0)))</f>
        <v>0</v>
      </c>
      <c r="J230" s="31">
        <f t="shared" si="17"/>
        <v>0</v>
      </c>
      <c r="K230" s="31">
        <f t="shared" si="18"/>
        <v>0</v>
      </c>
      <c r="L230" s="31">
        <f>INDEX('[1]IGT Calculation_1stHalf'!J:J,MATCH($B:$B&amp;"-"&amp;$H:$H&amp;"-"&amp;$F:$F&amp;"-"&amp;$G:$G,'[1]IGT Calculation_1stHalf'!A:A,0))</f>
        <v>0</v>
      </c>
      <c r="M230" s="31">
        <f>INDEX('[1]IGT Calculation_1stHalf'!K:K,MATCH(B:B&amp;"-"&amp;H:H&amp;"-"&amp;F:F&amp;"-"&amp;G:G,'[1]IGT Calculation_1stHalf'!A:A,0))</f>
        <v>0</v>
      </c>
      <c r="N230" s="37">
        <f t="shared" si="19"/>
        <v>0</v>
      </c>
      <c r="O230" s="38">
        <f t="shared" si="20"/>
        <v>0</v>
      </c>
    </row>
    <row r="231" spans="1:15" x14ac:dyDescent="0.25">
      <c r="A231" t="str">
        <f t="shared" si="16"/>
        <v>37-Rural-El Paso-STAR</v>
      </c>
      <c r="B231" s="29">
        <v>37</v>
      </c>
      <c r="C231" t="str">
        <f>INDEX('[1]Forecasting Data'!$C$1:$C$1321,MATCH(B:B,'[1]Forecasting Data'!$B$1:$B$1321,0))</f>
        <v>El Paso First Health Plan</v>
      </c>
      <c r="D231" s="28">
        <v>190301896.30776477</v>
      </c>
      <c r="E231" t="str">
        <f>INDEX('[1]Forecasting Data'!$F$1:$F$1321,MATCH(B:B,'[1]Forecasting Data'!$B$1:$B$1321,0))</f>
        <v>El Paso First Health Plan</v>
      </c>
      <c r="F231" t="str">
        <f>INDEX('[1]Forecasting Data'!$G$1:$G$1321,MATCH(B:B,'[1]Forecasting Data'!$B$1:$B$1321,0))</f>
        <v>El Paso</v>
      </c>
      <c r="G231" t="str">
        <f>INDEX('[1]Forecasting Data'!$H$1:$H$1321,MATCH(B:B,'[1]Forecasting Data'!$B$1:$B$1321,0))</f>
        <v>STAR</v>
      </c>
      <c r="H231" t="s">
        <v>121</v>
      </c>
      <c r="I231" s="30">
        <f>_xlfn.IFS(G231="STAR Kids",INDEX('[1]ATLIS Percentages'!D:D,MATCH($H:$H&amp;" "&amp;$F:$F,'[1]ATLIS Percentages'!$A:$A,0)),
G231="STAR+PLUS",INDEX('[1]ATLIS Percentages'!E:E,MATCH($H:$H&amp;" "&amp;$F:$F,'[1]ATLIS Percentages'!$A:$A,0)),
G231="STAR",INDEX('[1]ATLIS Percentages'!F:F,MATCH($H:$H&amp;" "&amp;$F:$F,'[1]ATLIS Percentages'!$A:$A,0)))</f>
        <v>0</v>
      </c>
      <c r="J231" s="31">
        <f t="shared" si="17"/>
        <v>0</v>
      </c>
      <c r="K231" s="31">
        <f t="shared" si="18"/>
        <v>0</v>
      </c>
      <c r="L231" s="31">
        <f>INDEX('[1]IGT Calculation_1stHalf'!J:J,MATCH($B:$B&amp;"-"&amp;$H:$H&amp;"-"&amp;$F:$F&amp;"-"&amp;$G:$G,'[1]IGT Calculation_1stHalf'!A:A,0))</f>
        <v>0</v>
      </c>
      <c r="M231" s="31">
        <f>INDEX('[1]IGT Calculation_1stHalf'!K:K,MATCH(B:B&amp;"-"&amp;H:H&amp;"-"&amp;F:F&amp;"-"&amp;G:G,'[1]IGT Calculation_1stHalf'!A:A,0))</f>
        <v>0</v>
      </c>
      <c r="N231" s="37">
        <f t="shared" si="19"/>
        <v>0</v>
      </c>
      <c r="O231" s="38">
        <f t="shared" si="20"/>
        <v>0</v>
      </c>
    </row>
    <row r="232" spans="1:15" x14ac:dyDescent="0.25">
      <c r="A232" t="str">
        <f t="shared" si="16"/>
        <v>40-Rural-Bexar-STAR</v>
      </c>
      <c r="B232" s="29">
        <v>40</v>
      </c>
      <c r="C232" t="str">
        <f>INDEX('[1]Forecasting Data'!$C$1:$C$1321,MATCH(B:B,'[1]Forecasting Data'!$B$1:$B$1321,0))</f>
        <v>Superior Health Plan</v>
      </c>
      <c r="D232" s="28">
        <v>403549074.68491966</v>
      </c>
      <c r="E232" t="str">
        <f>INDEX('[1]Forecasting Data'!$F$1:$F$1321,MATCH(B:B,'[1]Forecasting Data'!$B$1:$B$1321,0))</f>
        <v>Superior Health Plan</v>
      </c>
      <c r="F232" t="str">
        <f>INDEX('[1]Forecasting Data'!$G$1:$G$1321,MATCH(B:B,'[1]Forecasting Data'!$B$1:$B$1321,0))</f>
        <v>Bexar</v>
      </c>
      <c r="G232" t="str">
        <f>INDEX('[1]Forecasting Data'!$H$1:$H$1321,MATCH(B:B,'[1]Forecasting Data'!$B$1:$B$1321,0))</f>
        <v>STAR</v>
      </c>
      <c r="H232" t="s">
        <v>121</v>
      </c>
      <c r="I232" s="30">
        <f>_xlfn.IFS(G232="STAR Kids",INDEX('[1]ATLIS Percentages'!D:D,MATCH($H:$H&amp;" "&amp;$F:$F,'[1]ATLIS Percentages'!$A:$A,0)),
G232="STAR+PLUS",INDEX('[1]ATLIS Percentages'!E:E,MATCH($H:$H&amp;" "&amp;$F:$F,'[1]ATLIS Percentages'!$A:$A,0)),
G232="STAR",INDEX('[1]ATLIS Percentages'!F:F,MATCH($H:$H&amp;" "&amp;$F:$F,'[1]ATLIS Percentages'!$A:$A,0)))</f>
        <v>0</v>
      </c>
      <c r="J232" s="31">
        <f t="shared" si="17"/>
        <v>0</v>
      </c>
      <c r="K232" s="31">
        <f t="shared" si="18"/>
        <v>0</v>
      </c>
      <c r="L232" s="31">
        <f>INDEX('[1]IGT Calculation_1stHalf'!J:J,MATCH($B:$B&amp;"-"&amp;$H:$H&amp;"-"&amp;$F:$F&amp;"-"&amp;$G:$G,'[1]IGT Calculation_1stHalf'!A:A,0))</f>
        <v>0</v>
      </c>
      <c r="M232" s="31">
        <f>INDEX('[1]IGT Calculation_1stHalf'!K:K,MATCH(B:B&amp;"-"&amp;H:H&amp;"-"&amp;F:F&amp;"-"&amp;G:G,'[1]IGT Calculation_1stHalf'!A:A,0))</f>
        <v>0</v>
      </c>
      <c r="N232" s="37">
        <f t="shared" si="19"/>
        <v>0</v>
      </c>
      <c r="O232" s="38">
        <f t="shared" si="20"/>
        <v>0</v>
      </c>
    </row>
    <row r="233" spans="1:15" x14ac:dyDescent="0.25">
      <c r="A233" t="str">
        <f t="shared" si="16"/>
        <v>42-Rural-Bexar-STAR</v>
      </c>
      <c r="B233" s="29">
        <v>42</v>
      </c>
      <c r="C233" t="str">
        <f>INDEX('[1]Forecasting Data'!$C$1:$C$1321,MATCH(B:B,'[1]Forecasting Data'!$B$1:$B$1321,0))</f>
        <v>Community First Health Plan</v>
      </c>
      <c r="D233" s="28">
        <v>353856334.29277378</v>
      </c>
      <c r="E233" t="str">
        <f>INDEX('[1]Forecasting Data'!$F$1:$F$1321,MATCH(B:B,'[1]Forecasting Data'!$B$1:$B$1321,0))</f>
        <v>Community First Health Plan</v>
      </c>
      <c r="F233" t="str">
        <f>INDEX('[1]Forecasting Data'!$G$1:$G$1321,MATCH(B:B,'[1]Forecasting Data'!$B$1:$B$1321,0))</f>
        <v>Bexar</v>
      </c>
      <c r="G233" t="str">
        <f>INDEX('[1]Forecasting Data'!$H$1:$H$1321,MATCH(B:B,'[1]Forecasting Data'!$B$1:$B$1321,0))</f>
        <v>STAR</v>
      </c>
      <c r="H233" t="s">
        <v>121</v>
      </c>
      <c r="I233" s="30">
        <f>_xlfn.IFS(G233="STAR Kids",INDEX('[1]ATLIS Percentages'!D:D,MATCH($H:$H&amp;" "&amp;$F:$F,'[1]ATLIS Percentages'!$A:$A,0)),
G233="STAR+PLUS",INDEX('[1]ATLIS Percentages'!E:E,MATCH($H:$H&amp;" "&amp;$F:$F,'[1]ATLIS Percentages'!$A:$A,0)),
G233="STAR",INDEX('[1]ATLIS Percentages'!F:F,MATCH($H:$H&amp;" "&amp;$F:$F,'[1]ATLIS Percentages'!$A:$A,0)))</f>
        <v>0</v>
      </c>
      <c r="J233" s="31">
        <f t="shared" si="17"/>
        <v>0</v>
      </c>
      <c r="K233" s="31">
        <f t="shared" si="18"/>
        <v>0</v>
      </c>
      <c r="L233" s="31">
        <f>INDEX('[1]IGT Calculation_1stHalf'!J:J,MATCH($B:$B&amp;"-"&amp;$H:$H&amp;"-"&amp;$F:$F&amp;"-"&amp;$G:$G,'[1]IGT Calculation_1stHalf'!A:A,0))</f>
        <v>0</v>
      </c>
      <c r="M233" s="31">
        <f>INDEX('[1]IGT Calculation_1stHalf'!K:K,MATCH(B:B&amp;"-"&amp;H:H&amp;"-"&amp;F:F&amp;"-"&amp;G:G,'[1]IGT Calculation_1stHalf'!A:A,0))</f>
        <v>0</v>
      </c>
      <c r="N233" s="37">
        <f t="shared" si="19"/>
        <v>0</v>
      </c>
      <c r="O233" s="38">
        <f t="shared" si="20"/>
        <v>0</v>
      </c>
    </row>
    <row r="234" spans="1:15" x14ac:dyDescent="0.25">
      <c r="A234" t="str">
        <f t="shared" si="16"/>
        <v>43-Rural-Bexar-STAR</v>
      </c>
      <c r="B234" s="29">
        <v>43</v>
      </c>
      <c r="C234" t="str">
        <f>INDEX('[1]Forecasting Data'!$C$1:$C$1321,MATCH(B:B,'[1]Forecasting Data'!$B$1:$B$1321,0))</f>
        <v>AETNA</v>
      </c>
      <c r="D234" s="28">
        <v>88665009.041178569</v>
      </c>
      <c r="E234" t="str">
        <f>INDEX('[1]Forecasting Data'!$F$1:$F$1321,MATCH(B:B,'[1]Forecasting Data'!$B$1:$B$1321,0))</f>
        <v>AETNA</v>
      </c>
      <c r="F234" t="str">
        <f>INDEX('[1]Forecasting Data'!$G$1:$G$1321,MATCH(B:B,'[1]Forecasting Data'!$B$1:$B$1321,0))</f>
        <v>Bexar</v>
      </c>
      <c r="G234" t="str">
        <f>INDEX('[1]Forecasting Data'!$H$1:$H$1321,MATCH(B:B,'[1]Forecasting Data'!$B$1:$B$1321,0))</f>
        <v>STAR</v>
      </c>
      <c r="H234" t="s">
        <v>121</v>
      </c>
      <c r="I234" s="30">
        <f>_xlfn.IFS(G234="STAR Kids",INDEX('[1]ATLIS Percentages'!D:D,MATCH($H:$H&amp;" "&amp;$F:$F,'[1]ATLIS Percentages'!$A:$A,0)),
G234="STAR+PLUS",INDEX('[1]ATLIS Percentages'!E:E,MATCH($H:$H&amp;" "&amp;$F:$F,'[1]ATLIS Percentages'!$A:$A,0)),
G234="STAR",INDEX('[1]ATLIS Percentages'!F:F,MATCH($H:$H&amp;" "&amp;$F:$F,'[1]ATLIS Percentages'!$A:$A,0)))</f>
        <v>0</v>
      </c>
      <c r="J234" s="31">
        <f t="shared" si="17"/>
        <v>0</v>
      </c>
      <c r="K234" s="31">
        <f t="shared" si="18"/>
        <v>0</v>
      </c>
      <c r="L234" s="31">
        <f>INDEX('[1]IGT Calculation_1stHalf'!J:J,MATCH($B:$B&amp;"-"&amp;$H:$H&amp;"-"&amp;$F:$F&amp;"-"&amp;$G:$G,'[1]IGT Calculation_1stHalf'!A:A,0))</f>
        <v>0</v>
      </c>
      <c r="M234" s="31">
        <f>INDEX('[1]IGT Calculation_1stHalf'!K:K,MATCH(B:B&amp;"-"&amp;H:H&amp;"-"&amp;F:F&amp;"-"&amp;G:G,'[1]IGT Calculation_1stHalf'!A:A,0))</f>
        <v>0</v>
      </c>
      <c r="N234" s="37">
        <f t="shared" si="19"/>
        <v>0</v>
      </c>
      <c r="O234" s="38">
        <f t="shared" si="20"/>
        <v>0</v>
      </c>
    </row>
    <row r="235" spans="1:15" x14ac:dyDescent="0.25">
      <c r="A235" t="str">
        <f t="shared" si="16"/>
        <v>44-Rural-BEXAR-STAR</v>
      </c>
      <c r="B235" s="29">
        <v>44</v>
      </c>
      <c r="C235" t="str">
        <f>INDEX('[1]Forecasting Data'!$C$1:$C$1321,MATCH(B:B,'[1]Forecasting Data'!$B$1:$B$1321,0))</f>
        <v>Wellpoint</v>
      </c>
      <c r="D235" s="28">
        <v>27529621.989760906</v>
      </c>
      <c r="E235" t="str">
        <f>INDEX('[1]Forecasting Data'!$F$1:$F$1321,MATCH(B:B,'[1]Forecasting Data'!$B$1:$B$1321,0))</f>
        <v>Wellpoint</v>
      </c>
      <c r="F235" t="str">
        <f>INDEX('[1]Forecasting Data'!$G$1:$G$1321,MATCH(B:B,'[1]Forecasting Data'!$B$1:$B$1321,0))</f>
        <v>BEXAR</v>
      </c>
      <c r="G235" t="str">
        <f>INDEX('[1]Forecasting Data'!$H$1:$H$1321,MATCH(B:B,'[1]Forecasting Data'!$B$1:$B$1321,0))</f>
        <v>STAR</v>
      </c>
      <c r="H235" t="s">
        <v>121</v>
      </c>
      <c r="I235" s="30">
        <f>_xlfn.IFS(G235="STAR Kids",INDEX('[1]ATLIS Percentages'!D:D,MATCH($H:$H&amp;" "&amp;$F:$F,'[1]ATLIS Percentages'!$A:$A,0)),
G235="STAR+PLUS",INDEX('[1]ATLIS Percentages'!E:E,MATCH($H:$H&amp;" "&amp;$F:$F,'[1]ATLIS Percentages'!$A:$A,0)),
G235="STAR",INDEX('[1]ATLIS Percentages'!F:F,MATCH($H:$H&amp;" "&amp;$F:$F,'[1]ATLIS Percentages'!$A:$A,0)))</f>
        <v>0</v>
      </c>
      <c r="J235" s="31">
        <f t="shared" si="17"/>
        <v>0</v>
      </c>
      <c r="K235" s="31">
        <f t="shared" si="18"/>
        <v>0</v>
      </c>
      <c r="L235" s="31">
        <f>INDEX('[1]IGT Calculation_1stHalf'!J:J,MATCH($B:$B&amp;"-"&amp;$H:$H&amp;"-"&amp;$F:$F&amp;"-"&amp;$G:$G,'[1]IGT Calculation_1stHalf'!A:A,0))</f>
        <v>0</v>
      </c>
      <c r="M235" s="31">
        <f>INDEX('[1]IGT Calculation_1stHalf'!K:K,MATCH(B:B&amp;"-"&amp;H:H&amp;"-"&amp;F:F&amp;"-"&amp;G:G,'[1]IGT Calculation_1stHalf'!A:A,0))</f>
        <v>0</v>
      </c>
      <c r="N235" s="37">
        <f t="shared" si="19"/>
        <v>0</v>
      </c>
      <c r="O235" s="38">
        <f t="shared" si="20"/>
        <v>0</v>
      </c>
    </row>
    <row r="236" spans="1:15" x14ac:dyDescent="0.25">
      <c r="A236" t="str">
        <f t="shared" si="16"/>
        <v>45-Rural-Bexar-STAR+PLUS</v>
      </c>
      <c r="B236" s="29">
        <v>45</v>
      </c>
      <c r="C236" t="str">
        <f>INDEX('[1]Forecasting Data'!$C$1:$C$1321,MATCH(B:B,'[1]Forecasting Data'!$B$1:$B$1321,0))</f>
        <v>Wellpoint</v>
      </c>
      <c r="D236" s="28">
        <v>0</v>
      </c>
      <c r="E236" t="str">
        <f>INDEX('[1]Forecasting Data'!$F$1:$F$1321,MATCH(B:B,'[1]Forecasting Data'!$B$1:$B$1321,0))</f>
        <v>Wellpoint</v>
      </c>
      <c r="F236" t="str">
        <f>INDEX('[1]Forecasting Data'!$G$1:$G$1321,MATCH(B:B,'[1]Forecasting Data'!$B$1:$B$1321,0))</f>
        <v>Bexar</v>
      </c>
      <c r="G236" t="str">
        <f>INDEX('[1]Forecasting Data'!$H$1:$H$1321,MATCH(B:B,'[1]Forecasting Data'!$B$1:$B$1321,0))</f>
        <v>STAR+PLUS</v>
      </c>
      <c r="H236" t="s">
        <v>121</v>
      </c>
      <c r="I236" s="30">
        <f>_xlfn.IFS(G236="STAR Kids",INDEX('[1]ATLIS Percentages'!D:D,MATCH($H:$H&amp;" "&amp;$F:$F,'[1]ATLIS Percentages'!$A:$A,0)),
G236="STAR+PLUS",INDEX('[1]ATLIS Percentages'!E:E,MATCH($H:$H&amp;" "&amp;$F:$F,'[1]ATLIS Percentages'!$A:$A,0)),
G236="STAR",INDEX('[1]ATLIS Percentages'!F:F,MATCH($H:$H&amp;" "&amp;$F:$F,'[1]ATLIS Percentages'!$A:$A,0)))</f>
        <v>7.7309242762675222E-4</v>
      </c>
      <c r="J236" s="31">
        <f t="shared" si="17"/>
        <v>0</v>
      </c>
      <c r="K236" s="31">
        <f t="shared" si="18"/>
        <v>0</v>
      </c>
      <c r="L236" s="31">
        <f>INDEX('[1]IGT Calculation_1stHalf'!J:J,MATCH($B:$B&amp;"-"&amp;$H:$H&amp;"-"&amp;$F:$F&amp;"-"&amp;$G:$G,'[1]IGT Calculation_1stHalf'!A:A,0))</f>
        <v>0</v>
      </c>
      <c r="M236" s="31">
        <f>INDEX('[1]IGT Calculation_1stHalf'!K:K,MATCH(B:B&amp;"-"&amp;H:H&amp;"-"&amp;F:F&amp;"-"&amp;G:G,'[1]IGT Calculation_1stHalf'!A:A,0))</f>
        <v>0</v>
      </c>
      <c r="N236" s="37">
        <f t="shared" si="19"/>
        <v>0</v>
      </c>
      <c r="O236" s="38">
        <f t="shared" si="20"/>
        <v>0</v>
      </c>
    </row>
    <row r="237" spans="1:15" x14ac:dyDescent="0.25">
      <c r="A237" t="str">
        <f t="shared" si="16"/>
        <v>46-Rural-BEXAR-STAR+PLUS</v>
      </c>
      <c r="B237" s="29">
        <v>46</v>
      </c>
      <c r="C237" t="str">
        <f>INDEX('[1]Forecasting Data'!$C$1:$C$1321,MATCH(B:B,'[1]Forecasting Data'!$B$1:$B$1321,0))</f>
        <v>Molina Healthcare of Texas</v>
      </c>
      <c r="D237" s="28">
        <v>387614280.51909399</v>
      </c>
      <c r="E237" t="str">
        <f>INDEX('[1]Forecasting Data'!$F$1:$F$1321,MATCH(B:B,'[1]Forecasting Data'!$B$1:$B$1321,0))</f>
        <v>Molina Healthcare of Texas</v>
      </c>
      <c r="F237" t="str">
        <f>INDEX('[1]Forecasting Data'!$G$1:$G$1321,MATCH(B:B,'[1]Forecasting Data'!$B$1:$B$1321,0))</f>
        <v>BEXAR</v>
      </c>
      <c r="G237" t="str">
        <f>INDEX('[1]Forecasting Data'!$H$1:$H$1321,MATCH(B:B,'[1]Forecasting Data'!$B$1:$B$1321,0))</f>
        <v>STAR+PLUS</v>
      </c>
      <c r="H237" t="s">
        <v>121</v>
      </c>
      <c r="I237" s="30">
        <f>_xlfn.IFS(G237="STAR Kids",INDEX('[1]ATLIS Percentages'!D:D,MATCH($H:$H&amp;" "&amp;$F:$F,'[1]ATLIS Percentages'!$A:$A,0)),
G237="STAR+PLUS",INDEX('[1]ATLIS Percentages'!E:E,MATCH($H:$H&amp;" "&amp;$F:$F,'[1]ATLIS Percentages'!$A:$A,0)),
G237="STAR",INDEX('[1]ATLIS Percentages'!F:F,MATCH($H:$H&amp;" "&amp;$F:$F,'[1]ATLIS Percentages'!$A:$A,0)))</f>
        <v>7.7309242762675222E-4</v>
      </c>
      <c r="J237" s="31">
        <f t="shared" si="17"/>
        <v>299661.67</v>
      </c>
      <c r="K237" s="31">
        <f t="shared" si="18"/>
        <v>129421.48</v>
      </c>
      <c r="L237" s="31">
        <f>INDEX('[1]IGT Calculation_1stHalf'!J:J,MATCH($B:$B&amp;"-"&amp;$H:$H&amp;"-"&amp;$F:$F&amp;"-"&amp;$G:$G,'[1]IGT Calculation_1stHalf'!A:A,0))</f>
        <v>144798.26</v>
      </c>
      <c r="M237" s="31">
        <f>INDEX('[1]IGT Calculation_1stHalf'!K:K,MATCH(B:B&amp;"-"&amp;H:H&amp;"-"&amp;F:F&amp;"-"&amp;G:G,'[1]IGT Calculation_1stHalf'!A:A,0))</f>
        <v>62537.21</v>
      </c>
      <c r="N237" s="37">
        <f t="shared" si="19"/>
        <v>154863.41</v>
      </c>
      <c r="O237" s="38">
        <f t="shared" si="20"/>
        <v>66884.27</v>
      </c>
    </row>
    <row r="238" spans="1:15" x14ac:dyDescent="0.25">
      <c r="A238" t="str">
        <f t="shared" si="16"/>
        <v>47-Rural-Bexar-STAR+PLUS</v>
      </c>
      <c r="B238" s="29">
        <v>47</v>
      </c>
      <c r="C238" t="str">
        <f>INDEX('[1]Forecasting Data'!$C$1:$C$1321,MATCH(B:B,'[1]Forecasting Data'!$B$1:$B$1321,0))</f>
        <v>Superior Health Plan</v>
      </c>
      <c r="D238" s="28">
        <v>0</v>
      </c>
      <c r="E238" t="str">
        <f>INDEX('[1]Forecasting Data'!$F$1:$F$1321,MATCH(B:B,'[1]Forecasting Data'!$B$1:$B$1321,0))</f>
        <v>Superior Health Plan</v>
      </c>
      <c r="F238" t="str">
        <f>INDEX('[1]Forecasting Data'!$G$1:$G$1321,MATCH(B:B,'[1]Forecasting Data'!$B$1:$B$1321,0))</f>
        <v>Bexar</v>
      </c>
      <c r="G238" t="str">
        <f>INDEX('[1]Forecasting Data'!$H$1:$H$1321,MATCH(B:B,'[1]Forecasting Data'!$B$1:$B$1321,0))</f>
        <v>STAR+PLUS</v>
      </c>
      <c r="H238" t="s">
        <v>121</v>
      </c>
      <c r="I238" s="30">
        <f>_xlfn.IFS(G238="STAR Kids",INDEX('[1]ATLIS Percentages'!D:D,MATCH($H:$H&amp;" "&amp;$F:$F,'[1]ATLIS Percentages'!$A:$A,0)),
G238="STAR+PLUS",INDEX('[1]ATLIS Percentages'!E:E,MATCH($H:$H&amp;" "&amp;$F:$F,'[1]ATLIS Percentages'!$A:$A,0)),
G238="STAR",INDEX('[1]ATLIS Percentages'!F:F,MATCH($H:$H&amp;" "&amp;$F:$F,'[1]ATLIS Percentages'!$A:$A,0)))</f>
        <v>7.7309242762675222E-4</v>
      </c>
      <c r="J238" s="31">
        <f t="shared" si="17"/>
        <v>0</v>
      </c>
      <c r="K238" s="31">
        <f t="shared" si="18"/>
        <v>0</v>
      </c>
      <c r="L238" s="31">
        <f>INDEX('[1]IGT Calculation_1stHalf'!J:J,MATCH($B:$B&amp;"-"&amp;$H:$H&amp;"-"&amp;$F:$F&amp;"-"&amp;$G:$G,'[1]IGT Calculation_1stHalf'!A:A,0))</f>
        <v>0</v>
      </c>
      <c r="M238" s="31">
        <f>INDEX('[1]IGT Calculation_1stHalf'!K:K,MATCH(B:B&amp;"-"&amp;H:H&amp;"-"&amp;F:F&amp;"-"&amp;G:G,'[1]IGT Calculation_1stHalf'!A:A,0))</f>
        <v>0</v>
      </c>
      <c r="N238" s="37">
        <f t="shared" si="19"/>
        <v>0</v>
      </c>
      <c r="O238" s="38">
        <f t="shared" si="20"/>
        <v>0</v>
      </c>
    </row>
    <row r="239" spans="1:15" x14ac:dyDescent="0.25">
      <c r="A239" t="str">
        <f t="shared" si="16"/>
        <v>50-Rural-Lubbock-STAR</v>
      </c>
      <c r="B239" s="29">
        <v>50</v>
      </c>
      <c r="C239" t="str">
        <f>INDEX('[1]Forecasting Data'!$C$1:$C$1321,MATCH(B:B,'[1]Forecasting Data'!$B$1:$B$1321,0))</f>
        <v>FIRSTCARE</v>
      </c>
      <c r="D239" s="28">
        <v>106733398.95375675</v>
      </c>
      <c r="E239" t="str">
        <f>INDEX('[1]Forecasting Data'!$F$1:$F$1321,MATCH(B:B,'[1]Forecasting Data'!$B$1:$B$1321,0))</f>
        <v>FIRSTCARE</v>
      </c>
      <c r="F239" t="str">
        <f>INDEX('[1]Forecasting Data'!$G$1:$G$1321,MATCH(B:B,'[1]Forecasting Data'!$B$1:$B$1321,0))</f>
        <v>Lubbock</v>
      </c>
      <c r="G239" t="str">
        <f>INDEX('[1]Forecasting Data'!$H$1:$H$1321,MATCH(B:B,'[1]Forecasting Data'!$B$1:$B$1321,0))</f>
        <v>STAR</v>
      </c>
      <c r="H239" t="s">
        <v>121</v>
      </c>
      <c r="I239" s="30">
        <f>_xlfn.IFS(G239="STAR Kids",INDEX('[1]ATLIS Percentages'!D:D,MATCH($H:$H&amp;" "&amp;$F:$F,'[1]ATLIS Percentages'!$A:$A,0)),
G239="STAR+PLUS",INDEX('[1]ATLIS Percentages'!E:E,MATCH($H:$H&amp;" "&amp;$F:$F,'[1]ATLIS Percentages'!$A:$A,0)),
G239="STAR",INDEX('[1]ATLIS Percentages'!F:F,MATCH($H:$H&amp;" "&amp;$F:$F,'[1]ATLIS Percentages'!$A:$A,0)))</f>
        <v>0</v>
      </c>
      <c r="J239" s="31">
        <f t="shared" si="17"/>
        <v>0</v>
      </c>
      <c r="K239" s="31">
        <f t="shared" si="18"/>
        <v>0</v>
      </c>
      <c r="L239" s="31">
        <f>INDEX('[1]IGT Calculation_1stHalf'!J:J,MATCH($B:$B&amp;"-"&amp;$H:$H&amp;"-"&amp;$F:$F&amp;"-"&amp;$G:$G,'[1]IGT Calculation_1stHalf'!A:A,0))</f>
        <v>0</v>
      </c>
      <c r="M239" s="31">
        <f>INDEX('[1]IGT Calculation_1stHalf'!K:K,MATCH(B:B&amp;"-"&amp;H:H&amp;"-"&amp;F:F&amp;"-"&amp;G:G,'[1]IGT Calculation_1stHalf'!A:A,0))</f>
        <v>0</v>
      </c>
      <c r="N239" s="37">
        <f t="shared" si="19"/>
        <v>0</v>
      </c>
      <c r="O239" s="38">
        <f t="shared" si="20"/>
        <v>0</v>
      </c>
    </row>
    <row r="240" spans="1:15" x14ac:dyDescent="0.25">
      <c r="A240" t="str">
        <f t="shared" si="16"/>
        <v>52-Rural-Lubbock-STAR</v>
      </c>
      <c r="B240" s="29">
        <v>52</v>
      </c>
      <c r="C240" t="str">
        <f>INDEX('[1]Forecasting Data'!$C$1:$C$1321,MATCH(B:B,'[1]Forecasting Data'!$B$1:$B$1321,0))</f>
        <v>Superior Health Plan</v>
      </c>
      <c r="D240" s="28">
        <v>107123316.70525408</v>
      </c>
      <c r="E240" t="str">
        <f>INDEX('[1]Forecasting Data'!$F$1:$F$1321,MATCH(B:B,'[1]Forecasting Data'!$B$1:$B$1321,0))</f>
        <v>Superior Health Plan</v>
      </c>
      <c r="F240" t="str">
        <f>INDEX('[1]Forecasting Data'!$G$1:$G$1321,MATCH(B:B,'[1]Forecasting Data'!$B$1:$B$1321,0))</f>
        <v>Lubbock</v>
      </c>
      <c r="G240" t="str">
        <f>INDEX('[1]Forecasting Data'!$H$1:$H$1321,MATCH(B:B,'[1]Forecasting Data'!$B$1:$B$1321,0))</f>
        <v>STAR</v>
      </c>
      <c r="H240" t="s">
        <v>121</v>
      </c>
      <c r="I240" s="30">
        <f>_xlfn.IFS(G240="STAR Kids",INDEX('[1]ATLIS Percentages'!D:D,MATCH($H:$H&amp;" "&amp;$F:$F,'[1]ATLIS Percentages'!$A:$A,0)),
G240="STAR+PLUS",INDEX('[1]ATLIS Percentages'!E:E,MATCH($H:$H&amp;" "&amp;$F:$F,'[1]ATLIS Percentages'!$A:$A,0)),
G240="STAR",INDEX('[1]ATLIS Percentages'!F:F,MATCH($H:$H&amp;" "&amp;$F:$F,'[1]ATLIS Percentages'!$A:$A,0)))</f>
        <v>0</v>
      </c>
      <c r="J240" s="31">
        <f t="shared" si="17"/>
        <v>0</v>
      </c>
      <c r="K240" s="31">
        <f t="shared" si="18"/>
        <v>0</v>
      </c>
      <c r="L240" s="31">
        <f>INDEX('[1]IGT Calculation_1stHalf'!J:J,MATCH($B:$B&amp;"-"&amp;$H:$H&amp;"-"&amp;$F:$F&amp;"-"&amp;$G:$G,'[1]IGT Calculation_1stHalf'!A:A,0))</f>
        <v>0</v>
      </c>
      <c r="M240" s="31">
        <f>INDEX('[1]IGT Calculation_1stHalf'!K:K,MATCH(B:B&amp;"-"&amp;H:H&amp;"-"&amp;F:F&amp;"-"&amp;G:G,'[1]IGT Calculation_1stHalf'!A:A,0))</f>
        <v>0</v>
      </c>
      <c r="N240" s="37">
        <f t="shared" si="19"/>
        <v>0</v>
      </c>
      <c r="O240" s="38">
        <f t="shared" si="20"/>
        <v>0</v>
      </c>
    </row>
    <row r="241" spans="1:15" x14ac:dyDescent="0.25">
      <c r="A241" t="str">
        <f t="shared" si="16"/>
        <v>53-Rural-LUBBOCK-STAR</v>
      </c>
      <c r="B241" s="29">
        <v>53</v>
      </c>
      <c r="C241" t="str">
        <f>INDEX('[1]Forecasting Data'!$C$1:$C$1321,MATCH(B:B,'[1]Forecasting Data'!$B$1:$B$1321,0))</f>
        <v>Wellpoint</v>
      </c>
      <c r="D241" s="28">
        <v>24216644.295081925</v>
      </c>
      <c r="E241" t="str">
        <f>INDEX('[1]Forecasting Data'!$F$1:$F$1321,MATCH(B:B,'[1]Forecasting Data'!$B$1:$B$1321,0))</f>
        <v>Wellpoint</v>
      </c>
      <c r="F241" t="str">
        <f>INDEX('[1]Forecasting Data'!$G$1:$G$1321,MATCH(B:B,'[1]Forecasting Data'!$B$1:$B$1321,0))</f>
        <v>LUBBOCK</v>
      </c>
      <c r="G241" t="str">
        <f>INDEX('[1]Forecasting Data'!$H$1:$H$1321,MATCH(B:B,'[1]Forecasting Data'!$B$1:$B$1321,0))</f>
        <v>STAR</v>
      </c>
      <c r="H241" t="s">
        <v>121</v>
      </c>
      <c r="I241" s="30">
        <f>_xlfn.IFS(G241="STAR Kids",INDEX('[1]ATLIS Percentages'!D:D,MATCH($H:$H&amp;" "&amp;$F:$F,'[1]ATLIS Percentages'!$A:$A,0)),
G241="STAR+PLUS",INDEX('[1]ATLIS Percentages'!E:E,MATCH($H:$H&amp;" "&amp;$F:$F,'[1]ATLIS Percentages'!$A:$A,0)),
G241="STAR",INDEX('[1]ATLIS Percentages'!F:F,MATCH($H:$H&amp;" "&amp;$F:$F,'[1]ATLIS Percentages'!$A:$A,0)))</f>
        <v>0</v>
      </c>
      <c r="J241" s="31">
        <f t="shared" si="17"/>
        <v>0</v>
      </c>
      <c r="K241" s="31">
        <f t="shared" si="18"/>
        <v>0</v>
      </c>
      <c r="L241" s="31">
        <f>INDEX('[1]IGT Calculation_1stHalf'!J:J,MATCH($B:$B&amp;"-"&amp;$H:$H&amp;"-"&amp;$F:$F&amp;"-"&amp;$G:$G,'[1]IGT Calculation_1stHalf'!A:A,0))</f>
        <v>0</v>
      </c>
      <c r="M241" s="31">
        <f>INDEX('[1]IGT Calculation_1stHalf'!K:K,MATCH(B:B&amp;"-"&amp;H:H&amp;"-"&amp;F:F&amp;"-"&amp;G:G,'[1]IGT Calculation_1stHalf'!A:A,0))</f>
        <v>0</v>
      </c>
      <c r="N241" s="37">
        <f t="shared" si="19"/>
        <v>0</v>
      </c>
      <c r="O241" s="38">
        <f t="shared" si="20"/>
        <v>0</v>
      </c>
    </row>
    <row r="242" spans="1:15" x14ac:dyDescent="0.25">
      <c r="A242" t="str">
        <f t="shared" si="16"/>
        <v>63-Rural-Tarrant-STAR</v>
      </c>
      <c r="B242" s="29">
        <v>63</v>
      </c>
      <c r="C242" t="str">
        <f>INDEX('[1]Forecasting Data'!$C$1:$C$1321,MATCH(B:B,'[1]Forecasting Data'!$B$1:$B$1321,0))</f>
        <v>Wellpoint</v>
      </c>
      <c r="D242" s="28">
        <v>302362552.90110922</v>
      </c>
      <c r="E242" t="str">
        <f>INDEX('[1]Forecasting Data'!$F$1:$F$1321,MATCH(B:B,'[1]Forecasting Data'!$B$1:$B$1321,0))</f>
        <v>Wellpoint</v>
      </c>
      <c r="F242" t="str">
        <f>INDEX('[1]Forecasting Data'!$G$1:$G$1321,MATCH(B:B,'[1]Forecasting Data'!$B$1:$B$1321,0))</f>
        <v>Tarrant</v>
      </c>
      <c r="G242" t="str">
        <f>INDEX('[1]Forecasting Data'!$H$1:$H$1321,MATCH(B:B,'[1]Forecasting Data'!$B$1:$B$1321,0))</f>
        <v>STAR</v>
      </c>
      <c r="H242" t="s">
        <v>121</v>
      </c>
      <c r="I242" s="30">
        <f>_xlfn.IFS(G242="STAR Kids",INDEX('[1]ATLIS Percentages'!D:D,MATCH($H:$H&amp;" "&amp;$F:$F,'[1]ATLIS Percentages'!$A:$A,0)),
G242="STAR+PLUS",INDEX('[1]ATLIS Percentages'!E:E,MATCH($H:$H&amp;" "&amp;$F:$F,'[1]ATLIS Percentages'!$A:$A,0)),
G242="STAR",INDEX('[1]ATLIS Percentages'!F:F,MATCH($H:$H&amp;" "&amp;$F:$F,'[1]ATLIS Percentages'!$A:$A,0)))</f>
        <v>0</v>
      </c>
      <c r="J242" s="31">
        <f t="shared" si="17"/>
        <v>0</v>
      </c>
      <c r="K242" s="31">
        <f t="shared" si="18"/>
        <v>0</v>
      </c>
      <c r="L242" s="31">
        <f>INDEX('[1]IGT Calculation_1stHalf'!J:J,MATCH($B:$B&amp;"-"&amp;$H:$H&amp;"-"&amp;$F:$F&amp;"-"&amp;$G:$G,'[1]IGT Calculation_1stHalf'!A:A,0))</f>
        <v>0</v>
      </c>
      <c r="M242" s="31">
        <f>INDEX('[1]IGT Calculation_1stHalf'!K:K,MATCH(B:B&amp;"-"&amp;H:H&amp;"-"&amp;F:F&amp;"-"&amp;G:G,'[1]IGT Calculation_1stHalf'!A:A,0))</f>
        <v>0</v>
      </c>
      <c r="N242" s="37">
        <f t="shared" si="19"/>
        <v>0</v>
      </c>
      <c r="O242" s="38">
        <f t="shared" si="20"/>
        <v>0</v>
      </c>
    </row>
    <row r="243" spans="1:15" x14ac:dyDescent="0.25">
      <c r="A243" t="str">
        <f t="shared" si="16"/>
        <v>66-Rural-Tarrant-STAR</v>
      </c>
      <c r="B243" s="29">
        <v>66</v>
      </c>
      <c r="C243" t="str">
        <f>INDEX('[1]Forecasting Data'!$C$1:$C$1321,MATCH(B:B,'[1]Forecasting Data'!$B$1:$B$1321,0))</f>
        <v>Cook Children's Health Plan</v>
      </c>
      <c r="D243" s="28">
        <v>351107353.77565998</v>
      </c>
      <c r="E243" t="str">
        <f>INDEX('[1]Forecasting Data'!$F$1:$F$1321,MATCH(B:B,'[1]Forecasting Data'!$B$1:$B$1321,0))</f>
        <v>Cook Children's Health Plan</v>
      </c>
      <c r="F243" t="str">
        <f>INDEX('[1]Forecasting Data'!$G$1:$G$1321,MATCH(B:B,'[1]Forecasting Data'!$B$1:$B$1321,0))</f>
        <v>Tarrant</v>
      </c>
      <c r="G243" t="str">
        <f>INDEX('[1]Forecasting Data'!$H$1:$H$1321,MATCH(B:B,'[1]Forecasting Data'!$B$1:$B$1321,0))</f>
        <v>STAR</v>
      </c>
      <c r="H243" t="s">
        <v>121</v>
      </c>
      <c r="I243" s="30">
        <f>_xlfn.IFS(G243="STAR Kids",INDEX('[1]ATLIS Percentages'!D:D,MATCH($H:$H&amp;" "&amp;$F:$F,'[1]ATLIS Percentages'!$A:$A,0)),
G243="STAR+PLUS",INDEX('[1]ATLIS Percentages'!E:E,MATCH($H:$H&amp;" "&amp;$F:$F,'[1]ATLIS Percentages'!$A:$A,0)),
G243="STAR",INDEX('[1]ATLIS Percentages'!F:F,MATCH($H:$H&amp;" "&amp;$F:$F,'[1]ATLIS Percentages'!$A:$A,0)))</f>
        <v>0</v>
      </c>
      <c r="J243" s="31">
        <f t="shared" si="17"/>
        <v>0</v>
      </c>
      <c r="K243" s="31">
        <f t="shared" si="18"/>
        <v>0</v>
      </c>
      <c r="L243" s="31">
        <f>INDEX('[1]IGT Calculation_1stHalf'!J:J,MATCH($B:$B&amp;"-"&amp;$H:$H&amp;"-"&amp;$F:$F&amp;"-"&amp;$G:$G,'[1]IGT Calculation_1stHalf'!A:A,0))</f>
        <v>0</v>
      </c>
      <c r="M243" s="31">
        <f>INDEX('[1]IGT Calculation_1stHalf'!K:K,MATCH(B:B&amp;"-"&amp;H:H&amp;"-"&amp;F:F&amp;"-"&amp;G:G,'[1]IGT Calculation_1stHalf'!A:A,0))</f>
        <v>0</v>
      </c>
      <c r="N243" s="37">
        <f t="shared" si="19"/>
        <v>0</v>
      </c>
      <c r="O243" s="38">
        <f t="shared" si="20"/>
        <v>0</v>
      </c>
    </row>
    <row r="244" spans="1:15" x14ac:dyDescent="0.25">
      <c r="A244" t="str">
        <f t="shared" si="16"/>
        <v>67-Rural-Tarrant-STAR</v>
      </c>
      <c r="B244" s="29">
        <v>67</v>
      </c>
      <c r="C244" t="str">
        <f>INDEX('[1]Forecasting Data'!$C$1:$C$1321,MATCH(B:B,'[1]Forecasting Data'!$B$1:$B$1321,0))</f>
        <v>AETNA</v>
      </c>
      <c r="D244" s="28">
        <v>289689176.00321686</v>
      </c>
      <c r="E244" t="str">
        <f>INDEX('[1]Forecasting Data'!$F$1:$F$1321,MATCH(B:B,'[1]Forecasting Data'!$B$1:$B$1321,0))</f>
        <v>AETNA</v>
      </c>
      <c r="F244" t="str">
        <f>INDEX('[1]Forecasting Data'!$G$1:$G$1321,MATCH(B:B,'[1]Forecasting Data'!$B$1:$B$1321,0))</f>
        <v>Tarrant</v>
      </c>
      <c r="G244" t="str">
        <f>INDEX('[1]Forecasting Data'!$H$1:$H$1321,MATCH(B:B,'[1]Forecasting Data'!$B$1:$B$1321,0))</f>
        <v>STAR</v>
      </c>
      <c r="H244" t="s">
        <v>121</v>
      </c>
      <c r="I244" s="30">
        <f>_xlfn.IFS(G244="STAR Kids",INDEX('[1]ATLIS Percentages'!D:D,MATCH($H:$H&amp;" "&amp;$F:$F,'[1]ATLIS Percentages'!$A:$A,0)),
G244="STAR+PLUS",INDEX('[1]ATLIS Percentages'!E:E,MATCH($H:$H&amp;" "&amp;$F:$F,'[1]ATLIS Percentages'!$A:$A,0)),
G244="STAR",INDEX('[1]ATLIS Percentages'!F:F,MATCH($H:$H&amp;" "&amp;$F:$F,'[1]ATLIS Percentages'!$A:$A,0)))</f>
        <v>0</v>
      </c>
      <c r="J244" s="31">
        <f t="shared" si="17"/>
        <v>0</v>
      </c>
      <c r="K244" s="31">
        <f t="shared" si="18"/>
        <v>0</v>
      </c>
      <c r="L244" s="31">
        <f>INDEX('[1]IGT Calculation_1stHalf'!J:J,MATCH($B:$B&amp;"-"&amp;$H:$H&amp;"-"&amp;$F:$F&amp;"-"&amp;$G:$G,'[1]IGT Calculation_1stHalf'!A:A,0))</f>
        <v>0</v>
      </c>
      <c r="M244" s="31">
        <f>INDEX('[1]IGT Calculation_1stHalf'!K:K,MATCH(B:B&amp;"-"&amp;H:H&amp;"-"&amp;F:F&amp;"-"&amp;G:G,'[1]IGT Calculation_1stHalf'!A:A,0))</f>
        <v>0</v>
      </c>
      <c r="N244" s="37">
        <f t="shared" si="19"/>
        <v>0</v>
      </c>
      <c r="O244" s="38">
        <f t="shared" si="20"/>
        <v>0</v>
      </c>
    </row>
    <row r="245" spans="1:15" x14ac:dyDescent="0.25">
      <c r="A245" t="str">
        <f t="shared" si="16"/>
        <v>69-Rural-Tarrant-STAR+PLUS</v>
      </c>
      <c r="B245" s="29">
        <v>69</v>
      </c>
      <c r="C245" t="str">
        <f>INDEX('[1]Forecasting Data'!$C$1:$C$1321,MATCH(B:B,'[1]Forecasting Data'!$B$1:$B$1321,0))</f>
        <v>Wellpoint</v>
      </c>
      <c r="D245" s="28">
        <v>0</v>
      </c>
      <c r="E245" t="str">
        <f>INDEX('[1]Forecasting Data'!$F$1:$F$1321,MATCH(B:B,'[1]Forecasting Data'!$B$1:$B$1321,0))</f>
        <v>Wellpoint</v>
      </c>
      <c r="F245" t="str">
        <f>INDEX('[1]Forecasting Data'!$G$1:$G$1321,MATCH(B:B,'[1]Forecasting Data'!$B$1:$B$1321,0))</f>
        <v>Tarrant</v>
      </c>
      <c r="G245" t="str">
        <f>INDEX('[1]Forecasting Data'!$H$1:$H$1321,MATCH(B:B,'[1]Forecasting Data'!$B$1:$B$1321,0))</f>
        <v>STAR+PLUS</v>
      </c>
      <c r="H245" t="s">
        <v>121</v>
      </c>
      <c r="I245" s="30">
        <f>_xlfn.IFS(G245="STAR Kids",INDEX('[1]ATLIS Percentages'!D:D,MATCH($H:$H&amp;" "&amp;$F:$F,'[1]ATLIS Percentages'!$A:$A,0)),
G245="STAR+PLUS",INDEX('[1]ATLIS Percentages'!E:E,MATCH($H:$H&amp;" "&amp;$F:$F,'[1]ATLIS Percentages'!$A:$A,0)),
G245="STAR",INDEX('[1]ATLIS Percentages'!F:F,MATCH($H:$H&amp;" "&amp;$F:$F,'[1]ATLIS Percentages'!$A:$A,0)))</f>
        <v>4.3324881210025766E-4</v>
      </c>
      <c r="J245" s="31">
        <f t="shared" si="17"/>
        <v>0</v>
      </c>
      <c r="K245" s="31">
        <f t="shared" si="18"/>
        <v>0</v>
      </c>
      <c r="L245" s="31">
        <f>INDEX('[1]IGT Calculation_1stHalf'!J:J,MATCH($B:$B&amp;"-"&amp;$H:$H&amp;"-"&amp;$F:$F&amp;"-"&amp;$G:$G,'[1]IGT Calculation_1stHalf'!A:A,0))</f>
        <v>0</v>
      </c>
      <c r="M245" s="31">
        <f>INDEX('[1]IGT Calculation_1stHalf'!K:K,MATCH(B:B&amp;"-"&amp;H:H&amp;"-"&amp;F:F&amp;"-"&amp;G:G,'[1]IGT Calculation_1stHalf'!A:A,0))</f>
        <v>0</v>
      </c>
      <c r="N245" s="37">
        <f t="shared" si="19"/>
        <v>0</v>
      </c>
      <c r="O245" s="38">
        <f t="shared" si="20"/>
        <v>0</v>
      </c>
    </row>
    <row r="246" spans="1:15" x14ac:dyDescent="0.25">
      <c r="A246" t="str">
        <f t="shared" si="16"/>
        <v>71-Rural-Harris-STAR</v>
      </c>
      <c r="B246" s="29">
        <v>71</v>
      </c>
      <c r="C246" t="str">
        <f>INDEX('[1]Forecasting Data'!$C$1:$C$1321,MATCH(B:B,'[1]Forecasting Data'!$B$1:$B$1321,0))</f>
        <v>Wellpoint</v>
      </c>
      <c r="D246" s="28">
        <v>194483547.1098451</v>
      </c>
      <c r="E246" t="str">
        <f>INDEX('[1]Forecasting Data'!$F$1:$F$1321,MATCH(B:B,'[1]Forecasting Data'!$B$1:$B$1321,0))</f>
        <v>Wellpoint</v>
      </c>
      <c r="F246" t="str">
        <f>INDEX('[1]Forecasting Data'!$G$1:$G$1321,MATCH(B:B,'[1]Forecasting Data'!$B$1:$B$1321,0))</f>
        <v>Harris</v>
      </c>
      <c r="G246" t="str">
        <f>INDEX('[1]Forecasting Data'!$H$1:$H$1321,MATCH(B:B,'[1]Forecasting Data'!$B$1:$B$1321,0))</f>
        <v>STAR</v>
      </c>
      <c r="H246" t="s">
        <v>121</v>
      </c>
      <c r="I246" s="30">
        <f>_xlfn.IFS(G246="STAR Kids",INDEX('[1]ATLIS Percentages'!D:D,MATCH($H:$H&amp;" "&amp;$F:$F,'[1]ATLIS Percentages'!$A:$A,0)),
G246="STAR+PLUS",INDEX('[1]ATLIS Percentages'!E:E,MATCH($H:$H&amp;" "&amp;$F:$F,'[1]ATLIS Percentages'!$A:$A,0)),
G246="STAR",INDEX('[1]ATLIS Percentages'!F:F,MATCH($H:$H&amp;" "&amp;$F:$F,'[1]ATLIS Percentages'!$A:$A,0)))</f>
        <v>0</v>
      </c>
      <c r="J246" s="31">
        <f t="shared" si="17"/>
        <v>0</v>
      </c>
      <c r="K246" s="31">
        <f t="shared" si="18"/>
        <v>0</v>
      </c>
      <c r="L246" s="31">
        <f>INDEX('[1]IGT Calculation_1stHalf'!J:J,MATCH($B:$B&amp;"-"&amp;$H:$H&amp;"-"&amp;$F:$F&amp;"-"&amp;$G:$G,'[1]IGT Calculation_1stHalf'!A:A,0))</f>
        <v>0</v>
      </c>
      <c r="M246" s="31">
        <f>INDEX('[1]IGT Calculation_1stHalf'!K:K,MATCH(B:B&amp;"-"&amp;H:H&amp;"-"&amp;F:F&amp;"-"&amp;G:G,'[1]IGT Calculation_1stHalf'!A:A,0))</f>
        <v>0</v>
      </c>
      <c r="N246" s="37">
        <f t="shared" si="19"/>
        <v>0</v>
      </c>
      <c r="O246" s="38">
        <f t="shared" si="20"/>
        <v>0</v>
      </c>
    </row>
    <row r="247" spans="1:15" x14ac:dyDescent="0.25">
      <c r="A247" t="str">
        <f t="shared" si="16"/>
        <v>72-Rural-Harris-STAR</v>
      </c>
      <c r="B247" s="29">
        <v>72</v>
      </c>
      <c r="C247" t="str">
        <f>INDEX('[1]Forecasting Data'!$C$1:$C$1321,MATCH(B:B,'[1]Forecasting Data'!$B$1:$B$1321,0))</f>
        <v>Texas Children's Health Plan</v>
      </c>
      <c r="D247" s="28">
        <v>1137881823.2435136</v>
      </c>
      <c r="E247" t="str">
        <f>INDEX('[1]Forecasting Data'!$F$1:$F$1321,MATCH(B:B,'[1]Forecasting Data'!$B$1:$B$1321,0))</f>
        <v>Texas Children's Health Plan</v>
      </c>
      <c r="F247" t="str">
        <f>INDEX('[1]Forecasting Data'!$G$1:$G$1321,MATCH(B:B,'[1]Forecasting Data'!$B$1:$B$1321,0))</f>
        <v>Harris</v>
      </c>
      <c r="G247" t="str">
        <f>INDEX('[1]Forecasting Data'!$H$1:$H$1321,MATCH(B:B,'[1]Forecasting Data'!$B$1:$B$1321,0))</f>
        <v>STAR</v>
      </c>
      <c r="H247" t="s">
        <v>121</v>
      </c>
      <c r="I247" s="30">
        <f>_xlfn.IFS(G247="STAR Kids",INDEX('[1]ATLIS Percentages'!D:D,MATCH($H:$H&amp;" "&amp;$F:$F,'[1]ATLIS Percentages'!$A:$A,0)),
G247="STAR+PLUS",INDEX('[1]ATLIS Percentages'!E:E,MATCH($H:$H&amp;" "&amp;$F:$F,'[1]ATLIS Percentages'!$A:$A,0)),
G247="STAR",INDEX('[1]ATLIS Percentages'!F:F,MATCH($H:$H&amp;" "&amp;$F:$F,'[1]ATLIS Percentages'!$A:$A,0)))</f>
        <v>0</v>
      </c>
      <c r="J247" s="31">
        <f t="shared" si="17"/>
        <v>0</v>
      </c>
      <c r="K247" s="31">
        <f t="shared" si="18"/>
        <v>0</v>
      </c>
      <c r="L247" s="31">
        <f>INDEX('[1]IGT Calculation_1stHalf'!J:J,MATCH($B:$B&amp;"-"&amp;$H:$H&amp;"-"&amp;$F:$F&amp;"-"&amp;$G:$G,'[1]IGT Calculation_1stHalf'!A:A,0))</f>
        <v>0</v>
      </c>
      <c r="M247" s="31">
        <f>INDEX('[1]IGT Calculation_1stHalf'!K:K,MATCH(B:B&amp;"-"&amp;H:H&amp;"-"&amp;F:F&amp;"-"&amp;G:G,'[1]IGT Calculation_1stHalf'!A:A,0))</f>
        <v>0</v>
      </c>
      <c r="N247" s="37">
        <f t="shared" si="19"/>
        <v>0</v>
      </c>
      <c r="O247" s="38">
        <f t="shared" si="20"/>
        <v>0</v>
      </c>
    </row>
    <row r="248" spans="1:15" x14ac:dyDescent="0.25">
      <c r="A248" t="str">
        <f t="shared" si="16"/>
        <v>79-Rural-Harris-STAR</v>
      </c>
      <c r="B248" s="29">
        <v>79</v>
      </c>
      <c r="C248" t="str">
        <f>INDEX('[1]Forecasting Data'!$C$1:$C$1321,MATCH(B:B,'[1]Forecasting Data'!$B$1:$B$1321,0))</f>
        <v>Community Health Choice</v>
      </c>
      <c r="D248" s="28">
        <v>797949942.53528905</v>
      </c>
      <c r="E248" t="str">
        <f>INDEX('[1]Forecasting Data'!$F$1:$F$1321,MATCH(B:B,'[1]Forecasting Data'!$B$1:$B$1321,0))</f>
        <v>Community Health Choice</v>
      </c>
      <c r="F248" t="str">
        <f>INDEX('[1]Forecasting Data'!$G$1:$G$1321,MATCH(B:B,'[1]Forecasting Data'!$B$1:$B$1321,0))</f>
        <v>Harris</v>
      </c>
      <c r="G248" t="str">
        <f>INDEX('[1]Forecasting Data'!$H$1:$H$1321,MATCH(B:B,'[1]Forecasting Data'!$B$1:$B$1321,0))</f>
        <v>STAR</v>
      </c>
      <c r="H248" t="s">
        <v>121</v>
      </c>
      <c r="I248" s="30">
        <f>_xlfn.IFS(G248="STAR Kids",INDEX('[1]ATLIS Percentages'!D:D,MATCH($H:$H&amp;" "&amp;$F:$F,'[1]ATLIS Percentages'!$A:$A,0)),
G248="STAR+PLUS",INDEX('[1]ATLIS Percentages'!E:E,MATCH($H:$H&amp;" "&amp;$F:$F,'[1]ATLIS Percentages'!$A:$A,0)),
G248="STAR",INDEX('[1]ATLIS Percentages'!F:F,MATCH($H:$H&amp;" "&amp;$F:$F,'[1]ATLIS Percentages'!$A:$A,0)))</f>
        <v>0</v>
      </c>
      <c r="J248" s="31">
        <f t="shared" si="17"/>
        <v>0</v>
      </c>
      <c r="K248" s="31">
        <f t="shared" si="18"/>
        <v>0</v>
      </c>
      <c r="L248" s="31">
        <f>INDEX('[1]IGT Calculation_1stHalf'!J:J,MATCH($B:$B&amp;"-"&amp;$H:$H&amp;"-"&amp;$F:$F&amp;"-"&amp;$G:$G,'[1]IGT Calculation_1stHalf'!A:A,0))</f>
        <v>0</v>
      </c>
      <c r="M248" s="31">
        <f>INDEX('[1]IGT Calculation_1stHalf'!K:K,MATCH(B:B&amp;"-"&amp;H:H&amp;"-"&amp;F:F&amp;"-"&amp;G:G,'[1]IGT Calculation_1stHalf'!A:A,0))</f>
        <v>0</v>
      </c>
      <c r="N248" s="37">
        <f t="shared" si="19"/>
        <v>0</v>
      </c>
      <c r="O248" s="38">
        <f t="shared" si="20"/>
        <v>0</v>
      </c>
    </row>
    <row r="249" spans="1:15" x14ac:dyDescent="0.25">
      <c r="A249" t="str">
        <f t="shared" si="16"/>
        <v>82-Rural-Nueces-STAR</v>
      </c>
      <c r="B249" s="29">
        <v>82</v>
      </c>
      <c r="C249" t="str">
        <f>INDEX('[1]Forecasting Data'!$C$1:$C$1321,MATCH(B:B,'[1]Forecasting Data'!$B$1:$B$1321,0))</f>
        <v>Driscoll Children's Health Plan</v>
      </c>
      <c r="D249" s="28">
        <v>286882799.78501832</v>
      </c>
      <c r="E249" t="str">
        <f>INDEX('[1]Forecasting Data'!$F$1:$F$1321,MATCH(B:B,'[1]Forecasting Data'!$B$1:$B$1321,0))</f>
        <v>Driscoll Children's Health Plan</v>
      </c>
      <c r="F249" t="str">
        <f>INDEX('[1]Forecasting Data'!$G$1:$G$1321,MATCH(B:B,'[1]Forecasting Data'!$B$1:$B$1321,0))</f>
        <v>Nueces</v>
      </c>
      <c r="G249" t="str">
        <f>INDEX('[1]Forecasting Data'!$H$1:$H$1321,MATCH(B:B,'[1]Forecasting Data'!$B$1:$B$1321,0))</f>
        <v>STAR</v>
      </c>
      <c r="H249" t="s">
        <v>121</v>
      </c>
      <c r="I249" s="30">
        <f>_xlfn.IFS(G249="STAR Kids",INDEX('[1]ATLIS Percentages'!D:D,MATCH($H:$H&amp;" "&amp;$F:$F,'[1]ATLIS Percentages'!$A:$A,0)),
G249="STAR+PLUS",INDEX('[1]ATLIS Percentages'!E:E,MATCH($H:$H&amp;" "&amp;$F:$F,'[1]ATLIS Percentages'!$A:$A,0)),
G249="STAR",INDEX('[1]ATLIS Percentages'!F:F,MATCH($H:$H&amp;" "&amp;$F:$F,'[1]ATLIS Percentages'!$A:$A,0)))</f>
        <v>0</v>
      </c>
      <c r="J249" s="31">
        <f t="shared" si="17"/>
        <v>0</v>
      </c>
      <c r="K249" s="31">
        <f t="shared" si="18"/>
        <v>0</v>
      </c>
      <c r="L249" s="31">
        <f>INDEX('[1]IGT Calculation_1stHalf'!J:J,MATCH($B:$B&amp;"-"&amp;$H:$H&amp;"-"&amp;$F:$F&amp;"-"&amp;$G:$G,'[1]IGT Calculation_1stHalf'!A:A,0))</f>
        <v>0</v>
      </c>
      <c r="M249" s="31">
        <f>INDEX('[1]IGT Calculation_1stHalf'!K:K,MATCH(B:B&amp;"-"&amp;H:H&amp;"-"&amp;F:F&amp;"-"&amp;G:G,'[1]IGT Calculation_1stHalf'!A:A,0))</f>
        <v>0</v>
      </c>
      <c r="N249" s="37">
        <f t="shared" si="19"/>
        <v>0</v>
      </c>
      <c r="O249" s="38">
        <f t="shared" si="20"/>
        <v>0</v>
      </c>
    </row>
    <row r="250" spans="1:15" x14ac:dyDescent="0.25">
      <c r="A250" t="str">
        <f t="shared" si="16"/>
        <v>83-Rural-Nueces-STAR</v>
      </c>
      <c r="B250" s="29">
        <v>83</v>
      </c>
      <c r="C250" t="str">
        <f>INDEX('[1]Forecasting Data'!$C$1:$C$1321,MATCH(B:B,'[1]Forecasting Data'!$B$1:$B$1321,0))</f>
        <v>Superior Health Plan</v>
      </c>
      <c r="D250" s="28">
        <v>84364643.460140675</v>
      </c>
      <c r="E250" t="str">
        <f>INDEX('[1]Forecasting Data'!$F$1:$F$1321,MATCH(B:B,'[1]Forecasting Data'!$B$1:$B$1321,0))</f>
        <v>Superior Health Plan</v>
      </c>
      <c r="F250" t="str">
        <f>INDEX('[1]Forecasting Data'!$G$1:$G$1321,MATCH(B:B,'[1]Forecasting Data'!$B$1:$B$1321,0))</f>
        <v>Nueces</v>
      </c>
      <c r="G250" t="str">
        <f>INDEX('[1]Forecasting Data'!$H$1:$H$1321,MATCH(B:B,'[1]Forecasting Data'!$B$1:$B$1321,0))</f>
        <v>STAR</v>
      </c>
      <c r="H250" t="s">
        <v>121</v>
      </c>
      <c r="I250" s="30">
        <f>_xlfn.IFS(G250="STAR Kids",INDEX('[1]ATLIS Percentages'!D:D,MATCH($H:$H&amp;" "&amp;$F:$F,'[1]ATLIS Percentages'!$A:$A,0)),
G250="STAR+PLUS",INDEX('[1]ATLIS Percentages'!E:E,MATCH($H:$H&amp;" "&amp;$F:$F,'[1]ATLIS Percentages'!$A:$A,0)),
G250="STAR",INDEX('[1]ATLIS Percentages'!F:F,MATCH($H:$H&amp;" "&amp;$F:$F,'[1]ATLIS Percentages'!$A:$A,0)))</f>
        <v>0</v>
      </c>
      <c r="J250" s="31">
        <f t="shared" si="17"/>
        <v>0</v>
      </c>
      <c r="K250" s="31">
        <f t="shared" si="18"/>
        <v>0</v>
      </c>
      <c r="L250" s="31">
        <f>INDEX('[1]IGT Calculation_1stHalf'!J:J,MATCH($B:$B&amp;"-"&amp;$H:$H&amp;"-"&amp;$F:$F&amp;"-"&amp;$G:$G,'[1]IGT Calculation_1stHalf'!A:A,0))</f>
        <v>0</v>
      </c>
      <c r="M250" s="31">
        <f>INDEX('[1]IGT Calculation_1stHalf'!K:K,MATCH(B:B&amp;"-"&amp;H:H&amp;"-"&amp;F:F&amp;"-"&amp;G:G,'[1]IGT Calculation_1stHalf'!A:A,0))</f>
        <v>0</v>
      </c>
      <c r="N250" s="37">
        <f t="shared" si="19"/>
        <v>0</v>
      </c>
      <c r="O250" s="38">
        <f t="shared" si="20"/>
        <v>0</v>
      </c>
    </row>
    <row r="251" spans="1:15" x14ac:dyDescent="0.25">
      <c r="A251" t="str">
        <f t="shared" si="16"/>
        <v>85-Rural-Nueces-STAR+PLUS</v>
      </c>
      <c r="B251" s="29">
        <v>85</v>
      </c>
      <c r="C251" t="str">
        <f>INDEX('[1]Forecasting Data'!$C$1:$C$1321,MATCH(B:B,'[1]Forecasting Data'!$B$1:$B$1321,0))</f>
        <v>UnitedHealthCare Community Plan</v>
      </c>
      <c r="D251" s="28">
        <v>0</v>
      </c>
      <c r="E251" t="str">
        <f>INDEX('[1]Forecasting Data'!$F$1:$F$1321,MATCH(B:B,'[1]Forecasting Data'!$B$1:$B$1321,0))</f>
        <v>UnitedHealthCare Community Plan</v>
      </c>
      <c r="F251" t="str">
        <f>INDEX('[1]Forecasting Data'!$G$1:$G$1321,MATCH(B:B,'[1]Forecasting Data'!$B$1:$B$1321,0))</f>
        <v>Nueces</v>
      </c>
      <c r="G251" t="str">
        <f>INDEX('[1]Forecasting Data'!$H$1:$H$1321,MATCH(B:B,'[1]Forecasting Data'!$B$1:$B$1321,0))</f>
        <v>STAR+PLUS</v>
      </c>
      <c r="H251" t="s">
        <v>121</v>
      </c>
      <c r="I251" s="30">
        <f>_xlfn.IFS(G251="STAR Kids",INDEX('[1]ATLIS Percentages'!D:D,MATCH($H:$H&amp;" "&amp;$F:$F,'[1]ATLIS Percentages'!$A:$A,0)),
G251="STAR+PLUS",INDEX('[1]ATLIS Percentages'!E:E,MATCH($H:$H&amp;" "&amp;$F:$F,'[1]ATLIS Percentages'!$A:$A,0)),
G251="STAR",INDEX('[1]ATLIS Percentages'!F:F,MATCH($H:$H&amp;" "&amp;$F:$F,'[1]ATLIS Percentages'!$A:$A,0)))</f>
        <v>3.0168069594940054E-3</v>
      </c>
      <c r="J251" s="31">
        <f t="shared" si="17"/>
        <v>0</v>
      </c>
      <c r="K251" s="31">
        <f t="shared" si="18"/>
        <v>0</v>
      </c>
      <c r="L251" s="31">
        <f>INDEX('[1]IGT Calculation_1stHalf'!J:J,MATCH($B:$B&amp;"-"&amp;$H:$H&amp;"-"&amp;$F:$F&amp;"-"&amp;$G:$G,'[1]IGT Calculation_1stHalf'!A:A,0))</f>
        <v>0</v>
      </c>
      <c r="M251" s="31">
        <f>INDEX('[1]IGT Calculation_1stHalf'!K:K,MATCH(B:B&amp;"-"&amp;H:H&amp;"-"&amp;F:F&amp;"-"&amp;G:G,'[1]IGT Calculation_1stHalf'!A:A,0))</f>
        <v>0</v>
      </c>
      <c r="N251" s="37">
        <f t="shared" si="19"/>
        <v>0</v>
      </c>
      <c r="O251" s="38">
        <f t="shared" si="20"/>
        <v>0</v>
      </c>
    </row>
    <row r="252" spans="1:15" x14ac:dyDescent="0.25">
      <c r="A252" t="str">
        <f t="shared" si="16"/>
        <v>86-Rural-NUECES-STAR+PLUS</v>
      </c>
      <c r="B252" s="29">
        <v>86</v>
      </c>
      <c r="C252" t="str">
        <f>INDEX('[1]Forecasting Data'!$C$1:$C$1321,MATCH(B:B,'[1]Forecasting Data'!$B$1:$B$1321,0))</f>
        <v>Superior Health Plan</v>
      </c>
      <c r="D252" s="28">
        <v>307357563.86985391</v>
      </c>
      <c r="E252" t="str">
        <f>INDEX('[1]Forecasting Data'!$F$1:$F$1321,MATCH(B:B,'[1]Forecasting Data'!$B$1:$B$1321,0))</f>
        <v>Superior Health Plan</v>
      </c>
      <c r="F252" t="str">
        <f>INDEX('[1]Forecasting Data'!$G$1:$G$1321,MATCH(B:B,'[1]Forecasting Data'!$B$1:$B$1321,0))</f>
        <v>NUECES</v>
      </c>
      <c r="G252" t="str">
        <f>INDEX('[1]Forecasting Data'!$H$1:$H$1321,MATCH(B:B,'[1]Forecasting Data'!$B$1:$B$1321,0))</f>
        <v>STAR+PLUS</v>
      </c>
      <c r="H252" t="s">
        <v>121</v>
      </c>
      <c r="I252" s="30">
        <f>_xlfn.IFS(G252="STAR Kids",INDEX('[1]ATLIS Percentages'!D:D,MATCH($H:$H&amp;" "&amp;$F:$F,'[1]ATLIS Percentages'!$A:$A,0)),
G252="STAR+PLUS",INDEX('[1]ATLIS Percentages'!E:E,MATCH($H:$H&amp;" "&amp;$F:$F,'[1]ATLIS Percentages'!$A:$A,0)),
G252="STAR",INDEX('[1]ATLIS Percentages'!F:F,MATCH($H:$H&amp;" "&amp;$F:$F,'[1]ATLIS Percentages'!$A:$A,0)))</f>
        <v>3.0168069594940054E-3</v>
      </c>
      <c r="J252" s="31">
        <f t="shared" si="17"/>
        <v>927238.44</v>
      </c>
      <c r="K252" s="31">
        <f t="shared" si="18"/>
        <v>400466.86</v>
      </c>
      <c r="L252" s="31">
        <f>INDEX('[1]IGT Calculation_1stHalf'!J:J,MATCH($B:$B&amp;"-"&amp;$H:$H&amp;"-"&amp;$F:$F&amp;"-"&amp;$G:$G,'[1]IGT Calculation_1stHalf'!A:A,0))</f>
        <v>456275.28</v>
      </c>
      <c r="M252" s="31">
        <f>INDEX('[1]IGT Calculation_1stHalf'!K:K,MATCH(B:B&amp;"-"&amp;H:H&amp;"-"&amp;F:F&amp;"-"&amp;G:G,'[1]IGT Calculation_1stHalf'!A:A,0))</f>
        <v>197061.64</v>
      </c>
      <c r="N252" s="37">
        <f t="shared" si="19"/>
        <v>470963.16</v>
      </c>
      <c r="O252" s="38">
        <f t="shared" si="20"/>
        <v>203405.22</v>
      </c>
    </row>
    <row r="253" spans="1:15" x14ac:dyDescent="0.25">
      <c r="A253" t="str">
        <f t="shared" si="16"/>
        <v>90-Rural-Dallas-STAR</v>
      </c>
      <c r="B253" s="29">
        <v>90</v>
      </c>
      <c r="C253" t="str">
        <f>INDEX('[1]Forecasting Data'!$C$1:$C$1321,MATCH(B:B,'[1]Forecasting Data'!$B$1:$B$1321,0))</f>
        <v>Wellpoint</v>
      </c>
      <c r="D253" s="28">
        <v>681912518.65225732</v>
      </c>
      <c r="E253" t="str">
        <f>INDEX('[1]Forecasting Data'!$F$1:$F$1321,MATCH(B:B,'[1]Forecasting Data'!$B$1:$B$1321,0))</f>
        <v>Wellpoint</v>
      </c>
      <c r="F253" t="str">
        <f>INDEX('[1]Forecasting Data'!$G$1:$G$1321,MATCH(B:B,'[1]Forecasting Data'!$B$1:$B$1321,0))</f>
        <v>Dallas</v>
      </c>
      <c r="G253" t="str">
        <f>INDEX('[1]Forecasting Data'!$H$1:$H$1321,MATCH(B:B,'[1]Forecasting Data'!$B$1:$B$1321,0))</f>
        <v>STAR</v>
      </c>
      <c r="H253" t="s">
        <v>121</v>
      </c>
      <c r="I253" s="30">
        <f>_xlfn.IFS(G253="STAR Kids",INDEX('[1]ATLIS Percentages'!D:D,MATCH($H:$H&amp;" "&amp;$F:$F,'[1]ATLIS Percentages'!$A:$A,0)),
G253="STAR+PLUS",INDEX('[1]ATLIS Percentages'!E:E,MATCH($H:$H&amp;" "&amp;$F:$F,'[1]ATLIS Percentages'!$A:$A,0)),
G253="STAR",INDEX('[1]ATLIS Percentages'!F:F,MATCH($H:$H&amp;" "&amp;$F:$F,'[1]ATLIS Percentages'!$A:$A,0)))</f>
        <v>0</v>
      </c>
      <c r="J253" s="31">
        <f t="shared" si="17"/>
        <v>0</v>
      </c>
      <c r="K253" s="31">
        <f t="shared" si="18"/>
        <v>0</v>
      </c>
      <c r="L253" s="31">
        <f>INDEX('[1]IGT Calculation_1stHalf'!J:J,MATCH($B:$B&amp;"-"&amp;$H:$H&amp;"-"&amp;$F:$F&amp;"-"&amp;$G:$G,'[1]IGT Calculation_1stHalf'!A:A,0))</f>
        <v>0</v>
      </c>
      <c r="M253" s="31">
        <f>INDEX('[1]IGT Calculation_1stHalf'!K:K,MATCH(B:B&amp;"-"&amp;H:H&amp;"-"&amp;F:F&amp;"-"&amp;G:G,'[1]IGT Calculation_1stHalf'!A:A,0))</f>
        <v>0</v>
      </c>
      <c r="N253" s="37">
        <f t="shared" si="19"/>
        <v>0</v>
      </c>
      <c r="O253" s="38">
        <f t="shared" si="20"/>
        <v>0</v>
      </c>
    </row>
    <row r="254" spans="1:15" x14ac:dyDescent="0.25">
      <c r="A254" t="str">
        <f t="shared" si="16"/>
        <v>93-Rural-Dallas-STAR</v>
      </c>
      <c r="B254" s="29">
        <v>93</v>
      </c>
      <c r="C254" t="str">
        <f>INDEX('[1]Forecasting Data'!$C$1:$C$1321,MATCH(B:B,'[1]Forecasting Data'!$B$1:$B$1321,0))</f>
        <v>Parkland Community Health Plan</v>
      </c>
      <c r="D254" s="28">
        <v>531607024.91889703</v>
      </c>
      <c r="E254" t="str">
        <f>INDEX('[1]Forecasting Data'!$F$1:$F$1321,MATCH(B:B,'[1]Forecasting Data'!$B$1:$B$1321,0))</f>
        <v>Parkland Community Health Plan</v>
      </c>
      <c r="F254" t="str">
        <f>INDEX('[1]Forecasting Data'!$G$1:$G$1321,MATCH(B:B,'[1]Forecasting Data'!$B$1:$B$1321,0))</f>
        <v>Dallas</v>
      </c>
      <c r="G254" t="str">
        <f>INDEX('[1]Forecasting Data'!$H$1:$H$1321,MATCH(B:B,'[1]Forecasting Data'!$B$1:$B$1321,0))</f>
        <v>STAR</v>
      </c>
      <c r="H254" t="s">
        <v>121</v>
      </c>
      <c r="I254" s="30">
        <f>_xlfn.IFS(G254="STAR Kids",INDEX('[1]ATLIS Percentages'!D:D,MATCH($H:$H&amp;" "&amp;$F:$F,'[1]ATLIS Percentages'!$A:$A,0)),
G254="STAR+PLUS",INDEX('[1]ATLIS Percentages'!E:E,MATCH($H:$H&amp;" "&amp;$F:$F,'[1]ATLIS Percentages'!$A:$A,0)),
G254="STAR",INDEX('[1]ATLIS Percentages'!F:F,MATCH($H:$H&amp;" "&amp;$F:$F,'[1]ATLIS Percentages'!$A:$A,0)))</f>
        <v>0</v>
      </c>
      <c r="J254" s="31">
        <f t="shared" si="17"/>
        <v>0</v>
      </c>
      <c r="K254" s="31">
        <f t="shared" si="18"/>
        <v>0</v>
      </c>
      <c r="L254" s="31">
        <f>INDEX('[1]IGT Calculation_1stHalf'!J:J,MATCH($B:$B&amp;"-"&amp;$H:$H&amp;"-"&amp;$F:$F&amp;"-"&amp;$G:$G,'[1]IGT Calculation_1stHalf'!A:A,0))</f>
        <v>0</v>
      </c>
      <c r="M254" s="31">
        <f>INDEX('[1]IGT Calculation_1stHalf'!K:K,MATCH(B:B&amp;"-"&amp;H:H&amp;"-"&amp;F:F&amp;"-"&amp;G:G,'[1]IGT Calculation_1stHalf'!A:A,0))</f>
        <v>0</v>
      </c>
      <c r="N254" s="37">
        <f t="shared" si="19"/>
        <v>0</v>
      </c>
      <c r="O254" s="38">
        <f t="shared" si="20"/>
        <v>0</v>
      </c>
    </row>
    <row r="255" spans="1:15" x14ac:dyDescent="0.25">
      <c r="A255" t="str">
        <f t="shared" si="16"/>
        <v>95-Rural-DALLAS-STAR</v>
      </c>
      <c r="B255" s="29">
        <v>95</v>
      </c>
      <c r="C255" t="str">
        <f>INDEX('[1]Forecasting Data'!$C$1:$C$1321,MATCH(B:B,'[1]Forecasting Data'!$B$1:$B$1321,0))</f>
        <v>Molina Healthcare of Texas</v>
      </c>
      <c r="D255" s="28">
        <v>153358858.00024587</v>
      </c>
      <c r="E255" t="str">
        <f>INDEX('[1]Forecasting Data'!$F$1:$F$1321,MATCH(B:B,'[1]Forecasting Data'!$B$1:$B$1321,0))</f>
        <v>Molina Healthcare of Texas</v>
      </c>
      <c r="F255" t="str">
        <f>INDEX('[1]Forecasting Data'!$G$1:$G$1321,MATCH(B:B,'[1]Forecasting Data'!$B$1:$B$1321,0))</f>
        <v>DALLAS</v>
      </c>
      <c r="G255" t="str">
        <f>INDEX('[1]Forecasting Data'!$H$1:$H$1321,MATCH(B:B,'[1]Forecasting Data'!$B$1:$B$1321,0))</f>
        <v>STAR</v>
      </c>
      <c r="H255" t="s">
        <v>121</v>
      </c>
      <c r="I255" s="30">
        <f>_xlfn.IFS(G255="STAR Kids",INDEX('[1]ATLIS Percentages'!D:D,MATCH($H:$H&amp;" "&amp;$F:$F,'[1]ATLIS Percentages'!$A:$A,0)),
G255="STAR+PLUS",INDEX('[1]ATLIS Percentages'!E:E,MATCH($H:$H&amp;" "&amp;$F:$F,'[1]ATLIS Percentages'!$A:$A,0)),
G255="STAR",INDEX('[1]ATLIS Percentages'!F:F,MATCH($H:$H&amp;" "&amp;$F:$F,'[1]ATLIS Percentages'!$A:$A,0)))</f>
        <v>0</v>
      </c>
      <c r="J255" s="31">
        <f t="shared" si="17"/>
        <v>0</v>
      </c>
      <c r="K255" s="31">
        <f t="shared" si="18"/>
        <v>0</v>
      </c>
      <c r="L255" s="31">
        <f>INDEX('[1]IGT Calculation_1stHalf'!J:J,MATCH($B:$B&amp;"-"&amp;$H:$H&amp;"-"&amp;$F:$F&amp;"-"&amp;$G:$G,'[1]IGT Calculation_1stHalf'!A:A,0))</f>
        <v>0</v>
      </c>
      <c r="M255" s="31">
        <f>INDEX('[1]IGT Calculation_1stHalf'!K:K,MATCH(B:B&amp;"-"&amp;H:H&amp;"-"&amp;F:F&amp;"-"&amp;G:G,'[1]IGT Calculation_1stHalf'!A:A,0))</f>
        <v>0</v>
      </c>
      <c r="N255" s="37">
        <f t="shared" si="19"/>
        <v>0</v>
      </c>
      <c r="O255" s="38">
        <f t="shared" si="20"/>
        <v>0</v>
      </c>
    </row>
    <row r="256" spans="1:15" x14ac:dyDescent="0.25">
      <c r="A256" t="str">
        <f t="shared" si="16"/>
        <v>1A-Rural-Travis-STAR</v>
      </c>
      <c r="B256" s="4" t="s">
        <v>67</v>
      </c>
      <c r="C256" t="str">
        <f>INDEX('[1]Forecasting Data'!$C$1:$C$1321,MATCH(B:B,'[1]Forecasting Data'!$B$1:$B$1321,0))</f>
        <v>Dell Children's Health Plan</v>
      </c>
      <c r="D256" s="28">
        <v>73197764.632494986</v>
      </c>
      <c r="E256" t="str">
        <f>INDEX('[1]Forecasting Data'!$F$1:$F$1321,MATCH(B:B,'[1]Forecasting Data'!$B$1:$B$1321,0))</f>
        <v>Dell Children's Health Plan</v>
      </c>
      <c r="F256" t="str">
        <f>INDEX('[1]Forecasting Data'!$G$1:$G$1321,MATCH(B:B,'[1]Forecasting Data'!$B$1:$B$1321,0))</f>
        <v>Travis</v>
      </c>
      <c r="G256" t="str">
        <f>INDEX('[1]Forecasting Data'!$H$1:$H$1321,MATCH(B:B,'[1]Forecasting Data'!$B$1:$B$1321,0))</f>
        <v>STAR</v>
      </c>
      <c r="H256" t="s">
        <v>121</v>
      </c>
      <c r="I256" s="30">
        <f>_xlfn.IFS(G256="STAR Kids",INDEX('[1]ATLIS Percentages'!D:D,MATCH($H:$H&amp;" "&amp;$F:$F,'[1]ATLIS Percentages'!$A:$A,0)),
G256="STAR+PLUS",INDEX('[1]ATLIS Percentages'!E:E,MATCH($H:$H&amp;" "&amp;$F:$F,'[1]ATLIS Percentages'!$A:$A,0)),
G256="STAR",INDEX('[1]ATLIS Percentages'!F:F,MATCH($H:$H&amp;" "&amp;$F:$F,'[1]ATLIS Percentages'!$A:$A,0)))</f>
        <v>0</v>
      </c>
      <c r="J256" s="31">
        <f t="shared" si="17"/>
        <v>0</v>
      </c>
      <c r="K256" s="31">
        <f t="shared" si="18"/>
        <v>0</v>
      </c>
      <c r="L256" s="31">
        <f>INDEX('[1]IGT Calculation_1stHalf'!J:J,MATCH($B:$B&amp;"-"&amp;$H:$H&amp;"-"&amp;$F:$F&amp;"-"&amp;$G:$G,'[1]IGT Calculation_1stHalf'!A:A,0))</f>
        <v>0</v>
      </c>
      <c r="M256" s="31">
        <f>INDEX('[1]IGT Calculation_1stHalf'!K:K,MATCH(B:B&amp;"-"&amp;H:H&amp;"-"&amp;F:F&amp;"-"&amp;G:G,'[1]IGT Calculation_1stHalf'!A:A,0))</f>
        <v>0</v>
      </c>
      <c r="N256" s="37">
        <f t="shared" si="19"/>
        <v>0</v>
      </c>
      <c r="O256" s="38">
        <f t="shared" si="20"/>
        <v>0</v>
      </c>
    </row>
    <row r="257" spans="1:15" x14ac:dyDescent="0.25">
      <c r="A257" t="str">
        <f t="shared" si="16"/>
        <v>1P-Rural-TRAVIS-STAR</v>
      </c>
      <c r="B257" s="4" t="s">
        <v>53</v>
      </c>
      <c r="C257" t="str">
        <f>INDEX('[1]Forecasting Data'!$C$1:$C$1321,MATCH(B:B,'[1]Forecasting Data'!$B$1:$B$1321,0))</f>
        <v>BlueCross BlueShield</v>
      </c>
      <c r="D257" s="28">
        <v>119286250.02137092</v>
      </c>
      <c r="E257" t="str">
        <f>INDEX('[1]Forecasting Data'!$F$1:$F$1321,MATCH(B:B,'[1]Forecasting Data'!$B$1:$B$1321,0))</f>
        <v>BlueCross BlueShield</v>
      </c>
      <c r="F257" t="str">
        <f>INDEX('[1]Forecasting Data'!$G$1:$G$1321,MATCH(B:B,'[1]Forecasting Data'!$B$1:$B$1321,0))</f>
        <v>TRAVIS</v>
      </c>
      <c r="G257" t="str">
        <f>INDEX('[1]Forecasting Data'!$H$1:$H$1321,MATCH(B:B,'[1]Forecasting Data'!$B$1:$B$1321,0))</f>
        <v>STAR</v>
      </c>
      <c r="H257" t="s">
        <v>121</v>
      </c>
      <c r="I257" s="30">
        <f>_xlfn.IFS(G257="STAR Kids",INDEX('[1]ATLIS Percentages'!D:D,MATCH($H:$H&amp;" "&amp;$F:$F,'[1]ATLIS Percentages'!$A:$A,0)),
G257="STAR+PLUS",INDEX('[1]ATLIS Percentages'!E:E,MATCH($H:$H&amp;" "&amp;$F:$F,'[1]ATLIS Percentages'!$A:$A,0)),
G257="STAR",INDEX('[1]ATLIS Percentages'!F:F,MATCH($H:$H&amp;" "&amp;$F:$F,'[1]ATLIS Percentages'!$A:$A,0)))</f>
        <v>0</v>
      </c>
      <c r="J257" s="31">
        <f t="shared" si="17"/>
        <v>0</v>
      </c>
      <c r="K257" s="31">
        <f t="shared" si="18"/>
        <v>0</v>
      </c>
      <c r="L257" s="31">
        <f>INDEX('[1]IGT Calculation_1stHalf'!J:J,MATCH($B:$B&amp;"-"&amp;$H:$H&amp;"-"&amp;$F:$F&amp;"-"&amp;$G:$G,'[1]IGT Calculation_1stHalf'!A:A,0))</f>
        <v>0</v>
      </c>
      <c r="M257" s="31">
        <f>INDEX('[1]IGT Calculation_1stHalf'!K:K,MATCH(B:B&amp;"-"&amp;H:H&amp;"-"&amp;F:F&amp;"-"&amp;G:G,'[1]IGT Calculation_1stHalf'!A:A,0))</f>
        <v>0</v>
      </c>
      <c r="N257" s="37">
        <f t="shared" si="19"/>
        <v>0</v>
      </c>
      <c r="O257" s="38">
        <f t="shared" si="20"/>
        <v>0</v>
      </c>
    </row>
    <row r="258" spans="1:15" x14ac:dyDescent="0.25">
      <c r="A258" t="str">
        <f t="shared" si="16"/>
        <v>2Q-Rural-Nueces-STAR</v>
      </c>
      <c r="B258" s="4" t="s">
        <v>38</v>
      </c>
      <c r="C258" t="str">
        <f>INDEX('[1]Forecasting Data'!$C$1:$C$1321,MATCH(B:B,'[1]Forecasting Data'!$B$1:$B$1321,0))</f>
        <v>UnitedHealthCare Community Plan</v>
      </c>
      <c r="D258" s="28">
        <v>10358618.466629151</v>
      </c>
      <c r="E258" t="str">
        <f>INDEX('[1]Forecasting Data'!$F$1:$F$1321,MATCH(B:B,'[1]Forecasting Data'!$B$1:$B$1321,0))</f>
        <v>UnitedHealthCare Community Plan</v>
      </c>
      <c r="F258" t="str">
        <f>INDEX('[1]Forecasting Data'!$G$1:$G$1321,MATCH(B:B,'[1]Forecasting Data'!$B$1:$B$1321,0))</f>
        <v>Nueces</v>
      </c>
      <c r="G258" t="str">
        <f>INDEX('[1]Forecasting Data'!$H$1:$H$1321,MATCH(B:B,'[1]Forecasting Data'!$B$1:$B$1321,0))</f>
        <v>STAR</v>
      </c>
      <c r="H258" t="s">
        <v>121</v>
      </c>
      <c r="I258" s="30">
        <f>_xlfn.IFS(G258="STAR Kids",INDEX('[1]ATLIS Percentages'!D:D,MATCH($H:$H&amp;" "&amp;$F:$F,'[1]ATLIS Percentages'!$A:$A,0)),
G258="STAR+PLUS",INDEX('[1]ATLIS Percentages'!E:E,MATCH($H:$H&amp;" "&amp;$F:$F,'[1]ATLIS Percentages'!$A:$A,0)),
G258="STAR",INDEX('[1]ATLIS Percentages'!F:F,MATCH($H:$H&amp;" "&amp;$F:$F,'[1]ATLIS Percentages'!$A:$A,0)))</f>
        <v>0</v>
      </c>
      <c r="J258" s="31">
        <f t="shared" si="17"/>
        <v>0</v>
      </c>
      <c r="K258" s="31">
        <f t="shared" si="18"/>
        <v>0</v>
      </c>
      <c r="L258" s="31">
        <f>INDEX('[1]IGT Calculation_1stHalf'!J:J,MATCH($B:$B&amp;"-"&amp;$H:$H&amp;"-"&amp;$F:$F&amp;"-"&amp;$G:$G,'[1]IGT Calculation_1stHalf'!A:A,0))</f>
        <v>0</v>
      </c>
      <c r="M258" s="31">
        <f>INDEX('[1]IGT Calculation_1stHalf'!K:K,MATCH(B:B&amp;"-"&amp;H:H&amp;"-"&amp;F:F&amp;"-"&amp;G:G,'[1]IGT Calculation_1stHalf'!A:A,0))</f>
        <v>0</v>
      </c>
      <c r="N258" s="37">
        <f t="shared" si="19"/>
        <v>0</v>
      </c>
      <c r="O258" s="38">
        <f t="shared" si="20"/>
        <v>0</v>
      </c>
    </row>
    <row r="259" spans="1:15" x14ac:dyDescent="0.25">
      <c r="A259" t="str">
        <f t="shared" si="16"/>
        <v>5A-Rural-LUBBOCK-STAR+PLUS</v>
      </c>
      <c r="B259" s="4" t="s">
        <v>76</v>
      </c>
      <c r="C259" t="str">
        <f>INDEX('[1]Forecasting Data'!$C$1:$C$1321,MATCH(B:B,'[1]Forecasting Data'!$B$1:$B$1321,0))</f>
        <v>Wellpoint</v>
      </c>
      <c r="D259" s="28">
        <v>100113437.08870383</v>
      </c>
      <c r="E259" t="str">
        <f>INDEX('[1]Forecasting Data'!$F$1:$F$1321,MATCH(B:B,'[1]Forecasting Data'!$B$1:$B$1321,0))</f>
        <v>Wellpoint</v>
      </c>
      <c r="F259" t="str">
        <f>INDEX('[1]Forecasting Data'!$G$1:$G$1321,MATCH(B:B,'[1]Forecasting Data'!$B$1:$B$1321,0))</f>
        <v>LUBBOCK</v>
      </c>
      <c r="G259" t="str">
        <f>INDEX('[1]Forecasting Data'!$H$1:$H$1321,MATCH(B:B,'[1]Forecasting Data'!$B$1:$B$1321,0))</f>
        <v>STAR+PLUS</v>
      </c>
      <c r="H259" t="s">
        <v>121</v>
      </c>
      <c r="I259" s="30">
        <f>_xlfn.IFS(G259="STAR Kids",INDEX('[1]ATLIS Percentages'!D:D,MATCH($H:$H&amp;" "&amp;$F:$F,'[1]ATLIS Percentages'!$A:$A,0)),
G259="STAR+PLUS",INDEX('[1]ATLIS Percentages'!E:E,MATCH($H:$H&amp;" "&amp;$F:$F,'[1]ATLIS Percentages'!$A:$A,0)),
G259="STAR",INDEX('[1]ATLIS Percentages'!F:F,MATCH($H:$H&amp;" "&amp;$F:$F,'[1]ATLIS Percentages'!$A:$A,0)))</f>
        <v>1.1481162964161479E-2</v>
      </c>
      <c r="J259" s="31">
        <f t="shared" si="17"/>
        <v>1149418.69</v>
      </c>
      <c r="K259" s="31">
        <f t="shared" si="18"/>
        <v>496424.74</v>
      </c>
      <c r="L259" s="31">
        <f>INDEX('[1]IGT Calculation_1stHalf'!J:J,MATCH($B:$B&amp;"-"&amp;$H:$H&amp;"-"&amp;$F:$F&amp;"-"&amp;$G:$G,'[1]IGT Calculation_1stHalf'!A:A,0))</f>
        <v>592065.93000000005</v>
      </c>
      <c r="M259" s="31">
        <f>INDEX('[1]IGT Calculation_1stHalf'!K:K,MATCH(B:B&amp;"-"&amp;H:H&amp;"-"&amp;F:F&amp;"-"&amp;G:G,'[1]IGT Calculation_1stHalf'!A:A,0))</f>
        <v>255708.54</v>
      </c>
      <c r="N259" s="37">
        <f t="shared" si="19"/>
        <v>557352.76</v>
      </c>
      <c r="O259" s="38">
        <f t="shared" si="20"/>
        <v>240716.2</v>
      </c>
    </row>
    <row r="260" spans="1:15" x14ac:dyDescent="0.25">
      <c r="A260" t="str">
        <f t="shared" si="16"/>
        <v>5B-Rural-LUBBOCK-STAR+PLUS</v>
      </c>
      <c r="B260" s="4" t="s">
        <v>94</v>
      </c>
      <c r="C260" t="str">
        <f>INDEX('[1]Forecasting Data'!$C$1:$C$1321,MATCH(B:B,'[1]Forecasting Data'!$B$1:$B$1321,0))</f>
        <v>Superior Health Plan</v>
      </c>
      <c r="D260" s="28">
        <v>117206397.43237084</v>
      </c>
      <c r="E260" t="str">
        <f>INDEX('[1]Forecasting Data'!$F$1:$F$1321,MATCH(B:B,'[1]Forecasting Data'!$B$1:$B$1321,0))</f>
        <v>Superior Health Plan</v>
      </c>
      <c r="F260" t="str">
        <f>INDEX('[1]Forecasting Data'!$G$1:$G$1321,MATCH(B:B,'[1]Forecasting Data'!$B$1:$B$1321,0))</f>
        <v>LUBBOCK</v>
      </c>
      <c r="G260" t="str">
        <f>INDEX('[1]Forecasting Data'!$H$1:$H$1321,MATCH(B:B,'[1]Forecasting Data'!$B$1:$B$1321,0))</f>
        <v>STAR+PLUS</v>
      </c>
      <c r="H260" t="s">
        <v>121</v>
      </c>
      <c r="I260" s="30">
        <f>_xlfn.IFS(G260="STAR Kids",INDEX('[1]ATLIS Percentages'!D:D,MATCH($H:$H&amp;" "&amp;$F:$F,'[1]ATLIS Percentages'!$A:$A,0)),
G260="STAR+PLUS",INDEX('[1]ATLIS Percentages'!E:E,MATCH($H:$H&amp;" "&amp;$F:$F,'[1]ATLIS Percentages'!$A:$A,0)),
G260="STAR",INDEX('[1]ATLIS Percentages'!F:F,MATCH($H:$H&amp;" "&amp;$F:$F,'[1]ATLIS Percentages'!$A:$A,0)))</f>
        <v>1.1481162964161479E-2</v>
      </c>
      <c r="J260" s="31">
        <f t="shared" si="17"/>
        <v>1345665.75</v>
      </c>
      <c r="K260" s="31">
        <f t="shared" si="18"/>
        <v>581182.27</v>
      </c>
      <c r="L260" s="31">
        <f>INDEX('[1]IGT Calculation_1stHalf'!J:J,MATCH($B:$B&amp;"-"&amp;$H:$H&amp;"-"&amp;$F:$F&amp;"-"&amp;$G:$G,'[1]IGT Calculation_1stHalf'!A:A,0))</f>
        <v>688046.93</v>
      </c>
      <c r="M260" s="31">
        <f>INDEX('[1]IGT Calculation_1stHalf'!K:K,MATCH(B:B&amp;"-"&amp;H:H&amp;"-"&amp;F:F&amp;"-"&amp;G:G,'[1]IGT Calculation_1stHalf'!A:A,0))</f>
        <v>297161.96000000002</v>
      </c>
      <c r="N260" s="37">
        <f t="shared" si="19"/>
        <v>657618.81999999995</v>
      </c>
      <c r="O260" s="38">
        <f t="shared" si="20"/>
        <v>284020.31</v>
      </c>
    </row>
    <row r="261" spans="1:15" x14ac:dyDescent="0.25">
      <c r="A261" t="str">
        <f t="shared" ref="A261:A324" si="21">_xlfn.CONCAT(B261,"-",H261,"-",F261,"-",G261)</f>
        <v>7G-Rural-Harris-STAR</v>
      </c>
      <c r="B261" s="4" t="s">
        <v>90</v>
      </c>
      <c r="C261" t="str">
        <f>INDEX('[1]Forecasting Data'!$C$1:$C$1321,MATCH(B:B,'[1]Forecasting Data'!$B$1:$B$1321,0))</f>
        <v>Molina Healthcare of Texas</v>
      </c>
      <c r="D261" s="28">
        <v>77817900.632779434</v>
      </c>
      <c r="E261" t="str">
        <f>INDEX('[1]Forecasting Data'!$F$1:$F$1321,MATCH(B:B,'[1]Forecasting Data'!$B$1:$B$1321,0))</f>
        <v>Molina Healthcare of Texas</v>
      </c>
      <c r="F261" t="str">
        <f>INDEX('[1]Forecasting Data'!$G$1:$G$1321,MATCH(B:B,'[1]Forecasting Data'!$B$1:$B$1321,0))</f>
        <v>Harris</v>
      </c>
      <c r="G261" t="str">
        <f>INDEX('[1]Forecasting Data'!$H$1:$H$1321,MATCH(B:B,'[1]Forecasting Data'!$B$1:$B$1321,0))</f>
        <v>STAR</v>
      </c>
      <c r="H261" t="s">
        <v>121</v>
      </c>
      <c r="I261" s="30">
        <f>_xlfn.IFS(G261="STAR Kids",INDEX('[1]ATLIS Percentages'!D:D,MATCH($H:$H&amp;" "&amp;$F:$F,'[1]ATLIS Percentages'!$A:$A,0)),
G261="STAR+PLUS",INDEX('[1]ATLIS Percentages'!E:E,MATCH($H:$H&amp;" "&amp;$F:$F,'[1]ATLIS Percentages'!$A:$A,0)),
G261="STAR",INDEX('[1]ATLIS Percentages'!F:F,MATCH($H:$H&amp;" "&amp;$F:$F,'[1]ATLIS Percentages'!$A:$A,0)))</f>
        <v>0</v>
      </c>
      <c r="J261" s="31">
        <f t="shared" ref="J261:J324" si="22">ROUND(D261*I261,2)</f>
        <v>0</v>
      </c>
      <c r="K261" s="31">
        <f t="shared" ref="K261:K324" si="23">ROUND(J261*$K$1*1.08,2)</f>
        <v>0</v>
      </c>
      <c r="L261" s="31">
        <f>INDEX('[1]IGT Calculation_1stHalf'!J:J,MATCH($B:$B&amp;"-"&amp;$H:$H&amp;"-"&amp;$F:$F&amp;"-"&amp;$G:$G,'[1]IGT Calculation_1stHalf'!A:A,0))</f>
        <v>0</v>
      </c>
      <c r="M261" s="31">
        <f>INDEX('[1]IGT Calculation_1stHalf'!K:K,MATCH(B:B&amp;"-"&amp;H:H&amp;"-"&amp;F:F&amp;"-"&amp;G:G,'[1]IGT Calculation_1stHalf'!A:A,0))</f>
        <v>0</v>
      </c>
      <c r="N261" s="37">
        <f t="shared" ref="N261:N324" si="24">ROUND(J261-L261,2)</f>
        <v>0</v>
      </c>
      <c r="O261" s="38">
        <f t="shared" ref="O261:O324" si="25">ROUND(N261*$K$1*1.08,2)</f>
        <v>0</v>
      </c>
    </row>
    <row r="262" spans="1:15" x14ac:dyDescent="0.25">
      <c r="A262" t="str">
        <f t="shared" si="21"/>
        <v>7H-Rural-HARRIS-STAR</v>
      </c>
      <c r="B262" s="4" t="s">
        <v>97</v>
      </c>
      <c r="C262" t="str">
        <f>INDEX('[1]Forecasting Data'!$C$1:$C$1321,MATCH(B:B,'[1]Forecasting Data'!$B$1:$B$1321,0))</f>
        <v>UnitedHealthCare Community Plan</v>
      </c>
      <c r="D262" s="28">
        <v>445637855.48545367</v>
      </c>
      <c r="E262" t="str">
        <f>INDEX('[1]Forecasting Data'!$F$1:$F$1321,MATCH(B:B,'[1]Forecasting Data'!$B$1:$B$1321,0))</f>
        <v>UnitedHealthCare Community Plan</v>
      </c>
      <c r="F262" t="str">
        <f>INDEX('[1]Forecasting Data'!$G$1:$G$1321,MATCH(B:B,'[1]Forecasting Data'!$B$1:$B$1321,0))</f>
        <v>HARRIS</v>
      </c>
      <c r="G262" t="str">
        <f>INDEX('[1]Forecasting Data'!$H$1:$H$1321,MATCH(B:B,'[1]Forecasting Data'!$B$1:$B$1321,0))</f>
        <v>STAR</v>
      </c>
      <c r="H262" t="s">
        <v>121</v>
      </c>
      <c r="I262" s="30">
        <f>_xlfn.IFS(G262="STAR Kids",INDEX('[1]ATLIS Percentages'!D:D,MATCH($H:$H&amp;" "&amp;$F:$F,'[1]ATLIS Percentages'!$A:$A,0)),
G262="STAR+PLUS",INDEX('[1]ATLIS Percentages'!E:E,MATCH($H:$H&amp;" "&amp;$F:$F,'[1]ATLIS Percentages'!$A:$A,0)),
G262="STAR",INDEX('[1]ATLIS Percentages'!F:F,MATCH($H:$H&amp;" "&amp;$F:$F,'[1]ATLIS Percentages'!$A:$A,0)))</f>
        <v>0</v>
      </c>
      <c r="J262" s="31">
        <f t="shared" si="22"/>
        <v>0</v>
      </c>
      <c r="K262" s="31">
        <f t="shared" si="23"/>
        <v>0</v>
      </c>
      <c r="L262" s="31">
        <f>INDEX('[1]IGT Calculation_1stHalf'!J:J,MATCH($B:$B&amp;"-"&amp;$H:$H&amp;"-"&amp;$F:$F&amp;"-"&amp;$G:$G,'[1]IGT Calculation_1stHalf'!A:A,0))</f>
        <v>0</v>
      </c>
      <c r="M262" s="31">
        <f>INDEX('[1]IGT Calculation_1stHalf'!K:K,MATCH(B:B&amp;"-"&amp;H:H&amp;"-"&amp;F:F&amp;"-"&amp;G:G,'[1]IGT Calculation_1stHalf'!A:A,0))</f>
        <v>0</v>
      </c>
      <c r="N262" s="37">
        <f t="shared" si="24"/>
        <v>0</v>
      </c>
      <c r="O262" s="38">
        <f t="shared" si="25"/>
        <v>0</v>
      </c>
    </row>
    <row r="263" spans="1:15" x14ac:dyDescent="0.25">
      <c r="A263" t="str">
        <f t="shared" si="21"/>
        <v>7P-Rural-Harris-STAR+PLUS</v>
      </c>
      <c r="B263" s="4" t="s">
        <v>63</v>
      </c>
      <c r="C263" t="str">
        <f>INDEX('[1]Forecasting Data'!$C$1:$C$1321,MATCH(B:B,'[1]Forecasting Data'!$B$1:$B$1321,0))</f>
        <v>Wellpoint</v>
      </c>
      <c r="D263" s="28">
        <v>0</v>
      </c>
      <c r="E263" t="str">
        <f>INDEX('[1]Forecasting Data'!$F$1:$F$1321,MATCH(B:B,'[1]Forecasting Data'!$B$1:$B$1321,0))</f>
        <v>Wellpoint</v>
      </c>
      <c r="F263" t="str">
        <f>INDEX('[1]Forecasting Data'!$G$1:$G$1321,MATCH(B:B,'[1]Forecasting Data'!$B$1:$B$1321,0))</f>
        <v>Harris</v>
      </c>
      <c r="G263" t="str">
        <f>INDEX('[1]Forecasting Data'!$H$1:$H$1321,MATCH(B:B,'[1]Forecasting Data'!$B$1:$B$1321,0))</f>
        <v>STAR+PLUS</v>
      </c>
      <c r="H263" t="s">
        <v>121</v>
      </c>
      <c r="I263" s="30">
        <f>_xlfn.IFS(G263="STAR Kids",INDEX('[1]ATLIS Percentages'!D:D,MATCH($H:$H&amp;" "&amp;$F:$F,'[1]ATLIS Percentages'!$A:$A,0)),
G263="STAR+PLUS",INDEX('[1]ATLIS Percentages'!E:E,MATCH($H:$H&amp;" "&amp;$F:$F,'[1]ATLIS Percentages'!$A:$A,0)),
G263="STAR",INDEX('[1]ATLIS Percentages'!F:F,MATCH($H:$H&amp;" "&amp;$F:$F,'[1]ATLIS Percentages'!$A:$A,0)))</f>
        <v>7.5478212924626415E-4</v>
      </c>
      <c r="J263" s="31">
        <f t="shared" si="22"/>
        <v>0</v>
      </c>
      <c r="K263" s="31">
        <f t="shared" si="23"/>
        <v>0</v>
      </c>
      <c r="L263" s="31">
        <f>INDEX('[1]IGT Calculation_1stHalf'!J:J,MATCH($B:$B&amp;"-"&amp;$H:$H&amp;"-"&amp;$F:$F&amp;"-"&amp;$G:$G,'[1]IGT Calculation_1stHalf'!A:A,0))</f>
        <v>0</v>
      </c>
      <c r="M263" s="31">
        <f>INDEX('[1]IGT Calculation_1stHalf'!K:K,MATCH(B:B&amp;"-"&amp;H:H&amp;"-"&amp;F:F&amp;"-"&amp;G:G,'[1]IGT Calculation_1stHalf'!A:A,0))</f>
        <v>0</v>
      </c>
      <c r="N263" s="37">
        <f t="shared" si="24"/>
        <v>0</v>
      </c>
      <c r="O263" s="38">
        <f t="shared" si="25"/>
        <v>0</v>
      </c>
    </row>
    <row r="264" spans="1:15" x14ac:dyDescent="0.25">
      <c r="A264" t="str">
        <f t="shared" si="21"/>
        <v>7R-Rural-Harris-STAR+PLUS</v>
      </c>
      <c r="B264" s="4" t="s">
        <v>11</v>
      </c>
      <c r="C264" t="str">
        <f>INDEX('[1]Forecasting Data'!$C$1:$C$1321,MATCH(B:B,'[1]Forecasting Data'!$B$1:$B$1321,0))</f>
        <v>UnitedHealthCare Community Plan</v>
      </c>
      <c r="D264" s="28">
        <v>1344486239.1811943</v>
      </c>
      <c r="E264" t="str">
        <f>INDEX('[1]Forecasting Data'!$F$1:$F$1321,MATCH(B:B,'[1]Forecasting Data'!$B$1:$B$1321,0))</f>
        <v>UnitedHealthCare Community Plan</v>
      </c>
      <c r="F264" t="str">
        <f>INDEX('[1]Forecasting Data'!$G$1:$G$1321,MATCH(B:B,'[1]Forecasting Data'!$B$1:$B$1321,0))</f>
        <v>Harris</v>
      </c>
      <c r="G264" t="str">
        <f>INDEX('[1]Forecasting Data'!$H$1:$H$1321,MATCH(B:B,'[1]Forecasting Data'!$B$1:$B$1321,0))</f>
        <v>STAR+PLUS</v>
      </c>
      <c r="H264" t="s">
        <v>121</v>
      </c>
      <c r="I264" s="30">
        <f>_xlfn.IFS(G264="STAR Kids",INDEX('[1]ATLIS Percentages'!D:D,MATCH($H:$H&amp;" "&amp;$F:$F,'[1]ATLIS Percentages'!$A:$A,0)),
G264="STAR+PLUS",INDEX('[1]ATLIS Percentages'!E:E,MATCH($H:$H&amp;" "&amp;$F:$F,'[1]ATLIS Percentages'!$A:$A,0)),
G264="STAR",INDEX('[1]ATLIS Percentages'!F:F,MATCH($H:$H&amp;" "&amp;$F:$F,'[1]ATLIS Percentages'!$A:$A,0)))</f>
        <v>7.5478212924626415E-4</v>
      </c>
      <c r="J264" s="31">
        <f t="shared" si="22"/>
        <v>1014794.19</v>
      </c>
      <c r="K264" s="31">
        <f t="shared" si="23"/>
        <v>438281.49</v>
      </c>
      <c r="L264" s="31">
        <f>INDEX('[1]IGT Calculation_1stHalf'!J:J,MATCH($B:$B&amp;"-"&amp;$H:$H&amp;"-"&amp;$F:$F&amp;"-"&amp;$G:$G,'[1]IGT Calculation_1stHalf'!A:A,0))</f>
        <v>528056.18999999994</v>
      </c>
      <c r="M264" s="31">
        <f>INDEX('[1]IGT Calculation_1stHalf'!K:K,MATCH(B:B&amp;"-"&amp;H:H&amp;"-"&amp;F:F&amp;"-"&amp;G:G,'[1]IGT Calculation_1stHalf'!A:A,0))</f>
        <v>228063.24</v>
      </c>
      <c r="N264" s="37">
        <f t="shared" si="24"/>
        <v>486738</v>
      </c>
      <c r="O264" s="38">
        <f t="shared" si="25"/>
        <v>210218.25</v>
      </c>
    </row>
    <row r="265" spans="1:15" x14ac:dyDescent="0.25">
      <c r="A265" t="str">
        <f t="shared" si="21"/>
        <v>7S-Rural-HARRIS-STAR+PLUS</v>
      </c>
      <c r="B265" s="4" t="s">
        <v>52</v>
      </c>
      <c r="C265" t="str">
        <f>INDEX('[1]Forecasting Data'!$C$1:$C$1321,MATCH(B:B,'[1]Forecasting Data'!$B$1:$B$1321,0))</f>
        <v>Molina Healthcare of Texas</v>
      </c>
      <c r="D265" s="28">
        <v>491194388.96658272</v>
      </c>
      <c r="E265" t="str">
        <f>INDEX('[1]Forecasting Data'!$F$1:$F$1321,MATCH(B:B,'[1]Forecasting Data'!$B$1:$B$1321,0))</f>
        <v>Molina Healthcare of Texas</v>
      </c>
      <c r="F265" t="str">
        <f>INDEX('[1]Forecasting Data'!$G$1:$G$1321,MATCH(B:B,'[1]Forecasting Data'!$B$1:$B$1321,0))</f>
        <v>HARRIS</v>
      </c>
      <c r="G265" t="str">
        <f>INDEX('[1]Forecasting Data'!$H$1:$H$1321,MATCH(B:B,'[1]Forecasting Data'!$B$1:$B$1321,0))</f>
        <v>STAR+PLUS</v>
      </c>
      <c r="H265" t="s">
        <v>121</v>
      </c>
      <c r="I265" s="30">
        <f>_xlfn.IFS(G265="STAR Kids",INDEX('[1]ATLIS Percentages'!D:D,MATCH($H:$H&amp;" "&amp;$F:$F,'[1]ATLIS Percentages'!$A:$A,0)),
G265="STAR+PLUS",INDEX('[1]ATLIS Percentages'!E:E,MATCH($H:$H&amp;" "&amp;$F:$F,'[1]ATLIS Percentages'!$A:$A,0)),
G265="STAR",INDEX('[1]ATLIS Percentages'!F:F,MATCH($H:$H&amp;" "&amp;$F:$F,'[1]ATLIS Percentages'!$A:$A,0)))</f>
        <v>7.5478212924626415E-4</v>
      </c>
      <c r="J265" s="31">
        <f t="shared" si="22"/>
        <v>370744.75</v>
      </c>
      <c r="K265" s="31">
        <f t="shared" si="23"/>
        <v>160121.69</v>
      </c>
      <c r="L265" s="31">
        <f>INDEX('[1]IGT Calculation_1stHalf'!J:J,MATCH($B:$B&amp;"-"&amp;$H:$H&amp;"-"&amp;$F:$F&amp;"-"&amp;$G:$G,'[1]IGT Calculation_1stHalf'!A:A,0))</f>
        <v>176929.3</v>
      </c>
      <c r="M265" s="31">
        <f>INDEX('[1]IGT Calculation_1stHalf'!K:K,MATCH(B:B&amp;"-"&amp;H:H&amp;"-"&amp;F:F&amp;"-"&amp;G:G,'[1]IGT Calculation_1stHalf'!A:A,0))</f>
        <v>76414.350000000006</v>
      </c>
      <c r="N265" s="37">
        <f t="shared" si="24"/>
        <v>193815.45</v>
      </c>
      <c r="O265" s="38">
        <f t="shared" si="25"/>
        <v>83707.34</v>
      </c>
    </row>
    <row r="266" spans="1:15" x14ac:dyDescent="0.25">
      <c r="A266" t="str">
        <f t="shared" si="21"/>
        <v>8G-Rural-Jefferson-STAR</v>
      </c>
      <c r="B266" s="4" t="s">
        <v>62</v>
      </c>
      <c r="C266" t="str">
        <f>INDEX('[1]Forecasting Data'!$C$1:$C$1321,MATCH(B:B,'[1]Forecasting Data'!$B$1:$B$1321,0))</f>
        <v>Wellpoint</v>
      </c>
      <c r="D266" s="28">
        <v>23139400.913038518</v>
      </c>
      <c r="E266" t="str">
        <f>INDEX('[1]Forecasting Data'!$F$1:$F$1321,MATCH(B:B,'[1]Forecasting Data'!$B$1:$B$1321,0))</f>
        <v>Wellpoint</v>
      </c>
      <c r="F266" t="str">
        <f>INDEX('[1]Forecasting Data'!$G$1:$G$1321,MATCH(B:B,'[1]Forecasting Data'!$B$1:$B$1321,0))</f>
        <v>Jefferson</v>
      </c>
      <c r="G266" t="str">
        <f>INDEX('[1]Forecasting Data'!$H$1:$H$1321,MATCH(B:B,'[1]Forecasting Data'!$B$1:$B$1321,0))</f>
        <v>STAR</v>
      </c>
      <c r="H266" t="s">
        <v>121</v>
      </c>
      <c r="I266" s="30">
        <f>_xlfn.IFS(G266="STAR Kids",INDEX('[1]ATLIS Percentages'!D:D,MATCH($H:$H&amp;" "&amp;$F:$F,'[1]ATLIS Percentages'!$A:$A,0)),
G266="STAR+PLUS",INDEX('[1]ATLIS Percentages'!E:E,MATCH($H:$H&amp;" "&amp;$F:$F,'[1]ATLIS Percentages'!$A:$A,0)),
G266="STAR",INDEX('[1]ATLIS Percentages'!F:F,MATCH($H:$H&amp;" "&amp;$F:$F,'[1]ATLIS Percentages'!$A:$A,0)))</f>
        <v>0</v>
      </c>
      <c r="J266" s="31">
        <f t="shared" si="22"/>
        <v>0</v>
      </c>
      <c r="K266" s="31">
        <f t="shared" si="23"/>
        <v>0</v>
      </c>
      <c r="L266" s="31">
        <f>INDEX('[1]IGT Calculation_1stHalf'!J:J,MATCH($B:$B&amp;"-"&amp;$H:$H&amp;"-"&amp;$F:$F&amp;"-"&amp;$G:$G,'[1]IGT Calculation_1stHalf'!A:A,0))</f>
        <v>0</v>
      </c>
      <c r="M266" s="31">
        <f>INDEX('[1]IGT Calculation_1stHalf'!K:K,MATCH(B:B&amp;"-"&amp;H:H&amp;"-"&amp;F:F&amp;"-"&amp;G:G,'[1]IGT Calculation_1stHalf'!A:A,0))</f>
        <v>0</v>
      </c>
      <c r="N266" s="37">
        <f t="shared" si="24"/>
        <v>0</v>
      </c>
      <c r="O266" s="38">
        <f t="shared" si="25"/>
        <v>0</v>
      </c>
    </row>
    <row r="267" spans="1:15" x14ac:dyDescent="0.25">
      <c r="A267" t="str">
        <f t="shared" si="21"/>
        <v>8H-Rural-Jefferson-STAR</v>
      </c>
      <c r="B267" s="4" t="s">
        <v>93</v>
      </c>
      <c r="C267" t="str">
        <f>INDEX('[1]Forecasting Data'!$C$1:$C$1321,MATCH(B:B,'[1]Forecasting Data'!$B$1:$B$1321,0))</f>
        <v>Community Health Choice</v>
      </c>
      <c r="D267" s="28">
        <v>64865126.863660857</v>
      </c>
      <c r="E267" t="str">
        <f>INDEX('[1]Forecasting Data'!$F$1:$F$1321,MATCH(B:B,'[1]Forecasting Data'!$B$1:$B$1321,0))</f>
        <v>Community Health Choice</v>
      </c>
      <c r="F267" t="str">
        <f>INDEX('[1]Forecasting Data'!$G$1:$G$1321,MATCH(B:B,'[1]Forecasting Data'!$B$1:$B$1321,0))</f>
        <v>Jefferson</v>
      </c>
      <c r="G267" t="str">
        <f>INDEX('[1]Forecasting Data'!$H$1:$H$1321,MATCH(B:B,'[1]Forecasting Data'!$B$1:$B$1321,0))</f>
        <v>STAR</v>
      </c>
      <c r="H267" t="s">
        <v>121</v>
      </c>
      <c r="I267" s="30">
        <f>_xlfn.IFS(G267="STAR Kids",INDEX('[1]ATLIS Percentages'!D:D,MATCH($H:$H&amp;" "&amp;$F:$F,'[1]ATLIS Percentages'!$A:$A,0)),
G267="STAR+PLUS",INDEX('[1]ATLIS Percentages'!E:E,MATCH($H:$H&amp;" "&amp;$F:$F,'[1]ATLIS Percentages'!$A:$A,0)),
G267="STAR",INDEX('[1]ATLIS Percentages'!F:F,MATCH($H:$H&amp;" "&amp;$F:$F,'[1]ATLIS Percentages'!$A:$A,0)))</f>
        <v>0</v>
      </c>
      <c r="J267" s="31">
        <f t="shared" si="22"/>
        <v>0</v>
      </c>
      <c r="K267" s="31">
        <f t="shared" si="23"/>
        <v>0</v>
      </c>
      <c r="L267" s="31">
        <f>INDEX('[1]IGT Calculation_1stHalf'!J:J,MATCH($B:$B&amp;"-"&amp;$H:$H&amp;"-"&amp;$F:$F&amp;"-"&amp;$G:$G,'[1]IGT Calculation_1stHalf'!A:A,0))</f>
        <v>0</v>
      </c>
      <c r="M267" s="31">
        <f>INDEX('[1]IGT Calculation_1stHalf'!K:K,MATCH(B:B&amp;"-"&amp;H:H&amp;"-"&amp;F:F&amp;"-"&amp;G:G,'[1]IGT Calculation_1stHalf'!A:A,0))</f>
        <v>0</v>
      </c>
      <c r="N267" s="37">
        <f t="shared" si="24"/>
        <v>0</v>
      </c>
      <c r="O267" s="38">
        <f t="shared" si="25"/>
        <v>0</v>
      </c>
    </row>
    <row r="268" spans="1:15" x14ac:dyDescent="0.25">
      <c r="A268" t="str">
        <f t="shared" si="21"/>
        <v>8J-Rural-Jefferson-STAR</v>
      </c>
      <c r="B268" s="4" t="s">
        <v>87</v>
      </c>
      <c r="C268" t="str">
        <f>INDEX('[1]Forecasting Data'!$C$1:$C$1321,MATCH(B:B,'[1]Forecasting Data'!$B$1:$B$1321,0))</f>
        <v>Molina Healthcare of Texas</v>
      </c>
      <c r="D268" s="28">
        <v>14120781.308265431</v>
      </c>
      <c r="E268" t="str">
        <f>INDEX('[1]Forecasting Data'!$F$1:$F$1321,MATCH(B:B,'[1]Forecasting Data'!$B$1:$B$1321,0))</f>
        <v>Molina Healthcare of Texas</v>
      </c>
      <c r="F268" t="str">
        <f>INDEX('[1]Forecasting Data'!$G$1:$G$1321,MATCH(B:B,'[1]Forecasting Data'!$B$1:$B$1321,0))</f>
        <v>Jefferson</v>
      </c>
      <c r="G268" t="str">
        <f>INDEX('[1]Forecasting Data'!$H$1:$H$1321,MATCH(B:B,'[1]Forecasting Data'!$B$1:$B$1321,0))</f>
        <v>STAR</v>
      </c>
      <c r="H268" t="s">
        <v>121</v>
      </c>
      <c r="I268" s="30">
        <f>_xlfn.IFS(G268="STAR Kids",INDEX('[1]ATLIS Percentages'!D:D,MATCH($H:$H&amp;" "&amp;$F:$F,'[1]ATLIS Percentages'!$A:$A,0)),
G268="STAR+PLUS",INDEX('[1]ATLIS Percentages'!E:E,MATCH($H:$H&amp;" "&amp;$F:$F,'[1]ATLIS Percentages'!$A:$A,0)),
G268="STAR",INDEX('[1]ATLIS Percentages'!F:F,MATCH($H:$H&amp;" "&amp;$F:$F,'[1]ATLIS Percentages'!$A:$A,0)))</f>
        <v>0</v>
      </c>
      <c r="J268" s="31">
        <f t="shared" si="22"/>
        <v>0</v>
      </c>
      <c r="K268" s="31">
        <f t="shared" si="23"/>
        <v>0</v>
      </c>
      <c r="L268" s="31">
        <f>INDEX('[1]IGT Calculation_1stHalf'!J:J,MATCH($B:$B&amp;"-"&amp;$H:$H&amp;"-"&amp;$F:$F&amp;"-"&amp;$G:$G,'[1]IGT Calculation_1stHalf'!A:A,0))</f>
        <v>0</v>
      </c>
      <c r="M268" s="31">
        <f>INDEX('[1]IGT Calculation_1stHalf'!K:K,MATCH(B:B&amp;"-"&amp;H:H&amp;"-"&amp;F:F&amp;"-"&amp;G:G,'[1]IGT Calculation_1stHalf'!A:A,0))</f>
        <v>0</v>
      </c>
      <c r="N268" s="37">
        <f t="shared" si="24"/>
        <v>0</v>
      </c>
      <c r="O268" s="38">
        <f t="shared" si="25"/>
        <v>0</v>
      </c>
    </row>
    <row r="269" spans="1:15" x14ac:dyDescent="0.25">
      <c r="A269" t="str">
        <f t="shared" si="21"/>
        <v>8K-Rural-Jefferson-STAR</v>
      </c>
      <c r="B269" s="4" t="s">
        <v>57</v>
      </c>
      <c r="C269" t="str">
        <f>INDEX('[1]Forecasting Data'!$C$1:$C$1321,MATCH(B:B,'[1]Forecasting Data'!$B$1:$B$1321,0))</f>
        <v>Texas Children's Health Plan</v>
      </c>
      <c r="D269" s="28">
        <v>125641431.45384739</v>
      </c>
      <c r="E269" t="str">
        <f>INDEX('[1]Forecasting Data'!$F$1:$F$1321,MATCH(B:B,'[1]Forecasting Data'!$B$1:$B$1321,0))</f>
        <v>Texas Children's Health Plan</v>
      </c>
      <c r="F269" t="str">
        <f>INDEX('[1]Forecasting Data'!$G$1:$G$1321,MATCH(B:B,'[1]Forecasting Data'!$B$1:$B$1321,0))</f>
        <v>Jefferson</v>
      </c>
      <c r="G269" t="str">
        <f>INDEX('[1]Forecasting Data'!$H$1:$H$1321,MATCH(B:B,'[1]Forecasting Data'!$B$1:$B$1321,0))</f>
        <v>STAR</v>
      </c>
      <c r="H269" t="s">
        <v>121</v>
      </c>
      <c r="I269" s="30">
        <f>_xlfn.IFS(G269="STAR Kids",INDEX('[1]ATLIS Percentages'!D:D,MATCH($H:$H&amp;" "&amp;$F:$F,'[1]ATLIS Percentages'!$A:$A,0)),
G269="STAR+PLUS",INDEX('[1]ATLIS Percentages'!E:E,MATCH($H:$H&amp;" "&amp;$F:$F,'[1]ATLIS Percentages'!$A:$A,0)),
G269="STAR",INDEX('[1]ATLIS Percentages'!F:F,MATCH($H:$H&amp;" "&amp;$F:$F,'[1]ATLIS Percentages'!$A:$A,0)))</f>
        <v>0</v>
      </c>
      <c r="J269" s="31">
        <f t="shared" si="22"/>
        <v>0</v>
      </c>
      <c r="K269" s="31">
        <f t="shared" si="23"/>
        <v>0</v>
      </c>
      <c r="L269" s="31">
        <f>INDEX('[1]IGT Calculation_1stHalf'!J:J,MATCH($B:$B&amp;"-"&amp;$H:$H&amp;"-"&amp;$F:$F&amp;"-"&amp;$G:$G,'[1]IGT Calculation_1stHalf'!A:A,0))</f>
        <v>0</v>
      </c>
      <c r="M269" s="31">
        <f>INDEX('[1]IGT Calculation_1stHalf'!K:K,MATCH(B:B&amp;"-"&amp;H:H&amp;"-"&amp;F:F&amp;"-"&amp;G:G,'[1]IGT Calculation_1stHalf'!A:A,0))</f>
        <v>0</v>
      </c>
      <c r="N269" s="37">
        <f t="shared" si="24"/>
        <v>0</v>
      </c>
      <c r="O269" s="38">
        <f t="shared" si="25"/>
        <v>0</v>
      </c>
    </row>
    <row r="270" spans="1:15" x14ac:dyDescent="0.25">
      <c r="A270" t="str">
        <f t="shared" si="21"/>
        <v>8L-Rural-Jefferson-STAR</v>
      </c>
      <c r="B270" s="4" t="s">
        <v>86</v>
      </c>
      <c r="C270" t="str">
        <f>INDEX('[1]Forecasting Data'!$C$1:$C$1321,MATCH(B:B,'[1]Forecasting Data'!$B$1:$B$1321,0))</f>
        <v>UnitedHealthCare Community Plan</v>
      </c>
      <c r="D270" s="28">
        <v>75264292.34095858</v>
      </c>
      <c r="E270" t="str">
        <f>INDEX('[1]Forecasting Data'!$F$1:$F$1321,MATCH(B:B,'[1]Forecasting Data'!$B$1:$B$1321,0))</f>
        <v>UnitedHealthCare Community Plan</v>
      </c>
      <c r="F270" t="str">
        <f>INDEX('[1]Forecasting Data'!$G$1:$G$1321,MATCH(B:B,'[1]Forecasting Data'!$B$1:$B$1321,0))</f>
        <v>Jefferson</v>
      </c>
      <c r="G270" t="str">
        <f>INDEX('[1]Forecasting Data'!$H$1:$H$1321,MATCH(B:B,'[1]Forecasting Data'!$B$1:$B$1321,0))</f>
        <v>STAR</v>
      </c>
      <c r="H270" t="s">
        <v>121</v>
      </c>
      <c r="I270" s="30">
        <f>_xlfn.IFS(G270="STAR Kids",INDEX('[1]ATLIS Percentages'!D:D,MATCH($H:$H&amp;" "&amp;$F:$F,'[1]ATLIS Percentages'!$A:$A,0)),
G270="STAR+PLUS",INDEX('[1]ATLIS Percentages'!E:E,MATCH($H:$H&amp;" "&amp;$F:$F,'[1]ATLIS Percentages'!$A:$A,0)),
G270="STAR",INDEX('[1]ATLIS Percentages'!F:F,MATCH($H:$H&amp;" "&amp;$F:$F,'[1]ATLIS Percentages'!$A:$A,0)))</f>
        <v>0</v>
      </c>
      <c r="J270" s="31">
        <f t="shared" si="22"/>
        <v>0</v>
      </c>
      <c r="K270" s="31">
        <f t="shared" si="23"/>
        <v>0</v>
      </c>
      <c r="L270" s="31">
        <f>INDEX('[1]IGT Calculation_1stHalf'!J:J,MATCH($B:$B&amp;"-"&amp;$H:$H&amp;"-"&amp;$F:$F&amp;"-"&amp;$G:$G,'[1]IGT Calculation_1stHalf'!A:A,0))</f>
        <v>0</v>
      </c>
      <c r="M270" s="31">
        <f>INDEX('[1]IGT Calculation_1stHalf'!K:K,MATCH(B:B&amp;"-"&amp;H:H&amp;"-"&amp;F:F&amp;"-"&amp;G:G,'[1]IGT Calculation_1stHalf'!A:A,0))</f>
        <v>0</v>
      </c>
      <c r="N270" s="37">
        <f t="shared" si="24"/>
        <v>0</v>
      </c>
      <c r="O270" s="38">
        <f t="shared" si="25"/>
        <v>0</v>
      </c>
    </row>
    <row r="271" spans="1:15" x14ac:dyDescent="0.25">
      <c r="A271" t="str">
        <f t="shared" si="21"/>
        <v>8R-Rural-Jefferson-STAR+PLUS</v>
      </c>
      <c r="B271" s="4" t="s">
        <v>35</v>
      </c>
      <c r="C271" t="str">
        <f>INDEX('[1]Forecasting Data'!$C$1:$C$1321,MATCH(B:B,'[1]Forecasting Data'!$B$1:$B$1321,0))</f>
        <v>Wellpoint</v>
      </c>
      <c r="D271" s="28">
        <v>171099617.8477461</v>
      </c>
      <c r="E271" t="str">
        <f>INDEX('[1]Forecasting Data'!$F$1:$F$1321,MATCH(B:B,'[1]Forecasting Data'!$B$1:$B$1321,0))</f>
        <v>Wellpoint</v>
      </c>
      <c r="F271" t="str">
        <f>INDEX('[1]Forecasting Data'!$G$1:$G$1321,MATCH(B:B,'[1]Forecasting Data'!$B$1:$B$1321,0))</f>
        <v>Jefferson</v>
      </c>
      <c r="G271" t="str">
        <f>INDEX('[1]Forecasting Data'!$H$1:$H$1321,MATCH(B:B,'[1]Forecasting Data'!$B$1:$B$1321,0))</f>
        <v>STAR+PLUS</v>
      </c>
      <c r="H271" t="s">
        <v>121</v>
      </c>
      <c r="I271" s="30">
        <f>_xlfn.IFS(G271="STAR Kids",INDEX('[1]ATLIS Percentages'!D:D,MATCH($H:$H&amp;" "&amp;$F:$F,'[1]ATLIS Percentages'!$A:$A,0)),
G271="STAR+PLUS",INDEX('[1]ATLIS Percentages'!E:E,MATCH($H:$H&amp;" "&amp;$F:$F,'[1]ATLIS Percentages'!$A:$A,0)),
G271="STAR",INDEX('[1]ATLIS Percentages'!F:F,MATCH($H:$H&amp;" "&amp;$F:$F,'[1]ATLIS Percentages'!$A:$A,0)))</f>
        <v>5.1078681322954192E-3</v>
      </c>
      <c r="J271" s="31">
        <f t="shared" si="22"/>
        <v>873954.29</v>
      </c>
      <c r="K271" s="31">
        <f t="shared" si="23"/>
        <v>377453.87</v>
      </c>
      <c r="L271" s="31">
        <f>INDEX('[1]IGT Calculation_1stHalf'!J:J,MATCH($B:$B&amp;"-"&amp;$H:$H&amp;"-"&amp;$F:$F&amp;"-"&amp;$G:$G,'[1]IGT Calculation_1stHalf'!A:A,0))</f>
        <v>445476.31</v>
      </c>
      <c r="M271" s="31">
        <f>INDEX('[1]IGT Calculation_1stHalf'!K:K,MATCH(B:B&amp;"-"&amp;H:H&amp;"-"&amp;F:F&amp;"-"&amp;G:G,'[1]IGT Calculation_1stHalf'!A:A,0))</f>
        <v>192397.65</v>
      </c>
      <c r="N271" s="37">
        <f t="shared" si="24"/>
        <v>428477.98</v>
      </c>
      <c r="O271" s="38">
        <f t="shared" si="25"/>
        <v>185056.21</v>
      </c>
    </row>
    <row r="272" spans="1:15" x14ac:dyDescent="0.25">
      <c r="A272" t="str">
        <f t="shared" si="21"/>
        <v>8S-Rural-Jefferson-STAR+PLUS</v>
      </c>
      <c r="B272" s="4" t="s">
        <v>30</v>
      </c>
      <c r="C272" t="str">
        <f>INDEX('[1]Forecasting Data'!$C$1:$C$1321,MATCH(B:B,'[1]Forecasting Data'!$B$1:$B$1321,0))</f>
        <v>UnitedHealthCare Community Plan</v>
      </c>
      <c r="D272" s="28">
        <v>0</v>
      </c>
      <c r="E272" t="str">
        <f>INDEX('[1]Forecasting Data'!$F$1:$F$1321,MATCH(B:B,'[1]Forecasting Data'!$B$1:$B$1321,0))</f>
        <v>UnitedHealthCare Community Plan</v>
      </c>
      <c r="F272" t="str">
        <f>INDEX('[1]Forecasting Data'!$G$1:$G$1321,MATCH(B:B,'[1]Forecasting Data'!$B$1:$B$1321,0))</f>
        <v>Jefferson</v>
      </c>
      <c r="G272" t="str">
        <f>INDEX('[1]Forecasting Data'!$H$1:$H$1321,MATCH(B:B,'[1]Forecasting Data'!$B$1:$B$1321,0))</f>
        <v>STAR+PLUS</v>
      </c>
      <c r="H272" t="s">
        <v>121</v>
      </c>
      <c r="I272" s="30">
        <f>_xlfn.IFS(G272="STAR Kids",INDEX('[1]ATLIS Percentages'!D:D,MATCH($H:$H&amp;" "&amp;$F:$F,'[1]ATLIS Percentages'!$A:$A,0)),
G272="STAR+PLUS",INDEX('[1]ATLIS Percentages'!E:E,MATCH($H:$H&amp;" "&amp;$F:$F,'[1]ATLIS Percentages'!$A:$A,0)),
G272="STAR",INDEX('[1]ATLIS Percentages'!F:F,MATCH($H:$H&amp;" "&amp;$F:$F,'[1]ATLIS Percentages'!$A:$A,0)))</f>
        <v>5.1078681322954192E-3</v>
      </c>
      <c r="J272" s="31">
        <f t="shared" si="22"/>
        <v>0</v>
      </c>
      <c r="K272" s="31">
        <f t="shared" si="23"/>
        <v>0</v>
      </c>
      <c r="L272" s="31">
        <f>INDEX('[1]IGT Calculation_1stHalf'!J:J,MATCH($B:$B&amp;"-"&amp;$H:$H&amp;"-"&amp;$F:$F&amp;"-"&amp;$G:$G,'[1]IGT Calculation_1stHalf'!A:A,0))</f>
        <v>0</v>
      </c>
      <c r="M272" s="31">
        <f>INDEX('[1]IGT Calculation_1stHalf'!K:K,MATCH(B:B&amp;"-"&amp;H:H&amp;"-"&amp;F:F&amp;"-"&amp;G:G,'[1]IGT Calculation_1stHalf'!A:A,0))</f>
        <v>0</v>
      </c>
      <c r="N272" s="37">
        <f t="shared" si="24"/>
        <v>0</v>
      </c>
      <c r="O272" s="38">
        <f t="shared" si="25"/>
        <v>0</v>
      </c>
    </row>
    <row r="273" spans="1:15" x14ac:dyDescent="0.25">
      <c r="A273" t="str">
        <f t="shared" si="21"/>
        <v>8T-Rural-Jefferson-STAR+PLUS</v>
      </c>
      <c r="B273" s="4" t="s">
        <v>27</v>
      </c>
      <c r="C273" t="str">
        <f>INDEX('[1]Forecasting Data'!$C$1:$C$1321,MATCH(B:B,'[1]Forecasting Data'!$B$1:$B$1321,0))</f>
        <v>Molina Healthcare of Texas</v>
      </c>
      <c r="D273" s="28">
        <v>170571811.50883949</v>
      </c>
      <c r="E273" t="str">
        <f>INDEX('[1]Forecasting Data'!$F$1:$F$1321,MATCH(B:B,'[1]Forecasting Data'!$B$1:$B$1321,0))</f>
        <v>Molina Healthcare of Texas</v>
      </c>
      <c r="F273" t="str">
        <f>INDEX('[1]Forecasting Data'!$G$1:$G$1321,MATCH(B:B,'[1]Forecasting Data'!$B$1:$B$1321,0))</f>
        <v>Jefferson</v>
      </c>
      <c r="G273" t="str">
        <f>INDEX('[1]Forecasting Data'!$H$1:$H$1321,MATCH(B:B,'[1]Forecasting Data'!$B$1:$B$1321,0))</f>
        <v>STAR+PLUS</v>
      </c>
      <c r="H273" t="s">
        <v>121</v>
      </c>
      <c r="I273" s="30">
        <f>_xlfn.IFS(G273="STAR Kids",INDEX('[1]ATLIS Percentages'!D:D,MATCH($H:$H&amp;" "&amp;$F:$F,'[1]ATLIS Percentages'!$A:$A,0)),
G273="STAR+PLUS",INDEX('[1]ATLIS Percentages'!E:E,MATCH($H:$H&amp;" "&amp;$F:$F,'[1]ATLIS Percentages'!$A:$A,0)),
G273="STAR",INDEX('[1]ATLIS Percentages'!F:F,MATCH($H:$H&amp;" "&amp;$F:$F,'[1]ATLIS Percentages'!$A:$A,0)))</f>
        <v>5.1078681322954192E-3</v>
      </c>
      <c r="J273" s="31">
        <f t="shared" si="22"/>
        <v>871258.32</v>
      </c>
      <c r="K273" s="31">
        <f t="shared" si="23"/>
        <v>376289.5</v>
      </c>
      <c r="L273" s="31">
        <f>INDEX('[1]IGT Calculation_1stHalf'!J:J,MATCH($B:$B&amp;"-"&amp;$H:$H&amp;"-"&amp;$F:$F&amp;"-"&amp;$G:$G,'[1]IGT Calculation_1stHalf'!A:A,0))</f>
        <v>438426.05</v>
      </c>
      <c r="M273" s="31">
        <f>INDEX('[1]IGT Calculation_1stHalf'!K:K,MATCH(B:B&amp;"-"&amp;H:H&amp;"-"&amp;F:F&amp;"-"&amp;G:G,'[1]IGT Calculation_1stHalf'!A:A,0))</f>
        <v>189352.7</v>
      </c>
      <c r="N273" s="37">
        <f t="shared" si="24"/>
        <v>432832.27</v>
      </c>
      <c r="O273" s="38">
        <f t="shared" si="25"/>
        <v>186936.79</v>
      </c>
    </row>
    <row r="274" spans="1:15" x14ac:dyDescent="0.25">
      <c r="A274" t="str">
        <f t="shared" si="21"/>
        <v>9F-Rural-DALLAS-STAR+PLUS</v>
      </c>
      <c r="B274" s="4" t="s">
        <v>96</v>
      </c>
      <c r="C274" t="str">
        <f>INDEX('[1]Forecasting Data'!$C$1:$C$1321,MATCH(B:B,'[1]Forecasting Data'!$B$1:$B$1321,0))</f>
        <v>Molina Healthcare of Texas</v>
      </c>
      <c r="D274" s="28">
        <v>726631295.57663906</v>
      </c>
      <c r="E274" t="str">
        <f>INDEX('[1]Forecasting Data'!$F$1:$F$1321,MATCH(B:B,'[1]Forecasting Data'!$B$1:$B$1321,0))</f>
        <v>Molina Healthcare of Texas</v>
      </c>
      <c r="F274" t="str">
        <f>INDEX('[1]Forecasting Data'!$G$1:$G$1321,MATCH(B:B,'[1]Forecasting Data'!$B$1:$B$1321,0))</f>
        <v>DALLAS</v>
      </c>
      <c r="G274" t="str">
        <f>INDEX('[1]Forecasting Data'!$H$1:$H$1321,MATCH(B:B,'[1]Forecasting Data'!$B$1:$B$1321,0))</f>
        <v>STAR+PLUS</v>
      </c>
      <c r="H274" t="s">
        <v>121</v>
      </c>
      <c r="I274" s="30">
        <f>_xlfn.IFS(G274="STAR Kids",INDEX('[1]ATLIS Percentages'!D:D,MATCH($H:$H&amp;" "&amp;$F:$F,'[1]ATLIS Percentages'!$A:$A,0)),
G274="STAR+PLUS",INDEX('[1]ATLIS Percentages'!E:E,MATCH($H:$H&amp;" "&amp;$F:$F,'[1]ATLIS Percentages'!$A:$A,0)),
G274="STAR",INDEX('[1]ATLIS Percentages'!F:F,MATCH($H:$H&amp;" "&amp;$F:$F,'[1]ATLIS Percentages'!$A:$A,0)))</f>
        <v>1.48497487347694E-4</v>
      </c>
      <c r="J274" s="31">
        <f t="shared" si="22"/>
        <v>107902.92</v>
      </c>
      <c r="K274" s="31">
        <f t="shared" si="23"/>
        <v>46602.41</v>
      </c>
      <c r="L274" s="31">
        <f>INDEX('[1]IGT Calculation_1stHalf'!J:J,MATCH($B:$B&amp;"-"&amp;$H:$H&amp;"-"&amp;$F:$F&amp;"-"&amp;$G:$G,'[1]IGT Calculation_1stHalf'!A:A,0))</f>
        <v>55117.68</v>
      </c>
      <c r="M274" s="31">
        <f>INDEX('[1]IGT Calculation_1stHalf'!K:K,MATCH(B:B&amp;"-"&amp;H:H&amp;"-"&amp;F:F&amp;"-"&amp;G:G,'[1]IGT Calculation_1stHalf'!A:A,0))</f>
        <v>23804.89</v>
      </c>
      <c r="N274" s="37">
        <f t="shared" si="24"/>
        <v>52785.24</v>
      </c>
      <c r="O274" s="38">
        <f t="shared" si="25"/>
        <v>22797.52</v>
      </c>
    </row>
    <row r="275" spans="1:15" x14ac:dyDescent="0.25">
      <c r="A275" t="str">
        <f t="shared" si="21"/>
        <v>9H-Rural-DALLAS-STAR+PLUS</v>
      </c>
      <c r="B275" s="4" t="s">
        <v>74</v>
      </c>
      <c r="C275" t="str">
        <f>INDEX('[1]Forecasting Data'!$C$1:$C$1321,MATCH(B:B,'[1]Forecasting Data'!$B$1:$B$1321,0))</f>
        <v>Superior Health Plan</v>
      </c>
      <c r="D275" s="28">
        <v>555596540.30856943</v>
      </c>
      <c r="E275" t="str">
        <f>INDEX('[1]Forecasting Data'!$F$1:$F$1321,MATCH(B:B,'[1]Forecasting Data'!$B$1:$B$1321,0))</f>
        <v>Superior Health Plan</v>
      </c>
      <c r="F275" t="str">
        <f>INDEX('[1]Forecasting Data'!$G$1:$G$1321,MATCH(B:B,'[1]Forecasting Data'!$B$1:$B$1321,0))</f>
        <v>DALLAS</v>
      </c>
      <c r="G275" t="str">
        <f>INDEX('[1]Forecasting Data'!$H$1:$H$1321,MATCH(B:B,'[1]Forecasting Data'!$B$1:$B$1321,0))</f>
        <v>STAR+PLUS</v>
      </c>
      <c r="H275" t="s">
        <v>121</v>
      </c>
      <c r="I275" s="30">
        <f>_xlfn.IFS(G275="STAR Kids",INDEX('[1]ATLIS Percentages'!D:D,MATCH($H:$H&amp;" "&amp;$F:$F,'[1]ATLIS Percentages'!$A:$A,0)),
G275="STAR+PLUS",INDEX('[1]ATLIS Percentages'!E:E,MATCH($H:$H&amp;" "&amp;$F:$F,'[1]ATLIS Percentages'!$A:$A,0)),
G275="STAR",INDEX('[1]ATLIS Percentages'!F:F,MATCH($H:$H&amp;" "&amp;$F:$F,'[1]ATLIS Percentages'!$A:$A,0)))</f>
        <v>1.48497487347694E-4</v>
      </c>
      <c r="J275" s="31">
        <f t="shared" si="22"/>
        <v>82504.69</v>
      </c>
      <c r="K275" s="31">
        <f t="shared" si="23"/>
        <v>35633.120000000003</v>
      </c>
      <c r="L275" s="31">
        <f>INDEX('[1]IGT Calculation_1stHalf'!J:J,MATCH($B:$B&amp;"-"&amp;$H:$H&amp;"-"&amp;$F:$F&amp;"-"&amp;$G:$G,'[1]IGT Calculation_1stHalf'!A:A,0))</f>
        <v>44119.98</v>
      </c>
      <c r="M275" s="31">
        <f>INDEX('[1]IGT Calculation_1stHalf'!K:K,MATCH(B:B&amp;"-"&amp;H:H&amp;"-"&amp;F:F&amp;"-"&amp;G:G,'[1]IGT Calculation_1stHalf'!A:A,0))</f>
        <v>19055.07</v>
      </c>
      <c r="N275" s="37">
        <f t="shared" si="24"/>
        <v>38384.71</v>
      </c>
      <c r="O275" s="38">
        <f t="shared" si="25"/>
        <v>16578.05</v>
      </c>
    </row>
    <row r="276" spans="1:15" x14ac:dyDescent="0.25">
      <c r="A276" t="str">
        <f t="shared" si="21"/>
        <v>C1-Rural-MRSA Central-STAR</v>
      </c>
      <c r="B276" s="4" t="s">
        <v>101</v>
      </c>
      <c r="C276" t="str">
        <f>INDEX('[1]Forecasting Data'!$C$1:$C$1321,MATCH(B:B,'[1]Forecasting Data'!$B$1:$B$1321,0))</f>
        <v>Wellpoint</v>
      </c>
      <c r="D276" s="28">
        <v>36135500.270875446</v>
      </c>
      <c r="E276" t="str">
        <f>INDEX('[1]Forecasting Data'!$F$1:$F$1321,MATCH(B:B,'[1]Forecasting Data'!$B$1:$B$1321,0))</f>
        <v>Wellpoint</v>
      </c>
      <c r="F276" t="str">
        <f>INDEX('[1]Forecasting Data'!$G$1:$G$1321,MATCH(B:B,'[1]Forecasting Data'!$B$1:$B$1321,0))</f>
        <v>MRSA Central</v>
      </c>
      <c r="G276" t="str">
        <f>INDEX('[1]Forecasting Data'!$H$1:$H$1321,MATCH(B:B,'[1]Forecasting Data'!$B$1:$B$1321,0))</f>
        <v>STAR</v>
      </c>
      <c r="H276" t="s">
        <v>121</v>
      </c>
      <c r="I276" s="30">
        <f>_xlfn.IFS(G276="STAR Kids",INDEX('[1]ATLIS Percentages'!D:D,MATCH($H:$H&amp;" "&amp;$F:$F,'[1]ATLIS Percentages'!$A:$A,0)),
G276="STAR+PLUS",INDEX('[1]ATLIS Percentages'!E:E,MATCH($H:$H&amp;" "&amp;$F:$F,'[1]ATLIS Percentages'!$A:$A,0)),
G276="STAR",INDEX('[1]ATLIS Percentages'!F:F,MATCH($H:$H&amp;" "&amp;$F:$F,'[1]ATLIS Percentages'!$A:$A,0)))</f>
        <v>0</v>
      </c>
      <c r="J276" s="31">
        <f t="shared" si="22"/>
        <v>0</v>
      </c>
      <c r="K276" s="31">
        <f t="shared" si="23"/>
        <v>0</v>
      </c>
      <c r="L276" s="31">
        <f>INDEX('[1]IGT Calculation_1stHalf'!J:J,MATCH($B:$B&amp;"-"&amp;$H:$H&amp;"-"&amp;$F:$F&amp;"-"&amp;$G:$G,'[1]IGT Calculation_1stHalf'!A:A,0))</f>
        <v>0</v>
      </c>
      <c r="M276" s="31">
        <f>INDEX('[1]IGT Calculation_1stHalf'!K:K,MATCH(B:B&amp;"-"&amp;H:H&amp;"-"&amp;F:F&amp;"-"&amp;G:G,'[1]IGT Calculation_1stHalf'!A:A,0))</f>
        <v>0</v>
      </c>
      <c r="N276" s="37">
        <f t="shared" si="24"/>
        <v>0</v>
      </c>
      <c r="O276" s="38">
        <f t="shared" si="25"/>
        <v>0</v>
      </c>
    </row>
    <row r="277" spans="1:15" x14ac:dyDescent="0.25">
      <c r="A277" t="str">
        <f t="shared" si="21"/>
        <v>C2-Rural-MRSA Central-STAR</v>
      </c>
      <c r="B277" s="4" t="s">
        <v>17</v>
      </c>
      <c r="C277" t="str">
        <f>INDEX('[1]Forecasting Data'!$C$1:$C$1321,MATCH(B:B,'[1]Forecasting Data'!$B$1:$B$1321,0))</f>
        <v>Superior Health Plan</v>
      </c>
      <c r="D277" s="28">
        <v>243925411.13753268</v>
      </c>
      <c r="E277" t="str">
        <f>INDEX('[1]Forecasting Data'!$F$1:$F$1321,MATCH(B:B,'[1]Forecasting Data'!$B$1:$B$1321,0))</f>
        <v>Superior Health Plan</v>
      </c>
      <c r="F277" t="str">
        <f>INDEX('[1]Forecasting Data'!$G$1:$G$1321,MATCH(B:B,'[1]Forecasting Data'!$B$1:$B$1321,0))</f>
        <v>MRSA Central</v>
      </c>
      <c r="G277" t="str">
        <f>INDEX('[1]Forecasting Data'!$H$1:$H$1321,MATCH(B:B,'[1]Forecasting Data'!$B$1:$B$1321,0))</f>
        <v>STAR</v>
      </c>
      <c r="H277" t="s">
        <v>121</v>
      </c>
      <c r="I277" s="30">
        <f>_xlfn.IFS(G277="STAR Kids",INDEX('[1]ATLIS Percentages'!D:D,MATCH($H:$H&amp;" "&amp;$F:$F,'[1]ATLIS Percentages'!$A:$A,0)),
G277="STAR+PLUS",INDEX('[1]ATLIS Percentages'!E:E,MATCH($H:$H&amp;" "&amp;$F:$F,'[1]ATLIS Percentages'!$A:$A,0)),
G277="STAR",INDEX('[1]ATLIS Percentages'!F:F,MATCH($H:$H&amp;" "&amp;$F:$F,'[1]ATLIS Percentages'!$A:$A,0)))</f>
        <v>0</v>
      </c>
      <c r="J277" s="31">
        <f t="shared" si="22"/>
        <v>0</v>
      </c>
      <c r="K277" s="31">
        <f t="shared" si="23"/>
        <v>0</v>
      </c>
      <c r="L277" s="31">
        <f>INDEX('[1]IGT Calculation_1stHalf'!J:J,MATCH($B:$B&amp;"-"&amp;$H:$H&amp;"-"&amp;$F:$F&amp;"-"&amp;$G:$G,'[1]IGT Calculation_1stHalf'!A:A,0))</f>
        <v>0</v>
      </c>
      <c r="M277" s="31">
        <f>INDEX('[1]IGT Calculation_1stHalf'!K:K,MATCH(B:B&amp;"-"&amp;H:H&amp;"-"&amp;F:F&amp;"-"&amp;G:G,'[1]IGT Calculation_1stHalf'!A:A,0))</f>
        <v>0</v>
      </c>
      <c r="N277" s="37">
        <f t="shared" si="24"/>
        <v>0</v>
      </c>
      <c r="O277" s="38">
        <f t="shared" si="25"/>
        <v>0</v>
      </c>
    </row>
    <row r="278" spans="1:15" x14ac:dyDescent="0.25">
      <c r="A278" t="str">
        <f t="shared" si="21"/>
        <v>C3-Rural-MRSA Central-STAR</v>
      </c>
      <c r="B278" s="4" t="s">
        <v>36</v>
      </c>
      <c r="C278" t="str">
        <f>INDEX('[1]Forecasting Data'!$C$1:$C$1321,MATCH(B:B,'[1]Forecasting Data'!$B$1:$B$1321,0))</f>
        <v>RightCare from Scott and White Health Plan</v>
      </c>
      <c r="D278" s="28">
        <v>130808144.27970466</v>
      </c>
      <c r="E278" t="str">
        <f>INDEX('[1]Forecasting Data'!$F$1:$F$1321,MATCH(B:B,'[1]Forecasting Data'!$B$1:$B$1321,0))</f>
        <v>RightCare from Scott and White Health Plan</v>
      </c>
      <c r="F278" t="str">
        <f>INDEX('[1]Forecasting Data'!$G$1:$G$1321,MATCH(B:B,'[1]Forecasting Data'!$B$1:$B$1321,0))</f>
        <v>MRSA Central</v>
      </c>
      <c r="G278" t="str">
        <f>INDEX('[1]Forecasting Data'!$H$1:$H$1321,MATCH(B:B,'[1]Forecasting Data'!$B$1:$B$1321,0))</f>
        <v>STAR</v>
      </c>
      <c r="H278" t="s">
        <v>121</v>
      </c>
      <c r="I278" s="30">
        <f>_xlfn.IFS(G278="STAR Kids",INDEX('[1]ATLIS Percentages'!D:D,MATCH($H:$H&amp;" "&amp;$F:$F,'[1]ATLIS Percentages'!$A:$A,0)),
G278="STAR+PLUS",INDEX('[1]ATLIS Percentages'!E:E,MATCH($H:$H&amp;" "&amp;$F:$F,'[1]ATLIS Percentages'!$A:$A,0)),
G278="STAR",INDEX('[1]ATLIS Percentages'!F:F,MATCH($H:$H&amp;" "&amp;$F:$F,'[1]ATLIS Percentages'!$A:$A,0)))</f>
        <v>0</v>
      </c>
      <c r="J278" s="31">
        <f t="shared" si="22"/>
        <v>0</v>
      </c>
      <c r="K278" s="31">
        <f t="shared" si="23"/>
        <v>0</v>
      </c>
      <c r="L278" s="31">
        <f>INDEX('[1]IGT Calculation_1stHalf'!J:J,MATCH($B:$B&amp;"-"&amp;$H:$H&amp;"-"&amp;$F:$F&amp;"-"&amp;$G:$G,'[1]IGT Calculation_1stHalf'!A:A,0))</f>
        <v>0</v>
      </c>
      <c r="M278" s="31">
        <f>INDEX('[1]IGT Calculation_1stHalf'!K:K,MATCH(B:B&amp;"-"&amp;H:H&amp;"-"&amp;F:F&amp;"-"&amp;G:G,'[1]IGT Calculation_1stHalf'!A:A,0))</f>
        <v>0</v>
      </c>
      <c r="N278" s="37">
        <f t="shared" si="24"/>
        <v>0</v>
      </c>
      <c r="O278" s="38">
        <f t="shared" si="25"/>
        <v>0</v>
      </c>
    </row>
    <row r="279" spans="1:15" x14ac:dyDescent="0.25">
      <c r="A279" t="str">
        <f t="shared" si="21"/>
        <v>C4-Rural-MRSA Central-STAR+PLUS</v>
      </c>
      <c r="B279" s="4" t="s">
        <v>34</v>
      </c>
      <c r="C279" t="str">
        <f>INDEX('[1]Forecasting Data'!$C$1:$C$1321,MATCH(B:B,'[1]Forecasting Data'!$B$1:$B$1321,0))</f>
        <v>Superior Health Plan</v>
      </c>
      <c r="D279" s="28">
        <v>272244210.99043924</v>
      </c>
      <c r="E279" t="str">
        <f>INDEX('[1]Forecasting Data'!$F$1:$F$1321,MATCH(B:B,'[1]Forecasting Data'!$B$1:$B$1321,0))</f>
        <v>Superior Health Plan</v>
      </c>
      <c r="F279" t="str">
        <f>INDEX('[1]Forecasting Data'!$G$1:$G$1321,MATCH(B:B,'[1]Forecasting Data'!$B$1:$B$1321,0))</f>
        <v>MRSA Central</v>
      </c>
      <c r="G279" t="str">
        <f>INDEX('[1]Forecasting Data'!$H$1:$H$1321,MATCH(B:B,'[1]Forecasting Data'!$B$1:$B$1321,0))</f>
        <v>STAR+PLUS</v>
      </c>
      <c r="H279" t="s">
        <v>121</v>
      </c>
      <c r="I279" s="30">
        <f>_xlfn.IFS(G279="STAR Kids",INDEX('[1]ATLIS Percentages'!D:D,MATCH($H:$H&amp;" "&amp;$F:$F,'[1]ATLIS Percentages'!$A:$A,0)),
G279="STAR+PLUS",INDEX('[1]ATLIS Percentages'!E:E,MATCH($H:$H&amp;" "&amp;$F:$F,'[1]ATLIS Percentages'!$A:$A,0)),
G279="STAR",INDEX('[1]ATLIS Percentages'!F:F,MATCH($H:$H&amp;" "&amp;$F:$F,'[1]ATLIS Percentages'!$A:$A,0)))</f>
        <v>9.3389348163423411E-3</v>
      </c>
      <c r="J279" s="31">
        <f t="shared" si="22"/>
        <v>2542470.94</v>
      </c>
      <c r="K279" s="31">
        <f t="shared" si="23"/>
        <v>1098072.8600000001</v>
      </c>
      <c r="L279" s="31">
        <f>INDEX('[1]IGT Calculation_1stHalf'!J:J,MATCH($B:$B&amp;"-"&amp;$H:$H&amp;"-"&amp;$F:$F&amp;"-"&amp;$G:$G,'[1]IGT Calculation_1stHalf'!A:A,0))</f>
        <v>1310398.8899999999</v>
      </c>
      <c r="M279" s="31">
        <f>INDEX('[1]IGT Calculation_1stHalf'!K:K,MATCH(B:B&amp;"-"&amp;H:H&amp;"-"&amp;F:F&amp;"-"&amp;G:G,'[1]IGT Calculation_1stHalf'!A:A,0))</f>
        <v>565950.80000000005</v>
      </c>
      <c r="N279" s="37">
        <f t="shared" si="24"/>
        <v>1232072.05</v>
      </c>
      <c r="O279" s="38">
        <f t="shared" si="25"/>
        <v>532122.06000000006</v>
      </c>
    </row>
    <row r="280" spans="1:15" x14ac:dyDescent="0.25">
      <c r="A280" t="str">
        <f t="shared" si="21"/>
        <v>C5-Rural-MRSA Central-STAR+PLUS</v>
      </c>
      <c r="B280" s="4" t="s">
        <v>83</v>
      </c>
      <c r="C280" t="str">
        <f>INDEX('[1]Forecasting Data'!$C$1:$C$1321,MATCH(B:B,'[1]Forecasting Data'!$B$1:$B$1321,0))</f>
        <v>UnitedHealthCare Community Plan</v>
      </c>
      <c r="D280" s="28">
        <v>289389476.88540822</v>
      </c>
      <c r="E280" t="str">
        <f>INDEX('[1]Forecasting Data'!$F$1:$F$1321,MATCH(B:B,'[1]Forecasting Data'!$B$1:$B$1321,0))</f>
        <v>UnitedHealthCare Community Plan</v>
      </c>
      <c r="F280" t="str">
        <f>INDEX('[1]Forecasting Data'!$G$1:$G$1321,MATCH(B:B,'[1]Forecasting Data'!$B$1:$B$1321,0))</f>
        <v>MRSA Central</v>
      </c>
      <c r="G280" t="str">
        <f>INDEX('[1]Forecasting Data'!$H$1:$H$1321,MATCH(B:B,'[1]Forecasting Data'!$B$1:$B$1321,0))</f>
        <v>STAR+PLUS</v>
      </c>
      <c r="H280" t="s">
        <v>121</v>
      </c>
      <c r="I280" s="30">
        <f>_xlfn.IFS(G280="STAR Kids",INDEX('[1]ATLIS Percentages'!D:D,MATCH($H:$H&amp;" "&amp;$F:$F,'[1]ATLIS Percentages'!$A:$A,0)),
G280="STAR+PLUS",INDEX('[1]ATLIS Percentages'!E:E,MATCH($H:$H&amp;" "&amp;$F:$F,'[1]ATLIS Percentages'!$A:$A,0)),
G280="STAR",INDEX('[1]ATLIS Percentages'!F:F,MATCH($H:$H&amp;" "&amp;$F:$F,'[1]ATLIS Percentages'!$A:$A,0)))</f>
        <v>9.3389348163423411E-3</v>
      </c>
      <c r="J280" s="31">
        <f t="shared" si="22"/>
        <v>2702589.46</v>
      </c>
      <c r="K280" s="31">
        <f t="shared" si="23"/>
        <v>1167226.77</v>
      </c>
      <c r="L280" s="31">
        <f>INDEX('[1]IGT Calculation_1stHalf'!J:J,MATCH($B:$B&amp;"-"&amp;$H:$H&amp;"-"&amp;$F:$F&amp;"-"&amp;$G:$G,'[1]IGT Calculation_1stHalf'!A:A,0))</f>
        <v>1348457.44</v>
      </c>
      <c r="M280" s="31">
        <f>INDEX('[1]IGT Calculation_1stHalf'!K:K,MATCH(B:B&amp;"-"&amp;H:H&amp;"-"&amp;F:F&amp;"-"&amp;G:G,'[1]IGT Calculation_1stHalf'!A:A,0))</f>
        <v>582387.98</v>
      </c>
      <c r="N280" s="37">
        <f t="shared" si="24"/>
        <v>1354132.02</v>
      </c>
      <c r="O280" s="38">
        <f t="shared" si="25"/>
        <v>584838.79</v>
      </c>
    </row>
    <row r="281" spans="1:15" x14ac:dyDescent="0.25">
      <c r="A281" t="str">
        <f t="shared" si="21"/>
        <v>H1-Rural-Hidalgo-STAR</v>
      </c>
      <c r="B281" s="4" t="s">
        <v>98</v>
      </c>
      <c r="C281" t="str">
        <f>INDEX('[1]Forecasting Data'!$C$1:$C$1321,MATCH(B:B,'[1]Forecasting Data'!$B$1:$B$1321,0))</f>
        <v>UnitedHealthCare Community Plan</v>
      </c>
      <c r="D281" s="28">
        <v>134042872.25290932</v>
      </c>
      <c r="E281" t="str">
        <f>INDEX('[1]Forecasting Data'!$F$1:$F$1321,MATCH(B:B,'[1]Forecasting Data'!$B$1:$B$1321,0))</f>
        <v>UnitedHealthCare Community Plan</v>
      </c>
      <c r="F281" t="str">
        <f>INDEX('[1]Forecasting Data'!$G$1:$G$1321,MATCH(B:B,'[1]Forecasting Data'!$B$1:$B$1321,0))</f>
        <v>Hidalgo</v>
      </c>
      <c r="G281" t="str">
        <f>INDEX('[1]Forecasting Data'!$H$1:$H$1321,MATCH(B:B,'[1]Forecasting Data'!$B$1:$B$1321,0))</f>
        <v>STAR</v>
      </c>
      <c r="H281" t="s">
        <v>121</v>
      </c>
      <c r="I281" s="30">
        <f>_xlfn.IFS(G281="STAR Kids",INDEX('[1]ATLIS Percentages'!D:D,MATCH($H:$H&amp;" "&amp;$F:$F,'[1]ATLIS Percentages'!$A:$A,0)),
G281="STAR+PLUS",INDEX('[1]ATLIS Percentages'!E:E,MATCH($H:$H&amp;" "&amp;$F:$F,'[1]ATLIS Percentages'!$A:$A,0)),
G281="STAR",INDEX('[1]ATLIS Percentages'!F:F,MATCH($H:$H&amp;" "&amp;$F:$F,'[1]ATLIS Percentages'!$A:$A,0)))</f>
        <v>0</v>
      </c>
      <c r="J281" s="31">
        <f t="shared" si="22"/>
        <v>0</v>
      </c>
      <c r="K281" s="31">
        <f t="shared" si="23"/>
        <v>0</v>
      </c>
      <c r="L281" s="31">
        <f>INDEX('[1]IGT Calculation_1stHalf'!J:J,MATCH($B:$B&amp;"-"&amp;$H:$H&amp;"-"&amp;$F:$F&amp;"-"&amp;$G:$G,'[1]IGT Calculation_1stHalf'!A:A,0))</f>
        <v>0</v>
      </c>
      <c r="M281" s="31">
        <f>INDEX('[1]IGT Calculation_1stHalf'!K:K,MATCH(B:B&amp;"-"&amp;H:H&amp;"-"&amp;F:F&amp;"-"&amp;G:G,'[1]IGT Calculation_1stHalf'!A:A,0))</f>
        <v>0</v>
      </c>
      <c r="N281" s="37">
        <f t="shared" si="24"/>
        <v>0</v>
      </c>
      <c r="O281" s="38">
        <f t="shared" si="25"/>
        <v>0</v>
      </c>
    </row>
    <row r="282" spans="1:15" x14ac:dyDescent="0.25">
      <c r="A282" t="str">
        <f t="shared" si="21"/>
        <v>H2-Rural-Hidalgo-STAR</v>
      </c>
      <c r="B282" s="4" t="s">
        <v>79</v>
      </c>
      <c r="C282" t="str">
        <f>INDEX('[1]Forecasting Data'!$C$1:$C$1321,MATCH(B:B,'[1]Forecasting Data'!$B$1:$B$1321,0))</f>
        <v>Superior Health Plan</v>
      </c>
      <c r="D282" s="28">
        <v>508382541.51282746</v>
      </c>
      <c r="E282" t="str">
        <f>INDEX('[1]Forecasting Data'!$F$1:$F$1321,MATCH(B:B,'[1]Forecasting Data'!$B$1:$B$1321,0))</f>
        <v>Superior Health Plan</v>
      </c>
      <c r="F282" t="str">
        <f>INDEX('[1]Forecasting Data'!$G$1:$G$1321,MATCH(B:B,'[1]Forecasting Data'!$B$1:$B$1321,0))</f>
        <v>Hidalgo</v>
      </c>
      <c r="G282" t="str">
        <f>INDEX('[1]Forecasting Data'!$H$1:$H$1321,MATCH(B:B,'[1]Forecasting Data'!$B$1:$B$1321,0))</f>
        <v>STAR</v>
      </c>
      <c r="H282" t="s">
        <v>121</v>
      </c>
      <c r="I282" s="30">
        <f>_xlfn.IFS(G282="STAR Kids",INDEX('[1]ATLIS Percentages'!D:D,MATCH($H:$H&amp;" "&amp;$F:$F,'[1]ATLIS Percentages'!$A:$A,0)),
G282="STAR+PLUS",INDEX('[1]ATLIS Percentages'!E:E,MATCH($H:$H&amp;" "&amp;$F:$F,'[1]ATLIS Percentages'!$A:$A,0)),
G282="STAR",INDEX('[1]ATLIS Percentages'!F:F,MATCH($H:$H&amp;" "&amp;$F:$F,'[1]ATLIS Percentages'!$A:$A,0)))</f>
        <v>0</v>
      </c>
      <c r="J282" s="31">
        <f t="shared" si="22"/>
        <v>0</v>
      </c>
      <c r="K282" s="31">
        <f t="shared" si="23"/>
        <v>0</v>
      </c>
      <c r="L282" s="31">
        <f>INDEX('[1]IGT Calculation_1stHalf'!J:J,MATCH($B:$B&amp;"-"&amp;$H:$H&amp;"-"&amp;$F:$F&amp;"-"&amp;$G:$G,'[1]IGT Calculation_1stHalf'!A:A,0))</f>
        <v>0</v>
      </c>
      <c r="M282" s="31">
        <f>INDEX('[1]IGT Calculation_1stHalf'!K:K,MATCH(B:B&amp;"-"&amp;H:H&amp;"-"&amp;F:F&amp;"-"&amp;G:G,'[1]IGT Calculation_1stHalf'!A:A,0))</f>
        <v>0</v>
      </c>
      <c r="N282" s="37">
        <f t="shared" si="24"/>
        <v>0</v>
      </c>
      <c r="O282" s="38">
        <f t="shared" si="25"/>
        <v>0</v>
      </c>
    </row>
    <row r="283" spans="1:15" x14ac:dyDescent="0.25">
      <c r="A283" t="str">
        <f t="shared" si="21"/>
        <v>H3-Rural-Hidalgo-STAR</v>
      </c>
      <c r="B283" s="4" t="s">
        <v>65</v>
      </c>
      <c r="C283" t="str">
        <f>INDEX('[1]Forecasting Data'!$C$1:$C$1321,MATCH(B:B,'[1]Forecasting Data'!$B$1:$B$1321,0))</f>
        <v>Molina Healthcare of Texas</v>
      </c>
      <c r="D283" s="28">
        <v>116743009.00649284</v>
      </c>
      <c r="E283" t="str">
        <f>INDEX('[1]Forecasting Data'!$F$1:$F$1321,MATCH(B:B,'[1]Forecasting Data'!$B$1:$B$1321,0))</f>
        <v>Molina Healthcare of Texas</v>
      </c>
      <c r="F283" t="str">
        <f>INDEX('[1]Forecasting Data'!$G$1:$G$1321,MATCH(B:B,'[1]Forecasting Data'!$B$1:$B$1321,0))</f>
        <v>Hidalgo</v>
      </c>
      <c r="G283" t="str">
        <f>INDEX('[1]Forecasting Data'!$H$1:$H$1321,MATCH(B:B,'[1]Forecasting Data'!$B$1:$B$1321,0))</f>
        <v>STAR</v>
      </c>
      <c r="H283" t="s">
        <v>121</v>
      </c>
      <c r="I283" s="30">
        <f>_xlfn.IFS(G283="STAR Kids",INDEX('[1]ATLIS Percentages'!D:D,MATCH($H:$H&amp;" "&amp;$F:$F,'[1]ATLIS Percentages'!$A:$A,0)),
G283="STAR+PLUS",INDEX('[1]ATLIS Percentages'!E:E,MATCH($H:$H&amp;" "&amp;$F:$F,'[1]ATLIS Percentages'!$A:$A,0)),
G283="STAR",INDEX('[1]ATLIS Percentages'!F:F,MATCH($H:$H&amp;" "&amp;$F:$F,'[1]ATLIS Percentages'!$A:$A,0)))</f>
        <v>0</v>
      </c>
      <c r="J283" s="31">
        <f t="shared" si="22"/>
        <v>0</v>
      </c>
      <c r="K283" s="31">
        <f t="shared" si="23"/>
        <v>0</v>
      </c>
      <c r="L283" s="31">
        <f>INDEX('[1]IGT Calculation_1stHalf'!J:J,MATCH($B:$B&amp;"-"&amp;$H:$H&amp;"-"&amp;$F:$F&amp;"-"&amp;$G:$G,'[1]IGT Calculation_1stHalf'!A:A,0))</f>
        <v>0</v>
      </c>
      <c r="M283" s="31">
        <f>INDEX('[1]IGT Calculation_1stHalf'!K:K,MATCH(B:B&amp;"-"&amp;H:H&amp;"-"&amp;F:F&amp;"-"&amp;G:G,'[1]IGT Calculation_1stHalf'!A:A,0))</f>
        <v>0</v>
      </c>
      <c r="N283" s="37">
        <f t="shared" si="24"/>
        <v>0</v>
      </c>
      <c r="O283" s="38">
        <f t="shared" si="25"/>
        <v>0</v>
      </c>
    </row>
    <row r="284" spans="1:15" x14ac:dyDescent="0.25">
      <c r="A284" t="str">
        <f t="shared" si="21"/>
        <v>H4-Rural-Hidalgo-STAR</v>
      </c>
      <c r="B284" s="4" t="s">
        <v>81</v>
      </c>
      <c r="C284" t="str">
        <f>INDEX('[1]Forecasting Data'!$C$1:$C$1321,MATCH(B:B,'[1]Forecasting Data'!$B$1:$B$1321,0))</f>
        <v>Driscoll Children's Health Plan</v>
      </c>
      <c r="D284" s="28">
        <v>393432251.67237103</v>
      </c>
      <c r="E284" t="str">
        <f>INDEX('[1]Forecasting Data'!$F$1:$F$1321,MATCH(B:B,'[1]Forecasting Data'!$B$1:$B$1321,0))</f>
        <v>Driscoll Children's Health Plan</v>
      </c>
      <c r="F284" t="str">
        <f>INDEX('[1]Forecasting Data'!$G$1:$G$1321,MATCH(B:B,'[1]Forecasting Data'!$B$1:$B$1321,0))</f>
        <v>Hidalgo</v>
      </c>
      <c r="G284" t="str">
        <f>INDEX('[1]Forecasting Data'!$H$1:$H$1321,MATCH(B:B,'[1]Forecasting Data'!$B$1:$B$1321,0))</f>
        <v>STAR</v>
      </c>
      <c r="H284" t="s">
        <v>121</v>
      </c>
      <c r="I284" s="30">
        <f>_xlfn.IFS(G284="STAR Kids",INDEX('[1]ATLIS Percentages'!D:D,MATCH($H:$H&amp;" "&amp;$F:$F,'[1]ATLIS Percentages'!$A:$A,0)),
G284="STAR+PLUS",INDEX('[1]ATLIS Percentages'!E:E,MATCH($H:$H&amp;" "&amp;$F:$F,'[1]ATLIS Percentages'!$A:$A,0)),
G284="STAR",INDEX('[1]ATLIS Percentages'!F:F,MATCH($H:$H&amp;" "&amp;$F:$F,'[1]ATLIS Percentages'!$A:$A,0)))</f>
        <v>0</v>
      </c>
      <c r="J284" s="31">
        <f t="shared" si="22"/>
        <v>0</v>
      </c>
      <c r="K284" s="31">
        <f t="shared" si="23"/>
        <v>0</v>
      </c>
      <c r="L284" s="31">
        <f>INDEX('[1]IGT Calculation_1stHalf'!J:J,MATCH($B:$B&amp;"-"&amp;$H:$H&amp;"-"&amp;$F:$F&amp;"-"&amp;$G:$G,'[1]IGT Calculation_1stHalf'!A:A,0))</f>
        <v>0</v>
      </c>
      <c r="M284" s="31">
        <f>INDEX('[1]IGT Calculation_1stHalf'!K:K,MATCH(B:B&amp;"-"&amp;H:H&amp;"-"&amp;F:F&amp;"-"&amp;G:G,'[1]IGT Calculation_1stHalf'!A:A,0))</f>
        <v>0</v>
      </c>
      <c r="N284" s="37">
        <f t="shared" si="24"/>
        <v>0</v>
      </c>
      <c r="O284" s="38">
        <f t="shared" si="25"/>
        <v>0</v>
      </c>
    </row>
    <row r="285" spans="1:15" x14ac:dyDescent="0.25">
      <c r="A285" t="str">
        <f t="shared" si="21"/>
        <v>H5-Rural-Hidalgo-STAR+PLUS</v>
      </c>
      <c r="B285" s="4" t="s">
        <v>77</v>
      </c>
      <c r="C285" t="str">
        <f>INDEX('[1]Forecasting Data'!$C$1:$C$1321,MATCH(B:B,'[1]Forecasting Data'!$B$1:$B$1321,0))</f>
        <v>Superior Health Plan</v>
      </c>
      <c r="D285" s="28">
        <v>990594547.83890545</v>
      </c>
      <c r="E285" t="str">
        <f>INDEX('[1]Forecasting Data'!$F$1:$F$1321,MATCH(B:B,'[1]Forecasting Data'!$B$1:$B$1321,0))</f>
        <v>Superior Health Plan</v>
      </c>
      <c r="F285" t="str">
        <f>INDEX('[1]Forecasting Data'!$G$1:$G$1321,MATCH(B:B,'[1]Forecasting Data'!$B$1:$B$1321,0))</f>
        <v>Hidalgo</v>
      </c>
      <c r="G285" t="str">
        <f>INDEX('[1]Forecasting Data'!$H$1:$H$1321,MATCH(B:B,'[1]Forecasting Data'!$B$1:$B$1321,0))</f>
        <v>STAR+PLUS</v>
      </c>
      <c r="H285" t="s">
        <v>121</v>
      </c>
      <c r="I285" s="30">
        <f>_xlfn.IFS(G285="STAR Kids",INDEX('[1]ATLIS Percentages'!D:D,MATCH($H:$H&amp;" "&amp;$F:$F,'[1]ATLIS Percentages'!$A:$A,0)),
G285="STAR+PLUS",INDEX('[1]ATLIS Percentages'!E:E,MATCH($H:$H&amp;" "&amp;$F:$F,'[1]ATLIS Percentages'!$A:$A,0)),
G285="STAR",INDEX('[1]ATLIS Percentages'!F:F,MATCH($H:$H&amp;" "&amp;$F:$F,'[1]ATLIS Percentages'!$A:$A,0)))</f>
        <v>7.4862985810295003E-4</v>
      </c>
      <c r="J285" s="31">
        <f t="shared" si="22"/>
        <v>741588.66</v>
      </c>
      <c r="K285" s="31">
        <f t="shared" si="23"/>
        <v>320286.21000000002</v>
      </c>
      <c r="L285" s="31">
        <f>INDEX('[1]IGT Calculation_1stHalf'!J:J,MATCH($B:$B&amp;"-"&amp;$H:$H&amp;"-"&amp;$F:$F&amp;"-"&amp;$G:$G,'[1]IGT Calculation_1stHalf'!A:A,0))</f>
        <v>371187.71</v>
      </c>
      <c r="M285" s="31">
        <f>INDEX('[1]IGT Calculation_1stHalf'!K:K,MATCH(B:B&amp;"-"&amp;H:H&amp;"-"&amp;F:F&amp;"-"&amp;G:G,'[1]IGT Calculation_1stHalf'!A:A,0))</f>
        <v>160313</v>
      </c>
      <c r="N285" s="37">
        <f t="shared" si="24"/>
        <v>370400.95</v>
      </c>
      <c r="O285" s="38">
        <f t="shared" si="25"/>
        <v>159973.21</v>
      </c>
    </row>
    <row r="286" spans="1:15" x14ac:dyDescent="0.25">
      <c r="A286" t="str">
        <f t="shared" si="21"/>
        <v>H6-Rural-Hidalgo-STAR+PLUS</v>
      </c>
      <c r="B286" s="4" t="s">
        <v>84</v>
      </c>
      <c r="C286" t="str">
        <f>INDEX('[1]Forecasting Data'!$C$1:$C$1321,MATCH(B:B,'[1]Forecasting Data'!$B$1:$B$1321,0))</f>
        <v>Molina Healthcare of Texas</v>
      </c>
      <c r="D286" s="28">
        <v>708250409.06864214</v>
      </c>
      <c r="E286" t="str">
        <f>INDEX('[1]Forecasting Data'!$F$1:$F$1321,MATCH(B:B,'[1]Forecasting Data'!$B$1:$B$1321,0))</f>
        <v>Molina Healthcare of Texas</v>
      </c>
      <c r="F286" t="str">
        <f>INDEX('[1]Forecasting Data'!$G$1:$G$1321,MATCH(B:B,'[1]Forecasting Data'!$B$1:$B$1321,0))</f>
        <v>Hidalgo</v>
      </c>
      <c r="G286" t="str">
        <f>INDEX('[1]Forecasting Data'!$H$1:$H$1321,MATCH(B:B,'[1]Forecasting Data'!$B$1:$B$1321,0))</f>
        <v>STAR+PLUS</v>
      </c>
      <c r="H286" t="s">
        <v>121</v>
      </c>
      <c r="I286" s="30">
        <f>_xlfn.IFS(G286="STAR Kids",INDEX('[1]ATLIS Percentages'!D:D,MATCH($H:$H&amp;" "&amp;$F:$F,'[1]ATLIS Percentages'!$A:$A,0)),
G286="STAR+PLUS",INDEX('[1]ATLIS Percentages'!E:E,MATCH($H:$H&amp;" "&amp;$F:$F,'[1]ATLIS Percentages'!$A:$A,0)),
G286="STAR",INDEX('[1]ATLIS Percentages'!F:F,MATCH($H:$H&amp;" "&amp;$F:$F,'[1]ATLIS Percentages'!$A:$A,0)))</f>
        <v>7.4862985810295003E-4</v>
      </c>
      <c r="J286" s="31">
        <f t="shared" si="22"/>
        <v>530217.4</v>
      </c>
      <c r="K286" s="31">
        <f t="shared" si="23"/>
        <v>228996.65</v>
      </c>
      <c r="L286" s="31">
        <f>INDEX('[1]IGT Calculation_1stHalf'!J:J,MATCH($B:$B&amp;"-"&amp;$H:$H&amp;"-"&amp;$F:$F&amp;"-"&amp;$G:$G,'[1]IGT Calculation_1stHalf'!A:A,0))</f>
        <v>277670.51</v>
      </c>
      <c r="M286" s="31">
        <f>INDEX('[1]IGT Calculation_1stHalf'!K:K,MATCH(B:B&amp;"-"&amp;H:H&amp;"-"&amp;F:F&amp;"-"&amp;G:G,'[1]IGT Calculation_1stHalf'!A:A,0))</f>
        <v>119923.67</v>
      </c>
      <c r="N286" s="37">
        <f t="shared" si="24"/>
        <v>252546.89</v>
      </c>
      <c r="O286" s="38">
        <f t="shared" si="25"/>
        <v>109072.98</v>
      </c>
    </row>
    <row r="287" spans="1:15" x14ac:dyDescent="0.25">
      <c r="A287" t="str">
        <f t="shared" si="21"/>
        <v>K1-Rural-Tarrant-STAR Kids</v>
      </c>
      <c r="B287" s="4" t="s">
        <v>112</v>
      </c>
      <c r="C287" t="str">
        <f>INDEX('[1]Forecasting Data'!$C$1:$C$1321,MATCH(B:B,'[1]Forecasting Data'!$B$1:$B$1321,0))</f>
        <v>AETNA</v>
      </c>
      <c r="D287" s="28">
        <v>114497976.54935698</v>
      </c>
      <c r="E287" t="str">
        <f>INDEX('[1]Forecasting Data'!$F$1:$F$1321,MATCH(B:B,'[1]Forecasting Data'!$B$1:$B$1321,0))</f>
        <v>AETNA</v>
      </c>
      <c r="F287" t="str">
        <f>INDEX('[1]Forecasting Data'!$G$1:$G$1321,MATCH(B:B,'[1]Forecasting Data'!$B$1:$B$1321,0))</f>
        <v>Tarrant</v>
      </c>
      <c r="G287" t="str">
        <f>INDEX('[1]Forecasting Data'!$H$1:$H$1321,MATCH(B:B,'[1]Forecasting Data'!$B$1:$B$1321,0))</f>
        <v>STAR Kids</v>
      </c>
      <c r="H287" t="s">
        <v>121</v>
      </c>
      <c r="I287" s="30">
        <f>_xlfn.IFS(G287="STAR Kids",INDEX('[1]ATLIS Percentages'!D:D,MATCH($H:$H&amp;" "&amp;$F:$F,'[1]ATLIS Percentages'!$A:$A,0)),
G287="STAR+PLUS",INDEX('[1]ATLIS Percentages'!E:E,MATCH($H:$H&amp;" "&amp;$F:$F,'[1]ATLIS Percentages'!$A:$A,0)),
G287="STAR",INDEX('[1]ATLIS Percentages'!F:F,MATCH($H:$H&amp;" "&amp;$F:$F,'[1]ATLIS Percentages'!$A:$A,0)))</f>
        <v>0</v>
      </c>
      <c r="J287" s="31">
        <f t="shared" si="22"/>
        <v>0</v>
      </c>
      <c r="K287" s="31">
        <f t="shared" si="23"/>
        <v>0</v>
      </c>
      <c r="L287" s="31">
        <f>INDEX('[1]IGT Calculation_1stHalf'!J:J,MATCH($B:$B&amp;"-"&amp;$H:$H&amp;"-"&amp;$F:$F&amp;"-"&amp;$G:$G,'[1]IGT Calculation_1stHalf'!A:A,0))</f>
        <v>0</v>
      </c>
      <c r="M287" s="31">
        <f>INDEX('[1]IGT Calculation_1stHalf'!K:K,MATCH(B:B&amp;"-"&amp;H:H&amp;"-"&amp;F:F&amp;"-"&amp;G:G,'[1]IGT Calculation_1stHalf'!A:A,0))</f>
        <v>0</v>
      </c>
      <c r="N287" s="37">
        <f t="shared" si="24"/>
        <v>0</v>
      </c>
      <c r="O287" s="38">
        <f t="shared" si="25"/>
        <v>0</v>
      </c>
    </row>
    <row r="288" spans="1:15" x14ac:dyDescent="0.25">
      <c r="A288" t="str">
        <f t="shared" si="21"/>
        <v>K2-Rural-Dallas-STAR Kids</v>
      </c>
      <c r="B288" s="4" t="s">
        <v>108</v>
      </c>
      <c r="C288" t="str">
        <f>INDEX('[1]Forecasting Data'!$C$1:$C$1321,MATCH(B:B,'[1]Forecasting Data'!$B$1:$B$1321,0))</f>
        <v>Wellpoint</v>
      </c>
      <c r="D288" s="28">
        <v>323307014.34906077</v>
      </c>
      <c r="E288" t="str">
        <f>INDEX('[1]Forecasting Data'!$F$1:$F$1321,MATCH(B:B,'[1]Forecasting Data'!$B$1:$B$1321,0))</f>
        <v>Wellpoint</v>
      </c>
      <c r="F288" t="str">
        <f>INDEX('[1]Forecasting Data'!$G$1:$G$1321,MATCH(B:B,'[1]Forecasting Data'!$B$1:$B$1321,0))</f>
        <v>Dallas</v>
      </c>
      <c r="G288" t="str">
        <f>INDEX('[1]Forecasting Data'!$H$1:$H$1321,MATCH(B:B,'[1]Forecasting Data'!$B$1:$B$1321,0))</f>
        <v>STAR Kids</v>
      </c>
      <c r="H288" t="s">
        <v>121</v>
      </c>
      <c r="I288" s="30">
        <f>_xlfn.IFS(G288="STAR Kids",INDEX('[1]ATLIS Percentages'!D:D,MATCH($H:$H&amp;" "&amp;$F:$F,'[1]ATLIS Percentages'!$A:$A,0)),
G288="STAR+PLUS",INDEX('[1]ATLIS Percentages'!E:E,MATCH($H:$H&amp;" "&amp;$F:$F,'[1]ATLIS Percentages'!$A:$A,0)),
G288="STAR",INDEX('[1]ATLIS Percentages'!F:F,MATCH($H:$H&amp;" "&amp;$F:$F,'[1]ATLIS Percentages'!$A:$A,0)))</f>
        <v>0</v>
      </c>
      <c r="J288" s="31">
        <f t="shared" si="22"/>
        <v>0</v>
      </c>
      <c r="K288" s="31">
        <f t="shared" si="23"/>
        <v>0</v>
      </c>
      <c r="L288" s="31">
        <f>INDEX('[1]IGT Calculation_1stHalf'!J:J,MATCH($B:$B&amp;"-"&amp;$H:$H&amp;"-"&amp;$F:$F&amp;"-"&amp;$G:$G,'[1]IGT Calculation_1stHalf'!A:A,0))</f>
        <v>0</v>
      </c>
      <c r="M288" s="31">
        <f>INDEX('[1]IGT Calculation_1stHalf'!K:K,MATCH(B:B&amp;"-"&amp;H:H&amp;"-"&amp;F:F&amp;"-"&amp;G:G,'[1]IGT Calculation_1stHalf'!A:A,0))</f>
        <v>0</v>
      </c>
      <c r="N288" s="37">
        <f t="shared" si="24"/>
        <v>0</v>
      </c>
      <c r="O288" s="38">
        <f t="shared" si="25"/>
        <v>0</v>
      </c>
    </row>
    <row r="289" spans="1:15" x14ac:dyDescent="0.25">
      <c r="A289" t="str">
        <f t="shared" si="21"/>
        <v>K3-Rural-El Paso-STAR Kids</v>
      </c>
      <c r="B289" s="4" t="s">
        <v>55</v>
      </c>
      <c r="C289" t="str">
        <f>INDEX('[1]Forecasting Data'!$C$1:$C$1321,MATCH(B:B,'[1]Forecasting Data'!$B$1:$B$1321,0))</f>
        <v>Wellpoint</v>
      </c>
      <c r="D289" s="28">
        <v>26751922.355384324</v>
      </c>
      <c r="E289" t="str">
        <f>INDEX('[1]Forecasting Data'!$F$1:$F$1321,MATCH(B:B,'[1]Forecasting Data'!$B$1:$B$1321,0))</f>
        <v>Wellpoint</v>
      </c>
      <c r="F289" t="str">
        <f>INDEX('[1]Forecasting Data'!$G$1:$G$1321,MATCH(B:B,'[1]Forecasting Data'!$B$1:$B$1321,0))</f>
        <v>El Paso</v>
      </c>
      <c r="G289" t="str">
        <f>INDEX('[1]Forecasting Data'!$H$1:$H$1321,MATCH(B:B,'[1]Forecasting Data'!$B$1:$B$1321,0))</f>
        <v>STAR Kids</v>
      </c>
      <c r="H289" t="s">
        <v>121</v>
      </c>
      <c r="I289" s="30">
        <f>_xlfn.IFS(G289="STAR Kids",INDEX('[1]ATLIS Percentages'!D:D,MATCH($H:$H&amp;" "&amp;$F:$F,'[1]ATLIS Percentages'!$A:$A,0)),
G289="STAR+PLUS",INDEX('[1]ATLIS Percentages'!E:E,MATCH($H:$H&amp;" "&amp;$F:$F,'[1]ATLIS Percentages'!$A:$A,0)),
G289="STAR",INDEX('[1]ATLIS Percentages'!F:F,MATCH($H:$H&amp;" "&amp;$F:$F,'[1]ATLIS Percentages'!$A:$A,0)))</f>
        <v>0</v>
      </c>
      <c r="J289" s="31">
        <f t="shared" si="22"/>
        <v>0</v>
      </c>
      <c r="K289" s="31">
        <f t="shared" si="23"/>
        <v>0</v>
      </c>
      <c r="L289" s="31">
        <f>INDEX('[1]IGT Calculation_1stHalf'!J:J,MATCH($B:$B&amp;"-"&amp;$H:$H&amp;"-"&amp;$F:$F&amp;"-"&amp;$G:$G,'[1]IGT Calculation_1stHalf'!A:A,0))</f>
        <v>0</v>
      </c>
      <c r="M289" s="31">
        <f>INDEX('[1]IGT Calculation_1stHalf'!K:K,MATCH(B:B&amp;"-"&amp;H:H&amp;"-"&amp;F:F&amp;"-"&amp;G:G,'[1]IGT Calculation_1stHalf'!A:A,0))</f>
        <v>0</v>
      </c>
      <c r="N289" s="37">
        <f t="shared" si="24"/>
        <v>0</v>
      </c>
      <c r="O289" s="38">
        <f t="shared" si="25"/>
        <v>0</v>
      </c>
    </row>
    <row r="290" spans="1:15" x14ac:dyDescent="0.25">
      <c r="A290" t="str">
        <f t="shared" si="21"/>
        <v>K4-Rural-Harris-STAR Kids</v>
      </c>
      <c r="B290" s="4" t="s">
        <v>100</v>
      </c>
      <c r="C290" t="str">
        <f>INDEX('[1]Forecasting Data'!$C$1:$C$1321,MATCH(B:B,'[1]Forecasting Data'!$B$1:$B$1321,0))</f>
        <v>Wellpoint</v>
      </c>
      <c r="D290" s="28">
        <v>114653013.62954284</v>
      </c>
      <c r="E290" t="str">
        <f>INDEX('[1]Forecasting Data'!$F$1:$F$1321,MATCH(B:B,'[1]Forecasting Data'!$B$1:$B$1321,0))</f>
        <v>Wellpoint</v>
      </c>
      <c r="F290" t="str">
        <f>INDEX('[1]Forecasting Data'!$G$1:$G$1321,MATCH(B:B,'[1]Forecasting Data'!$B$1:$B$1321,0))</f>
        <v>Harris</v>
      </c>
      <c r="G290" t="str">
        <f>INDEX('[1]Forecasting Data'!$H$1:$H$1321,MATCH(B:B,'[1]Forecasting Data'!$B$1:$B$1321,0))</f>
        <v>STAR Kids</v>
      </c>
      <c r="H290" t="s">
        <v>121</v>
      </c>
      <c r="I290" s="30">
        <f>_xlfn.IFS(G290="STAR Kids",INDEX('[1]ATLIS Percentages'!D:D,MATCH($H:$H&amp;" "&amp;$F:$F,'[1]ATLIS Percentages'!$A:$A,0)),
G290="STAR+PLUS",INDEX('[1]ATLIS Percentages'!E:E,MATCH($H:$H&amp;" "&amp;$F:$F,'[1]ATLIS Percentages'!$A:$A,0)),
G290="STAR",INDEX('[1]ATLIS Percentages'!F:F,MATCH($H:$H&amp;" "&amp;$F:$F,'[1]ATLIS Percentages'!$A:$A,0)))</f>
        <v>0</v>
      </c>
      <c r="J290" s="31">
        <f t="shared" si="22"/>
        <v>0</v>
      </c>
      <c r="K290" s="31">
        <f t="shared" si="23"/>
        <v>0</v>
      </c>
      <c r="L290" s="31">
        <f>INDEX('[1]IGT Calculation_1stHalf'!J:J,MATCH($B:$B&amp;"-"&amp;$H:$H&amp;"-"&amp;$F:$F&amp;"-"&amp;$G:$G,'[1]IGT Calculation_1stHalf'!A:A,0))</f>
        <v>0</v>
      </c>
      <c r="M290" s="31">
        <f>INDEX('[1]IGT Calculation_1stHalf'!K:K,MATCH(B:B&amp;"-"&amp;H:H&amp;"-"&amp;F:F&amp;"-"&amp;G:G,'[1]IGT Calculation_1stHalf'!A:A,0))</f>
        <v>0</v>
      </c>
      <c r="N290" s="37">
        <f t="shared" si="24"/>
        <v>0</v>
      </c>
      <c r="O290" s="38">
        <f t="shared" si="25"/>
        <v>0</v>
      </c>
    </row>
    <row r="291" spans="1:15" x14ac:dyDescent="0.25">
      <c r="A291" t="str">
        <f t="shared" si="21"/>
        <v>K5-Rural-Lubbock-STAR Kids</v>
      </c>
      <c r="B291" s="4" t="s">
        <v>105</v>
      </c>
      <c r="C291" t="str">
        <f>INDEX('[1]Forecasting Data'!$C$1:$C$1321,MATCH(B:B,'[1]Forecasting Data'!$B$1:$B$1321,0))</f>
        <v>Wellpoint</v>
      </c>
      <c r="D291" s="28">
        <v>28386753.185245574</v>
      </c>
      <c r="E291" t="str">
        <f>INDEX('[1]Forecasting Data'!$F$1:$F$1321,MATCH(B:B,'[1]Forecasting Data'!$B$1:$B$1321,0))</f>
        <v>Wellpoint</v>
      </c>
      <c r="F291" t="str">
        <f>INDEX('[1]Forecasting Data'!$G$1:$G$1321,MATCH(B:B,'[1]Forecasting Data'!$B$1:$B$1321,0))</f>
        <v>Lubbock</v>
      </c>
      <c r="G291" t="str">
        <f>INDEX('[1]Forecasting Data'!$H$1:$H$1321,MATCH(B:B,'[1]Forecasting Data'!$B$1:$B$1321,0))</f>
        <v>STAR Kids</v>
      </c>
      <c r="H291" t="s">
        <v>121</v>
      </c>
      <c r="I291" s="30">
        <f>_xlfn.IFS(G291="STAR Kids",INDEX('[1]ATLIS Percentages'!D:D,MATCH($H:$H&amp;" "&amp;$F:$F,'[1]ATLIS Percentages'!$A:$A,0)),
G291="STAR+PLUS",INDEX('[1]ATLIS Percentages'!E:E,MATCH($H:$H&amp;" "&amp;$F:$F,'[1]ATLIS Percentages'!$A:$A,0)),
G291="STAR",INDEX('[1]ATLIS Percentages'!F:F,MATCH($H:$H&amp;" "&amp;$F:$F,'[1]ATLIS Percentages'!$A:$A,0)))</f>
        <v>0</v>
      </c>
      <c r="J291" s="31">
        <f t="shared" si="22"/>
        <v>0</v>
      </c>
      <c r="K291" s="31">
        <f t="shared" si="23"/>
        <v>0</v>
      </c>
      <c r="L291" s="31">
        <f>INDEX('[1]IGT Calculation_1stHalf'!J:J,MATCH($B:$B&amp;"-"&amp;$H:$H&amp;"-"&amp;$F:$F&amp;"-"&amp;$G:$G,'[1]IGT Calculation_1stHalf'!A:A,0))</f>
        <v>0</v>
      </c>
      <c r="M291" s="31">
        <f>INDEX('[1]IGT Calculation_1stHalf'!K:K,MATCH(B:B&amp;"-"&amp;H:H&amp;"-"&amp;F:F&amp;"-"&amp;G:G,'[1]IGT Calculation_1stHalf'!A:A,0))</f>
        <v>0</v>
      </c>
      <c r="N291" s="37">
        <f t="shared" si="24"/>
        <v>0</v>
      </c>
      <c r="O291" s="38">
        <f t="shared" si="25"/>
        <v>0</v>
      </c>
    </row>
    <row r="292" spans="1:15" x14ac:dyDescent="0.25">
      <c r="A292" t="str">
        <f t="shared" si="21"/>
        <v>K6-Rural-MRSA West-STAR Kids</v>
      </c>
      <c r="B292" s="4" t="s">
        <v>110</v>
      </c>
      <c r="C292" t="str">
        <f>INDEX('[1]Forecasting Data'!$C$1:$C$1321,MATCH(B:B,'[1]Forecasting Data'!$B$1:$B$1321,0))</f>
        <v>Wellpoint</v>
      </c>
      <c r="D292" s="28">
        <v>52462762.266519837</v>
      </c>
      <c r="E292" t="str">
        <f>INDEX('[1]Forecasting Data'!$F$1:$F$1321,MATCH(B:B,'[1]Forecasting Data'!$B$1:$B$1321,0))</f>
        <v>Wellpoint</v>
      </c>
      <c r="F292" t="str">
        <f>INDEX('[1]Forecasting Data'!$G$1:$G$1321,MATCH(B:B,'[1]Forecasting Data'!$B$1:$B$1321,0))</f>
        <v>MRSA West</v>
      </c>
      <c r="G292" t="str">
        <f>INDEX('[1]Forecasting Data'!$H$1:$H$1321,MATCH(B:B,'[1]Forecasting Data'!$B$1:$B$1321,0))</f>
        <v>STAR Kids</v>
      </c>
      <c r="H292" t="s">
        <v>121</v>
      </c>
      <c r="I292" s="30">
        <f>_xlfn.IFS(G292="STAR Kids",INDEX('[1]ATLIS Percentages'!D:D,MATCH($H:$H&amp;" "&amp;$F:$F,'[1]ATLIS Percentages'!$A:$A,0)),
G292="STAR+PLUS",INDEX('[1]ATLIS Percentages'!E:E,MATCH($H:$H&amp;" "&amp;$F:$F,'[1]ATLIS Percentages'!$A:$A,0)),
G292="STAR",INDEX('[1]ATLIS Percentages'!F:F,MATCH($H:$H&amp;" "&amp;$F:$F,'[1]ATLIS Percentages'!$A:$A,0)))</f>
        <v>0</v>
      </c>
      <c r="J292" s="31">
        <f t="shared" si="22"/>
        <v>0</v>
      </c>
      <c r="K292" s="31">
        <f t="shared" si="23"/>
        <v>0</v>
      </c>
      <c r="L292" s="31">
        <f>INDEX('[1]IGT Calculation_1stHalf'!J:J,MATCH($B:$B&amp;"-"&amp;$H:$H&amp;"-"&amp;$F:$F&amp;"-"&amp;$G:$G,'[1]IGT Calculation_1stHalf'!A:A,0))</f>
        <v>0</v>
      </c>
      <c r="M292" s="31">
        <f>INDEX('[1]IGT Calculation_1stHalf'!K:K,MATCH(B:B&amp;"-"&amp;H:H&amp;"-"&amp;F:F&amp;"-"&amp;G:G,'[1]IGT Calculation_1stHalf'!A:A,0))</f>
        <v>0</v>
      </c>
      <c r="N292" s="37">
        <f t="shared" si="24"/>
        <v>0</v>
      </c>
      <c r="O292" s="38">
        <f t="shared" si="25"/>
        <v>0</v>
      </c>
    </row>
    <row r="293" spans="1:15" x14ac:dyDescent="0.25">
      <c r="A293" t="str">
        <f t="shared" si="21"/>
        <v>K7-Rural-MRSA Central-STAR Kids</v>
      </c>
      <c r="B293" s="4" t="s">
        <v>47</v>
      </c>
      <c r="C293" t="str">
        <f>INDEX('[1]Forecasting Data'!$C$1:$C$1321,MATCH(B:B,'[1]Forecasting Data'!$B$1:$B$1321,0))</f>
        <v>BlueCross BlueShield</v>
      </c>
      <c r="D293" s="28">
        <v>99676917.794770852</v>
      </c>
      <c r="E293" t="str">
        <f>INDEX('[1]Forecasting Data'!$F$1:$F$1321,MATCH(B:B,'[1]Forecasting Data'!$B$1:$B$1321,0))</f>
        <v>BlueCross BlueShield</v>
      </c>
      <c r="F293" t="str">
        <f>INDEX('[1]Forecasting Data'!$G$1:$G$1321,MATCH(B:B,'[1]Forecasting Data'!$B$1:$B$1321,0))</f>
        <v>MRSA Central</v>
      </c>
      <c r="G293" t="str">
        <f>INDEX('[1]Forecasting Data'!$H$1:$H$1321,MATCH(B:B,'[1]Forecasting Data'!$B$1:$B$1321,0))</f>
        <v>STAR Kids</v>
      </c>
      <c r="H293" t="s">
        <v>121</v>
      </c>
      <c r="I293" s="30">
        <f>_xlfn.IFS(G293="STAR Kids",INDEX('[1]ATLIS Percentages'!D:D,MATCH($H:$H&amp;" "&amp;$F:$F,'[1]ATLIS Percentages'!$A:$A,0)),
G293="STAR+PLUS",INDEX('[1]ATLIS Percentages'!E:E,MATCH($H:$H&amp;" "&amp;$F:$F,'[1]ATLIS Percentages'!$A:$A,0)),
G293="STAR",INDEX('[1]ATLIS Percentages'!F:F,MATCH($H:$H&amp;" "&amp;$F:$F,'[1]ATLIS Percentages'!$A:$A,0)))</f>
        <v>0</v>
      </c>
      <c r="J293" s="31">
        <f t="shared" si="22"/>
        <v>0</v>
      </c>
      <c r="K293" s="31">
        <f t="shared" si="23"/>
        <v>0</v>
      </c>
      <c r="L293" s="31">
        <f>INDEX('[1]IGT Calculation_1stHalf'!J:J,MATCH($B:$B&amp;"-"&amp;$H:$H&amp;"-"&amp;$F:$F&amp;"-"&amp;$G:$G,'[1]IGT Calculation_1stHalf'!A:A,0))</f>
        <v>0</v>
      </c>
      <c r="M293" s="31">
        <f>INDEX('[1]IGT Calculation_1stHalf'!K:K,MATCH(B:B&amp;"-"&amp;H:H&amp;"-"&amp;F:F&amp;"-"&amp;G:G,'[1]IGT Calculation_1stHalf'!A:A,0))</f>
        <v>0</v>
      </c>
      <c r="N293" s="37">
        <f t="shared" si="24"/>
        <v>0</v>
      </c>
      <c r="O293" s="38">
        <f t="shared" si="25"/>
        <v>0</v>
      </c>
    </row>
    <row r="294" spans="1:15" x14ac:dyDescent="0.25">
      <c r="A294" t="str">
        <f t="shared" si="21"/>
        <v>K8-Rural-Travis-STAR Kids</v>
      </c>
      <c r="B294" s="4" t="s">
        <v>60</v>
      </c>
      <c r="C294" t="str">
        <f>INDEX('[1]Forecasting Data'!$C$1:$C$1321,MATCH(B:B,'[1]Forecasting Data'!$B$1:$B$1321,0))</f>
        <v>BlueCross BlueShield</v>
      </c>
      <c r="D294" s="28">
        <v>103775420.21244234</v>
      </c>
      <c r="E294" t="str">
        <f>INDEX('[1]Forecasting Data'!$F$1:$F$1321,MATCH(B:B,'[1]Forecasting Data'!$B$1:$B$1321,0))</f>
        <v>BlueCross BlueShield</v>
      </c>
      <c r="F294" t="str">
        <f>INDEX('[1]Forecasting Data'!$G$1:$G$1321,MATCH(B:B,'[1]Forecasting Data'!$B$1:$B$1321,0))</f>
        <v>Travis</v>
      </c>
      <c r="G294" t="str">
        <f>INDEX('[1]Forecasting Data'!$H$1:$H$1321,MATCH(B:B,'[1]Forecasting Data'!$B$1:$B$1321,0))</f>
        <v>STAR Kids</v>
      </c>
      <c r="H294" t="s">
        <v>121</v>
      </c>
      <c r="I294" s="30">
        <f>_xlfn.IFS(G294="STAR Kids",INDEX('[1]ATLIS Percentages'!D:D,MATCH($H:$H&amp;" "&amp;$F:$F,'[1]ATLIS Percentages'!$A:$A,0)),
G294="STAR+PLUS",INDEX('[1]ATLIS Percentages'!E:E,MATCH($H:$H&amp;" "&amp;$F:$F,'[1]ATLIS Percentages'!$A:$A,0)),
G294="STAR",INDEX('[1]ATLIS Percentages'!F:F,MATCH($H:$H&amp;" "&amp;$F:$F,'[1]ATLIS Percentages'!$A:$A,0)))</f>
        <v>0</v>
      </c>
      <c r="J294" s="31">
        <f t="shared" si="22"/>
        <v>0</v>
      </c>
      <c r="K294" s="31">
        <f t="shared" si="23"/>
        <v>0</v>
      </c>
      <c r="L294" s="31">
        <f>INDEX('[1]IGT Calculation_1stHalf'!J:J,MATCH($B:$B&amp;"-"&amp;$H:$H&amp;"-"&amp;$F:$F&amp;"-"&amp;$G:$G,'[1]IGT Calculation_1stHalf'!A:A,0))</f>
        <v>0</v>
      </c>
      <c r="M294" s="31">
        <f>INDEX('[1]IGT Calculation_1stHalf'!K:K,MATCH(B:B&amp;"-"&amp;H:H&amp;"-"&amp;F:F&amp;"-"&amp;G:G,'[1]IGT Calculation_1stHalf'!A:A,0))</f>
        <v>0</v>
      </c>
      <c r="N294" s="37">
        <f t="shared" si="24"/>
        <v>0</v>
      </c>
      <c r="O294" s="38">
        <f t="shared" si="25"/>
        <v>0</v>
      </c>
    </row>
    <row r="295" spans="1:15" x14ac:dyDescent="0.25">
      <c r="A295" t="str">
        <f t="shared" si="21"/>
        <v>KA-Rural-Bexar-STAR Kids</v>
      </c>
      <c r="B295" s="4" t="s">
        <v>109</v>
      </c>
      <c r="C295" t="str">
        <f>INDEX('[1]Forecasting Data'!$C$1:$C$1321,MATCH(B:B,'[1]Forecasting Data'!$B$1:$B$1321,0))</f>
        <v>Community First Health Plan</v>
      </c>
      <c r="D295" s="28">
        <v>182823765.40928695</v>
      </c>
      <c r="E295" t="str">
        <f>INDEX('[1]Forecasting Data'!$F$1:$F$1321,MATCH(B:B,'[1]Forecasting Data'!$B$1:$B$1321,0))</f>
        <v>Community First Health Plan</v>
      </c>
      <c r="F295" t="str">
        <f>INDEX('[1]Forecasting Data'!$G$1:$G$1321,MATCH(B:B,'[1]Forecasting Data'!$B$1:$B$1321,0))</f>
        <v>Bexar</v>
      </c>
      <c r="G295" t="str">
        <f>INDEX('[1]Forecasting Data'!$H$1:$H$1321,MATCH(B:B,'[1]Forecasting Data'!$B$1:$B$1321,0))</f>
        <v>STAR Kids</v>
      </c>
      <c r="H295" t="s">
        <v>121</v>
      </c>
      <c r="I295" s="30">
        <f>_xlfn.IFS(G295="STAR Kids",INDEX('[1]ATLIS Percentages'!D:D,MATCH($H:$H&amp;" "&amp;$F:$F,'[1]ATLIS Percentages'!$A:$A,0)),
G295="STAR+PLUS",INDEX('[1]ATLIS Percentages'!E:E,MATCH($H:$H&amp;" "&amp;$F:$F,'[1]ATLIS Percentages'!$A:$A,0)),
G295="STAR",INDEX('[1]ATLIS Percentages'!F:F,MATCH($H:$H&amp;" "&amp;$F:$F,'[1]ATLIS Percentages'!$A:$A,0)))</f>
        <v>0</v>
      </c>
      <c r="J295" s="31">
        <f t="shared" si="22"/>
        <v>0</v>
      </c>
      <c r="K295" s="31">
        <f t="shared" si="23"/>
        <v>0</v>
      </c>
      <c r="L295" s="31">
        <f>INDEX('[1]IGT Calculation_1stHalf'!J:J,MATCH($B:$B&amp;"-"&amp;$H:$H&amp;"-"&amp;$F:$F&amp;"-"&amp;$G:$G,'[1]IGT Calculation_1stHalf'!A:A,0))</f>
        <v>0</v>
      </c>
      <c r="M295" s="31">
        <f>INDEX('[1]IGT Calculation_1stHalf'!K:K,MATCH(B:B&amp;"-"&amp;H:H&amp;"-"&amp;F:F&amp;"-"&amp;G:G,'[1]IGT Calculation_1stHalf'!A:A,0))</f>
        <v>0</v>
      </c>
      <c r="N295" s="37">
        <f t="shared" si="24"/>
        <v>0</v>
      </c>
      <c r="O295" s="38">
        <f t="shared" si="25"/>
        <v>0</v>
      </c>
    </row>
    <row r="296" spans="1:15" x14ac:dyDescent="0.25">
      <c r="A296" t="str">
        <f t="shared" si="21"/>
        <v>KB-Rural-Tarrant-STAR Kids</v>
      </c>
      <c r="B296" s="4" t="s">
        <v>59</v>
      </c>
      <c r="C296" t="str">
        <f>INDEX('[1]Forecasting Data'!$C$1:$C$1321,MATCH(B:B,'[1]Forecasting Data'!$B$1:$B$1321,0))</f>
        <v>Cook Children's Health Plan</v>
      </c>
      <c r="D296" s="28">
        <v>232623804.84250489</v>
      </c>
      <c r="E296" t="str">
        <f>INDEX('[1]Forecasting Data'!$F$1:$F$1321,MATCH(B:B,'[1]Forecasting Data'!$B$1:$B$1321,0))</f>
        <v>Cook Children's Health Plan</v>
      </c>
      <c r="F296" t="str">
        <f>INDEX('[1]Forecasting Data'!$G$1:$G$1321,MATCH(B:B,'[1]Forecasting Data'!$B$1:$B$1321,0))</f>
        <v>Tarrant</v>
      </c>
      <c r="G296" t="str">
        <f>INDEX('[1]Forecasting Data'!$H$1:$H$1321,MATCH(B:B,'[1]Forecasting Data'!$B$1:$B$1321,0))</f>
        <v>STAR Kids</v>
      </c>
      <c r="H296" t="s">
        <v>121</v>
      </c>
      <c r="I296" s="30">
        <f>_xlfn.IFS(G296="STAR Kids",INDEX('[1]ATLIS Percentages'!D:D,MATCH($H:$H&amp;" "&amp;$F:$F,'[1]ATLIS Percentages'!$A:$A,0)),
G296="STAR+PLUS",INDEX('[1]ATLIS Percentages'!E:E,MATCH($H:$H&amp;" "&amp;$F:$F,'[1]ATLIS Percentages'!$A:$A,0)),
G296="STAR",INDEX('[1]ATLIS Percentages'!F:F,MATCH($H:$H&amp;" "&amp;$F:$F,'[1]ATLIS Percentages'!$A:$A,0)))</f>
        <v>0</v>
      </c>
      <c r="J296" s="31">
        <f t="shared" si="22"/>
        <v>0</v>
      </c>
      <c r="K296" s="31">
        <f t="shared" si="23"/>
        <v>0</v>
      </c>
      <c r="L296" s="31">
        <f>INDEX('[1]IGT Calculation_1stHalf'!J:J,MATCH($B:$B&amp;"-"&amp;$H:$H&amp;"-"&amp;$F:$F&amp;"-"&amp;$G:$G,'[1]IGT Calculation_1stHalf'!A:A,0))</f>
        <v>0</v>
      </c>
      <c r="M296" s="31">
        <f>INDEX('[1]IGT Calculation_1stHalf'!K:K,MATCH(B:B&amp;"-"&amp;H:H&amp;"-"&amp;F:F&amp;"-"&amp;G:G,'[1]IGT Calculation_1stHalf'!A:A,0))</f>
        <v>0</v>
      </c>
      <c r="N296" s="37">
        <f t="shared" si="24"/>
        <v>0</v>
      </c>
      <c r="O296" s="38">
        <f t="shared" si="25"/>
        <v>0</v>
      </c>
    </row>
    <row r="297" spans="1:15" x14ac:dyDescent="0.25">
      <c r="A297" t="str">
        <f t="shared" si="21"/>
        <v>KC-Rural-Hidalgo-STAR Kids</v>
      </c>
      <c r="B297" s="4" t="s">
        <v>91</v>
      </c>
      <c r="C297" t="str">
        <f>INDEX('[1]Forecasting Data'!$C$1:$C$1321,MATCH(B:B,'[1]Forecasting Data'!$B$1:$B$1321,0))</f>
        <v>Driscoll Children's Health Plan</v>
      </c>
      <c r="D297" s="28">
        <v>133805361.69636823</v>
      </c>
      <c r="E297" t="str">
        <f>INDEX('[1]Forecasting Data'!$F$1:$F$1321,MATCH(B:B,'[1]Forecasting Data'!$B$1:$B$1321,0))</f>
        <v>Driscoll Children's Health Plan</v>
      </c>
      <c r="F297" t="str">
        <f>INDEX('[1]Forecasting Data'!$G$1:$G$1321,MATCH(B:B,'[1]Forecasting Data'!$B$1:$B$1321,0))</f>
        <v>Hidalgo</v>
      </c>
      <c r="G297" t="str">
        <f>INDEX('[1]Forecasting Data'!$H$1:$H$1321,MATCH(B:B,'[1]Forecasting Data'!$B$1:$B$1321,0))</f>
        <v>STAR Kids</v>
      </c>
      <c r="H297" t="s">
        <v>121</v>
      </c>
      <c r="I297" s="30">
        <f>_xlfn.IFS(G297="STAR Kids",INDEX('[1]ATLIS Percentages'!D:D,MATCH($H:$H&amp;" "&amp;$F:$F,'[1]ATLIS Percentages'!$A:$A,0)),
G297="STAR+PLUS",INDEX('[1]ATLIS Percentages'!E:E,MATCH($H:$H&amp;" "&amp;$F:$F,'[1]ATLIS Percentages'!$A:$A,0)),
G297="STAR",INDEX('[1]ATLIS Percentages'!F:F,MATCH($H:$H&amp;" "&amp;$F:$F,'[1]ATLIS Percentages'!$A:$A,0)))</f>
        <v>0</v>
      </c>
      <c r="J297" s="31">
        <f t="shared" si="22"/>
        <v>0</v>
      </c>
      <c r="K297" s="31">
        <f t="shared" si="23"/>
        <v>0</v>
      </c>
      <c r="L297" s="31">
        <f>INDEX('[1]IGT Calculation_1stHalf'!J:J,MATCH($B:$B&amp;"-"&amp;$H:$H&amp;"-"&amp;$F:$F&amp;"-"&amp;$G:$G,'[1]IGT Calculation_1stHalf'!A:A,0))</f>
        <v>0</v>
      </c>
      <c r="M297" s="31">
        <f>INDEX('[1]IGT Calculation_1stHalf'!K:K,MATCH(B:B&amp;"-"&amp;H:H&amp;"-"&amp;F:F&amp;"-"&amp;G:G,'[1]IGT Calculation_1stHalf'!A:A,0))</f>
        <v>0</v>
      </c>
      <c r="N297" s="37">
        <f t="shared" si="24"/>
        <v>0</v>
      </c>
      <c r="O297" s="38">
        <f t="shared" si="25"/>
        <v>0</v>
      </c>
    </row>
    <row r="298" spans="1:15" x14ac:dyDescent="0.25">
      <c r="A298" t="str">
        <f t="shared" si="21"/>
        <v>KD-Rural-Nueces-STAR Kids</v>
      </c>
      <c r="B298" s="4" t="s">
        <v>75</v>
      </c>
      <c r="C298" t="str">
        <f>INDEX('[1]Forecasting Data'!$C$1:$C$1321,MATCH(B:B,'[1]Forecasting Data'!$B$1:$B$1321,0))</f>
        <v>Driscoll Children's Health Plan</v>
      </c>
      <c r="D298" s="28">
        <v>73073180.267836854</v>
      </c>
      <c r="E298" t="str">
        <f>INDEX('[1]Forecasting Data'!$F$1:$F$1321,MATCH(B:B,'[1]Forecasting Data'!$B$1:$B$1321,0))</f>
        <v>Driscoll Children's Health Plan</v>
      </c>
      <c r="F298" t="str">
        <f>INDEX('[1]Forecasting Data'!$G$1:$G$1321,MATCH(B:B,'[1]Forecasting Data'!$B$1:$B$1321,0))</f>
        <v>Nueces</v>
      </c>
      <c r="G298" t="str">
        <f>INDEX('[1]Forecasting Data'!$H$1:$H$1321,MATCH(B:B,'[1]Forecasting Data'!$B$1:$B$1321,0))</f>
        <v>STAR Kids</v>
      </c>
      <c r="H298" t="s">
        <v>121</v>
      </c>
      <c r="I298" s="30">
        <f>_xlfn.IFS(G298="STAR Kids",INDEX('[1]ATLIS Percentages'!D:D,MATCH($H:$H&amp;" "&amp;$F:$F,'[1]ATLIS Percentages'!$A:$A,0)),
G298="STAR+PLUS",INDEX('[1]ATLIS Percentages'!E:E,MATCH($H:$H&amp;" "&amp;$F:$F,'[1]ATLIS Percentages'!$A:$A,0)),
G298="STAR",INDEX('[1]ATLIS Percentages'!F:F,MATCH($H:$H&amp;" "&amp;$F:$F,'[1]ATLIS Percentages'!$A:$A,0)))</f>
        <v>0</v>
      </c>
      <c r="J298" s="31">
        <f t="shared" si="22"/>
        <v>0</v>
      </c>
      <c r="K298" s="31">
        <f t="shared" si="23"/>
        <v>0</v>
      </c>
      <c r="L298" s="31">
        <f>INDEX('[1]IGT Calculation_1stHalf'!J:J,MATCH($B:$B&amp;"-"&amp;$H:$H&amp;"-"&amp;$F:$F&amp;"-"&amp;$G:$G,'[1]IGT Calculation_1stHalf'!A:A,0))</f>
        <v>0</v>
      </c>
      <c r="M298" s="31">
        <f>INDEX('[1]IGT Calculation_1stHalf'!K:K,MATCH(B:B&amp;"-"&amp;H:H&amp;"-"&amp;F:F&amp;"-"&amp;G:G,'[1]IGT Calculation_1stHalf'!A:A,0))</f>
        <v>0</v>
      </c>
      <c r="N298" s="37">
        <f t="shared" si="24"/>
        <v>0</v>
      </c>
      <c r="O298" s="38">
        <f t="shared" si="25"/>
        <v>0</v>
      </c>
    </row>
    <row r="299" spans="1:15" x14ac:dyDescent="0.25">
      <c r="A299" t="str">
        <f t="shared" si="21"/>
        <v>KE-Rural-Bexar-STAR Kids</v>
      </c>
      <c r="B299" s="4" t="s">
        <v>54</v>
      </c>
      <c r="C299" t="str">
        <f>INDEX('[1]Forecasting Data'!$C$1:$C$1321,MATCH(B:B,'[1]Forecasting Data'!$B$1:$B$1321,0))</f>
        <v>Superior Health Plan</v>
      </c>
      <c r="D299" s="28">
        <v>164587633.4288103</v>
      </c>
      <c r="E299" t="str">
        <f>INDEX('[1]Forecasting Data'!$F$1:$F$1321,MATCH(B:B,'[1]Forecasting Data'!$B$1:$B$1321,0))</f>
        <v>Superior Health Plan</v>
      </c>
      <c r="F299" t="str">
        <f>INDEX('[1]Forecasting Data'!$G$1:$G$1321,MATCH(B:B,'[1]Forecasting Data'!$B$1:$B$1321,0))</f>
        <v>Bexar</v>
      </c>
      <c r="G299" t="str">
        <f>INDEX('[1]Forecasting Data'!$H$1:$H$1321,MATCH(B:B,'[1]Forecasting Data'!$B$1:$B$1321,0))</f>
        <v>STAR Kids</v>
      </c>
      <c r="H299" t="s">
        <v>121</v>
      </c>
      <c r="I299" s="30">
        <f>_xlfn.IFS(G299="STAR Kids",INDEX('[1]ATLIS Percentages'!D:D,MATCH($H:$H&amp;" "&amp;$F:$F,'[1]ATLIS Percentages'!$A:$A,0)),
G299="STAR+PLUS",INDEX('[1]ATLIS Percentages'!E:E,MATCH($H:$H&amp;" "&amp;$F:$F,'[1]ATLIS Percentages'!$A:$A,0)),
G299="STAR",INDEX('[1]ATLIS Percentages'!F:F,MATCH($H:$H&amp;" "&amp;$F:$F,'[1]ATLIS Percentages'!$A:$A,0)))</f>
        <v>0</v>
      </c>
      <c r="J299" s="31">
        <f t="shared" si="22"/>
        <v>0</v>
      </c>
      <c r="K299" s="31">
        <f t="shared" si="23"/>
        <v>0</v>
      </c>
      <c r="L299" s="31">
        <f>INDEX('[1]IGT Calculation_1stHalf'!J:J,MATCH($B:$B&amp;"-"&amp;$H:$H&amp;"-"&amp;$F:$F&amp;"-"&amp;$G:$G,'[1]IGT Calculation_1stHalf'!A:A,0))</f>
        <v>0</v>
      </c>
      <c r="M299" s="31">
        <f>INDEX('[1]IGT Calculation_1stHalf'!K:K,MATCH(B:B&amp;"-"&amp;H:H&amp;"-"&amp;F:F&amp;"-"&amp;G:G,'[1]IGT Calculation_1stHalf'!A:A,0))</f>
        <v>0</v>
      </c>
      <c r="N299" s="37">
        <f t="shared" si="24"/>
        <v>0</v>
      </c>
      <c r="O299" s="38">
        <f t="shared" si="25"/>
        <v>0</v>
      </c>
    </row>
    <row r="300" spans="1:15" x14ac:dyDescent="0.25">
      <c r="A300" t="str">
        <f t="shared" si="21"/>
        <v>KF-Rural-El Paso-STAR Kids</v>
      </c>
      <c r="B300" s="4" t="s">
        <v>102</v>
      </c>
      <c r="C300" t="str">
        <f>INDEX('[1]Forecasting Data'!$C$1:$C$1321,MATCH(B:B,'[1]Forecasting Data'!$B$1:$B$1321,0))</f>
        <v>Superior Health Plan</v>
      </c>
      <c r="D300" s="28">
        <v>76412486.403697371</v>
      </c>
      <c r="E300" t="str">
        <f>INDEX('[1]Forecasting Data'!$F$1:$F$1321,MATCH(B:B,'[1]Forecasting Data'!$B$1:$B$1321,0))</f>
        <v>Superior Health Plan</v>
      </c>
      <c r="F300" t="str">
        <f>INDEX('[1]Forecasting Data'!$G$1:$G$1321,MATCH(B:B,'[1]Forecasting Data'!$B$1:$B$1321,0))</f>
        <v>El Paso</v>
      </c>
      <c r="G300" t="str">
        <f>INDEX('[1]Forecasting Data'!$H$1:$H$1321,MATCH(B:B,'[1]Forecasting Data'!$B$1:$B$1321,0))</f>
        <v>STAR Kids</v>
      </c>
      <c r="H300" t="s">
        <v>121</v>
      </c>
      <c r="I300" s="30">
        <f>_xlfn.IFS(G300="STAR Kids",INDEX('[1]ATLIS Percentages'!D:D,MATCH($H:$H&amp;" "&amp;$F:$F,'[1]ATLIS Percentages'!$A:$A,0)),
G300="STAR+PLUS",INDEX('[1]ATLIS Percentages'!E:E,MATCH($H:$H&amp;" "&amp;$F:$F,'[1]ATLIS Percentages'!$A:$A,0)),
G300="STAR",INDEX('[1]ATLIS Percentages'!F:F,MATCH($H:$H&amp;" "&amp;$F:$F,'[1]ATLIS Percentages'!$A:$A,0)))</f>
        <v>0</v>
      </c>
      <c r="J300" s="31">
        <f t="shared" si="22"/>
        <v>0</v>
      </c>
      <c r="K300" s="31">
        <f t="shared" si="23"/>
        <v>0</v>
      </c>
      <c r="L300" s="31">
        <f>INDEX('[1]IGT Calculation_1stHalf'!J:J,MATCH($B:$B&amp;"-"&amp;$H:$H&amp;"-"&amp;$F:$F&amp;"-"&amp;$G:$G,'[1]IGT Calculation_1stHalf'!A:A,0))</f>
        <v>0</v>
      </c>
      <c r="M300" s="31">
        <f>INDEX('[1]IGT Calculation_1stHalf'!K:K,MATCH(B:B&amp;"-"&amp;H:H&amp;"-"&amp;F:F&amp;"-"&amp;G:G,'[1]IGT Calculation_1stHalf'!A:A,0))</f>
        <v>0</v>
      </c>
      <c r="N300" s="37">
        <f t="shared" si="24"/>
        <v>0</v>
      </c>
      <c r="O300" s="38">
        <f t="shared" si="25"/>
        <v>0</v>
      </c>
    </row>
    <row r="301" spans="1:15" x14ac:dyDescent="0.25">
      <c r="A301" t="str">
        <f t="shared" si="21"/>
        <v>KG-Rural-Hidalgo-STAR Kids</v>
      </c>
      <c r="B301" s="4" t="s">
        <v>71</v>
      </c>
      <c r="C301" t="str">
        <f>INDEX('[1]Forecasting Data'!$C$1:$C$1321,MATCH(B:B,'[1]Forecasting Data'!$B$1:$B$1321,0))</f>
        <v>Superior Health Plan</v>
      </c>
      <c r="D301" s="28">
        <v>249772558.98836285</v>
      </c>
      <c r="E301" t="str">
        <f>INDEX('[1]Forecasting Data'!$F$1:$F$1321,MATCH(B:B,'[1]Forecasting Data'!$B$1:$B$1321,0))</f>
        <v>Superior Health Plan</v>
      </c>
      <c r="F301" t="str">
        <f>INDEX('[1]Forecasting Data'!$G$1:$G$1321,MATCH(B:B,'[1]Forecasting Data'!$B$1:$B$1321,0))</f>
        <v>Hidalgo</v>
      </c>
      <c r="G301" t="str">
        <f>INDEX('[1]Forecasting Data'!$H$1:$H$1321,MATCH(B:B,'[1]Forecasting Data'!$B$1:$B$1321,0))</f>
        <v>STAR Kids</v>
      </c>
      <c r="H301" t="s">
        <v>121</v>
      </c>
      <c r="I301" s="30">
        <f>_xlfn.IFS(G301="STAR Kids",INDEX('[1]ATLIS Percentages'!D:D,MATCH($H:$H&amp;" "&amp;$F:$F,'[1]ATLIS Percentages'!$A:$A,0)),
G301="STAR+PLUS",INDEX('[1]ATLIS Percentages'!E:E,MATCH($H:$H&amp;" "&amp;$F:$F,'[1]ATLIS Percentages'!$A:$A,0)),
G301="STAR",INDEX('[1]ATLIS Percentages'!F:F,MATCH($H:$H&amp;" "&amp;$F:$F,'[1]ATLIS Percentages'!$A:$A,0)))</f>
        <v>0</v>
      </c>
      <c r="J301" s="31">
        <f t="shared" si="22"/>
        <v>0</v>
      </c>
      <c r="K301" s="31">
        <f t="shared" si="23"/>
        <v>0</v>
      </c>
      <c r="L301" s="31">
        <f>INDEX('[1]IGT Calculation_1stHalf'!J:J,MATCH($B:$B&amp;"-"&amp;$H:$H&amp;"-"&amp;$F:$F&amp;"-"&amp;$G:$G,'[1]IGT Calculation_1stHalf'!A:A,0))</f>
        <v>0</v>
      </c>
      <c r="M301" s="31">
        <f>INDEX('[1]IGT Calculation_1stHalf'!K:K,MATCH(B:B&amp;"-"&amp;H:H&amp;"-"&amp;F:F&amp;"-"&amp;G:G,'[1]IGT Calculation_1stHalf'!A:A,0))</f>
        <v>0</v>
      </c>
      <c r="N301" s="37">
        <f t="shared" si="24"/>
        <v>0</v>
      </c>
      <c r="O301" s="38">
        <f t="shared" si="25"/>
        <v>0</v>
      </c>
    </row>
    <row r="302" spans="1:15" x14ac:dyDescent="0.25">
      <c r="A302" t="str">
        <f t="shared" si="21"/>
        <v>KH-Rural-Lubbock-STAR Kids</v>
      </c>
      <c r="B302" s="4" t="s">
        <v>107</v>
      </c>
      <c r="C302" t="str">
        <f>INDEX('[1]Forecasting Data'!$C$1:$C$1321,MATCH(B:B,'[1]Forecasting Data'!$B$1:$B$1321,0))</f>
        <v>Superior Health Plan</v>
      </c>
      <c r="D302" s="28">
        <v>39405180.227873512</v>
      </c>
      <c r="E302" t="str">
        <f>INDEX('[1]Forecasting Data'!$F$1:$F$1321,MATCH(B:B,'[1]Forecasting Data'!$B$1:$B$1321,0))</f>
        <v>Superior Health Plan</v>
      </c>
      <c r="F302" t="str">
        <f>INDEX('[1]Forecasting Data'!$G$1:$G$1321,MATCH(B:B,'[1]Forecasting Data'!$B$1:$B$1321,0))</f>
        <v>Lubbock</v>
      </c>
      <c r="G302" t="str">
        <f>INDEX('[1]Forecasting Data'!$H$1:$H$1321,MATCH(B:B,'[1]Forecasting Data'!$B$1:$B$1321,0))</f>
        <v>STAR Kids</v>
      </c>
      <c r="H302" t="s">
        <v>121</v>
      </c>
      <c r="I302" s="30">
        <f>_xlfn.IFS(G302="STAR Kids",INDEX('[1]ATLIS Percentages'!D:D,MATCH($H:$H&amp;" "&amp;$F:$F,'[1]ATLIS Percentages'!$A:$A,0)),
G302="STAR+PLUS",INDEX('[1]ATLIS Percentages'!E:E,MATCH($H:$H&amp;" "&amp;$F:$F,'[1]ATLIS Percentages'!$A:$A,0)),
G302="STAR",INDEX('[1]ATLIS Percentages'!F:F,MATCH($H:$H&amp;" "&amp;$F:$F,'[1]ATLIS Percentages'!$A:$A,0)))</f>
        <v>0</v>
      </c>
      <c r="J302" s="31">
        <f t="shared" si="22"/>
        <v>0</v>
      </c>
      <c r="K302" s="31">
        <f t="shared" si="23"/>
        <v>0</v>
      </c>
      <c r="L302" s="31">
        <f>INDEX('[1]IGT Calculation_1stHalf'!J:J,MATCH($B:$B&amp;"-"&amp;$H:$H&amp;"-"&amp;$F:$F&amp;"-"&amp;$G:$G,'[1]IGT Calculation_1stHalf'!A:A,0))</f>
        <v>0</v>
      </c>
      <c r="M302" s="31">
        <f>INDEX('[1]IGT Calculation_1stHalf'!K:K,MATCH(B:B&amp;"-"&amp;H:H&amp;"-"&amp;F:F&amp;"-"&amp;G:G,'[1]IGT Calculation_1stHalf'!A:A,0))</f>
        <v>0</v>
      </c>
      <c r="N302" s="37">
        <f t="shared" si="24"/>
        <v>0</v>
      </c>
      <c r="O302" s="38">
        <f t="shared" si="25"/>
        <v>0</v>
      </c>
    </row>
    <row r="303" spans="1:15" x14ac:dyDescent="0.25">
      <c r="A303" t="str">
        <f t="shared" si="21"/>
        <v>KJ-Rural-MRSA West-STAR Kids</v>
      </c>
      <c r="B303" s="4" t="s">
        <v>95</v>
      </c>
      <c r="C303" t="str">
        <f>INDEX('[1]Forecasting Data'!$C$1:$C$1321,MATCH(B:B,'[1]Forecasting Data'!$B$1:$B$1321,0))</f>
        <v>Superior Health Plan</v>
      </c>
      <c r="D303" s="28">
        <v>67937029.855886966</v>
      </c>
      <c r="E303" t="str">
        <f>INDEX('[1]Forecasting Data'!$F$1:$F$1321,MATCH(B:B,'[1]Forecasting Data'!$B$1:$B$1321,0))</f>
        <v>Superior Health Plan</v>
      </c>
      <c r="F303" t="str">
        <f>INDEX('[1]Forecasting Data'!$G$1:$G$1321,MATCH(B:B,'[1]Forecasting Data'!$B$1:$B$1321,0))</f>
        <v>MRSA West</v>
      </c>
      <c r="G303" t="str">
        <f>INDEX('[1]Forecasting Data'!$H$1:$H$1321,MATCH(B:B,'[1]Forecasting Data'!$B$1:$B$1321,0))</f>
        <v>STAR Kids</v>
      </c>
      <c r="H303" t="s">
        <v>121</v>
      </c>
      <c r="I303" s="30">
        <f>_xlfn.IFS(G303="STAR Kids",INDEX('[1]ATLIS Percentages'!D:D,MATCH($H:$H&amp;" "&amp;$F:$F,'[1]ATLIS Percentages'!$A:$A,0)),
G303="STAR+PLUS",INDEX('[1]ATLIS Percentages'!E:E,MATCH($H:$H&amp;" "&amp;$F:$F,'[1]ATLIS Percentages'!$A:$A,0)),
G303="STAR",INDEX('[1]ATLIS Percentages'!F:F,MATCH($H:$H&amp;" "&amp;$F:$F,'[1]ATLIS Percentages'!$A:$A,0)))</f>
        <v>0</v>
      </c>
      <c r="J303" s="31">
        <f t="shared" si="22"/>
        <v>0</v>
      </c>
      <c r="K303" s="31">
        <f t="shared" si="23"/>
        <v>0</v>
      </c>
      <c r="L303" s="31">
        <f>INDEX('[1]IGT Calculation_1stHalf'!J:J,MATCH($B:$B&amp;"-"&amp;$H:$H&amp;"-"&amp;$F:$F&amp;"-"&amp;$G:$G,'[1]IGT Calculation_1stHalf'!A:A,0))</f>
        <v>0</v>
      </c>
      <c r="M303" s="31">
        <f>INDEX('[1]IGT Calculation_1stHalf'!K:K,MATCH(B:B&amp;"-"&amp;H:H&amp;"-"&amp;F:F&amp;"-"&amp;G:G,'[1]IGT Calculation_1stHalf'!A:A,0))</f>
        <v>0</v>
      </c>
      <c r="N303" s="37">
        <f t="shared" si="24"/>
        <v>0</v>
      </c>
      <c r="O303" s="38">
        <f t="shared" si="25"/>
        <v>0</v>
      </c>
    </row>
    <row r="304" spans="1:15" x14ac:dyDescent="0.25">
      <c r="A304" t="str">
        <f t="shared" si="21"/>
        <v>KL-Rural-Travis-STAR Kids</v>
      </c>
      <c r="B304" s="4" t="s">
        <v>40</v>
      </c>
      <c r="C304" t="str">
        <f>INDEX('[1]Forecasting Data'!$C$1:$C$1321,MATCH(B:B,'[1]Forecasting Data'!$B$1:$B$1321,0))</f>
        <v>Superior Health Plan</v>
      </c>
      <c r="D304" s="28">
        <v>67279302.893511683</v>
      </c>
      <c r="E304" t="str">
        <f>INDEX('[1]Forecasting Data'!$F$1:$F$1321,MATCH(B:B,'[1]Forecasting Data'!$B$1:$B$1321,0))</f>
        <v>Superior Health Plan</v>
      </c>
      <c r="F304" t="str">
        <f>INDEX('[1]Forecasting Data'!$G$1:$G$1321,MATCH(B:B,'[1]Forecasting Data'!$B$1:$B$1321,0))</f>
        <v>Travis</v>
      </c>
      <c r="G304" t="str">
        <f>INDEX('[1]Forecasting Data'!$H$1:$H$1321,MATCH(B:B,'[1]Forecasting Data'!$B$1:$B$1321,0))</f>
        <v>STAR Kids</v>
      </c>
      <c r="H304" t="s">
        <v>121</v>
      </c>
      <c r="I304" s="30">
        <f>_xlfn.IFS(G304="STAR Kids",INDEX('[1]ATLIS Percentages'!D:D,MATCH($H:$H&amp;" "&amp;$F:$F,'[1]ATLIS Percentages'!$A:$A,0)),
G304="STAR+PLUS",INDEX('[1]ATLIS Percentages'!E:E,MATCH($H:$H&amp;" "&amp;$F:$F,'[1]ATLIS Percentages'!$A:$A,0)),
G304="STAR",INDEX('[1]ATLIS Percentages'!F:F,MATCH($H:$H&amp;" "&amp;$F:$F,'[1]ATLIS Percentages'!$A:$A,0)))</f>
        <v>0</v>
      </c>
      <c r="J304" s="31">
        <f t="shared" si="22"/>
        <v>0</v>
      </c>
      <c r="K304" s="31">
        <f t="shared" si="23"/>
        <v>0</v>
      </c>
      <c r="L304" s="31">
        <f>INDEX('[1]IGT Calculation_1stHalf'!J:J,MATCH($B:$B&amp;"-"&amp;$H:$H&amp;"-"&amp;$F:$F&amp;"-"&amp;$G:$G,'[1]IGT Calculation_1stHalf'!A:A,0))</f>
        <v>0</v>
      </c>
      <c r="M304" s="31">
        <f>INDEX('[1]IGT Calculation_1stHalf'!K:K,MATCH(B:B&amp;"-"&amp;H:H&amp;"-"&amp;F:F&amp;"-"&amp;G:G,'[1]IGT Calculation_1stHalf'!A:A,0))</f>
        <v>0</v>
      </c>
      <c r="N304" s="37">
        <f t="shared" si="24"/>
        <v>0</v>
      </c>
      <c r="O304" s="38">
        <f t="shared" si="25"/>
        <v>0</v>
      </c>
    </row>
    <row r="305" spans="1:15" x14ac:dyDescent="0.25">
      <c r="A305" t="str">
        <f t="shared" si="21"/>
        <v>KM-Rural-Harris-STAR Kids</v>
      </c>
      <c r="B305" s="4" t="s">
        <v>72</v>
      </c>
      <c r="C305" t="str">
        <f>INDEX('[1]Forecasting Data'!$C$1:$C$1321,MATCH(B:B,'[1]Forecasting Data'!$B$1:$B$1321,0))</f>
        <v>Texas Children's Health Plan</v>
      </c>
      <c r="D305" s="28">
        <v>565096980.80661368</v>
      </c>
      <c r="E305" t="str">
        <f>INDEX('[1]Forecasting Data'!$F$1:$F$1321,MATCH(B:B,'[1]Forecasting Data'!$B$1:$B$1321,0))</f>
        <v>Texas Children's Health Plan</v>
      </c>
      <c r="F305" t="str">
        <f>INDEX('[1]Forecasting Data'!$G$1:$G$1321,MATCH(B:B,'[1]Forecasting Data'!$B$1:$B$1321,0))</f>
        <v>Harris</v>
      </c>
      <c r="G305" t="str">
        <f>INDEX('[1]Forecasting Data'!$H$1:$H$1321,MATCH(B:B,'[1]Forecasting Data'!$B$1:$B$1321,0))</f>
        <v>STAR Kids</v>
      </c>
      <c r="H305" t="s">
        <v>121</v>
      </c>
      <c r="I305" s="30">
        <f>_xlfn.IFS(G305="STAR Kids",INDEX('[1]ATLIS Percentages'!D:D,MATCH($H:$H&amp;" "&amp;$F:$F,'[1]ATLIS Percentages'!$A:$A,0)),
G305="STAR+PLUS",INDEX('[1]ATLIS Percentages'!E:E,MATCH($H:$H&amp;" "&amp;$F:$F,'[1]ATLIS Percentages'!$A:$A,0)),
G305="STAR",INDEX('[1]ATLIS Percentages'!F:F,MATCH($H:$H&amp;" "&amp;$F:$F,'[1]ATLIS Percentages'!$A:$A,0)))</f>
        <v>0</v>
      </c>
      <c r="J305" s="31">
        <f t="shared" si="22"/>
        <v>0</v>
      </c>
      <c r="K305" s="31">
        <f t="shared" si="23"/>
        <v>0</v>
      </c>
      <c r="L305" s="31">
        <f>INDEX('[1]IGT Calculation_1stHalf'!J:J,MATCH($B:$B&amp;"-"&amp;$H:$H&amp;"-"&amp;$F:$F&amp;"-"&amp;$G:$G,'[1]IGT Calculation_1stHalf'!A:A,0))</f>
        <v>0</v>
      </c>
      <c r="M305" s="31">
        <f>INDEX('[1]IGT Calculation_1stHalf'!K:K,MATCH(B:B&amp;"-"&amp;H:H&amp;"-"&amp;F:F&amp;"-"&amp;G:G,'[1]IGT Calculation_1stHalf'!A:A,0))</f>
        <v>0</v>
      </c>
      <c r="N305" s="37">
        <f t="shared" si="24"/>
        <v>0</v>
      </c>
      <c r="O305" s="38">
        <f t="shared" si="25"/>
        <v>0</v>
      </c>
    </row>
    <row r="306" spans="1:15" x14ac:dyDescent="0.25">
      <c r="A306" t="str">
        <f t="shared" si="21"/>
        <v>KN-Rural-Jefferson-STAR Kids</v>
      </c>
      <c r="B306" s="4" t="s">
        <v>3</v>
      </c>
      <c r="C306" t="str">
        <f>INDEX('[1]Forecasting Data'!$C$1:$C$1321,MATCH(B:B,'[1]Forecasting Data'!$B$1:$B$1321,0))</f>
        <v>Texas Children's Health Plan</v>
      </c>
      <c r="D306" s="28">
        <v>63230908.079189375</v>
      </c>
      <c r="E306" t="str">
        <f>INDEX('[1]Forecasting Data'!$F$1:$F$1321,MATCH(B:B,'[1]Forecasting Data'!$B$1:$B$1321,0))</f>
        <v>Texas Children's Health Plan</v>
      </c>
      <c r="F306" t="str">
        <f>INDEX('[1]Forecasting Data'!$G$1:$G$1321,MATCH(B:B,'[1]Forecasting Data'!$B$1:$B$1321,0))</f>
        <v>Jefferson</v>
      </c>
      <c r="G306" t="str">
        <f>INDEX('[1]Forecasting Data'!$H$1:$H$1321,MATCH(B:B,'[1]Forecasting Data'!$B$1:$B$1321,0))</f>
        <v>STAR Kids</v>
      </c>
      <c r="H306" t="s">
        <v>121</v>
      </c>
      <c r="I306" s="30">
        <f>_xlfn.IFS(G306="STAR Kids",INDEX('[1]ATLIS Percentages'!D:D,MATCH($H:$H&amp;" "&amp;$F:$F,'[1]ATLIS Percentages'!$A:$A,0)),
G306="STAR+PLUS",INDEX('[1]ATLIS Percentages'!E:E,MATCH($H:$H&amp;" "&amp;$F:$F,'[1]ATLIS Percentages'!$A:$A,0)),
G306="STAR",INDEX('[1]ATLIS Percentages'!F:F,MATCH($H:$H&amp;" "&amp;$F:$F,'[1]ATLIS Percentages'!$A:$A,0)))</f>
        <v>0</v>
      </c>
      <c r="J306" s="31">
        <f t="shared" si="22"/>
        <v>0</v>
      </c>
      <c r="K306" s="31">
        <f t="shared" si="23"/>
        <v>0</v>
      </c>
      <c r="L306" s="31">
        <f>INDEX('[1]IGT Calculation_1stHalf'!J:J,MATCH($B:$B&amp;"-"&amp;$H:$H&amp;"-"&amp;$F:$F&amp;"-"&amp;$G:$G,'[1]IGT Calculation_1stHalf'!A:A,0))</f>
        <v>0</v>
      </c>
      <c r="M306" s="31">
        <f>INDEX('[1]IGT Calculation_1stHalf'!K:K,MATCH(B:B&amp;"-"&amp;H:H&amp;"-"&amp;F:F&amp;"-"&amp;G:G,'[1]IGT Calculation_1stHalf'!A:A,0))</f>
        <v>0</v>
      </c>
      <c r="N306" s="37">
        <f t="shared" si="24"/>
        <v>0</v>
      </c>
      <c r="O306" s="38">
        <f t="shared" si="25"/>
        <v>0</v>
      </c>
    </row>
    <row r="307" spans="1:15" x14ac:dyDescent="0.25">
      <c r="A307" t="str">
        <f t="shared" si="21"/>
        <v>KP-Rural-MRSA Northeast-STAR Kids</v>
      </c>
      <c r="B307" s="4" t="s">
        <v>92</v>
      </c>
      <c r="C307" t="str">
        <f>INDEX('[1]Forecasting Data'!$C$1:$C$1321,MATCH(B:B,'[1]Forecasting Data'!$B$1:$B$1321,0))</f>
        <v>Texas Children's Health Plan</v>
      </c>
      <c r="D307" s="28">
        <v>155582782.72190821</v>
      </c>
      <c r="E307" t="str">
        <f>INDEX('[1]Forecasting Data'!$F$1:$F$1321,MATCH(B:B,'[1]Forecasting Data'!$B$1:$B$1321,0))</f>
        <v>Texas Children's Health Plan</v>
      </c>
      <c r="F307" t="str">
        <f>INDEX('[1]Forecasting Data'!$G$1:$G$1321,MATCH(B:B,'[1]Forecasting Data'!$B$1:$B$1321,0))</f>
        <v>MRSA Northeast</v>
      </c>
      <c r="G307" t="str">
        <f>INDEX('[1]Forecasting Data'!$H$1:$H$1321,MATCH(B:B,'[1]Forecasting Data'!$B$1:$B$1321,0))</f>
        <v>STAR Kids</v>
      </c>
      <c r="H307" t="s">
        <v>121</v>
      </c>
      <c r="I307" s="30">
        <f>_xlfn.IFS(G307="STAR Kids",INDEX('[1]ATLIS Percentages'!D:D,MATCH($H:$H&amp;" "&amp;$F:$F,'[1]ATLIS Percentages'!$A:$A,0)),
G307="STAR+PLUS",INDEX('[1]ATLIS Percentages'!E:E,MATCH($H:$H&amp;" "&amp;$F:$F,'[1]ATLIS Percentages'!$A:$A,0)),
G307="STAR",INDEX('[1]ATLIS Percentages'!F:F,MATCH($H:$H&amp;" "&amp;$F:$F,'[1]ATLIS Percentages'!$A:$A,0)))</f>
        <v>0</v>
      </c>
      <c r="J307" s="31">
        <f t="shared" si="22"/>
        <v>0</v>
      </c>
      <c r="K307" s="31">
        <f t="shared" si="23"/>
        <v>0</v>
      </c>
      <c r="L307" s="31">
        <f>INDEX('[1]IGT Calculation_1stHalf'!J:J,MATCH($B:$B&amp;"-"&amp;$H:$H&amp;"-"&amp;$F:$F&amp;"-"&amp;$G:$G,'[1]IGT Calculation_1stHalf'!A:A,0))</f>
        <v>0</v>
      </c>
      <c r="M307" s="31">
        <f>INDEX('[1]IGT Calculation_1stHalf'!K:K,MATCH(B:B&amp;"-"&amp;H:H&amp;"-"&amp;F:F&amp;"-"&amp;G:G,'[1]IGT Calculation_1stHalf'!A:A,0))</f>
        <v>0</v>
      </c>
      <c r="N307" s="37">
        <f t="shared" si="24"/>
        <v>0</v>
      </c>
      <c r="O307" s="38">
        <f t="shared" si="25"/>
        <v>0</v>
      </c>
    </row>
    <row r="308" spans="1:15" x14ac:dyDescent="0.25">
      <c r="A308" t="str">
        <f t="shared" si="21"/>
        <v>KQ-Rural-Harris-STAR Kids</v>
      </c>
      <c r="B308" s="4" t="s">
        <v>25</v>
      </c>
      <c r="C308" t="str">
        <f>INDEX('[1]Forecasting Data'!$C$1:$C$1321,MATCH(B:B,'[1]Forecasting Data'!$B$1:$B$1321,0))</f>
        <v>UnitedHealthCare Community Plan</v>
      </c>
      <c r="D308" s="28">
        <v>224936526.37896287</v>
      </c>
      <c r="E308" t="str">
        <f>INDEX('[1]Forecasting Data'!$F$1:$F$1321,MATCH(B:B,'[1]Forecasting Data'!$B$1:$B$1321,0))</f>
        <v>UnitedHealthCare Community Plan</v>
      </c>
      <c r="F308" t="str">
        <f>INDEX('[1]Forecasting Data'!$G$1:$G$1321,MATCH(B:B,'[1]Forecasting Data'!$B$1:$B$1321,0))</f>
        <v>Harris</v>
      </c>
      <c r="G308" t="str">
        <f>INDEX('[1]Forecasting Data'!$H$1:$H$1321,MATCH(B:B,'[1]Forecasting Data'!$B$1:$B$1321,0))</f>
        <v>STAR Kids</v>
      </c>
      <c r="H308" t="s">
        <v>121</v>
      </c>
      <c r="I308" s="30">
        <f>_xlfn.IFS(G308="STAR Kids",INDEX('[1]ATLIS Percentages'!D:D,MATCH($H:$H&amp;" "&amp;$F:$F,'[1]ATLIS Percentages'!$A:$A,0)),
G308="STAR+PLUS",INDEX('[1]ATLIS Percentages'!E:E,MATCH($H:$H&amp;" "&amp;$F:$F,'[1]ATLIS Percentages'!$A:$A,0)),
G308="STAR",INDEX('[1]ATLIS Percentages'!F:F,MATCH($H:$H&amp;" "&amp;$F:$F,'[1]ATLIS Percentages'!$A:$A,0)))</f>
        <v>0</v>
      </c>
      <c r="J308" s="31">
        <f t="shared" si="22"/>
        <v>0</v>
      </c>
      <c r="K308" s="31">
        <f t="shared" si="23"/>
        <v>0</v>
      </c>
      <c r="L308" s="31">
        <f>INDEX('[1]IGT Calculation_1stHalf'!J:J,MATCH($B:$B&amp;"-"&amp;$H:$H&amp;"-"&amp;$F:$F&amp;"-"&amp;$G:$G,'[1]IGT Calculation_1stHalf'!A:A,0))</f>
        <v>0</v>
      </c>
      <c r="M308" s="31">
        <f>INDEX('[1]IGT Calculation_1stHalf'!K:K,MATCH(B:B&amp;"-"&amp;H:H&amp;"-"&amp;F:F&amp;"-"&amp;G:G,'[1]IGT Calculation_1stHalf'!A:A,0))</f>
        <v>0</v>
      </c>
      <c r="N308" s="37">
        <f t="shared" si="24"/>
        <v>0</v>
      </c>
      <c r="O308" s="38">
        <f t="shared" si="25"/>
        <v>0</v>
      </c>
    </row>
    <row r="309" spans="1:15" x14ac:dyDescent="0.25">
      <c r="A309" t="str">
        <f t="shared" si="21"/>
        <v>KR-Rural-Hidalgo-STAR Kids</v>
      </c>
      <c r="B309" s="4" t="s">
        <v>104</v>
      </c>
      <c r="C309" t="str">
        <f>INDEX('[1]Forecasting Data'!$C$1:$C$1321,MATCH(B:B,'[1]Forecasting Data'!$B$1:$B$1321,0))</f>
        <v>UnitedHealthCare Community Plan</v>
      </c>
      <c r="D309" s="28">
        <v>93479561.123409569</v>
      </c>
      <c r="E309" t="str">
        <f>INDEX('[1]Forecasting Data'!$F$1:$F$1321,MATCH(B:B,'[1]Forecasting Data'!$B$1:$B$1321,0))</f>
        <v>UnitedHealthCare Community Plan</v>
      </c>
      <c r="F309" t="str">
        <f>INDEX('[1]Forecasting Data'!$G$1:$G$1321,MATCH(B:B,'[1]Forecasting Data'!$B$1:$B$1321,0))</f>
        <v>Hidalgo</v>
      </c>
      <c r="G309" t="str">
        <f>INDEX('[1]Forecasting Data'!$H$1:$H$1321,MATCH(B:B,'[1]Forecasting Data'!$B$1:$B$1321,0))</f>
        <v>STAR Kids</v>
      </c>
      <c r="H309" t="s">
        <v>121</v>
      </c>
      <c r="I309" s="30">
        <f>_xlfn.IFS(G309="STAR Kids",INDEX('[1]ATLIS Percentages'!D:D,MATCH($H:$H&amp;" "&amp;$F:$F,'[1]ATLIS Percentages'!$A:$A,0)),
G309="STAR+PLUS",INDEX('[1]ATLIS Percentages'!E:E,MATCH($H:$H&amp;" "&amp;$F:$F,'[1]ATLIS Percentages'!$A:$A,0)),
G309="STAR",INDEX('[1]ATLIS Percentages'!F:F,MATCH($H:$H&amp;" "&amp;$F:$F,'[1]ATLIS Percentages'!$A:$A,0)))</f>
        <v>0</v>
      </c>
      <c r="J309" s="31">
        <f t="shared" si="22"/>
        <v>0</v>
      </c>
      <c r="K309" s="31">
        <f t="shared" si="23"/>
        <v>0</v>
      </c>
      <c r="L309" s="31">
        <f>INDEX('[1]IGT Calculation_1stHalf'!J:J,MATCH($B:$B&amp;"-"&amp;$H:$H&amp;"-"&amp;$F:$F&amp;"-"&amp;$G:$G,'[1]IGT Calculation_1stHalf'!A:A,0))</f>
        <v>0</v>
      </c>
      <c r="M309" s="31">
        <f>INDEX('[1]IGT Calculation_1stHalf'!K:K,MATCH(B:B&amp;"-"&amp;H:H&amp;"-"&amp;F:F&amp;"-"&amp;G:G,'[1]IGT Calculation_1stHalf'!A:A,0))</f>
        <v>0</v>
      </c>
      <c r="N309" s="37">
        <f t="shared" si="24"/>
        <v>0</v>
      </c>
      <c r="O309" s="38">
        <f t="shared" si="25"/>
        <v>0</v>
      </c>
    </row>
    <row r="310" spans="1:15" x14ac:dyDescent="0.25">
      <c r="A310" t="str">
        <f t="shared" si="21"/>
        <v>KS-Rural-Jefferson-STAR Kids</v>
      </c>
      <c r="B310" s="4" t="s">
        <v>106</v>
      </c>
      <c r="C310" t="str">
        <f>INDEX('[1]Forecasting Data'!$C$1:$C$1321,MATCH(B:B,'[1]Forecasting Data'!$B$1:$B$1321,0))</f>
        <v>UnitedHealthCare Community Plan</v>
      </c>
      <c r="D310" s="28">
        <v>35326278.026436985</v>
      </c>
      <c r="E310" t="str">
        <f>INDEX('[1]Forecasting Data'!$F$1:$F$1321,MATCH(B:B,'[1]Forecasting Data'!$B$1:$B$1321,0))</f>
        <v>UnitedHealthCare Community Plan</v>
      </c>
      <c r="F310" t="str">
        <f>INDEX('[1]Forecasting Data'!$G$1:$G$1321,MATCH(B:B,'[1]Forecasting Data'!$B$1:$B$1321,0))</f>
        <v>Jefferson</v>
      </c>
      <c r="G310" t="str">
        <f>INDEX('[1]Forecasting Data'!$H$1:$H$1321,MATCH(B:B,'[1]Forecasting Data'!$B$1:$B$1321,0))</f>
        <v>STAR Kids</v>
      </c>
      <c r="H310" t="s">
        <v>121</v>
      </c>
      <c r="I310" s="30">
        <f>_xlfn.IFS(G310="STAR Kids",INDEX('[1]ATLIS Percentages'!D:D,MATCH($H:$H&amp;" "&amp;$F:$F,'[1]ATLIS Percentages'!$A:$A,0)),
G310="STAR+PLUS",INDEX('[1]ATLIS Percentages'!E:E,MATCH($H:$H&amp;" "&amp;$F:$F,'[1]ATLIS Percentages'!$A:$A,0)),
G310="STAR",INDEX('[1]ATLIS Percentages'!F:F,MATCH($H:$H&amp;" "&amp;$F:$F,'[1]ATLIS Percentages'!$A:$A,0)))</f>
        <v>0</v>
      </c>
      <c r="J310" s="31">
        <f t="shared" si="22"/>
        <v>0</v>
      </c>
      <c r="K310" s="31">
        <f t="shared" si="23"/>
        <v>0</v>
      </c>
      <c r="L310" s="31">
        <f>INDEX('[1]IGT Calculation_1stHalf'!J:J,MATCH($B:$B&amp;"-"&amp;$H:$H&amp;"-"&amp;$F:$F&amp;"-"&amp;$G:$G,'[1]IGT Calculation_1stHalf'!A:A,0))</f>
        <v>0</v>
      </c>
      <c r="M310" s="31">
        <f>INDEX('[1]IGT Calculation_1stHalf'!K:K,MATCH(B:B&amp;"-"&amp;H:H&amp;"-"&amp;F:F&amp;"-"&amp;G:G,'[1]IGT Calculation_1stHalf'!A:A,0))</f>
        <v>0</v>
      </c>
      <c r="N310" s="37">
        <f t="shared" si="24"/>
        <v>0</v>
      </c>
      <c r="O310" s="38">
        <f t="shared" si="25"/>
        <v>0</v>
      </c>
    </row>
    <row r="311" spans="1:15" x14ac:dyDescent="0.25">
      <c r="A311" t="str">
        <f t="shared" si="21"/>
        <v>KT-Rural-MRSA Central-STAR Kids</v>
      </c>
      <c r="B311" s="4" t="s">
        <v>103</v>
      </c>
      <c r="C311" t="str">
        <f>INDEX('[1]Forecasting Data'!$C$1:$C$1321,MATCH(B:B,'[1]Forecasting Data'!$B$1:$B$1321,0))</f>
        <v>UnitedHealthCare Community Plan</v>
      </c>
      <c r="D311" s="28">
        <v>59767267.674555615</v>
      </c>
      <c r="E311" t="str">
        <f>INDEX('[1]Forecasting Data'!$F$1:$F$1321,MATCH(B:B,'[1]Forecasting Data'!$B$1:$B$1321,0))</f>
        <v>UnitedHealthCare Community Plan</v>
      </c>
      <c r="F311" t="str">
        <f>INDEX('[1]Forecasting Data'!$G$1:$G$1321,MATCH(B:B,'[1]Forecasting Data'!$B$1:$B$1321,0))</f>
        <v>MRSA Central</v>
      </c>
      <c r="G311" t="str">
        <f>INDEX('[1]Forecasting Data'!$H$1:$H$1321,MATCH(B:B,'[1]Forecasting Data'!$B$1:$B$1321,0))</f>
        <v>STAR Kids</v>
      </c>
      <c r="H311" t="s">
        <v>121</v>
      </c>
      <c r="I311" s="30">
        <f>_xlfn.IFS(G311="STAR Kids",INDEX('[1]ATLIS Percentages'!D:D,MATCH($H:$H&amp;" "&amp;$F:$F,'[1]ATLIS Percentages'!$A:$A,0)),
G311="STAR+PLUS",INDEX('[1]ATLIS Percentages'!E:E,MATCH($H:$H&amp;" "&amp;$F:$F,'[1]ATLIS Percentages'!$A:$A,0)),
G311="STAR",INDEX('[1]ATLIS Percentages'!F:F,MATCH($H:$H&amp;" "&amp;$F:$F,'[1]ATLIS Percentages'!$A:$A,0)))</f>
        <v>0</v>
      </c>
      <c r="J311" s="31">
        <f t="shared" si="22"/>
        <v>0</v>
      </c>
      <c r="K311" s="31">
        <f t="shared" si="23"/>
        <v>0</v>
      </c>
      <c r="L311" s="31">
        <f>INDEX('[1]IGT Calculation_1stHalf'!J:J,MATCH($B:$B&amp;"-"&amp;$H:$H&amp;"-"&amp;$F:$F&amp;"-"&amp;$G:$G,'[1]IGT Calculation_1stHalf'!A:A,0))</f>
        <v>0</v>
      </c>
      <c r="M311" s="31">
        <f>INDEX('[1]IGT Calculation_1stHalf'!K:K,MATCH(B:B&amp;"-"&amp;H:H&amp;"-"&amp;F:F&amp;"-"&amp;G:G,'[1]IGT Calculation_1stHalf'!A:A,0))</f>
        <v>0</v>
      </c>
      <c r="N311" s="37">
        <f t="shared" si="24"/>
        <v>0</v>
      </c>
      <c r="O311" s="38">
        <f t="shared" si="25"/>
        <v>0</v>
      </c>
    </row>
    <row r="312" spans="1:15" x14ac:dyDescent="0.25">
      <c r="A312" t="str">
        <f t="shared" si="21"/>
        <v>KU-Rural-MRSA Northeast-STAR Kids</v>
      </c>
      <c r="B312" s="4" t="s">
        <v>80</v>
      </c>
      <c r="C312" t="str">
        <f>INDEX('[1]Forecasting Data'!$C$1:$C$1321,MATCH(B:B,'[1]Forecasting Data'!$B$1:$B$1321,0))</f>
        <v>UnitedHealthCare Community Plan</v>
      </c>
      <c r="D312" s="28">
        <v>73761249.457026005</v>
      </c>
      <c r="E312" t="str">
        <f>INDEX('[1]Forecasting Data'!$F$1:$F$1321,MATCH(B:B,'[1]Forecasting Data'!$B$1:$B$1321,0))</f>
        <v>UnitedHealthCare Community Plan</v>
      </c>
      <c r="F312" t="str">
        <f>INDEX('[1]Forecasting Data'!$G$1:$G$1321,MATCH(B:B,'[1]Forecasting Data'!$B$1:$B$1321,0))</f>
        <v>MRSA Northeast</v>
      </c>
      <c r="G312" t="str">
        <f>INDEX('[1]Forecasting Data'!$H$1:$H$1321,MATCH(B:B,'[1]Forecasting Data'!$B$1:$B$1321,0))</f>
        <v>STAR Kids</v>
      </c>
      <c r="H312" t="s">
        <v>121</v>
      </c>
      <c r="I312" s="30">
        <f>_xlfn.IFS(G312="STAR Kids",INDEX('[1]ATLIS Percentages'!D:D,MATCH($H:$H&amp;" "&amp;$F:$F,'[1]ATLIS Percentages'!$A:$A,0)),
G312="STAR+PLUS",INDEX('[1]ATLIS Percentages'!E:E,MATCH($H:$H&amp;" "&amp;$F:$F,'[1]ATLIS Percentages'!$A:$A,0)),
G312="STAR",INDEX('[1]ATLIS Percentages'!F:F,MATCH($H:$H&amp;" "&amp;$F:$F,'[1]ATLIS Percentages'!$A:$A,0)))</f>
        <v>0</v>
      </c>
      <c r="J312" s="31">
        <f t="shared" si="22"/>
        <v>0</v>
      </c>
      <c r="K312" s="31">
        <f t="shared" si="23"/>
        <v>0</v>
      </c>
      <c r="L312" s="31">
        <f>INDEX('[1]IGT Calculation_1stHalf'!J:J,MATCH($B:$B&amp;"-"&amp;$H:$H&amp;"-"&amp;$F:$F&amp;"-"&amp;$G:$G,'[1]IGT Calculation_1stHalf'!A:A,0))</f>
        <v>0</v>
      </c>
      <c r="M312" s="31">
        <f>INDEX('[1]IGT Calculation_1stHalf'!K:K,MATCH(B:B&amp;"-"&amp;H:H&amp;"-"&amp;F:F&amp;"-"&amp;G:G,'[1]IGT Calculation_1stHalf'!A:A,0))</f>
        <v>0</v>
      </c>
      <c r="N312" s="37">
        <f t="shared" si="24"/>
        <v>0</v>
      </c>
      <c r="O312" s="38">
        <f t="shared" si="25"/>
        <v>0</v>
      </c>
    </row>
    <row r="313" spans="1:15" x14ac:dyDescent="0.25">
      <c r="A313" t="str">
        <f t="shared" si="21"/>
        <v>KV-Rural-Nueces-STAR Kids</v>
      </c>
      <c r="B313" s="4" t="s">
        <v>78</v>
      </c>
      <c r="C313" t="str">
        <f>INDEX('[1]Forecasting Data'!$C$1:$C$1321,MATCH(B:B,'[1]Forecasting Data'!$B$1:$B$1321,0))</f>
        <v>Superior Health Plan</v>
      </c>
      <c r="D313" s="28">
        <v>29529408.020516347</v>
      </c>
      <c r="E313" t="str">
        <f>INDEX('[1]Forecasting Data'!$F$1:$F$1321,MATCH(B:B,'[1]Forecasting Data'!$B$1:$B$1321,0))</f>
        <v>Superior Health Plan</v>
      </c>
      <c r="F313" t="str">
        <f>INDEX('[1]Forecasting Data'!$G$1:$G$1321,MATCH(B:B,'[1]Forecasting Data'!$B$1:$B$1321,0))</f>
        <v>Nueces</v>
      </c>
      <c r="G313" t="str">
        <f>INDEX('[1]Forecasting Data'!$H$1:$H$1321,MATCH(B:B,'[1]Forecasting Data'!$B$1:$B$1321,0))</f>
        <v>STAR Kids</v>
      </c>
      <c r="H313" t="s">
        <v>121</v>
      </c>
      <c r="I313" s="30">
        <f>_xlfn.IFS(G313="STAR Kids",INDEX('[1]ATLIS Percentages'!D:D,MATCH($H:$H&amp;" "&amp;$F:$F,'[1]ATLIS Percentages'!$A:$A,0)),
G313="STAR+PLUS",INDEX('[1]ATLIS Percentages'!E:E,MATCH($H:$H&amp;" "&amp;$F:$F,'[1]ATLIS Percentages'!$A:$A,0)),
G313="STAR",INDEX('[1]ATLIS Percentages'!F:F,MATCH($H:$H&amp;" "&amp;$F:$F,'[1]ATLIS Percentages'!$A:$A,0)))</f>
        <v>0</v>
      </c>
      <c r="J313" s="31">
        <f t="shared" si="22"/>
        <v>0</v>
      </c>
      <c r="K313" s="31">
        <f t="shared" si="23"/>
        <v>0</v>
      </c>
      <c r="L313" s="31">
        <f>INDEX('[1]IGT Calculation_1stHalf'!J:J,MATCH($B:$B&amp;"-"&amp;$H:$H&amp;"-"&amp;$F:$F&amp;"-"&amp;$G:$G,'[1]IGT Calculation_1stHalf'!A:A,0))</f>
        <v>0</v>
      </c>
      <c r="M313" s="31">
        <f>INDEX('[1]IGT Calculation_1stHalf'!K:K,MATCH(B:B&amp;"-"&amp;H:H&amp;"-"&amp;F:F&amp;"-"&amp;G:G,'[1]IGT Calculation_1stHalf'!A:A,0))</f>
        <v>0</v>
      </c>
      <c r="N313" s="37">
        <f t="shared" si="24"/>
        <v>0</v>
      </c>
      <c r="O313" s="38">
        <f t="shared" si="25"/>
        <v>0</v>
      </c>
    </row>
    <row r="314" spans="1:15" x14ac:dyDescent="0.25">
      <c r="A314" t="str">
        <f t="shared" si="21"/>
        <v>KW-Rural-Dallas-STAR Kids</v>
      </c>
      <c r="B314" s="4" t="s">
        <v>111</v>
      </c>
      <c r="C314" t="str">
        <f>INDEX('[1]Forecasting Data'!$C$1:$C$1321,MATCH(B:B,'[1]Forecasting Data'!$B$1:$B$1321,0))</f>
        <v>AETNA</v>
      </c>
      <c r="D314" s="28">
        <v>207283756.56979835</v>
      </c>
      <c r="E314" t="str">
        <f>INDEX('[1]Forecasting Data'!$F$1:$F$1321,MATCH(B:B,'[1]Forecasting Data'!$B$1:$B$1321,0))</f>
        <v>AETNA</v>
      </c>
      <c r="F314" t="str">
        <f>INDEX('[1]Forecasting Data'!$G$1:$G$1321,MATCH(B:B,'[1]Forecasting Data'!$B$1:$B$1321,0))</f>
        <v>Dallas</v>
      </c>
      <c r="G314" t="str">
        <f>INDEX('[1]Forecasting Data'!$H$1:$H$1321,MATCH(B:B,'[1]Forecasting Data'!$B$1:$B$1321,0))</f>
        <v>STAR Kids</v>
      </c>
      <c r="H314" t="s">
        <v>121</v>
      </c>
      <c r="I314" s="30">
        <f>_xlfn.IFS(G314="STAR Kids",INDEX('[1]ATLIS Percentages'!D:D,MATCH($H:$H&amp;" "&amp;$F:$F,'[1]ATLIS Percentages'!$A:$A,0)),
G314="STAR+PLUS",INDEX('[1]ATLIS Percentages'!E:E,MATCH($H:$H&amp;" "&amp;$F:$F,'[1]ATLIS Percentages'!$A:$A,0)),
G314="STAR",INDEX('[1]ATLIS Percentages'!F:F,MATCH($H:$H&amp;" "&amp;$F:$F,'[1]ATLIS Percentages'!$A:$A,0)))</f>
        <v>0</v>
      </c>
      <c r="J314" s="31">
        <f t="shared" si="22"/>
        <v>0</v>
      </c>
      <c r="K314" s="31">
        <f t="shared" si="23"/>
        <v>0</v>
      </c>
      <c r="L314" s="31">
        <f>INDEX('[1]IGT Calculation_1stHalf'!J:J,MATCH($B:$B&amp;"-"&amp;$H:$H&amp;"-"&amp;$F:$F&amp;"-"&amp;$G:$G,'[1]IGT Calculation_1stHalf'!A:A,0))</f>
        <v>0</v>
      </c>
      <c r="M314" s="31">
        <f>INDEX('[1]IGT Calculation_1stHalf'!K:K,MATCH(B:B&amp;"-"&amp;H:H&amp;"-"&amp;F:F&amp;"-"&amp;G:G,'[1]IGT Calculation_1stHalf'!A:A,0))</f>
        <v>0</v>
      </c>
      <c r="N314" s="37">
        <f t="shared" si="24"/>
        <v>0</v>
      </c>
      <c r="O314" s="38">
        <f t="shared" si="25"/>
        <v>0</v>
      </c>
    </row>
    <row r="315" spans="1:15" x14ac:dyDescent="0.25">
      <c r="A315" t="str">
        <f t="shared" si="21"/>
        <v>N1-Rural-MRSA Northeast-STAR</v>
      </c>
      <c r="B315" s="4" t="s">
        <v>56</v>
      </c>
      <c r="C315" t="str">
        <f>INDEX('[1]Forecasting Data'!$C$1:$C$1321,MATCH(B:B,'[1]Forecasting Data'!$B$1:$B$1321,0))</f>
        <v>Wellpoint</v>
      </c>
      <c r="D315" s="28">
        <v>199954253.15197721</v>
      </c>
      <c r="E315" t="str">
        <f>INDEX('[1]Forecasting Data'!$F$1:$F$1321,MATCH(B:B,'[1]Forecasting Data'!$B$1:$B$1321,0))</f>
        <v>Wellpoint</v>
      </c>
      <c r="F315" t="str">
        <f>INDEX('[1]Forecasting Data'!$G$1:$G$1321,MATCH(B:B,'[1]Forecasting Data'!$B$1:$B$1321,0))</f>
        <v>MRSA Northeast</v>
      </c>
      <c r="G315" t="str">
        <f>INDEX('[1]Forecasting Data'!$H$1:$H$1321,MATCH(B:B,'[1]Forecasting Data'!$B$1:$B$1321,0))</f>
        <v>STAR</v>
      </c>
      <c r="H315" t="s">
        <v>121</v>
      </c>
      <c r="I315" s="30">
        <f>_xlfn.IFS(G315="STAR Kids",INDEX('[1]ATLIS Percentages'!D:D,MATCH($H:$H&amp;" "&amp;$F:$F,'[1]ATLIS Percentages'!$A:$A,0)),
G315="STAR+PLUS",INDEX('[1]ATLIS Percentages'!E:E,MATCH($H:$H&amp;" "&amp;$F:$F,'[1]ATLIS Percentages'!$A:$A,0)),
G315="STAR",INDEX('[1]ATLIS Percentages'!F:F,MATCH($H:$H&amp;" "&amp;$F:$F,'[1]ATLIS Percentages'!$A:$A,0)))</f>
        <v>0</v>
      </c>
      <c r="J315" s="31">
        <f t="shared" si="22"/>
        <v>0</v>
      </c>
      <c r="K315" s="31">
        <f t="shared" si="23"/>
        <v>0</v>
      </c>
      <c r="L315" s="31">
        <f>INDEX('[1]IGT Calculation_1stHalf'!J:J,MATCH($B:$B&amp;"-"&amp;$H:$H&amp;"-"&amp;$F:$F&amp;"-"&amp;$G:$G,'[1]IGT Calculation_1stHalf'!A:A,0))</f>
        <v>0</v>
      </c>
      <c r="M315" s="31">
        <f>INDEX('[1]IGT Calculation_1stHalf'!K:K,MATCH(B:B&amp;"-"&amp;H:H&amp;"-"&amp;F:F&amp;"-"&amp;G:G,'[1]IGT Calculation_1stHalf'!A:A,0))</f>
        <v>0</v>
      </c>
      <c r="N315" s="37">
        <f t="shared" si="24"/>
        <v>0</v>
      </c>
      <c r="O315" s="38">
        <f t="shared" si="25"/>
        <v>0</v>
      </c>
    </row>
    <row r="316" spans="1:15" x14ac:dyDescent="0.25">
      <c r="A316" t="str">
        <f t="shared" si="21"/>
        <v>N2-Rural-MRSA Northeast-STAR</v>
      </c>
      <c r="B316" s="4" t="s">
        <v>51</v>
      </c>
      <c r="C316" t="str">
        <f>INDEX('[1]Forecasting Data'!$C$1:$C$1321,MATCH(B:B,'[1]Forecasting Data'!$B$1:$B$1321,0))</f>
        <v>Superior Health Plan</v>
      </c>
      <c r="D316" s="28">
        <v>325984410.09655362</v>
      </c>
      <c r="E316" t="str">
        <f>INDEX('[1]Forecasting Data'!$F$1:$F$1321,MATCH(B:B,'[1]Forecasting Data'!$B$1:$B$1321,0))</f>
        <v>Superior Health Plan</v>
      </c>
      <c r="F316" t="str">
        <f>INDEX('[1]Forecasting Data'!$G$1:$G$1321,MATCH(B:B,'[1]Forecasting Data'!$B$1:$B$1321,0))</f>
        <v>MRSA Northeast</v>
      </c>
      <c r="G316" t="str">
        <f>INDEX('[1]Forecasting Data'!$H$1:$H$1321,MATCH(B:B,'[1]Forecasting Data'!$B$1:$B$1321,0))</f>
        <v>STAR</v>
      </c>
      <c r="H316" t="s">
        <v>121</v>
      </c>
      <c r="I316" s="30">
        <f>_xlfn.IFS(G316="STAR Kids",INDEX('[1]ATLIS Percentages'!D:D,MATCH($H:$H&amp;" "&amp;$F:$F,'[1]ATLIS Percentages'!$A:$A,0)),
G316="STAR+PLUS",INDEX('[1]ATLIS Percentages'!E:E,MATCH($H:$H&amp;" "&amp;$F:$F,'[1]ATLIS Percentages'!$A:$A,0)),
G316="STAR",INDEX('[1]ATLIS Percentages'!F:F,MATCH($H:$H&amp;" "&amp;$F:$F,'[1]ATLIS Percentages'!$A:$A,0)))</f>
        <v>0</v>
      </c>
      <c r="J316" s="31">
        <f t="shared" si="22"/>
        <v>0</v>
      </c>
      <c r="K316" s="31">
        <f t="shared" si="23"/>
        <v>0</v>
      </c>
      <c r="L316" s="31">
        <f>INDEX('[1]IGT Calculation_1stHalf'!J:J,MATCH($B:$B&amp;"-"&amp;$H:$H&amp;"-"&amp;$F:$F&amp;"-"&amp;$G:$G,'[1]IGT Calculation_1stHalf'!A:A,0))</f>
        <v>0</v>
      </c>
      <c r="M316" s="31">
        <f>INDEX('[1]IGT Calculation_1stHalf'!K:K,MATCH(B:B&amp;"-"&amp;H:H&amp;"-"&amp;F:F&amp;"-"&amp;G:G,'[1]IGT Calculation_1stHalf'!A:A,0))</f>
        <v>0</v>
      </c>
      <c r="N316" s="37">
        <f t="shared" si="24"/>
        <v>0</v>
      </c>
      <c r="O316" s="38">
        <f t="shared" si="25"/>
        <v>0</v>
      </c>
    </row>
    <row r="317" spans="1:15" x14ac:dyDescent="0.25">
      <c r="A317" t="str">
        <f t="shared" si="21"/>
        <v>N4-Rural-MRSA Northeast-STAR+PLUS</v>
      </c>
      <c r="B317" s="4" t="s">
        <v>99</v>
      </c>
      <c r="C317" t="str">
        <f>INDEX('[1]Forecasting Data'!$C$1:$C$1321,MATCH(B:B,'[1]Forecasting Data'!$B$1:$B$1321,0))</f>
        <v>UnitedHealthCare Community Plan</v>
      </c>
      <c r="D317" s="28">
        <v>554423539.1877017</v>
      </c>
      <c r="E317" t="str">
        <f>INDEX('[1]Forecasting Data'!$F$1:$F$1321,MATCH(B:B,'[1]Forecasting Data'!$B$1:$B$1321,0))</f>
        <v>UnitedHealthCare Community Plan</v>
      </c>
      <c r="F317" t="str">
        <f>INDEX('[1]Forecasting Data'!$G$1:$G$1321,MATCH(B:B,'[1]Forecasting Data'!$B$1:$B$1321,0))</f>
        <v>MRSA Northeast</v>
      </c>
      <c r="G317" t="str">
        <f>INDEX('[1]Forecasting Data'!$H$1:$H$1321,MATCH(B:B,'[1]Forecasting Data'!$B$1:$B$1321,0))</f>
        <v>STAR+PLUS</v>
      </c>
      <c r="H317" t="s">
        <v>121</v>
      </c>
      <c r="I317" s="30">
        <f>_xlfn.IFS(G317="STAR Kids",INDEX('[1]ATLIS Percentages'!D:D,MATCH($H:$H&amp;" "&amp;$F:$F,'[1]ATLIS Percentages'!$A:$A,0)),
G317="STAR+PLUS",INDEX('[1]ATLIS Percentages'!E:E,MATCH($H:$H&amp;" "&amp;$F:$F,'[1]ATLIS Percentages'!$A:$A,0)),
G317="STAR",INDEX('[1]ATLIS Percentages'!F:F,MATCH($H:$H&amp;" "&amp;$F:$F,'[1]ATLIS Percentages'!$A:$A,0)))</f>
        <v>8.3534298323740073E-3</v>
      </c>
      <c r="J317" s="31">
        <f t="shared" si="22"/>
        <v>4631338.13</v>
      </c>
      <c r="K317" s="31">
        <f t="shared" si="23"/>
        <v>2000237.89</v>
      </c>
      <c r="L317" s="31">
        <f>INDEX('[1]IGT Calculation_1stHalf'!J:J,MATCH($B:$B&amp;"-"&amp;$H:$H&amp;"-"&amp;$F:$F&amp;"-"&amp;$G:$G,'[1]IGT Calculation_1stHalf'!A:A,0))</f>
        <v>2364767.4500000002</v>
      </c>
      <c r="M317" s="31">
        <f>INDEX('[1]IGT Calculation_1stHalf'!K:K,MATCH(B:B&amp;"-"&amp;H:H&amp;"-"&amp;F:F&amp;"-"&amp;G:G,'[1]IGT Calculation_1stHalf'!A:A,0))</f>
        <v>1021324.14</v>
      </c>
      <c r="N317" s="37">
        <f t="shared" si="24"/>
        <v>2266570.6800000002</v>
      </c>
      <c r="O317" s="38">
        <f t="shared" si="25"/>
        <v>978913.74</v>
      </c>
    </row>
    <row r="318" spans="1:15" x14ac:dyDescent="0.25">
      <c r="A318" t="str">
        <f t="shared" si="21"/>
        <v>P1-Rural-Tarrant-STAR+PLUS</v>
      </c>
      <c r="B318" s="4" t="s">
        <v>42</v>
      </c>
      <c r="C318" t="str">
        <f>INDEX('[1]Forecasting Data'!$C$1:$C$1321,MATCH(B:B,'[1]Forecasting Data'!$B$1:$B$1321,0))</f>
        <v>Molina Healthcare of Texas</v>
      </c>
      <c r="D318" s="28">
        <v>482213928.63043946</v>
      </c>
      <c r="E318" t="str">
        <f>INDEX('[1]Forecasting Data'!$F$1:$F$1321,MATCH(B:B,'[1]Forecasting Data'!$B$1:$B$1321,0))</f>
        <v>Molina Healthcare of Texas</v>
      </c>
      <c r="F318" t="str">
        <f>INDEX('[1]Forecasting Data'!$G$1:$G$1321,MATCH(B:B,'[1]Forecasting Data'!$B$1:$B$1321,0))</f>
        <v>Tarrant</v>
      </c>
      <c r="G318" t="str">
        <f>INDEX('[1]Forecasting Data'!$H$1:$H$1321,MATCH(B:B,'[1]Forecasting Data'!$B$1:$B$1321,0))</f>
        <v>STAR+PLUS</v>
      </c>
      <c r="H318" t="s">
        <v>121</v>
      </c>
      <c r="I318" s="30">
        <f>_xlfn.IFS(G318="STAR Kids",INDEX('[1]ATLIS Percentages'!D:D,MATCH($H:$H&amp;" "&amp;$F:$F,'[1]ATLIS Percentages'!$A:$A,0)),
G318="STAR+PLUS",INDEX('[1]ATLIS Percentages'!E:E,MATCH($H:$H&amp;" "&amp;$F:$F,'[1]ATLIS Percentages'!$A:$A,0)),
G318="STAR",INDEX('[1]ATLIS Percentages'!F:F,MATCH($H:$H&amp;" "&amp;$F:$F,'[1]ATLIS Percentages'!$A:$A,0)))</f>
        <v>4.3324881210025766E-4</v>
      </c>
      <c r="J318" s="31">
        <f t="shared" si="22"/>
        <v>208918.61</v>
      </c>
      <c r="K318" s="31">
        <f t="shared" si="23"/>
        <v>90230.28</v>
      </c>
      <c r="L318" s="31">
        <f>INDEX('[1]IGT Calculation_1stHalf'!J:J,MATCH($B:$B&amp;"-"&amp;$H:$H&amp;"-"&amp;$F:$F&amp;"-"&amp;$G:$G,'[1]IGT Calculation_1stHalf'!A:A,0))</f>
        <v>102024.16</v>
      </c>
      <c r="M318" s="31">
        <f>INDEX('[1]IGT Calculation_1stHalf'!K:K,MATCH(B:B&amp;"-"&amp;H:H&amp;"-"&amp;F:F&amp;"-"&amp;G:G,'[1]IGT Calculation_1stHalf'!A:A,0))</f>
        <v>44063.42</v>
      </c>
      <c r="N318" s="37">
        <f t="shared" si="24"/>
        <v>106894.45</v>
      </c>
      <c r="O318" s="38">
        <f t="shared" si="25"/>
        <v>46166.86</v>
      </c>
    </row>
    <row r="319" spans="1:15" x14ac:dyDescent="0.25">
      <c r="A319" t="str">
        <f t="shared" si="21"/>
        <v>P2-Rural-MRSA Northeast-STAR+PLUS</v>
      </c>
      <c r="B319" s="4" t="s">
        <v>49</v>
      </c>
      <c r="C319" t="str">
        <f>INDEX('[1]Forecasting Data'!$C$1:$C$1321,MATCH(B:B,'[1]Forecasting Data'!$B$1:$B$1321,0))</f>
        <v>Molina Healthcare of Texas</v>
      </c>
      <c r="D319" s="28">
        <v>268564687.4286021</v>
      </c>
      <c r="E319" t="str">
        <f>INDEX('[1]Forecasting Data'!$F$1:$F$1321,MATCH(B:B,'[1]Forecasting Data'!$B$1:$B$1321,0))</f>
        <v>Molina Healthcare of Texas</v>
      </c>
      <c r="F319" t="str">
        <f>INDEX('[1]Forecasting Data'!$G$1:$G$1321,MATCH(B:B,'[1]Forecasting Data'!$B$1:$B$1321,0))</f>
        <v>MRSA Northeast</v>
      </c>
      <c r="G319" t="str">
        <f>INDEX('[1]Forecasting Data'!$H$1:$H$1321,MATCH(B:B,'[1]Forecasting Data'!$B$1:$B$1321,0))</f>
        <v>STAR+PLUS</v>
      </c>
      <c r="H319" t="s">
        <v>121</v>
      </c>
      <c r="I319" s="30">
        <f>_xlfn.IFS(G319="STAR Kids",INDEX('[1]ATLIS Percentages'!D:D,MATCH($H:$H&amp;" "&amp;$F:$F,'[1]ATLIS Percentages'!$A:$A,0)),
G319="STAR+PLUS",INDEX('[1]ATLIS Percentages'!E:E,MATCH($H:$H&amp;" "&amp;$F:$F,'[1]ATLIS Percentages'!$A:$A,0)),
G319="STAR",INDEX('[1]ATLIS Percentages'!F:F,MATCH($H:$H&amp;" "&amp;$F:$F,'[1]ATLIS Percentages'!$A:$A,0)))</f>
        <v>8.3534298323740073E-3</v>
      </c>
      <c r="J319" s="31">
        <f t="shared" si="22"/>
        <v>2243436.27</v>
      </c>
      <c r="K319" s="31">
        <f t="shared" si="23"/>
        <v>968922.18</v>
      </c>
      <c r="L319" s="31">
        <f>INDEX('[1]IGT Calculation_1stHalf'!J:J,MATCH($B:$B&amp;"-"&amp;$H:$H&amp;"-"&amp;$F:$F&amp;"-"&amp;$G:$G,'[1]IGT Calculation_1stHalf'!A:A,0))</f>
        <v>1176686.5</v>
      </c>
      <c r="M319" s="31">
        <f>INDEX('[1]IGT Calculation_1stHalf'!K:K,MATCH(B:B&amp;"-"&amp;H:H&amp;"-"&amp;F:F&amp;"-"&amp;G:G,'[1]IGT Calculation_1stHalf'!A:A,0))</f>
        <v>508201.49</v>
      </c>
      <c r="N319" s="37">
        <f t="shared" si="24"/>
        <v>1066749.77</v>
      </c>
      <c r="O319" s="38">
        <f t="shared" si="25"/>
        <v>460720.69</v>
      </c>
    </row>
    <row r="320" spans="1:15" x14ac:dyDescent="0.25">
      <c r="A320" t="str">
        <f t="shared" si="21"/>
        <v>S1-Rural-Bexar-STAR+PLUS</v>
      </c>
      <c r="B320" s="4" t="s">
        <v>70</v>
      </c>
      <c r="C320" t="str">
        <f>INDEX('[1]Forecasting Data'!$C$1:$C$1321,MATCH(B:B,'[1]Forecasting Data'!$B$1:$B$1321,0))</f>
        <v>Community First Health Plan</v>
      </c>
      <c r="D320" s="28">
        <v>312552988.97039735</v>
      </c>
      <c r="E320" t="str">
        <f>INDEX('[1]Forecasting Data'!$F$1:$F$1321,MATCH(B:B,'[1]Forecasting Data'!$B$1:$B$1321,0))</f>
        <v>Community First Health Plan</v>
      </c>
      <c r="F320" t="str">
        <f>INDEX('[1]Forecasting Data'!$G$1:$G$1321,MATCH(B:B,'[1]Forecasting Data'!$B$1:$B$1321,0))</f>
        <v>Bexar</v>
      </c>
      <c r="G320" t="str">
        <f>INDEX('[1]Forecasting Data'!$H$1:$H$1321,MATCH(B:B,'[1]Forecasting Data'!$B$1:$B$1321,0))</f>
        <v>STAR+PLUS</v>
      </c>
      <c r="H320" t="s">
        <v>121</v>
      </c>
      <c r="I320" s="30">
        <f>_xlfn.IFS(G320="STAR Kids",INDEX('[1]ATLIS Percentages'!D:D,MATCH($H:$H&amp;" "&amp;$F:$F,'[1]ATLIS Percentages'!$A:$A,0)),
G320="STAR+PLUS",INDEX('[1]ATLIS Percentages'!E:E,MATCH($H:$H&amp;" "&amp;$F:$F,'[1]ATLIS Percentages'!$A:$A,0)),
G320="STAR",INDEX('[1]ATLIS Percentages'!F:F,MATCH($H:$H&amp;" "&amp;$F:$F,'[1]ATLIS Percentages'!$A:$A,0)))</f>
        <v>7.7309242762675222E-4</v>
      </c>
      <c r="J320" s="31">
        <f t="shared" si="22"/>
        <v>241632.35</v>
      </c>
      <c r="K320" s="31">
        <f t="shared" si="23"/>
        <v>104359.08</v>
      </c>
      <c r="L320" s="31">
        <f>INDEX('[1]IGT Calculation_1stHalf'!J:J,MATCH($B:$B&amp;"-"&amp;$H:$H&amp;"-"&amp;$F:$F&amp;"-"&amp;$G:$G,'[1]IGT Calculation_1stHalf'!A:A,0))</f>
        <v>130143.89</v>
      </c>
      <c r="M320" s="31">
        <f>INDEX('[1]IGT Calculation_1stHalf'!K:K,MATCH(B:B&amp;"-"&amp;H:H&amp;"-"&amp;F:F&amp;"-"&amp;G:G,'[1]IGT Calculation_1stHalf'!A:A,0))</f>
        <v>56208.1</v>
      </c>
      <c r="N320" s="37">
        <f t="shared" si="24"/>
        <v>111488.46</v>
      </c>
      <c r="O320" s="38">
        <f t="shared" si="25"/>
        <v>48150.97</v>
      </c>
    </row>
    <row r="321" spans="1:15" x14ac:dyDescent="0.25">
      <c r="A321" t="str">
        <f t="shared" si="21"/>
        <v>S2-Rural-El Paso-STAR+PLUS</v>
      </c>
      <c r="B321" s="4" t="s">
        <v>43</v>
      </c>
      <c r="C321" t="str">
        <f>INDEX('[1]Forecasting Data'!$C$1:$C$1321,MATCH(B:B,'[1]Forecasting Data'!$B$1:$B$1321,0))</f>
        <v>El Paso First Health Plan</v>
      </c>
      <c r="D321" s="28">
        <v>184943740.84731835</v>
      </c>
      <c r="E321" t="str">
        <f>INDEX('[1]Forecasting Data'!$F$1:$F$1321,MATCH(B:B,'[1]Forecasting Data'!$B$1:$B$1321,0))</f>
        <v>El Paso First Health Plan</v>
      </c>
      <c r="F321" t="str">
        <f>INDEX('[1]Forecasting Data'!$G$1:$G$1321,MATCH(B:B,'[1]Forecasting Data'!$B$1:$B$1321,0))</f>
        <v>El Paso</v>
      </c>
      <c r="G321" t="str">
        <f>INDEX('[1]Forecasting Data'!$H$1:$H$1321,MATCH(B:B,'[1]Forecasting Data'!$B$1:$B$1321,0))</f>
        <v>STAR+PLUS</v>
      </c>
      <c r="H321" t="s">
        <v>121</v>
      </c>
      <c r="I321" s="30">
        <f>_xlfn.IFS(G321="STAR Kids",INDEX('[1]ATLIS Percentages'!D:D,MATCH($H:$H&amp;" "&amp;$F:$F,'[1]ATLIS Percentages'!$A:$A,0)),
G321="STAR+PLUS",INDEX('[1]ATLIS Percentages'!E:E,MATCH($H:$H&amp;" "&amp;$F:$F,'[1]ATLIS Percentages'!$A:$A,0)),
G321="STAR",INDEX('[1]ATLIS Percentages'!F:F,MATCH($H:$H&amp;" "&amp;$F:$F,'[1]ATLIS Percentages'!$A:$A,0)))</f>
        <v>0</v>
      </c>
      <c r="J321" s="31">
        <f t="shared" si="22"/>
        <v>0</v>
      </c>
      <c r="K321" s="31">
        <f t="shared" si="23"/>
        <v>0</v>
      </c>
      <c r="L321" s="31">
        <f>INDEX('[1]IGT Calculation_1stHalf'!J:J,MATCH($B:$B&amp;"-"&amp;$H:$H&amp;"-"&amp;$F:$F&amp;"-"&amp;$G:$G,'[1]IGT Calculation_1stHalf'!A:A,0))</f>
        <v>0</v>
      </c>
      <c r="M321" s="31">
        <f>INDEX('[1]IGT Calculation_1stHalf'!K:K,MATCH(B:B&amp;"-"&amp;H:H&amp;"-"&amp;F:F&amp;"-"&amp;G:G,'[1]IGT Calculation_1stHalf'!A:A,0))</f>
        <v>0</v>
      </c>
      <c r="N321" s="37">
        <f t="shared" si="24"/>
        <v>0</v>
      </c>
      <c r="O321" s="38">
        <f t="shared" si="25"/>
        <v>0</v>
      </c>
    </row>
    <row r="322" spans="1:15" x14ac:dyDescent="0.25">
      <c r="A322" t="str">
        <f t="shared" si="21"/>
        <v>S3-Rural-Harris-STAR+PLUS</v>
      </c>
      <c r="B322" s="4" t="s">
        <v>15</v>
      </c>
      <c r="C322" t="str">
        <f>INDEX('[1]Forecasting Data'!$C$1:$C$1321,MATCH(B:B,'[1]Forecasting Data'!$B$1:$B$1321,0))</f>
        <v>Community Health Choice</v>
      </c>
      <c r="D322" s="28">
        <v>396021567.67895341</v>
      </c>
      <c r="E322" t="str">
        <f>INDEX('[1]Forecasting Data'!$F$1:$F$1321,MATCH(B:B,'[1]Forecasting Data'!$B$1:$B$1321,0))</f>
        <v>Community Health Choice</v>
      </c>
      <c r="F322" t="str">
        <f>INDEX('[1]Forecasting Data'!$G$1:$G$1321,MATCH(B:B,'[1]Forecasting Data'!$B$1:$B$1321,0))</f>
        <v>Harris</v>
      </c>
      <c r="G322" t="str">
        <f>INDEX('[1]Forecasting Data'!$H$1:$H$1321,MATCH(B:B,'[1]Forecasting Data'!$B$1:$B$1321,0))</f>
        <v>STAR+PLUS</v>
      </c>
      <c r="H322" t="s">
        <v>121</v>
      </c>
      <c r="I322" s="30">
        <f>_xlfn.IFS(G322="STAR Kids",INDEX('[1]ATLIS Percentages'!D:D,MATCH($H:$H&amp;" "&amp;$F:$F,'[1]ATLIS Percentages'!$A:$A,0)),
G322="STAR+PLUS",INDEX('[1]ATLIS Percentages'!E:E,MATCH($H:$H&amp;" "&amp;$F:$F,'[1]ATLIS Percentages'!$A:$A,0)),
G322="STAR",INDEX('[1]ATLIS Percentages'!F:F,MATCH($H:$H&amp;" "&amp;$F:$F,'[1]ATLIS Percentages'!$A:$A,0)))</f>
        <v>7.5478212924626415E-4</v>
      </c>
      <c r="J322" s="31">
        <f t="shared" si="22"/>
        <v>298910</v>
      </c>
      <c r="K322" s="31">
        <f t="shared" si="23"/>
        <v>129096.84</v>
      </c>
      <c r="L322" s="31">
        <f>INDEX('[1]IGT Calculation_1stHalf'!J:J,MATCH($B:$B&amp;"-"&amp;$H:$H&amp;"-"&amp;$F:$F&amp;"-"&amp;$G:$G,'[1]IGT Calculation_1stHalf'!A:A,0))</f>
        <v>157351.13</v>
      </c>
      <c r="M322" s="31">
        <f>INDEX('[1]IGT Calculation_1stHalf'!K:K,MATCH(B:B&amp;"-"&amp;H:H&amp;"-"&amp;F:F&amp;"-"&amp;G:G,'[1]IGT Calculation_1stHalf'!A:A,0))</f>
        <v>67958.69</v>
      </c>
      <c r="N322" s="37">
        <f t="shared" si="24"/>
        <v>141558.87</v>
      </c>
      <c r="O322" s="38">
        <f t="shared" si="25"/>
        <v>61138.14</v>
      </c>
    </row>
    <row r="323" spans="1:15" x14ac:dyDescent="0.25">
      <c r="A323" t="str">
        <f t="shared" si="21"/>
        <v>S4-Rural-Travis-STAR+PLUS</v>
      </c>
      <c r="B323" s="4" t="s">
        <v>82</v>
      </c>
      <c r="C323" t="str">
        <f>INDEX('[1]Forecasting Data'!$C$1:$C$1321,MATCH(B:B,'[1]Forecasting Data'!$B$1:$B$1321,0))</f>
        <v>Superior Health Plan</v>
      </c>
      <c r="D323" s="28">
        <v>155560012.94350815</v>
      </c>
      <c r="E323" t="str">
        <f>INDEX('[1]Forecasting Data'!$F$1:$F$1321,MATCH(B:B,'[1]Forecasting Data'!$B$1:$B$1321,0))</f>
        <v>Superior Health Plan</v>
      </c>
      <c r="F323" t="str">
        <f>INDEX('[1]Forecasting Data'!$G$1:$G$1321,MATCH(B:B,'[1]Forecasting Data'!$B$1:$B$1321,0))</f>
        <v>Travis</v>
      </c>
      <c r="G323" t="str">
        <f>INDEX('[1]Forecasting Data'!$H$1:$H$1321,MATCH(B:B,'[1]Forecasting Data'!$B$1:$B$1321,0))</f>
        <v>STAR+PLUS</v>
      </c>
      <c r="H323" t="s">
        <v>121</v>
      </c>
      <c r="I323" s="30">
        <f>_xlfn.IFS(G323="STAR Kids",INDEX('[1]ATLIS Percentages'!D:D,MATCH($H:$H&amp;" "&amp;$F:$F,'[1]ATLIS Percentages'!$A:$A,0)),
G323="STAR+PLUS",INDEX('[1]ATLIS Percentages'!E:E,MATCH($H:$H&amp;" "&amp;$F:$F,'[1]ATLIS Percentages'!$A:$A,0)),
G323="STAR",INDEX('[1]ATLIS Percentages'!F:F,MATCH($H:$H&amp;" "&amp;$F:$F,'[1]ATLIS Percentages'!$A:$A,0)))</f>
        <v>3.0947751897437768E-3</v>
      </c>
      <c r="J323" s="31">
        <f t="shared" si="22"/>
        <v>481423.27</v>
      </c>
      <c r="K323" s="31">
        <f t="shared" si="23"/>
        <v>207922.86</v>
      </c>
      <c r="L323" s="31">
        <f>INDEX('[1]IGT Calculation_1stHalf'!J:J,MATCH($B:$B&amp;"-"&amp;$H:$H&amp;"-"&amp;$F:$F&amp;"-"&amp;$G:$G,'[1]IGT Calculation_1stHalf'!A:A,0))</f>
        <v>217438.65</v>
      </c>
      <c r="M323" s="31">
        <f>INDEX('[1]IGT Calculation_1stHalf'!K:K,MATCH(B:B&amp;"-"&amp;H:H&amp;"-"&amp;F:F&amp;"-"&amp;G:G,'[1]IGT Calculation_1stHalf'!A:A,0))</f>
        <v>93910.01</v>
      </c>
      <c r="N323" s="37">
        <f t="shared" si="24"/>
        <v>263984.62</v>
      </c>
      <c r="O323" s="38">
        <f t="shared" si="25"/>
        <v>114012.85</v>
      </c>
    </row>
    <row r="324" spans="1:15" x14ac:dyDescent="0.25">
      <c r="A324" t="str">
        <f t="shared" si="21"/>
        <v>S5-Rural-Bexar-STAR+PLUS</v>
      </c>
      <c r="B324" s="4" t="s">
        <v>29</v>
      </c>
      <c r="C324" t="str">
        <f>INDEX('[1]Forecasting Data'!$C$1:$C$1321,MATCH(B:B,'[1]Forecasting Data'!$B$1:$B$1321,0))</f>
        <v>UnitedHealthCare Community Plan</v>
      </c>
      <c r="D324" s="28">
        <v>317015699.74112809</v>
      </c>
      <c r="E324" t="str">
        <f>INDEX('[1]Forecasting Data'!$F$1:$F$1321,MATCH(B:B,'[1]Forecasting Data'!$B$1:$B$1321,0))</f>
        <v>UnitedHealthCare Community Plan</v>
      </c>
      <c r="F324" t="str">
        <f>INDEX('[1]Forecasting Data'!$G$1:$G$1321,MATCH(B:B,'[1]Forecasting Data'!$B$1:$B$1321,0))</f>
        <v>Bexar</v>
      </c>
      <c r="G324" t="str">
        <f>INDEX('[1]Forecasting Data'!$H$1:$H$1321,MATCH(B:B,'[1]Forecasting Data'!$B$1:$B$1321,0))</f>
        <v>STAR+PLUS</v>
      </c>
      <c r="H324" t="s">
        <v>121</v>
      </c>
      <c r="I324" s="30">
        <f>_xlfn.IFS(G324="STAR Kids",INDEX('[1]ATLIS Percentages'!D:D,MATCH($H:$H&amp;" "&amp;$F:$F,'[1]ATLIS Percentages'!$A:$A,0)),
G324="STAR+PLUS",INDEX('[1]ATLIS Percentages'!E:E,MATCH($H:$H&amp;" "&amp;$F:$F,'[1]ATLIS Percentages'!$A:$A,0)),
G324="STAR",INDEX('[1]ATLIS Percentages'!F:F,MATCH($H:$H&amp;" "&amp;$F:$F,'[1]ATLIS Percentages'!$A:$A,0)))</f>
        <v>7.7309242762675222E-4</v>
      </c>
      <c r="J324" s="31">
        <f t="shared" si="22"/>
        <v>245082.44</v>
      </c>
      <c r="K324" s="31">
        <f t="shared" si="23"/>
        <v>105849.15</v>
      </c>
      <c r="L324" s="31">
        <f>INDEX('[1]IGT Calculation_1stHalf'!J:J,MATCH($B:$B&amp;"-"&amp;$H:$H&amp;"-"&amp;$F:$F&amp;"-"&amp;$G:$G,'[1]IGT Calculation_1stHalf'!A:A,0))</f>
        <v>128966.45</v>
      </c>
      <c r="M324" s="31">
        <f>INDEX('[1]IGT Calculation_1stHalf'!K:K,MATCH(B:B&amp;"-"&amp;H:H&amp;"-"&amp;F:F&amp;"-"&amp;G:G,'[1]IGT Calculation_1stHalf'!A:A,0))</f>
        <v>55699.58</v>
      </c>
      <c r="N324" s="37">
        <f t="shared" si="24"/>
        <v>116115.99</v>
      </c>
      <c r="O324" s="38">
        <f t="shared" si="25"/>
        <v>50149.57</v>
      </c>
    </row>
    <row r="325" spans="1:15" x14ac:dyDescent="0.25">
      <c r="A325" t="str">
        <f t="shared" ref="A325:A388" si="26">_xlfn.CONCAT(B325,"-",H325,"-",F325,"-",G325)</f>
        <v>S6-Rural-Dallas-STAR+PLUS</v>
      </c>
      <c r="B325" s="4" t="s">
        <v>85</v>
      </c>
      <c r="C325" t="str">
        <f>INDEX('[1]Forecasting Data'!$C$1:$C$1321,MATCH(B:B,'[1]Forecasting Data'!$B$1:$B$1321,0))</f>
        <v>UnitedHealthCare Community Plan</v>
      </c>
      <c r="D325" s="28">
        <v>89610880.908871725</v>
      </c>
      <c r="E325" t="str">
        <f>INDEX('[1]Forecasting Data'!$F$1:$F$1321,MATCH(B:B,'[1]Forecasting Data'!$B$1:$B$1321,0))</f>
        <v>UnitedHealthCare Community Plan</v>
      </c>
      <c r="F325" t="str">
        <f>INDEX('[1]Forecasting Data'!$G$1:$G$1321,MATCH(B:B,'[1]Forecasting Data'!$B$1:$B$1321,0))</f>
        <v>Dallas</v>
      </c>
      <c r="G325" t="str">
        <f>INDEX('[1]Forecasting Data'!$H$1:$H$1321,MATCH(B:B,'[1]Forecasting Data'!$B$1:$B$1321,0))</f>
        <v>STAR+PLUS</v>
      </c>
      <c r="H325" t="s">
        <v>121</v>
      </c>
      <c r="I325" s="30">
        <f>_xlfn.IFS(G325="STAR Kids",INDEX('[1]ATLIS Percentages'!D:D,MATCH($H:$H&amp;" "&amp;$F:$F,'[1]ATLIS Percentages'!$A:$A,0)),
G325="STAR+PLUS",INDEX('[1]ATLIS Percentages'!E:E,MATCH($H:$H&amp;" "&amp;$F:$F,'[1]ATLIS Percentages'!$A:$A,0)),
G325="STAR",INDEX('[1]ATLIS Percentages'!F:F,MATCH($H:$H&amp;" "&amp;$F:$F,'[1]ATLIS Percentages'!$A:$A,0)))</f>
        <v>1.48497487347694E-4</v>
      </c>
      <c r="J325" s="31">
        <f t="shared" ref="J325:J388" si="27">ROUND(D325*I325,2)</f>
        <v>13306.99</v>
      </c>
      <c r="K325" s="31">
        <f t="shared" ref="K325:K388" si="28">ROUND(J325*$K$1*1.08,2)</f>
        <v>5747.18</v>
      </c>
      <c r="L325" s="31">
        <f>INDEX('[1]IGT Calculation_1stHalf'!J:J,MATCH($B:$B&amp;"-"&amp;$H:$H&amp;"-"&amp;$F:$F&amp;"-"&amp;$G:$G,'[1]IGT Calculation_1stHalf'!A:A,0))</f>
        <v>4418.34</v>
      </c>
      <c r="M325" s="31">
        <f>INDEX('[1]IGT Calculation_1stHalf'!K:K,MATCH(B:B&amp;"-"&amp;H:H&amp;"-"&amp;F:F&amp;"-"&amp;G:G,'[1]IGT Calculation_1stHalf'!A:A,0))</f>
        <v>1908.25</v>
      </c>
      <c r="N325" s="37">
        <f t="shared" ref="N325:N388" si="29">ROUND(J325-L325,2)</f>
        <v>8888.65</v>
      </c>
      <c r="O325" s="38">
        <f t="shared" ref="O325:O388" si="30">ROUND(N325*$K$1*1.08,2)</f>
        <v>3838.94</v>
      </c>
    </row>
    <row r="326" spans="1:15" x14ac:dyDescent="0.25">
      <c r="A326" t="str">
        <f t="shared" si="26"/>
        <v>S7-Rural-Hidalgo-STAR+PLUS</v>
      </c>
      <c r="B326" s="4" t="s">
        <v>69</v>
      </c>
      <c r="C326" t="str">
        <f>INDEX('[1]Forecasting Data'!$C$1:$C$1321,MATCH(B:B,'[1]Forecasting Data'!$B$1:$B$1321,0))</f>
        <v>UnitedHealthCare Community Plan</v>
      </c>
      <c r="D326" s="28">
        <v>47500671.660213798</v>
      </c>
      <c r="E326" t="str">
        <f>INDEX('[1]Forecasting Data'!$F$1:$F$1321,MATCH(B:B,'[1]Forecasting Data'!$B$1:$B$1321,0))</f>
        <v>UnitedHealthCare Community Plan</v>
      </c>
      <c r="F326" t="str">
        <f>INDEX('[1]Forecasting Data'!$G$1:$G$1321,MATCH(B:B,'[1]Forecasting Data'!$B$1:$B$1321,0))</f>
        <v>Hidalgo</v>
      </c>
      <c r="G326" t="str">
        <f>INDEX('[1]Forecasting Data'!$H$1:$H$1321,MATCH(B:B,'[1]Forecasting Data'!$B$1:$B$1321,0))</f>
        <v>STAR+PLUS</v>
      </c>
      <c r="H326" t="s">
        <v>121</v>
      </c>
      <c r="I326" s="30">
        <f>_xlfn.IFS(G326="STAR Kids",INDEX('[1]ATLIS Percentages'!D:D,MATCH($H:$H&amp;" "&amp;$F:$F,'[1]ATLIS Percentages'!$A:$A,0)),
G326="STAR+PLUS",INDEX('[1]ATLIS Percentages'!E:E,MATCH($H:$H&amp;" "&amp;$F:$F,'[1]ATLIS Percentages'!$A:$A,0)),
G326="STAR",INDEX('[1]ATLIS Percentages'!F:F,MATCH($H:$H&amp;" "&amp;$F:$F,'[1]ATLIS Percentages'!$A:$A,0)))</f>
        <v>7.4862985810295003E-4</v>
      </c>
      <c r="J326" s="31">
        <f t="shared" si="27"/>
        <v>35560.42</v>
      </c>
      <c r="K326" s="31">
        <f t="shared" si="28"/>
        <v>15358.26</v>
      </c>
      <c r="L326" s="31">
        <f>INDEX('[1]IGT Calculation_1stHalf'!J:J,MATCH($B:$B&amp;"-"&amp;$H:$H&amp;"-"&amp;$F:$F&amp;"-"&amp;$G:$G,'[1]IGT Calculation_1stHalf'!A:A,0))</f>
        <v>12056.22</v>
      </c>
      <c r="M326" s="31">
        <f>INDEX('[1]IGT Calculation_1stHalf'!K:K,MATCH(B:B&amp;"-"&amp;H:H&amp;"-"&amp;F:F&amp;"-"&amp;G:G,'[1]IGT Calculation_1stHalf'!A:A,0))</f>
        <v>5206.9799999999996</v>
      </c>
      <c r="N326" s="37">
        <f t="shared" si="29"/>
        <v>23504.2</v>
      </c>
      <c r="O326" s="38">
        <f t="shared" si="30"/>
        <v>10151.280000000001</v>
      </c>
    </row>
    <row r="327" spans="1:15" x14ac:dyDescent="0.25">
      <c r="A327" t="str">
        <f t="shared" si="26"/>
        <v>S8-Rural-Tarrant-STAR+PLUS</v>
      </c>
      <c r="B327" s="4" t="s">
        <v>73</v>
      </c>
      <c r="C327" t="str">
        <f>INDEX('[1]Forecasting Data'!$C$1:$C$1321,MATCH(B:B,'[1]Forecasting Data'!$B$1:$B$1321,0))</f>
        <v>UnitedHealthCare Community Plan</v>
      </c>
      <c r="D327" s="28">
        <v>432308060.52458477</v>
      </c>
      <c r="E327" t="str">
        <f>INDEX('[1]Forecasting Data'!$F$1:$F$1321,MATCH(B:B,'[1]Forecasting Data'!$B$1:$B$1321,0))</f>
        <v>UnitedHealthCare Community Plan</v>
      </c>
      <c r="F327" t="str">
        <f>INDEX('[1]Forecasting Data'!$G$1:$G$1321,MATCH(B:B,'[1]Forecasting Data'!$B$1:$B$1321,0))</f>
        <v>Tarrant</v>
      </c>
      <c r="G327" t="str">
        <f>INDEX('[1]Forecasting Data'!$H$1:$H$1321,MATCH(B:B,'[1]Forecasting Data'!$B$1:$B$1321,0))</f>
        <v>STAR+PLUS</v>
      </c>
      <c r="H327" t="s">
        <v>121</v>
      </c>
      <c r="I327" s="30">
        <f>_xlfn.IFS(G327="STAR Kids",INDEX('[1]ATLIS Percentages'!D:D,MATCH($H:$H&amp;" "&amp;$F:$F,'[1]ATLIS Percentages'!$A:$A,0)),
G327="STAR+PLUS",INDEX('[1]ATLIS Percentages'!E:E,MATCH($H:$H&amp;" "&amp;$F:$F,'[1]ATLIS Percentages'!$A:$A,0)),
G327="STAR",INDEX('[1]ATLIS Percentages'!F:F,MATCH($H:$H&amp;" "&amp;$F:$F,'[1]ATLIS Percentages'!$A:$A,0)))</f>
        <v>4.3324881210025766E-4</v>
      </c>
      <c r="J327" s="31">
        <f t="shared" si="27"/>
        <v>187296.95</v>
      </c>
      <c r="K327" s="31">
        <f t="shared" si="28"/>
        <v>80892.05</v>
      </c>
      <c r="L327" s="31">
        <f>INDEX('[1]IGT Calculation_1stHalf'!J:J,MATCH($B:$B&amp;"-"&amp;$H:$H&amp;"-"&amp;$F:$F&amp;"-"&amp;$G:$G,'[1]IGT Calculation_1stHalf'!A:A,0))</f>
        <v>95287.45</v>
      </c>
      <c r="M327" s="31">
        <f>INDEX('[1]IGT Calculation_1stHalf'!K:K,MATCH(B:B&amp;"-"&amp;H:H&amp;"-"&amp;F:F&amp;"-"&amp;G:G,'[1]IGT Calculation_1stHalf'!A:A,0))</f>
        <v>41153.89</v>
      </c>
      <c r="N327" s="37">
        <f t="shared" si="29"/>
        <v>92009.5</v>
      </c>
      <c r="O327" s="38">
        <f t="shared" si="30"/>
        <v>39738.17</v>
      </c>
    </row>
    <row r="328" spans="1:15" x14ac:dyDescent="0.25">
      <c r="A328" t="str">
        <f t="shared" si="26"/>
        <v>S9-Rural-Nueces-STAR+PLUS</v>
      </c>
      <c r="B328" s="4" t="s">
        <v>89</v>
      </c>
      <c r="C328" t="str">
        <f>INDEX('[1]Forecasting Data'!$C$1:$C$1321,MATCH(B:B,'[1]Forecasting Data'!$B$1:$B$1321,0))</f>
        <v>Wellpoint</v>
      </c>
      <c r="D328" s="28">
        <v>134333078.49758792</v>
      </c>
      <c r="E328" t="str">
        <f>INDEX('[1]Forecasting Data'!$F$1:$F$1321,MATCH(B:B,'[1]Forecasting Data'!$B$1:$B$1321,0))</f>
        <v>Wellpoint</v>
      </c>
      <c r="F328" t="str">
        <f>INDEX('[1]Forecasting Data'!$G$1:$G$1321,MATCH(B:B,'[1]Forecasting Data'!$B$1:$B$1321,0))</f>
        <v>Nueces</v>
      </c>
      <c r="G328" t="str">
        <f>INDEX('[1]Forecasting Data'!$H$1:$H$1321,MATCH(B:B,'[1]Forecasting Data'!$B$1:$B$1321,0))</f>
        <v>STAR+PLUS</v>
      </c>
      <c r="H328" t="s">
        <v>121</v>
      </c>
      <c r="I328" s="30">
        <f>_xlfn.IFS(G328="STAR Kids",INDEX('[1]ATLIS Percentages'!D:D,MATCH($H:$H&amp;" "&amp;$F:$F,'[1]ATLIS Percentages'!$A:$A,0)),
G328="STAR+PLUS",INDEX('[1]ATLIS Percentages'!E:E,MATCH($H:$H&amp;" "&amp;$F:$F,'[1]ATLIS Percentages'!$A:$A,0)),
G328="STAR",INDEX('[1]ATLIS Percentages'!F:F,MATCH($H:$H&amp;" "&amp;$F:$F,'[1]ATLIS Percentages'!$A:$A,0)))</f>
        <v>3.0168069594940054E-3</v>
      </c>
      <c r="J328" s="31">
        <f t="shared" si="27"/>
        <v>405256.97</v>
      </c>
      <c r="K328" s="31">
        <f t="shared" si="28"/>
        <v>175027.24</v>
      </c>
      <c r="L328" s="31">
        <f>INDEX('[1]IGT Calculation_1stHalf'!J:J,MATCH($B:$B&amp;"-"&amp;$H:$H&amp;"-"&amp;$F:$F&amp;"-"&amp;$G:$G,'[1]IGT Calculation_1stHalf'!A:A,0))</f>
        <v>235216.49</v>
      </c>
      <c r="M328" s="31">
        <f>INDEX('[1]IGT Calculation_1stHalf'!K:K,MATCH(B:B&amp;"-"&amp;H:H&amp;"-"&amp;F:F&amp;"-"&amp;G:G,'[1]IGT Calculation_1stHalf'!A:A,0))</f>
        <v>101588.12</v>
      </c>
      <c r="N328" s="37">
        <f t="shared" si="29"/>
        <v>170040.48</v>
      </c>
      <c r="O328" s="38">
        <f t="shared" si="30"/>
        <v>73439.12</v>
      </c>
    </row>
    <row r="329" spans="1:15" x14ac:dyDescent="0.25">
      <c r="A329" t="str">
        <f t="shared" si="26"/>
        <v>W2-Rural-MRSA West-STAR</v>
      </c>
      <c r="B329" s="4" t="s">
        <v>64</v>
      </c>
      <c r="C329" t="str">
        <f>INDEX('[1]Forecasting Data'!$C$1:$C$1321,MATCH(B:B,'[1]Forecasting Data'!$B$1:$B$1321,0))</f>
        <v>Wellpoint</v>
      </c>
      <c r="D329" s="28">
        <v>79312817.206732795</v>
      </c>
      <c r="E329" t="str">
        <f>INDEX('[1]Forecasting Data'!$F$1:$F$1321,MATCH(B:B,'[1]Forecasting Data'!$B$1:$B$1321,0))</f>
        <v>Wellpoint</v>
      </c>
      <c r="F329" t="str">
        <f>INDEX('[1]Forecasting Data'!$G$1:$G$1321,MATCH(B:B,'[1]Forecasting Data'!$B$1:$B$1321,0))</f>
        <v>MRSA West</v>
      </c>
      <c r="G329" t="str">
        <f>INDEX('[1]Forecasting Data'!$H$1:$H$1321,MATCH(B:B,'[1]Forecasting Data'!$B$1:$B$1321,0))</f>
        <v>STAR</v>
      </c>
      <c r="H329" t="s">
        <v>121</v>
      </c>
      <c r="I329" s="30">
        <f>_xlfn.IFS(G329="STAR Kids",INDEX('[1]ATLIS Percentages'!D:D,MATCH($H:$H&amp;" "&amp;$F:$F,'[1]ATLIS Percentages'!$A:$A,0)),
G329="STAR+PLUS",INDEX('[1]ATLIS Percentages'!E:E,MATCH($H:$H&amp;" "&amp;$F:$F,'[1]ATLIS Percentages'!$A:$A,0)),
G329="STAR",INDEX('[1]ATLIS Percentages'!F:F,MATCH($H:$H&amp;" "&amp;$F:$F,'[1]ATLIS Percentages'!$A:$A,0)))</f>
        <v>0</v>
      </c>
      <c r="J329" s="31">
        <f t="shared" si="27"/>
        <v>0</v>
      </c>
      <c r="K329" s="31">
        <f t="shared" si="28"/>
        <v>0</v>
      </c>
      <c r="L329" s="31">
        <f>INDEX('[1]IGT Calculation_1stHalf'!J:J,MATCH($B:$B&amp;"-"&amp;$H:$H&amp;"-"&amp;$F:$F&amp;"-"&amp;$G:$G,'[1]IGT Calculation_1stHalf'!A:A,0))</f>
        <v>0</v>
      </c>
      <c r="M329" s="31">
        <f>INDEX('[1]IGT Calculation_1stHalf'!K:K,MATCH(B:B&amp;"-"&amp;H:H&amp;"-"&amp;F:F&amp;"-"&amp;G:G,'[1]IGT Calculation_1stHalf'!A:A,0))</f>
        <v>0</v>
      </c>
      <c r="N329" s="37">
        <f t="shared" si="29"/>
        <v>0</v>
      </c>
      <c r="O329" s="38">
        <f t="shared" si="30"/>
        <v>0</v>
      </c>
    </row>
    <row r="330" spans="1:15" x14ac:dyDescent="0.25">
      <c r="A330" t="str">
        <f t="shared" si="26"/>
        <v>W3-Rural-MRSA West-STAR</v>
      </c>
      <c r="B330" s="4" t="s">
        <v>7</v>
      </c>
      <c r="C330" t="str">
        <f>INDEX('[1]Forecasting Data'!$C$1:$C$1321,MATCH(B:B,'[1]Forecasting Data'!$B$1:$B$1321,0))</f>
        <v>Superior Health Plan</v>
      </c>
      <c r="D330" s="28">
        <v>285045612.55282086</v>
      </c>
      <c r="E330" t="str">
        <f>INDEX('[1]Forecasting Data'!$F$1:$F$1321,MATCH(B:B,'[1]Forecasting Data'!$B$1:$B$1321,0))</f>
        <v>Superior Health Plan</v>
      </c>
      <c r="F330" t="str">
        <f>INDEX('[1]Forecasting Data'!$G$1:$G$1321,MATCH(B:B,'[1]Forecasting Data'!$B$1:$B$1321,0))</f>
        <v>MRSA West</v>
      </c>
      <c r="G330" t="str">
        <f>INDEX('[1]Forecasting Data'!$H$1:$H$1321,MATCH(B:B,'[1]Forecasting Data'!$B$1:$B$1321,0))</f>
        <v>STAR</v>
      </c>
      <c r="H330" t="s">
        <v>121</v>
      </c>
      <c r="I330" s="30">
        <f>_xlfn.IFS(G330="STAR Kids",INDEX('[1]ATLIS Percentages'!D:D,MATCH($H:$H&amp;" "&amp;$F:$F,'[1]ATLIS Percentages'!$A:$A,0)),
G330="STAR+PLUS",INDEX('[1]ATLIS Percentages'!E:E,MATCH($H:$H&amp;" "&amp;$F:$F,'[1]ATLIS Percentages'!$A:$A,0)),
G330="STAR",INDEX('[1]ATLIS Percentages'!F:F,MATCH($H:$H&amp;" "&amp;$F:$F,'[1]ATLIS Percentages'!$A:$A,0)))</f>
        <v>0</v>
      </c>
      <c r="J330" s="31">
        <f t="shared" si="27"/>
        <v>0</v>
      </c>
      <c r="K330" s="31">
        <f t="shared" si="28"/>
        <v>0</v>
      </c>
      <c r="L330" s="31">
        <f>INDEX('[1]IGT Calculation_1stHalf'!J:J,MATCH($B:$B&amp;"-"&amp;$H:$H&amp;"-"&amp;$F:$F&amp;"-"&amp;$G:$G,'[1]IGT Calculation_1stHalf'!A:A,0))</f>
        <v>0</v>
      </c>
      <c r="M330" s="31">
        <f>INDEX('[1]IGT Calculation_1stHalf'!K:K,MATCH(B:B&amp;"-"&amp;H:H&amp;"-"&amp;F:F&amp;"-"&amp;G:G,'[1]IGT Calculation_1stHalf'!A:A,0))</f>
        <v>0</v>
      </c>
      <c r="N330" s="37">
        <f t="shared" si="29"/>
        <v>0</v>
      </c>
      <c r="O330" s="38">
        <f t="shared" si="30"/>
        <v>0</v>
      </c>
    </row>
    <row r="331" spans="1:15" x14ac:dyDescent="0.25">
      <c r="A331" t="str">
        <f t="shared" si="26"/>
        <v>W4-Rural-MRSA West-STAR</v>
      </c>
      <c r="B331" s="4" t="s">
        <v>31</v>
      </c>
      <c r="C331" t="str">
        <f>INDEX('[1]Forecasting Data'!$C$1:$C$1321,MATCH(B:B,'[1]Forecasting Data'!$B$1:$B$1321,0))</f>
        <v>FIRSTCARE</v>
      </c>
      <c r="D331" s="28">
        <v>129443029.58677334</v>
      </c>
      <c r="E331" t="str">
        <f>INDEX('[1]Forecasting Data'!$F$1:$F$1321,MATCH(B:B,'[1]Forecasting Data'!$B$1:$B$1321,0))</f>
        <v>FIRSTCARE</v>
      </c>
      <c r="F331" t="str">
        <f>INDEX('[1]Forecasting Data'!$G$1:$G$1321,MATCH(B:B,'[1]Forecasting Data'!$B$1:$B$1321,0))</f>
        <v>MRSA West</v>
      </c>
      <c r="G331" t="str">
        <f>INDEX('[1]Forecasting Data'!$H$1:$H$1321,MATCH(B:B,'[1]Forecasting Data'!$B$1:$B$1321,0))</f>
        <v>STAR</v>
      </c>
      <c r="H331" t="s">
        <v>121</v>
      </c>
      <c r="I331" s="30">
        <f>_xlfn.IFS(G331="STAR Kids",INDEX('[1]ATLIS Percentages'!D:D,MATCH($H:$H&amp;" "&amp;$F:$F,'[1]ATLIS Percentages'!$A:$A,0)),
G331="STAR+PLUS",INDEX('[1]ATLIS Percentages'!E:E,MATCH($H:$H&amp;" "&amp;$F:$F,'[1]ATLIS Percentages'!$A:$A,0)),
G331="STAR",INDEX('[1]ATLIS Percentages'!F:F,MATCH($H:$H&amp;" "&amp;$F:$F,'[1]ATLIS Percentages'!$A:$A,0)))</f>
        <v>0</v>
      </c>
      <c r="J331" s="31">
        <f t="shared" si="27"/>
        <v>0</v>
      </c>
      <c r="K331" s="31">
        <f t="shared" si="28"/>
        <v>0</v>
      </c>
      <c r="L331" s="31">
        <f>INDEX('[1]IGT Calculation_1stHalf'!J:J,MATCH($B:$B&amp;"-"&amp;$H:$H&amp;"-"&amp;$F:$F&amp;"-"&amp;$G:$G,'[1]IGT Calculation_1stHalf'!A:A,0))</f>
        <v>0</v>
      </c>
      <c r="M331" s="31">
        <f>INDEX('[1]IGT Calculation_1stHalf'!K:K,MATCH(B:B&amp;"-"&amp;H:H&amp;"-"&amp;F:F&amp;"-"&amp;G:G,'[1]IGT Calculation_1stHalf'!A:A,0))</f>
        <v>0</v>
      </c>
      <c r="N331" s="37">
        <f t="shared" si="29"/>
        <v>0</v>
      </c>
      <c r="O331" s="38">
        <f t="shared" si="30"/>
        <v>0</v>
      </c>
    </row>
    <row r="332" spans="1:15" x14ac:dyDescent="0.25">
      <c r="A332" t="str">
        <f t="shared" si="26"/>
        <v>W5-Rural-MRSA West-STAR+PLUS</v>
      </c>
      <c r="B332" s="4" t="s">
        <v>88</v>
      </c>
      <c r="C332" t="str">
        <f>INDEX('[1]Forecasting Data'!$C$1:$C$1321,MATCH(B:B,'[1]Forecasting Data'!$B$1:$B$1321,0))</f>
        <v>Wellpoint</v>
      </c>
      <c r="D332" s="28">
        <v>257795917.44256079</v>
      </c>
      <c r="E332" t="str">
        <f>INDEX('[1]Forecasting Data'!$F$1:$F$1321,MATCH(B:B,'[1]Forecasting Data'!$B$1:$B$1321,0))</f>
        <v>Wellpoint</v>
      </c>
      <c r="F332" t="str">
        <f>INDEX('[1]Forecasting Data'!$G$1:$G$1321,MATCH(B:B,'[1]Forecasting Data'!$B$1:$B$1321,0))</f>
        <v>MRSA West</v>
      </c>
      <c r="G332" t="str">
        <f>INDEX('[1]Forecasting Data'!$H$1:$H$1321,MATCH(B:B,'[1]Forecasting Data'!$B$1:$B$1321,0))</f>
        <v>STAR+PLUS</v>
      </c>
      <c r="H332" t="s">
        <v>121</v>
      </c>
      <c r="I332" s="30">
        <f>_xlfn.IFS(G332="STAR Kids",INDEX('[1]ATLIS Percentages'!D:D,MATCH($H:$H&amp;" "&amp;$F:$F,'[1]ATLIS Percentages'!$A:$A,0)),
G332="STAR+PLUS",INDEX('[1]ATLIS Percentages'!E:E,MATCH($H:$H&amp;" "&amp;$F:$F,'[1]ATLIS Percentages'!$A:$A,0)),
G332="STAR",INDEX('[1]ATLIS Percentages'!F:F,MATCH($H:$H&amp;" "&amp;$F:$F,'[1]ATLIS Percentages'!$A:$A,0)))</f>
        <v>2.6407069796366249E-2</v>
      </c>
      <c r="J332" s="31">
        <f t="shared" si="27"/>
        <v>6807634.79</v>
      </c>
      <c r="K332" s="31">
        <f t="shared" si="28"/>
        <v>2940163</v>
      </c>
      <c r="L332" s="31">
        <f>INDEX('[1]IGT Calculation_1stHalf'!J:J,MATCH($B:$B&amp;"-"&amp;$H:$H&amp;"-"&amp;$F:$F&amp;"-"&amp;$G:$G,'[1]IGT Calculation_1stHalf'!A:A,0))</f>
        <v>3462914.02</v>
      </c>
      <c r="M332" s="31">
        <f>INDEX('[1]IGT Calculation_1stHalf'!K:K,MATCH(B:B&amp;"-"&amp;H:H&amp;"-"&amp;F:F&amp;"-"&amp;G:G,'[1]IGT Calculation_1stHalf'!A:A,0))</f>
        <v>1495604.86</v>
      </c>
      <c r="N332" s="37">
        <f t="shared" si="29"/>
        <v>3344720.77</v>
      </c>
      <c r="O332" s="38">
        <f t="shared" si="30"/>
        <v>1444558.14</v>
      </c>
    </row>
    <row r="333" spans="1:15" x14ac:dyDescent="0.25">
      <c r="A333" t="str">
        <f t="shared" si="26"/>
        <v>W6-Rural-MRSA West-STAR+PLUS</v>
      </c>
      <c r="B333" s="4" t="s">
        <v>26</v>
      </c>
      <c r="C333" t="str">
        <f>INDEX('[1]Forecasting Data'!$C$1:$C$1321,MATCH(B:B,'[1]Forecasting Data'!$B$1:$B$1321,0))</f>
        <v>Superior Health Plan</v>
      </c>
      <c r="D333" s="28">
        <v>377269551.43188775</v>
      </c>
      <c r="E333" t="str">
        <f>INDEX('[1]Forecasting Data'!$F$1:$F$1321,MATCH(B:B,'[1]Forecasting Data'!$B$1:$B$1321,0))</f>
        <v>Superior Health Plan</v>
      </c>
      <c r="F333" t="str">
        <f>INDEX('[1]Forecasting Data'!$G$1:$G$1321,MATCH(B:B,'[1]Forecasting Data'!$B$1:$B$1321,0))</f>
        <v>MRSA West</v>
      </c>
      <c r="G333" t="str">
        <f>INDEX('[1]Forecasting Data'!$H$1:$H$1321,MATCH(B:B,'[1]Forecasting Data'!$B$1:$B$1321,0))</f>
        <v>STAR+PLUS</v>
      </c>
      <c r="H333" t="s">
        <v>121</v>
      </c>
      <c r="I333" s="30">
        <f>_xlfn.IFS(G333="STAR Kids",INDEX('[1]ATLIS Percentages'!D:D,MATCH($H:$H&amp;" "&amp;$F:$F,'[1]ATLIS Percentages'!$A:$A,0)),
G333="STAR+PLUS",INDEX('[1]ATLIS Percentages'!E:E,MATCH($H:$H&amp;" "&amp;$F:$F,'[1]ATLIS Percentages'!$A:$A,0)),
G333="STAR",INDEX('[1]ATLIS Percentages'!F:F,MATCH($H:$H&amp;" "&amp;$F:$F,'[1]ATLIS Percentages'!$A:$A,0)))</f>
        <v>2.6407069796366249E-2</v>
      </c>
      <c r="J333" s="31">
        <f t="shared" si="27"/>
        <v>9962583.3800000008</v>
      </c>
      <c r="K333" s="31">
        <f t="shared" si="28"/>
        <v>4302760.0599999996</v>
      </c>
      <c r="L333" s="31">
        <f>INDEX('[1]IGT Calculation_1stHalf'!J:J,MATCH($B:$B&amp;"-"&amp;$H:$H&amp;"-"&amp;$F:$F&amp;"-"&amp;$G:$G,'[1]IGT Calculation_1stHalf'!A:A,0))</f>
        <v>5070062.29</v>
      </c>
      <c r="M333" s="31">
        <f>INDEX('[1]IGT Calculation_1stHalf'!K:K,MATCH(B:B&amp;"-"&amp;H:H&amp;"-"&amp;F:F&amp;"-"&amp;G:G,'[1]IGT Calculation_1stHalf'!A:A,0))</f>
        <v>2189719.34</v>
      </c>
      <c r="N333" s="37">
        <f t="shared" si="29"/>
        <v>4892521.09</v>
      </c>
      <c r="O333" s="38">
        <f t="shared" si="30"/>
        <v>2113040.7200000002</v>
      </c>
    </row>
    <row r="334" spans="1:15" x14ac:dyDescent="0.25">
      <c r="A334" t="str">
        <f t="shared" si="26"/>
        <v>10-State-Owned Non-IMD-Travis-STAR</v>
      </c>
      <c r="B334" s="29">
        <v>10</v>
      </c>
      <c r="C334" t="str">
        <f>INDEX('[1]Forecasting Data'!$C$1:$C$1321,MATCH(B:B,'[1]Forecasting Data'!$B$1:$B$1321,0))</f>
        <v>Superior Health Plan</v>
      </c>
      <c r="D334" s="28">
        <v>274828212.04970443</v>
      </c>
      <c r="E334" t="str">
        <f>INDEX('[1]Forecasting Data'!$F$1:$F$1321,MATCH(B:B,'[1]Forecasting Data'!$B$1:$B$1321,0))</f>
        <v>Superior Health Plan</v>
      </c>
      <c r="F334" t="str">
        <f>INDEX('[1]Forecasting Data'!$G$1:$G$1321,MATCH(B:B,'[1]Forecasting Data'!$B$1:$B$1321,0))</f>
        <v>Travis</v>
      </c>
      <c r="G334" t="str">
        <f>INDEX('[1]Forecasting Data'!$H$1:$H$1321,MATCH(B:B,'[1]Forecasting Data'!$B$1:$B$1321,0))</f>
        <v>STAR</v>
      </c>
      <c r="H334" t="s">
        <v>133</v>
      </c>
      <c r="I334" s="30">
        <f>_xlfn.IFS(G334="STAR Kids",INDEX('[1]ATLIS Percentages'!D:D,MATCH($H:$H&amp;" "&amp;$F:$F,'[1]ATLIS Percentages'!$A:$A,0)),
G334="STAR+PLUS",INDEX('[1]ATLIS Percentages'!E:E,MATCH($H:$H&amp;" "&amp;$F:$F,'[1]ATLIS Percentages'!$A:$A,0)),
G334="STAR",INDEX('[1]ATLIS Percentages'!F:F,MATCH($H:$H&amp;" "&amp;$F:$F,'[1]ATLIS Percentages'!$A:$A,0)))</f>
        <v>0</v>
      </c>
      <c r="J334" s="31">
        <f t="shared" si="27"/>
        <v>0</v>
      </c>
      <c r="K334" s="31">
        <f t="shared" si="28"/>
        <v>0</v>
      </c>
      <c r="L334" s="31">
        <f>INDEX('[1]IGT Calculation_1stHalf'!J:J,MATCH($B:$B&amp;"-"&amp;$H:$H&amp;"-"&amp;$F:$F&amp;"-"&amp;$G:$G,'[1]IGT Calculation_1stHalf'!A:A,0))</f>
        <v>0</v>
      </c>
      <c r="M334" s="31">
        <f>INDEX('[1]IGT Calculation_1stHalf'!K:K,MATCH(B:B&amp;"-"&amp;H:H&amp;"-"&amp;F:F&amp;"-"&amp;G:G,'[1]IGT Calculation_1stHalf'!A:A,0))</f>
        <v>0</v>
      </c>
      <c r="N334" s="37">
        <f t="shared" si="29"/>
        <v>0</v>
      </c>
      <c r="O334" s="38">
        <f t="shared" si="30"/>
        <v>0</v>
      </c>
    </row>
    <row r="335" spans="1:15" x14ac:dyDescent="0.25">
      <c r="A335" t="str">
        <f t="shared" si="26"/>
        <v>18-State-Owned Non-IMD-Travis-STAR+PLUS</v>
      </c>
      <c r="B335" s="29">
        <v>18</v>
      </c>
      <c r="C335" t="str">
        <f>INDEX('[1]Forecasting Data'!$C$1:$C$1321,MATCH(B:B,'[1]Forecasting Data'!$B$1:$B$1321,0))</f>
        <v>UnitedHealthCare Community Plan</v>
      </c>
      <c r="D335" s="28">
        <v>362599184.45759612</v>
      </c>
      <c r="E335" t="str">
        <f>INDEX('[1]Forecasting Data'!$F$1:$F$1321,MATCH(B:B,'[1]Forecasting Data'!$B$1:$B$1321,0))</f>
        <v>UnitedHealthCare Community Plan</v>
      </c>
      <c r="F335" t="str">
        <f>INDEX('[1]Forecasting Data'!$G$1:$G$1321,MATCH(B:B,'[1]Forecasting Data'!$B$1:$B$1321,0))</f>
        <v>Travis</v>
      </c>
      <c r="G335" t="str">
        <f>INDEX('[1]Forecasting Data'!$H$1:$H$1321,MATCH(B:B,'[1]Forecasting Data'!$B$1:$B$1321,0))</f>
        <v>STAR+PLUS</v>
      </c>
      <c r="H335" t="s">
        <v>133</v>
      </c>
      <c r="I335" s="30">
        <f>_xlfn.IFS(G335="STAR Kids",INDEX('[1]ATLIS Percentages'!D:D,MATCH($H:$H&amp;" "&amp;$F:$F,'[1]ATLIS Percentages'!$A:$A,0)),
G335="STAR+PLUS",INDEX('[1]ATLIS Percentages'!E:E,MATCH($H:$H&amp;" "&amp;$F:$F,'[1]ATLIS Percentages'!$A:$A,0)),
G335="STAR",INDEX('[1]ATLIS Percentages'!F:F,MATCH($H:$H&amp;" "&amp;$F:$F,'[1]ATLIS Percentages'!$A:$A,0)))</f>
        <v>0</v>
      </c>
      <c r="J335" s="31">
        <f t="shared" si="27"/>
        <v>0</v>
      </c>
      <c r="K335" s="31">
        <f t="shared" si="28"/>
        <v>0</v>
      </c>
      <c r="L335" s="31">
        <f>INDEX('[1]IGT Calculation_1stHalf'!J:J,MATCH($B:$B&amp;"-"&amp;$H:$H&amp;"-"&amp;$F:$F&amp;"-"&amp;$G:$G,'[1]IGT Calculation_1stHalf'!A:A,0))</f>
        <v>0</v>
      </c>
      <c r="M335" s="31">
        <f>INDEX('[1]IGT Calculation_1stHalf'!K:K,MATCH(B:B&amp;"-"&amp;H:H&amp;"-"&amp;F:F&amp;"-"&amp;G:G,'[1]IGT Calculation_1stHalf'!A:A,0))</f>
        <v>0</v>
      </c>
      <c r="N335" s="37">
        <f t="shared" si="29"/>
        <v>0</v>
      </c>
      <c r="O335" s="38">
        <f t="shared" si="30"/>
        <v>0</v>
      </c>
    </row>
    <row r="336" spans="1:15" x14ac:dyDescent="0.25">
      <c r="A336" t="str">
        <f t="shared" si="26"/>
        <v>19-State-Owned Non-IMD-Travis-STAR+PLUS</v>
      </c>
      <c r="B336" s="29">
        <v>19</v>
      </c>
      <c r="C336" t="str">
        <f>INDEX('[1]Forecasting Data'!$C$1:$C$1321,MATCH(B:B,'[1]Forecasting Data'!$B$1:$B$1321,0))</f>
        <v>Wellpoint</v>
      </c>
      <c r="D336" s="28">
        <v>0</v>
      </c>
      <c r="E336" t="str">
        <f>INDEX('[1]Forecasting Data'!$F$1:$F$1321,MATCH(B:B,'[1]Forecasting Data'!$B$1:$B$1321,0))</f>
        <v>Wellpoint</v>
      </c>
      <c r="F336" t="str">
        <f>INDEX('[1]Forecasting Data'!$G$1:$G$1321,MATCH(B:B,'[1]Forecasting Data'!$B$1:$B$1321,0))</f>
        <v>Travis</v>
      </c>
      <c r="G336" t="str">
        <f>INDEX('[1]Forecasting Data'!$H$1:$H$1321,MATCH(B:B,'[1]Forecasting Data'!$B$1:$B$1321,0))</f>
        <v>STAR+PLUS</v>
      </c>
      <c r="H336" t="s">
        <v>133</v>
      </c>
      <c r="I336" s="30">
        <f>_xlfn.IFS(G336="STAR Kids",INDEX('[1]ATLIS Percentages'!D:D,MATCH($H:$H&amp;" "&amp;$F:$F,'[1]ATLIS Percentages'!$A:$A,0)),
G336="STAR+PLUS",INDEX('[1]ATLIS Percentages'!E:E,MATCH($H:$H&amp;" "&amp;$F:$F,'[1]ATLIS Percentages'!$A:$A,0)),
G336="STAR",INDEX('[1]ATLIS Percentages'!F:F,MATCH($H:$H&amp;" "&amp;$F:$F,'[1]ATLIS Percentages'!$A:$A,0)))</f>
        <v>0</v>
      </c>
      <c r="J336" s="31">
        <f t="shared" si="27"/>
        <v>0</v>
      </c>
      <c r="K336" s="31">
        <f t="shared" si="28"/>
        <v>0</v>
      </c>
      <c r="L336" s="31">
        <f>INDEX('[1]IGT Calculation_1stHalf'!J:J,MATCH($B:$B&amp;"-"&amp;$H:$H&amp;"-"&amp;$F:$F&amp;"-"&amp;$G:$G,'[1]IGT Calculation_1stHalf'!A:A,0))</f>
        <v>0</v>
      </c>
      <c r="M336" s="31">
        <f>INDEX('[1]IGT Calculation_1stHalf'!K:K,MATCH(B:B&amp;"-"&amp;H:H&amp;"-"&amp;F:F&amp;"-"&amp;G:G,'[1]IGT Calculation_1stHalf'!A:A,0))</f>
        <v>0</v>
      </c>
      <c r="N336" s="37">
        <f t="shared" si="29"/>
        <v>0</v>
      </c>
      <c r="O336" s="38">
        <f t="shared" si="30"/>
        <v>0</v>
      </c>
    </row>
    <row r="337" spans="1:15" x14ac:dyDescent="0.25">
      <c r="A337" t="str">
        <f t="shared" si="26"/>
        <v>31-State-Owned Non-IMD-EL PASO-STAR</v>
      </c>
      <c r="B337" s="29">
        <v>31</v>
      </c>
      <c r="C337" t="str">
        <f>INDEX('[1]Forecasting Data'!$C$1:$C$1321,MATCH(B:B,'[1]Forecasting Data'!$B$1:$B$1321,0))</f>
        <v>Molina Healthcare of Texas</v>
      </c>
      <c r="D337" s="28">
        <v>15485129.99347626</v>
      </c>
      <c r="E337" t="str">
        <f>INDEX('[1]Forecasting Data'!$F$1:$F$1321,MATCH(B:B,'[1]Forecasting Data'!$B$1:$B$1321,0))</f>
        <v>Molina Healthcare of Texas</v>
      </c>
      <c r="F337" t="str">
        <f>INDEX('[1]Forecasting Data'!$G$1:$G$1321,MATCH(B:B,'[1]Forecasting Data'!$B$1:$B$1321,0))</f>
        <v>EL PASO</v>
      </c>
      <c r="G337" t="str">
        <f>INDEX('[1]Forecasting Data'!$H$1:$H$1321,MATCH(B:B,'[1]Forecasting Data'!$B$1:$B$1321,0))</f>
        <v>STAR</v>
      </c>
      <c r="H337" t="s">
        <v>133</v>
      </c>
      <c r="I337" s="30">
        <f>_xlfn.IFS(G337="STAR Kids",INDEX('[1]ATLIS Percentages'!D:D,MATCH($H:$H&amp;" "&amp;$F:$F,'[1]ATLIS Percentages'!$A:$A,0)),
G337="STAR+PLUS",INDEX('[1]ATLIS Percentages'!E:E,MATCH($H:$H&amp;" "&amp;$F:$F,'[1]ATLIS Percentages'!$A:$A,0)),
G337="STAR",INDEX('[1]ATLIS Percentages'!F:F,MATCH($H:$H&amp;" "&amp;$F:$F,'[1]ATLIS Percentages'!$A:$A,0)))</f>
        <v>0</v>
      </c>
      <c r="J337" s="31">
        <f t="shared" si="27"/>
        <v>0</v>
      </c>
      <c r="K337" s="31">
        <f t="shared" si="28"/>
        <v>0</v>
      </c>
      <c r="L337" s="31">
        <f>INDEX('[1]IGT Calculation_1stHalf'!J:J,MATCH($B:$B&amp;"-"&amp;$H:$H&amp;"-"&amp;$F:$F&amp;"-"&amp;$G:$G,'[1]IGT Calculation_1stHalf'!A:A,0))</f>
        <v>0</v>
      </c>
      <c r="M337" s="31">
        <f>INDEX('[1]IGT Calculation_1stHalf'!K:K,MATCH(B:B&amp;"-"&amp;H:H&amp;"-"&amp;F:F&amp;"-"&amp;G:G,'[1]IGT Calculation_1stHalf'!A:A,0))</f>
        <v>0</v>
      </c>
      <c r="N337" s="37">
        <f t="shared" si="29"/>
        <v>0</v>
      </c>
      <c r="O337" s="38">
        <f t="shared" si="30"/>
        <v>0</v>
      </c>
    </row>
    <row r="338" spans="1:15" x14ac:dyDescent="0.25">
      <c r="A338" t="str">
        <f t="shared" si="26"/>
        <v>33-State-Owned Non-IMD-EL PASO-STAR+PLUS</v>
      </c>
      <c r="B338" s="29">
        <v>33</v>
      </c>
      <c r="C338" t="str">
        <f>INDEX('[1]Forecasting Data'!$C$1:$C$1321,MATCH(B:B,'[1]Forecasting Data'!$B$1:$B$1321,0))</f>
        <v>Molina Healthcare of Texas</v>
      </c>
      <c r="D338" s="28">
        <v>240220744.86951336</v>
      </c>
      <c r="E338" t="str">
        <f>INDEX('[1]Forecasting Data'!$F$1:$F$1321,MATCH(B:B,'[1]Forecasting Data'!$B$1:$B$1321,0))</f>
        <v>Molina Healthcare of Texas</v>
      </c>
      <c r="F338" t="str">
        <f>INDEX('[1]Forecasting Data'!$G$1:$G$1321,MATCH(B:B,'[1]Forecasting Data'!$B$1:$B$1321,0))</f>
        <v>EL PASO</v>
      </c>
      <c r="G338" t="str">
        <f>INDEX('[1]Forecasting Data'!$H$1:$H$1321,MATCH(B:B,'[1]Forecasting Data'!$B$1:$B$1321,0))</f>
        <v>STAR+PLUS</v>
      </c>
      <c r="H338" t="s">
        <v>133</v>
      </c>
      <c r="I338" s="30">
        <f>_xlfn.IFS(G338="STAR Kids",INDEX('[1]ATLIS Percentages'!D:D,MATCH($H:$H&amp;" "&amp;$F:$F,'[1]ATLIS Percentages'!$A:$A,0)),
G338="STAR+PLUS",INDEX('[1]ATLIS Percentages'!E:E,MATCH($H:$H&amp;" "&amp;$F:$F,'[1]ATLIS Percentages'!$A:$A,0)),
G338="STAR",INDEX('[1]ATLIS Percentages'!F:F,MATCH($H:$H&amp;" "&amp;$F:$F,'[1]ATLIS Percentages'!$A:$A,0)))</f>
        <v>0</v>
      </c>
      <c r="J338" s="31">
        <f t="shared" si="27"/>
        <v>0</v>
      </c>
      <c r="K338" s="31">
        <f t="shared" si="28"/>
        <v>0</v>
      </c>
      <c r="L338" s="31">
        <f>INDEX('[1]IGT Calculation_1stHalf'!J:J,MATCH($B:$B&amp;"-"&amp;$H:$H&amp;"-"&amp;$F:$F&amp;"-"&amp;$G:$G,'[1]IGT Calculation_1stHalf'!A:A,0))</f>
        <v>0</v>
      </c>
      <c r="M338" s="31">
        <f>INDEX('[1]IGT Calculation_1stHalf'!K:K,MATCH(B:B&amp;"-"&amp;H:H&amp;"-"&amp;F:F&amp;"-"&amp;G:G,'[1]IGT Calculation_1stHalf'!A:A,0))</f>
        <v>0</v>
      </c>
      <c r="N338" s="37">
        <f t="shared" si="29"/>
        <v>0</v>
      </c>
      <c r="O338" s="38">
        <f t="shared" si="30"/>
        <v>0</v>
      </c>
    </row>
    <row r="339" spans="1:15" x14ac:dyDescent="0.25">
      <c r="A339" t="str">
        <f t="shared" si="26"/>
        <v>34-State-Owned Non-IMD-El Paso-STAR+PLUS</v>
      </c>
      <c r="B339" s="29">
        <v>34</v>
      </c>
      <c r="C339" t="str">
        <f>INDEX('[1]Forecasting Data'!$C$1:$C$1321,MATCH(B:B,'[1]Forecasting Data'!$B$1:$B$1321,0))</f>
        <v>Wellpoint</v>
      </c>
      <c r="D339" s="28">
        <v>0</v>
      </c>
      <c r="E339" t="str">
        <f>INDEX('[1]Forecasting Data'!$F$1:$F$1321,MATCH(B:B,'[1]Forecasting Data'!$B$1:$B$1321,0))</f>
        <v>Wellpoint</v>
      </c>
      <c r="F339" t="str">
        <f>INDEX('[1]Forecasting Data'!$G$1:$G$1321,MATCH(B:B,'[1]Forecasting Data'!$B$1:$B$1321,0))</f>
        <v>El Paso</v>
      </c>
      <c r="G339" t="str">
        <f>INDEX('[1]Forecasting Data'!$H$1:$H$1321,MATCH(B:B,'[1]Forecasting Data'!$B$1:$B$1321,0))</f>
        <v>STAR+PLUS</v>
      </c>
      <c r="H339" t="s">
        <v>133</v>
      </c>
      <c r="I339" s="30">
        <f>_xlfn.IFS(G339="STAR Kids",INDEX('[1]ATLIS Percentages'!D:D,MATCH($H:$H&amp;" "&amp;$F:$F,'[1]ATLIS Percentages'!$A:$A,0)),
G339="STAR+PLUS",INDEX('[1]ATLIS Percentages'!E:E,MATCH($H:$H&amp;" "&amp;$F:$F,'[1]ATLIS Percentages'!$A:$A,0)),
G339="STAR",INDEX('[1]ATLIS Percentages'!F:F,MATCH($H:$H&amp;" "&amp;$F:$F,'[1]ATLIS Percentages'!$A:$A,0)))</f>
        <v>0</v>
      </c>
      <c r="J339" s="31">
        <f t="shared" si="27"/>
        <v>0</v>
      </c>
      <c r="K339" s="31">
        <f t="shared" si="28"/>
        <v>0</v>
      </c>
      <c r="L339" s="31">
        <f>INDEX('[1]IGT Calculation_1stHalf'!J:J,MATCH($B:$B&amp;"-"&amp;$H:$H&amp;"-"&amp;$F:$F&amp;"-"&amp;$G:$G,'[1]IGT Calculation_1stHalf'!A:A,0))</f>
        <v>0</v>
      </c>
      <c r="M339" s="31">
        <f>INDEX('[1]IGT Calculation_1stHalf'!K:K,MATCH(B:B&amp;"-"&amp;H:H&amp;"-"&amp;F:F&amp;"-"&amp;G:G,'[1]IGT Calculation_1stHalf'!A:A,0))</f>
        <v>0</v>
      </c>
      <c r="N339" s="37">
        <f t="shared" si="29"/>
        <v>0</v>
      </c>
      <c r="O339" s="38">
        <f t="shared" si="30"/>
        <v>0</v>
      </c>
    </row>
    <row r="340" spans="1:15" x14ac:dyDescent="0.25">
      <c r="A340" t="str">
        <f t="shared" si="26"/>
        <v>36-State-Owned Non-IMD-El Paso-STAR</v>
      </c>
      <c r="B340" s="29">
        <v>36</v>
      </c>
      <c r="C340" t="str">
        <f>INDEX('[1]Forecasting Data'!$C$1:$C$1321,MATCH(B:B,'[1]Forecasting Data'!$B$1:$B$1321,0))</f>
        <v>Superior Health Plan</v>
      </c>
      <c r="D340" s="28">
        <v>135301844.79795015</v>
      </c>
      <c r="E340" t="str">
        <f>INDEX('[1]Forecasting Data'!$F$1:$F$1321,MATCH(B:B,'[1]Forecasting Data'!$B$1:$B$1321,0))</f>
        <v>Superior Health Plan</v>
      </c>
      <c r="F340" t="str">
        <f>INDEX('[1]Forecasting Data'!$G$1:$G$1321,MATCH(B:B,'[1]Forecasting Data'!$B$1:$B$1321,0))</f>
        <v>El Paso</v>
      </c>
      <c r="G340" t="str">
        <f>INDEX('[1]Forecasting Data'!$H$1:$H$1321,MATCH(B:B,'[1]Forecasting Data'!$B$1:$B$1321,0))</f>
        <v>STAR</v>
      </c>
      <c r="H340" t="s">
        <v>133</v>
      </c>
      <c r="I340" s="30">
        <f>_xlfn.IFS(G340="STAR Kids",INDEX('[1]ATLIS Percentages'!D:D,MATCH($H:$H&amp;" "&amp;$F:$F,'[1]ATLIS Percentages'!$A:$A,0)),
G340="STAR+PLUS",INDEX('[1]ATLIS Percentages'!E:E,MATCH($H:$H&amp;" "&amp;$F:$F,'[1]ATLIS Percentages'!$A:$A,0)),
G340="STAR",INDEX('[1]ATLIS Percentages'!F:F,MATCH($H:$H&amp;" "&amp;$F:$F,'[1]ATLIS Percentages'!$A:$A,0)))</f>
        <v>0</v>
      </c>
      <c r="J340" s="31">
        <f t="shared" si="27"/>
        <v>0</v>
      </c>
      <c r="K340" s="31">
        <f t="shared" si="28"/>
        <v>0</v>
      </c>
      <c r="L340" s="31">
        <f>INDEX('[1]IGT Calculation_1stHalf'!J:J,MATCH($B:$B&amp;"-"&amp;$H:$H&amp;"-"&amp;$F:$F&amp;"-"&amp;$G:$G,'[1]IGT Calculation_1stHalf'!A:A,0))</f>
        <v>0</v>
      </c>
      <c r="M340" s="31">
        <f>INDEX('[1]IGT Calculation_1stHalf'!K:K,MATCH(B:B&amp;"-"&amp;H:H&amp;"-"&amp;F:F&amp;"-"&amp;G:G,'[1]IGT Calculation_1stHalf'!A:A,0))</f>
        <v>0</v>
      </c>
      <c r="N340" s="37">
        <f t="shared" si="29"/>
        <v>0</v>
      </c>
      <c r="O340" s="38">
        <f t="shared" si="30"/>
        <v>0</v>
      </c>
    </row>
    <row r="341" spans="1:15" x14ac:dyDescent="0.25">
      <c r="A341" t="str">
        <f t="shared" si="26"/>
        <v>37-State-Owned Non-IMD-El Paso-STAR</v>
      </c>
      <c r="B341" s="29">
        <v>37</v>
      </c>
      <c r="C341" t="str">
        <f>INDEX('[1]Forecasting Data'!$C$1:$C$1321,MATCH(B:B,'[1]Forecasting Data'!$B$1:$B$1321,0))</f>
        <v>El Paso First Health Plan</v>
      </c>
      <c r="D341" s="28">
        <v>190301896.30776477</v>
      </c>
      <c r="E341" t="str">
        <f>INDEX('[1]Forecasting Data'!$F$1:$F$1321,MATCH(B:B,'[1]Forecasting Data'!$B$1:$B$1321,0))</f>
        <v>El Paso First Health Plan</v>
      </c>
      <c r="F341" t="str">
        <f>INDEX('[1]Forecasting Data'!$G$1:$G$1321,MATCH(B:B,'[1]Forecasting Data'!$B$1:$B$1321,0))</f>
        <v>El Paso</v>
      </c>
      <c r="G341" t="str">
        <f>INDEX('[1]Forecasting Data'!$H$1:$H$1321,MATCH(B:B,'[1]Forecasting Data'!$B$1:$B$1321,0))</f>
        <v>STAR</v>
      </c>
      <c r="H341" t="s">
        <v>133</v>
      </c>
      <c r="I341" s="30">
        <f>_xlfn.IFS(G341="STAR Kids",INDEX('[1]ATLIS Percentages'!D:D,MATCH($H:$H&amp;" "&amp;$F:$F,'[1]ATLIS Percentages'!$A:$A,0)),
G341="STAR+PLUS",INDEX('[1]ATLIS Percentages'!E:E,MATCH($H:$H&amp;" "&amp;$F:$F,'[1]ATLIS Percentages'!$A:$A,0)),
G341="STAR",INDEX('[1]ATLIS Percentages'!F:F,MATCH($H:$H&amp;" "&amp;$F:$F,'[1]ATLIS Percentages'!$A:$A,0)))</f>
        <v>0</v>
      </c>
      <c r="J341" s="31">
        <f t="shared" si="27"/>
        <v>0</v>
      </c>
      <c r="K341" s="31">
        <f t="shared" si="28"/>
        <v>0</v>
      </c>
      <c r="L341" s="31">
        <f>INDEX('[1]IGT Calculation_1stHalf'!J:J,MATCH($B:$B&amp;"-"&amp;$H:$H&amp;"-"&amp;$F:$F&amp;"-"&amp;$G:$G,'[1]IGT Calculation_1stHalf'!A:A,0))</f>
        <v>0</v>
      </c>
      <c r="M341" s="31">
        <f>INDEX('[1]IGT Calculation_1stHalf'!K:K,MATCH(B:B&amp;"-"&amp;H:H&amp;"-"&amp;F:F&amp;"-"&amp;G:G,'[1]IGT Calculation_1stHalf'!A:A,0))</f>
        <v>0</v>
      </c>
      <c r="N341" s="37">
        <f t="shared" si="29"/>
        <v>0</v>
      </c>
      <c r="O341" s="38">
        <f t="shared" si="30"/>
        <v>0</v>
      </c>
    </row>
    <row r="342" spans="1:15" x14ac:dyDescent="0.25">
      <c r="A342" t="str">
        <f t="shared" si="26"/>
        <v>40-State-Owned Non-IMD-Bexar-STAR</v>
      </c>
      <c r="B342" s="29">
        <v>40</v>
      </c>
      <c r="C342" t="str">
        <f>INDEX('[1]Forecasting Data'!$C$1:$C$1321,MATCH(B:B,'[1]Forecasting Data'!$B$1:$B$1321,0))</f>
        <v>Superior Health Plan</v>
      </c>
      <c r="D342" s="28">
        <v>403549074.68491966</v>
      </c>
      <c r="E342" t="str">
        <f>INDEX('[1]Forecasting Data'!$F$1:$F$1321,MATCH(B:B,'[1]Forecasting Data'!$B$1:$B$1321,0))</f>
        <v>Superior Health Plan</v>
      </c>
      <c r="F342" t="str">
        <f>INDEX('[1]Forecasting Data'!$G$1:$G$1321,MATCH(B:B,'[1]Forecasting Data'!$B$1:$B$1321,0))</f>
        <v>Bexar</v>
      </c>
      <c r="G342" t="str">
        <f>INDEX('[1]Forecasting Data'!$H$1:$H$1321,MATCH(B:B,'[1]Forecasting Data'!$B$1:$B$1321,0))</f>
        <v>STAR</v>
      </c>
      <c r="H342" t="s">
        <v>133</v>
      </c>
      <c r="I342" s="30">
        <f>_xlfn.IFS(G342="STAR Kids",INDEX('[1]ATLIS Percentages'!D:D,MATCH($H:$H&amp;" "&amp;$F:$F,'[1]ATLIS Percentages'!$A:$A,0)),
G342="STAR+PLUS",INDEX('[1]ATLIS Percentages'!E:E,MATCH($H:$H&amp;" "&amp;$F:$F,'[1]ATLIS Percentages'!$A:$A,0)),
G342="STAR",INDEX('[1]ATLIS Percentages'!F:F,MATCH($H:$H&amp;" "&amp;$F:$F,'[1]ATLIS Percentages'!$A:$A,0)))</f>
        <v>0</v>
      </c>
      <c r="J342" s="31">
        <f t="shared" si="27"/>
        <v>0</v>
      </c>
      <c r="K342" s="31">
        <f t="shared" si="28"/>
        <v>0</v>
      </c>
      <c r="L342" s="31">
        <f>INDEX('[1]IGT Calculation_1stHalf'!J:J,MATCH($B:$B&amp;"-"&amp;$H:$H&amp;"-"&amp;$F:$F&amp;"-"&amp;$G:$G,'[1]IGT Calculation_1stHalf'!A:A,0))</f>
        <v>0</v>
      </c>
      <c r="M342" s="31">
        <f>INDEX('[1]IGT Calculation_1stHalf'!K:K,MATCH(B:B&amp;"-"&amp;H:H&amp;"-"&amp;F:F&amp;"-"&amp;G:G,'[1]IGT Calculation_1stHalf'!A:A,0))</f>
        <v>0</v>
      </c>
      <c r="N342" s="37">
        <f t="shared" si="29"/>
        <v>0</v>
      </c>
      <c r="O342" s="38">
        <f t="shared" si="30"/>
        <v>0</v>
      </c>
    </row>
    <row r="343" spans="1:15" x14ac:dyDescent="0.25">
      <c r="A343" t="str">
        <f t="shared" si="26"/>
        <v>42-State-Owned Non-IMD-Bexar-STAR</v>
      </c>
      <c r="B343" s="29">
        <v>42</v>
      </c>
      <c r="C343" t="str">
        <f>INDEX('[1]Forecasting Data'!$C$1:$C$1321,MATCH(B:B,'[1]Forecasting Data'!$B$1:$B$1321,0))</f>
        <v>Community First Health Plan</v>
      </c>
      <c r="D343" s="28">
        <v>353856334.29277378</v>
      </c>
      <c r="E343" t="str">
        <f>INDEX('[1]Forecasting Data'!$F$1:$F$1321,MATCH(B:B,'[1]Forecasting Data'!$B$1:$B$1321,0))</f>
        <v>Community First Health Plan</v>
      </c>
      <c r="F343" t="str">
        <f>INDEX('[1]Forecasting Data'!$G$1:$G$1321,MATCH(B:B,'[1]Forecasting Data'!$B$1:$B$1321,0))</f>
        <v>Bexar</v>
      </c>
      <c r="G343" t="str">
        <f>INDEX('[1]Forecasting Data'!$H$1:$H$1321,MATCH(B:B,'[1]Forecasting Data'!$B$1:$B$1321,0))</f>
        <v>STAR</v>
      </c>
      <c r="H343" t="s">
        <v>133</v>
      </c>
      <c r="I343" s="30">
        <f>_xlfn.IFS(G343="STAR Kids",INDEX('[1]ATLIS Percentages'!D:D,MATCH($H:$H&amp;" "&amp;$F:$F,'[1]ATLIS Percentages'!$A:$A,0)),
G343="STAR+PLUS",INDEX('[1]ATLIS Percentages'!E:E,MATCH($H:$H&amp;" "&amp;$F:$F,'[1]ATLIS Percentages'!$A:$A,0)),
G343="STAR",INDEX('[1]ATLIS Percentages'!F:F,MATCH($H:$H&amp;" "&amp;$F:$F,'[1]ATLIS Percentages'!$A:$A,0)))</f>
        <v>0</v>
      </c>
      <c r="J343" s="31">
        <f t="shared" si="27"/>
        <v>0</v>
      </c>
      <c r="K343" s="31">
        <f t="shared" si="28"/>
        <v>0</v>
      </c>
      <c r="L343" s="31">
        <f>INDEX('[1]IGT Calculation_1stHalf'!J:J,MATCH($B:$B&amp;"-"&amp;$H:$H&amp;"-"&amp;$F:$F&amp;"-"&amp;$G:$G,'[1]IGT Calculation_1stHalf'!A:A,0))</f>
        <v>0</v>
      </c>
      <c r="M343" s="31">
        <f>INDEX('[1]IGT Calculation_1stHalf'!K:K,MATCH(B:B&amp;"-"&amp;H:H&amp;"-"&amp;F:F&amp;"-"&amp;G:G,'[1]IGT Calculation_1stHalf'!A:A,0))</f>
        <v>0</v>
      </c>
      <c r="N343" s="37">
        <f t="shared" si="29"/>
        <v>0</v>
      </c>
      <c r="O343" s="38">
        <f t="shared" si="30"/>
        <v>0</v>
      </c>
    </row>
    <row r="344" spans="1:15" x14ac:dyDescent="0.25">
      <c r="A344" t="str">
        <f t="shared" si="26"/>
        <v>43-State-Owned Non-IMD-Bexar-STAR</v>
      </c>
      <c r="B344" s="29">
        <v>43</v>
      </c>
      <c r="C344" t="str">
        <f>INDEX('[1]Forecasting Data'!$C$1:$C$1321,MATCH(B:B,'[1]Forecasting Data'!$B$1:$B$1321,0))</f>
        <v>AETNA</v>
      </c>
      <c r="D344" s="28">
        <v>88665009.041178569</v>
      </c>
      <c r="E344" t="str">
        <f>INDEX('[1]Forecasting Data'!$F$1:$F$1321,MATCH(B:B,'[1]Forecasting Data'!$B$1:$B$1321,0))</f>
        <v>AETNA</v>
      </c>
      <c r="F344" t="str">
        <f>INDEX('[1]Forecasting Data'!$G$1:$G$1321,MATCH(B:B,'[1]Forecasting Data'!$B$1:$B$1321,0))</f>
        <v>Bexar</v>
      </c>
      <c r="G344" t="str">
        <f>INDEX('[1]Forecasting Data'!$H$1:$H$1321,MATCH(B:B,'[1]Forecasting Data'!$B$1:$B$1321,0))</f>
        <v>STAR</v>
      </c>
      <c r="H344" t="s">
        <v>133</v>
      </c>
      <c r="I344" s="30">
        <f>_xlfn.IFS(G344="STAR Kids",INDEX('[1]ATLIS Percentages'!D:D,MATCH($H:$H&amp;" "&amp;$F:$F,'[1]ATLIS Percentages'!$A:$A,0)),
G344="STAR+PLUS",INDEX('[1]ATLIS Percentages'!E:E,MATCH($H:$H&amp;" "&amp;$F:$F,'[1]ATLIS Percentages'!$A:$A,0)),
G344="STAR",INDEX('[1]ATLIS Percentages'!F:F,MATCH($H:$H&amp;" "&amp;$F:$F,'[1]ATLIS Percentages'!$A:$A,0)))</f>
        <v>0</v>
      </c>
      <c r="J344" s="31">
        <f t="shared" si="27"/>
        <v>0</v>
      </c>
      <c r="K344" s="31">
        <f t="shared" si="28"/>
        <v>0</v>
      </c>
      <c r="L344" s="31">
        <f>INDEX('[1]IGT Calculation_1stHalf'!J:J,MATCH($B:$B&amp;"-"&amp;$H:$H&amp;"-"&amp;$F:$F&amp;"-"&amp;$G:$G,'[1]IGT Calculation_1stHalf'!A:A,0))</f>
        <v>0</v>
      </c>
      <c r="M344" s="31">
        <f>INDEX('[1]IGT Calculation_1stHalf'!K:K,MATCH(B:B&amp;"-"&amp;H:H&amp;"-"&amp;F:F&amp;"-"&amp;G:G,'[1]IGT Calculation_1stHalf'!A:A,0))</f>
        <v>0</v>
      </c>
      <c r="N344" s="37">
        <f t="shared" si="29"/>
        <v>0</v>
      </c>
      <c r="O344" s="38">
        <f t="shared" si="30"/>
        <v>0</v>
      </c>
    </row>
    <row r="345" spans="1:15" x14ac:dyDescent="0.25">
      <c r="A345" t="str">
        <f t="shared" si="26"/>
        <v>44-State-Owned Non-IMD-BEXAR-STAR</v>
      </c>
      <c r="B345" s="29">
        <v>44</v>
      </c>
      <c r="C345" t="str">
        <f>INDEX('[1]Forecasting Data'!$C$1:$C$1321,MATCH(B:B,'[1]Forecasting Data'!$B$1:$B$1321,0))</f>
        <v>Wellpoint</v>
      </c>
      <c r="D345" s="28">
        <v>27529621.989760906</v>
      </c>
      <c r="E345" t="str">
        <f>INDEX('[1]Forecasting Data'!$F$1:$F$1321,MATCH(B:B,'[1]Forecasting Data'!$B$1:$B$1321,0))</f>
        <v>Wellpoint</v>
      </c>
      <c r="F345" t="str">
        <f>INDEX('[1]Forecasting Data'!$G$1:$G$1321,MATCH(B:B,'[1]Forecasting Data'!$B$1:$B$1321,0))</f>
        <v>BEXAR</v>
      </c>
      <c r="G345" t="str">
        <f>INDEX('[1]Forecasting Data'!$H$1:$H$1321,MATCH(B:B,'[1]Forecasting Data'!$B$1:$B$1321,0))</f>
        <v>STAR</v>
      </c>
      <c r="H345" t="s">
        <v>133</v>
      </c>
      <c r="I345" s="30">
        <f>_xlfn.IFS(G345="STAR Kids",INDEX('[1]ATLIS Percentages'!D:D,MATCH($H:$H&amp;" "&amp;$F:$F,'[1]ATLIS Percentages'!$A:$A,0)),
G345="STAR+PLUS",INDEX('[1]ATLIS Percentages'!E:E,MATCH($H:$H&amp;" "&amp;$F:$F,'[1]ATLIS Percentages'!$A:$A,0)),
G345="STAR",INDEX('[1]ATLIS Percentages'!F:F,MATCH($H:$H&amp;" "&amp;$F:$F,'[1]ATLIS Percentages'!$A:$A,0)))</f>
        <v>0</v>
      </c>
      <c r="J345" s="31">
        <f t="shared" si="27"/>
        <v>0</v>
      </c>
      <c r="K345" s="31">
        <f t="shared" si="28"/>
        <v>0</v>
      </c>
      <c r="L345" s="31">
        <f>INDEX('[1]IGT Calculation_1stHalf'!J:J,MATCH($B:$B&amp;"-"&amp;$H:$H&amp;"-"&amp;$F:$F&amp;"-"&amp;$G:$G,'[1]IGT Calculation_1stHalf'!A:A,0))</f>
        <v>0</v>
      </c>
      <c r="M345" s="31">
        <f>INDEX('[1]IGT Calculation_1stHalf'!K:K,MATCH(B:B&amp;"-"&amp;H:H&amp;"-"&amp;F:F&amp;"-"&amp;G:G,'[1]IGT Calculation_1stHalf'!A:A,0))</f>
        <v>0</v>
      </c>
      <c r="N345" s="37">
        <f t="shared" si="29"/>
        <v>0</v>
      </c>
      <c r="O345" s="38">
        <f t="shared" si="30"/>
        <v>0</v>
      </c>
    </row>
    <row r="346" spans="1:15" x14ac:dyDescent="0.25">
      <c r="A346" t="str">
        <f t="shared" si="26"/>
        <v>45-State-Owned Non-IMD-Bexar-STAR+PLUS</v>
      </c>
      <c r="B346" s="29">
        <v>45</v>
      </c>
      <c r="C346" t="str">
        <f>INDEX('[1]Forecasting Data'!$C$1:$C$1321,MATCH(B:B,'[1]Forecasting Data'!$B$1:$B$1321,0))</f>
        <v>Wellpoint</v>
      </c>
      <c r="D346" s="28">
        <v>0</v>
      </c>
      <c r="E346" t="str">
        <f>INDEX('[1]Forecasting Data'!$F$1:$F$1321,MATCH(B:B,'[1]Forecasting Data'!$B$1:$B$1321,0))</f>
        <v>Wellpoint</v>
      </c>
      <c r="F346" t="str">
        <f>INDEX('[1]Forecasting Data'!$G$1:$G$1321,MATCH(B:B,'[1]Forecasting Data'!$B$1:$B$1321,0))</f>
        <v>Bexar</v>
      </c>
      <c r="G346" t="str">
        <f>INDEX('[1]Forecasting Data'!$H$1:$H$1321,MATCH(B:B,'[1]Forecasting Data'!$B$1:$B$1321,0))</f>
        <v>STAR+PLUS</v>
      </c>
      <c r="H346" t="s">
        <v>133</v>
      </c>
      <c r="I346" s="30">
        <f>_xlfn.IFS(G346="STAR Kids",INDEX('[1]ATLIS Percentages'!D:D,MATCH($H:$H&amp;" "&amp;$F:$F,'[1]ATLIS Percentages'!$A:$A,0)),
G346="STAR+PLUS",INDEX('[1]ATLIS Percentages'!E:E,MATCH($H:$H&amp;" "&amp;$F:$F,'[1]ATLIS Percentages'!$A:$A,0)),
G346="STAR",INDEX('[1]ATLIS Percentages'!F:F,MATCH($H:$H&amp;" "&amp;$F:$F,'[1]ATLIS Percentages'!$A:$A,0)))</f>
        <v>0</v>
      </c>
      <c r="J346" s="31">
        <f t="shared" si="27"/>
        <v>0</v>
      </c>
      <c r="K346" s="31">
        <f t="shared" si="28"/>
        <v>0</v>
      </c>
      <c r="L346" s="31">
        <f>INDEX('[1]IGT Calculation_1stHalf'!J:J,MATCH($B:$B&amp;"-"&amp;$H:$H&amp;"-"&amp;$F:$F&amp;"-"&amp;$G:$G,'[1]IGT Calculation_1stHalf'!A:A,0))</f>
        <v>0</v>
      </c>
      <c r="M346" s="31">
        <f>INDEX('[1]IGT Calculation_1stHalf'!K:K,MATCH(B:B&amp;"-"&amp;H:H&amp;"-"&amp;F:F&amp;"-"&amp;G:G,'[1]IGT Calculation_1stHalf'!A:A,0))</f>
        <v>0</v>
      </c>
      <c r="N346" s="37">
        <f t="shared" si="29"/>
        <v>0</v>
      </c>
      <c r="O346" s="38">
        <f t="shared" si="30"/>
        <v>0</v>
      </c>
    </row>
    <row r="347" spans="1:15" x14ac:dyDescent="0.25">
      <c r="A347" t="str">
        <f t="shared" si="26"/>
        <v>46-State-Owned Non-IMD-BEXAR-STAR+PLUS</v>
      </c>
      <c r="B347" s="29">
        <v>46</v>
      </c>
      <c r="C347" t="str">
        <f>INDEX('[1]Forecasting Data'!$C$1:$C$1321,MATCH(B:B,'[1]Forecasting Data'!$B$1:$B$1321,0))</f>
        <v>Molina Healthcare of Texas</v>
      </c>
      <c r="D347" s="28">
        <v>387614280.51909399</v>
      </c>
      <c r="E347" t="str">
        <f>INDEX('[1]Forecasting Data'!$F$1:$F$1321,MATCH(B:B,'[1]Forecasting Data'!$B$1:$B$1321,0))</f>
        <v>Molina Healthcare of Texas</v>
      </c>
      <c r="F347" t="str">
        <f>INDEX('[1]Forecasting Data'!$G$1:$G$1321,MATCH(B:B,'[1]Forecasting Data'!$B$1:$B$1321,0))</f>
        <v>BEXAR</v>
      </c>
      <c r="G347" t="str">
        <f>INDEX('[1]Forecasting Data'!$H$1:$H$1321,MATCH(B:B,'[1]Forecasting Data'!$B$1:$B$1321,0))</f>
        <v>STAR+PLUS</v>
      </c>
      <c r="H347" t="s">
        <v>133</v>
      </c>
      <c r="I347" s="30">
        <f>_xlfn.IFS(G347="STAR Kids",INDEX('[1]ATLIS Percentages'!D:D,MATCH($H:$H&amp;" "&amp;$F:$F,'[1]ATLIS Percentages'!$A:$A,0)),
G347="STAR+PLUS",INDEX('[1]ATLIS Percentages'!E:E,MATCH($H:$H&amp;" "&amp;$F:$F,'[1]ATLIS Percentages'!$A:$A,0)),
G347="STAR",INDEX('[1]ATLIS Percentages'!F:F,MATCH($H:$H&amp;" "&amp;$F:$F,'[1]ATLIS Percentages'!$A:$A,0)))</f>
        <v>0</v>
      </c>
      <c r="J347" s="31">
        <f t="shared" si="27"/>
        <v>0</v>
      </c>
      <c r="K347" s="31">
        <f t="shared" si="28"/>
        <v>0</v>
      </c>
      <c r="L347" s="31">
        <f>INDEX('[1]IGT Calculation_1stHalf'!J:J,MATCH($B:$B&amp;"-"&amp;$H:$H&amp;"-"&amp;$F:$F&amp;"-"&amp;$G:$G,'[1]IGT Calculation_1stHalf'!A:A,0))</f>
        <v>0</v>
      </c>
      <c r="M347" s="31">
        <f>INDEX('[1]IGT Calculation_1stHalf'!K:K,MATCH(B:B&amp;"-"&amp;H:H&amp;"-"&amp;F:F&amp;"-"&amp;G:G,'[1]IGT Calculation_1stHalf'!A:A,0))</f>
        <v>0</v>
      </c>
      <c r="N347" s="37">
        <f t="shared" si="29"/>
        <v>0</v>
      </c>
      <c r="O347" s="38">
        <f t="shared" si="30"/>
        <v>0</v>
      </c>
    </row>
    <row r="348" spans="1:15" x14ac:dyDescent="0.25">
      <c r="A348" t="str">
        <f t="shared" si="26"/>
        <v>47-State-Owned Non-IMD-Bexar-STAR+PLUS</v>
      </c>
      <c r="B348" s="29">
        <v>47</v>
      </c>
      <c r="C348" t="str">
        <f>INDEX('[1]Forecasting Data'!$C$1:$C$1321,MATCH(B:B,'[1]Forecasting Data'!$B$1:$B$1321,0))</f>
        <v>Superior Health Plan</v>
      </c>
      <c r="D348" s="28">
        <v>0</v>
      </c>
      <c r="E348" t="str">
        <f>INDEX('[1]Forecasting Data'!$F$1:$F$1321,MATCH(B:B,'[1]Forecasting Data'!$B$1:$B$1321,0))</f>
        <v>Superior Health Plan</v>
      </c>
      <c r="F348" t="str">
        <f>INDEX('[1]Forecasting Data'!$G$1:$G$1321,MATCH(B:B,'[1]Forecasting Data'!$B$1:$B$1321,0))</f>
        <v>Bexar</v>
      </c>
      <c r="G348" t="str">
        <f>INDEX('[1]Forecasting Data'!$H$1:$H$1321,MATCH(B:B,'[1]Forecasting Data'!$B$1:$B$1321,0))</f>
        <v>STAR+PLUS</v>
      </c>
      <c r="H348" t="s">
        <v>133</v>
      </c>
      <c r="I348" s="30">
        <f>_xlfn.IFS(G348="STAR Kids",INDEX('[1]ATLIS Percentages'!D:D,MATCH($H:$H&amp;" "&amp;$F:$F,'[1]ATLIS Percentages'!$A:$A,0)),
G348="STAR+PLUS",INDEX('[1]ATLIS Percentages'!E:E,MATCH($H:$H&amp;" "&amp;$F:$F,'[1]ATLIS Percentages'!$A:$A,0)),
G348="STAR",INDEX('[1]ATLIS Percentages'!F:F,MATCH($H:$H&amp;" "&amp;$F:$F,'[1]ATLIS Percentages'!$A:$A,0)))</f>
        <v>0</v>
      </c>
      <c r="J348" s="31">
        <f t="shared" si="27"/>
        <v>0</v>
      </c>
      <c r="K348" s="31">
        <f t="shared" si="28"/>
        <v>0</v>
      </c>
      <c r="L348" s="31">
        <f>INDEX('[1]IGT Calculation_1stHalf'!J:J,MATCH($B:$B&amp;"-"&amp;$H:$H&amp;"-"&amp;$F:$F&amp;"-"&amp;$G:$G,'[1]IGT Calculation_1stHalf'!A:A,0))</f>
        <v>0</v>
      </c>
      <c r="M348" s="31">
        <f>INDEX('[1]IGT Calculation_1stHalf'!K:K,MATCH(B:B&amp;"-"&amp;H:H&amp;"-"&amp;F:F&amp;"-"&amp;G:G,'[1]IGT Calculation_1stHalf'!A:A,0))</f>
        <v>0</v>
      </c>
      <c r="N348" s="37">
        <f t="shared" si="29"/>
        <v>0</v>
      </c>
      <c r="O348" s="38">
        <f t="shared" si="30"/>
        <v>0</v>
      </c>
    </row>
    <row r="349" spans="1:15" x14ac:dyDescent="0.25">
      <c r="A349" t="str">
        <f t="shared" si="26"/>
        <v>50-State-Owned Non-IMD-Lubbock-STAR</v>
      </c>
      <c r="B349" s="29">
        <v>50</v>
      </c>
      <c r="C349" t="str">
        <f>INDEX('[1]Forecasting Data'!$C$1:$C$1321,MATCH(B:B,'[1]Forecasting Data'!$B$1:$B$1321,0))</f>
        <v>FIRSTCARE</v>
      </c>
      <c r="D349" s="28">
        <v>106733398.95375675</v>
      </c>
      <c r="E349" t="str">
        <f>INDEX('[1]Forecasting Data'!$F$1:$F$1321,MATCH(B:B,'[1]Forecasting Data'!$B$1:$B$1321,0))</f>
        <v>FIRSTCARE</v>
      </c>
      <c r="F349" t="str">
        <f>INDEX('[1]Forecasting Data'!$G$1:$G$1321,MATCH(B:B,'[1]Forecasting Data'!$B$1:$B$1321,0))</f>
        <v>Lubbock</v>
      </c>
      <c r="G349" t="str">
        <f>INDEX('[1]Forecasting Data'!$H$1:$H$1321,MATCH(B:B,'[1]Forecasting Data'!$B$1:$B$1321,0))</f>
        <v>STAR</v>
      </c>
      <c r="H349" t="s">
        <v>133</v>
      </c>
      <c r="I349" s="30">
        <f>_xlfn.IFS(G349="STAR Kids",INDEX('[1]ATLIS Percentages'!D:D,MATCH($H:$H&amp;" "&amp;$F:$F,'[1]ATLIS Percentages'!$A:$A,0)),
G349="STAR+PLUS",INDEX('[1]ATLIS Percentages'!E:E,MATCH($H:$H&amp;" "&amp;$F:$F,'[1]ATLIS Percentages'!$A:$A,0)),
G349="STAR",INDEX('[1]ATLIS Percentages'!F:F,MATCH($H:$H&amp;" "&amp;$F:$F,'[1]ATLIS Percentages'!$A:$A,0)))</f>
        <v>0</v>
      </c>
      <c r="J349" s="31">
        <f t="shared" si="27"/>
        <v>0</v>
      </c>
      <c r="K349" s="31">
        <f t="shared" si="28"/>
        <v>0</v>
      </c>
      <c r="L349" s="31">
        <f>INDEX('[1]IGT Calculation_1stHalf'!J:J,MATCH($B:$B&amp;"-"&amp;$H:$H&amp;"-"&amp;$F:$F&amp;"-"&amp;$G:$G,'[1]IGT Calculation_1stHalf'!A:A,0))</f>
        <v>0</v>
      </c>
      <c r="M349" s="31">
        <f>INDEX('[1]IGT Calculation_1stHalf'!K:K,MATCH(B:B&amp;"-"&amp;H:H&amp;"-"&amp;F:F&amp;"-"&amp;G:G,'[1]IGT Calculation_1stHalf'!A:A,0))</f>
        <v>0</v>
      </c>
      <c r="N349" s="37">
        <f t="shared" si="29"/>
        <v>0</v>
      </c>
      <c r="O349" s="38">
        <f t="shared" si="30"/>
        <v>0</v>
      </c>
    </row>
    <row r="350" spans="1:15" x14ac:dyDescent="0.25">
      <c r="A350" t="str">
        <f t="shared" si="26"/>
        <v>52-State-Owned Non-IMD-Lubbock-STAR</v>
      </c>
      <c r="B350" s="29">
        <v>52</v>
      </c>
      <c r="C350" t="str">
        <f>INDEX('[1]Forecasting Data'!$C$1:$C$1321,MATCH(B:B,'[1]Forecasting Data'!$B$1:$B$1321,0))</f>
        <v>Superior Health Plan</v>
      </c>
      <c r="D350" s="28">
        <v>107123316.70525408</v>
      </c>
      <c r="E350" t="str">
        <f>INDEX('[1]Forecasting Data'!$F$1:$F$1321,MATCH(B:B,'[1]Forecasting Data'!$B$1:$B$1321,0))</f>
        <v>Superior Health Plan</v>
      </c>
      <c r="F350" t="str">
        <f>INDEX('[1]Forecasting Data'!$G$1:$G$1321,MATCH(B:B,'[1]Forecasting Data'!$B$1:$B$1321,0))</f>
        <v>Lubbock</v>
      </c>
      <c r="G350" t="str">
        <f>INDEX('[1]Forecasting Data'!$H$1:$H$1321,MATCH(B:B,'[1]Forecasting Data'!$B$1:$B$1321,0))</f>
        <v>STAR</v>
      </c>
      <c r="H350" t="s">
        <v>133</v>
      </c>
      <c r="I350" s="30">
        <f>_xlfn.IFS(G350="STAR Kids",INDEX('[1]ATLIS Percentages'!D:D,MATCH($H:$H&amp;" "&amp;$F:$F,'[1]ATLIS Percentages'!$A:$A,0)),
G350="STAR+PLUS",INDEX('[1]ATLIS Percentages'!E:E,MATCH($H:$H&amp;" "&amp;$F:$F,'[1]ATLIS Percentages'!$A:$A,0)),
G350="STAR",INDEX('[1]ATLIS Percentages'!F:F,MATCH($H:$H&amp;" "&amp;$F:$F,'[1]ATLIS Percentages'!$A:$A,0)))</f>
        <v>0</v>
      </c>
      <c r="J350" s="31">
        <f t="shared" si="27"/>
        <v>0</v>
      </c>
      <c r="K350" s="31">
        <f t="shared" si="28"/>
        <v>0</v>
      </c>
      <c r="L350" s="31">
        <f>INDEX('[1]IGT Calculation_1stHalf'!J:J,MATCH($B:$B&amp;"-"&amp;$H:$H&amp;"-"&amp;$F:$F&amp;"-"&amp;$G:$G,'[1]IGT Calculation_1stHalf'!A:A,0))</f>
        <v>0</v>
      </c>
      <c r="M350" s="31">
        <f>INDEX('[1]IGT Calculation_1stHalf'!K:K,MATCH(B:B&amp;"-"&amp;H:H&amp;"-"&amp;F:F&amp;"-"&amp;G:G,'[1]IGT Calculation_1stHalf'!A:A,0))</f>
        <v>0</v>
      </c>
      <c r="N350" s="37">
        <f t="shared" si="29"/>
        <v>0</v>
      </c>
      <c r="O350" s="38">
        <f t="shared" si="30"/>
        <v>0</v>
      </c>
    </row>
    <row r="351" spans="1:15" x14ac:dyDescent="0.25">
      <c r="A351" t="str">
        <f t="shared" si="26"/>
        <v>53-State-Owned Non-IMD-LUBBOCK-STAR</v>
      </c>
      <c r="B351" s="29">
        <v>53</v>
      </c>
      <c r="C351" t="str">
        <f>INDEX('[1]Forecasting Data'!$C$1:$C$1321,MATCH(B:B,'[1]Forecasting Data'!$B$1:$B$1321,0))</f>
        <v>Wellpoint</v>
      </c>
      <c r="D351" s="28">
        <v>24216644.295081925</v>
      </c>
      <c r="E351" t="str">
        <f>INDEX('[1]Forecasting Data'!$F$1:$F$1321,MATCH(B:B,'[1]Forecasting Data'!$B$1:$B$1321,0))</f>
        <v>Wellpoint</v>
      </c>
      <c r="F351" t="str">
        <f>INDEX('[1]Forecasting Data'!$G$1:$G$1321,MATCH(B:B,'[1]Forecasting Data'!$B$1:$B$1321,0))</f>
        <v>LUBBOCK</v>
      </c>
      <c r="G351" t="str">
        <f>INDEX('[1]Forecasting Data'!$H$1:$H$1321,MATCH(B:B,'[1]Forecasting Data'!$B$1:$B$1321,0))</f>
        <v>STAR</v>
      </c>
      <c r="H351" t="s">
        <v>133</v>
      </c>
      <c r="I351" s="30">
        <f>_xlfn.IFS(G351="STAR Kids",INDEX('[1]ATLIS Percentages'!D:D,MATCH($H:$H&amp;" "&amp;$F:$F,'[1]ATLIS Percentages'!$A:$A,0)),
G351="STAR+PLUS",INDEX('[1]ATLIS Percentages'!E:E,MATCH($H:$H&amp;" "&amp;$F:$F,'[1]ATLIS Percentages'!$A:$A,0)),
G351="STAR",INDEX('[1]ATLIS Percentages'!F:F,MATCH($H:$H&amp;" "&amp;$F:$F,'[1]ATLIS Percentages'!$A:$A,0)))</f>
        <v>0</v>
      </c>
      <c r="J351" s="31">
        <f t="shared" si="27"/>
        <v>0</v>
      </c>
      <c r="K351" s="31">
        <f t="shared" si="28"/>
        <v>0</v>
      </c>
      <c r="L351" s="31">
        <f>INDEX('[1]IGT Calculation_1stHalf'!J:J,MATCH($B:$B&amp;"-"&amp;$H:$H&amp;"-"&amp;$F:$F&amp;"-"&amp;$G:$G,'[1]IGT Calculation_1stHalf'!A:A,0))</f>
        <v>0</v>
      </c>
      <c r="M351" s="31">
        <f>INDEX('[1]IGT Calculation_1stHalf'!K:K,MATCH(B:B&amp;"-"&amp;H:H&amp;"-"&amp;F:F&amp;"-"&amp;G:G,'[1]IGT Calculation_1stHalf'!A:A,0))</f>
        <v>0</v>
      </c>
      <c r="N351" s="37">
        <f t="shared" si="29"/>
        <v>0</v>
      </c>
      <c r="O351" s="38">
        <f t="shared" si="30"/>
        <v>0</v>
      </c>
    </row>
    <row r="352" spans="1:15" x14ac:dyDescent="0.25">
      <c r="A352" t="str">
        <f t="shared" si="26"/>
        <v>63-State-Owned Non-IMD-Tarrant-STAR</v>
      </c>
      <c r="B352" s="29">
        <v>63</v>
      </c>
      <c r="C352" t="str">
        <f>INDEX('[1]Forecasting Data'!$C$1:$C$1321,MATCH(B:B,'[1]Forecasting Data'!$B$1:$B$1321,0))</f>
        <v>Wellpoint</v>
      </c>
      <c r="D352" s="28">
        <v>302362552.90110922</v>
      </c>
      <c r="E352" t="str">
        <f>INDEX('[1]Forecasting Data'!$F$1:$F$1321,MATCH(B:B,'[1]Forecasting Data'!$B$1:$B$1321,0))</f>
        <v>Wellpoint</v>
      </c>
      <c r="F352" t="str">
        <f>INDEX('[1]Forecasting Data'!$G$1:$G$1321,MATCH(B:B,'[1]Forecasting Data'!$B$1:$B$1321,0))</f>
        <v>Tarrant</v>
      </c>
      <c r="G352" t="str">
        <f>INDEX('[1]Forecasting Data'!$H$1:$H$1321,MATCH(B:B,'[1]Forecasting Data'!$B$1:$B$1321,0))</f>
        <v>STAR</v>
      </c>
      <c r="H352" t="s">
        <v>133</v>
      </c>
      <c r="I352" s="30">
        <f>_xlfn.IFS(G352="STAR Kids",INDEX('[1]ATLIS Percentages'!D:D,MATCH($H:$H&amp;" "&amp;$F:$F,'[1]ATLIS Percentages'!$A:$A,0)),
G352="STAR+PLUS",INDEX('[1]ATLIS Percentages'!E:E,MATCH($H:$H&amp;" "&amp;$F:$F,'[1]ATLIS Percentages'!$A:$A,0)),
G352="STAR",INDEX('[1]ATLIS Percentages'!F:F,MATCH($H:$H&amp;" "&amp;$F:$F,'[1]ATLIS Percentages'!$A:$A,0)))</f>
        <v>0</v>
      </c>
      <c r="J352" s="31">
        <f t="shared" si="27"/>
        <v>0</v>
      </c>
      <c r="K352" s="31">
        <f t="shared" si="28"/>
        <v>0</v>
      </c>
      <c r="L352" s="31">
        <f>INDEX('[1]IGT Calculation_1stHalf'!J:J,MATCH($B:$B&amp;"-"&amp;$H:$H&amp;"-"&amp;$F:$F&amp;"-"&amp;$G:$G,'[1]IGT Calculation_1stHalf'!A:A,0))</f>
        <v>0</v>
      </c>
      <c r="M352" s="31">
        <f>INDEX('[1]IGT Calculation_1stHalf'!K:K,MATCH(B:B&amp;"-"&amp;H:H&amp;"-"&amp;F:F&amp;"-"&amp;G:G,'[1]IGT Calculation_1stHalf'!A:A,0))</f>
        <v>0</v>
      </c>
      <c r="N352" s="37">
        <f t="shared" si="29"/>
        <v>0</v>
      </c>
      <c r="O352" s="38">
        <f t="shared" si="30"/>
        <v>0</v>
      </c>
    </row>
    <row r="353" spans="1:15" x14ac:dyDescent="0.25">
      <c r="A353" t="str">
        <f t="shared" si="26"/>
        <v>66-State-Owned Non-IMD-Tarrant-STAR</v>
      </c>
      <c r="B353" s="29">
        <v>66</v>
      </c>
      <c r="C353" t="str">
        <f>INDEX('[1]Forecasting Data'!$C$1:$C$1321,MATCH(B:B,'[1]Forecasting Data'!$B$1:$B$1321,0))</f>
        <v>Cook Children's Health Plan</v>
      </c>
      <c r="D353" s="28">
        <v>351107353.77565998</v>
      </c>
      <c r="E353" t="str">
        <f>INDEX('[1]Forecasting Data'!$F$1:$F$1321,MATCH(B:B,'[1]Forecasting Data'!$B$1:$B$1321,0))</f>
        <v>Cook Children's Health Plan</v>
      </c>
      <c r="F353" t="str">
        <f>INDEX('[1]Forecasting Data'!$G$1:$G$1321,MATCH(B:B,'[1]Forecasting Data'!$B$1:$B$1321,0))</f>
        <v>Tarrant</v>
      </c>
      <c r="G353" t="str">
        <f>INDEX('[1]Forecasting Data'!$H$1:$H$1321,MATCH(B:B,'[1]Forecasting Data'!$B$1:$B$1321,0))</f>
        <v>STAR</v>
      </c>
      <c r="H353" t="s">
        <v>133</v>
      </c>
      <c r="I353" s="30">
        <f>_xlfn.IFS(G353="STAR Kids",INDEX('[1]ATLIS Percentages'!D:D,MATCH($H:$H&amp;" "&amp;$F:$F,'[1]ATLIS Percentages'!$A:$A,0)),
G353="STAR+PLUS",INDEX('[1]ATLIS Percentages'!E:E,MATCH($H:$H&amp;" "&amp;$F:$F,'[1]ATLIS Percentages'!$A:$A,0)),
G353="STAR",INDEX('[1]ATLIS Percentages'!F:F,MATCH($H:$H&amp;" "&amp;$F:$F,'[1]ATLIS Percentages'!$A:$A,0)))</f>
        <v>0</v>
      </c>
      <c r="J353" s="31">
        <f t="shared" si="27"/>
        <v>0</v>
      </c>
      <c r="K353" s="31">
        <f t="shared" si="28"/>
        <v>0</v>
      </c>
      <c r="L353" s="31">
        <f>INDEX('[1]IGT Calculation_1stHalf'!J:J,MATCH($B:$B&amp;"-"&amp;$H:$H&amp;"-"&amp;$F:$F&amp;"-"&amp;$G:$G,'[1]IGT Calculation_1stHalf'!A:A,0))</f>
        <v>0</v>
      </c>
      <c r="M353" s="31">
        <f>INDEX('[1]IGT Calculation_1stHalf'!K:K,MATCH(B:B&amp;"-"&amp;H:H&amp;"-"&amp;F:F&amp;"-"&amp;G:G,'[1]IGT Calculation_1stHalf'!A:A,0))</f>
        <v>0</v>
      </c>
      <c r="N353" s="37">
        <f t="shared" si="29"/>
        <v>0</v>
      </c>
      <c r="O353" s="38">
        <f t="shared" si="30"/>
        <v>0</v>
      </c>
    </row>
    <row r="354" spans="1:15" x14ac:dyDescent="0.25">
      <c r="A354" t="str">
        <f t="shared" si="26"/>
        <v>67-State-Owned Non-IMD-Tarrant-STAR</v>
      </c>
      <c r="B354" s="29">
        <v>67</v>
      </c>
      <c r="C354" t="str">
        <f>INDEX('[1]Forecasting Data'!$C$1:$C$1321,MATCH(B:B,'[1]Forecasting Data'!$B$1:$B$1321,0))</f>
        <v>AETNA</v>
      </c>
      <c r="D354" s="28">
        <v>289689176.00321686</v>
      </c>
      <c r="E354" t="str">
        <f>INDEX('[1]Forecasting Data'!$F$1:$F$1321,MATCH(B:B,'[1]Forecasting Data'!$B$1:$B$1321,0))</f>
        <v>AETNA</v>
      </c>
      <c r="F354" t="str">
        <f>INDEX('[1]Forecasting Data'!$G$1:$G$1321,MATCH(B:B,'[1]Forecasting Data'!$B$1:$B$1321,0))</f>
        <v>Tarrant</v>
      </c>
      <c r="G354" t="str">
        <f>INDEX('[1]Forecasting Data'!$H$1:$H$1321,MATCH(B:B,'[1]Forecasting Data'!$B$1:$B$1321,0))</f>
        <v>STAR</v>
      </c>
      <c r="H354" t="s">
        <v>133</v>
      </c>
      <c r="I354" s="30">
        <f>_xlfn.IFS(G354="STAR Kids",INDEX('[1]ATLIS Percentages'!D:D,MATCH($H:$H&amp;" "&amp;$F:$F,'[1]ATLIS Percentages'!$A:$A,0)),
G354="STAR+PLUS",INDEX('[1]ATLIS Percentages'!E:E,MATCH($H:$H&amp;" "&amp;$F:$F,'[1]ATLIS Percentages'!$A:$A,0)),
G354="STAR",INDEX('[1]ATLIS Percentages'!F:F,MATCH($H:$H&amp;" "&amp;$F:$F,'[1]ATLIS Percentages'!$A:$A,0)))</f>
        <v>0</v>
      </c>
      <c r="J354" s="31">
        <f t="shared" si="27"/>
        <v>0</v>
      </c>
      <c r="K354" s="31">
        <f t="shared" si="28"/>
        <v>0</v>
      </c>
      <c r="L354" s="31">
        <f>INDEX('[1]IGT Calculation_1stHalf'!J:J,MATCH($B:$B&amp;"-"&amp;$H:$H&amp;"-"&amp;$F:$F&amp;"-"&amp;$G:$G,'[1]IGT Calculation_1stHalf'!A:A,0))</f>
        <v>0</v>
      </c>
      <c r="M354" s="31">
        <f>INDEX('[1]IGT Calculation_1stHalf'!K:K,MATCH(B:B&amp;"-"&amp;H:H&amp;"-"&amp;F:F&amp;"-"&amp;G:G,'[1]IGT Calculation_1stHalf'!A:A,0))</f>
        <v>0</v>
      </c>
      <c r="N354" s="37">
        <f t="shared" si="29"/>
        <v>0</v>
      </c>
      <c r="O354" s="38">
        <f t="shared" si="30"/>
        <v>0</v>
      </c>
    </row>
    <row r="355" spans="1:15" x14ac:dyDescent="0.25">
      <c r="A355" t="str">
        <f t="shared" si="26"/>
        <v>69-State-Owned Non-IMD-Tarrant-STAR+PLUS</v>
      </c>
      <c r="B355" s="29">
        <v>69</v>
      </c>
      <c r="C355" t="str">
        <f>INDEX('[1]Forecasting Data'!$C$1:$C$1321,MATCH(B:B,'[1]Forecasting Data'!$B$1:$B$1321,0))</f>
        <v>Wellpoint</v>
      </c>
      <c r="D355" s="28">
        <v>0</v>
      </c>
      <c r="E355" t="str">
        <f>INDEX('[1]Forecasting Data'!$F$1:$F$1321,MATCH(B:B,'[1]Forecasting Data'!$B$1:$B$1321,0))</f>
        <v>Wellpoint</v>
      </c>
      <c r="F355" t="str">
        <f>INDEX('[1]Forecasting Data'!$G$1:$G$1321,MATCH(B:B,'[1]Forecasting Data'!$B$1:$B$1321,0))</f>
        <v>Tarrant</v>
      </c>
      <c r="G355" t="str">
        <f>INDEX('[1]Forecasting Data'!$H$1:$H$1321,MATCH(B:B,'[1]Forecasting Data'!$B$1:$B$1321,0))</f>
        <v>STAR+PLUS</v>
      </c>
      <c r="H355" t="s">
        <v>133</v>
      </c>
      <c r="I355" s="30">
        <f>_xlfn.IFS(G355="STAR Kids",INDEX('[1]ATLIS Percentages'!D:D,MATCH($H:$H&amp;" "&amp;$F:$F,'[1]ATLIS Percentages'!$A:$A,0)),
G355="STAR+PLUS",INDEX('[1]ATLIS Percentages'!E:E,MATCH($H:$H&amp;" "&amp;$F:$F,'[1]ATLIS Percentages'!$A:$A,0)),
G355="STAR",INDEX('[1]ATLIS Percentages'!F:F,MATCH($H:$H&amp;" "&amp;$F:$F,'[1]ATLIS Percentages'!$A:$A,0)))</f>
        <v>0</v>
      </c>
      <c r="J355" s="31">
        <f t="shared" si="27"/>
        <v>0</v>
      </c>
      <c r="K355" s="31">
        <f t="shared" si="28"/>
        <v>0</v>
      </c>
      <c r="L355" s="31">
        <f>INDEX('[1]IGT Calculation_1stHalf'!J:J,MATCH($B:$B&amp;"-"&amp;$H:$H&amp;"-"&amp;$F:$F&amp;"-"&amp;$G:$G,'[1]IGT Calculation_1stHalf'!A:A,0))</f>
        <v>0</v>
      </c>
      <c r="M355" s="31">
        <f>INDEX('[1]IGT Calculation_1stHalf'!K:K,MATCH(B:B&amp;"-"&amp;H:H&amp;"-"&amp;F:F&amp;"-"&amp;G:G,'[1]IGT Calculation_1stHalf'!A:A,0))</f>
        <v>0</v>
      </c>
      <c r="N355" s="37">
        <f t="shared" si="29"/>
        <v>0</v>
      </c>
      <c r="O355" s="38">
        <f t="shared" si="30"/>
        <v>0</v>
      </c>
    </row>
    <row r="356" spans="1:15" x14ac:dyDescent="0.25">
      <c r="A356" t="str">
        <f t="shared" si="26"/>
        <v>71-State-Owned Non-IMD-Harris-STAR</v>
      </c>
      <c r="B356" s="29">
        <v>71</v>
      </c>
      <c r="C356" t="str">
        <f>INDEX('[1]Forecasting Data'!$C$1:$C$1321,MATCH(B:B,'[1]Forecasting Data'!$B$1:$B$1321,0))</f>
        <v>Wellpoint</v>
      </c>
      <c r="D356" s="28">
        <v>194483547.1098451</v>
      </c>
      <c r="E356" t="str">
        <f>INDEX('[1]Forecasting Data'!$F$1:$F$1321,MATCH(B:B,'[1]Forecasting Data'!$B$1:$B$1321,0))</f>
        <v>Wellpoint</v>
      </c>
      <c r="F356" t="str">
        <f>INDEX('[1]Forecasting Data'!$G$1:$G$1321,MATCH(B:B,'[1]Forecasting Data'!$B$1:$B$1321,0))</f>
        <v>Harris</v>
      </c>
      <c r="G356" t="str">
        <f>INDEX('[1]Forecasting Data'!$H$1:$H$1321,MATCH(B:B,'[1]Forecasting Data'!$B$1:$B$1321,0))</f>
        <v>STAR</v>
      </c>
      <c r="H356" t="s">
        <v>133</v>
      </c>
      <c r="I356" s="30">
        <f>_xlfn.IFS(G356="STAR Kids",INDEX('[1]ATLIS Percentages'!D:D,MATCH($H:$H&amp;" "&amp;$F:$F,'[1]ATLIS Percentages'!$A:$A,0)),
G356="STAR+PLUS",INDEX('[1]ATLIS Percentages'!E:E,MATCH($H:$H&amp;" "&amp;$F:$F,'[1]ATLIS Percentages'!$A:$A,0)),
G356="STAR",INDEX('[1]ATLIS Percentages'!F:F,MATCH($H:$H&amp;" "&amp;$F:$F,'[1]ATLIS Percentages'!$A:$A,0)))</f>
        <v>0</v>
      </c>
      <c r="J356" s="31">
        <f t="shared" si="27"/>
        <v>0</v>
      </c>
      <c r="K356" s="31">
        <f t="shared" si="28"/>
        <v>0</v>
      </c>
      <c r="L356" s="31">
        <f>INDEX('[1]IGT Calculation_1stHalf'!J:J,MATCH($B:$B&amp;"-"&amp;$H:$H&amp;"-"&amp;$F:$F&amp;"-"&amp;$G:$G,'[1]IGT Calculation_1stHalf'!A:A,0))</f>
        <v>0</v>
      </c>
      <c r="M356" s="31">
        <f>INDEX('[1]IGT Calculation_1stHalf'!K:K,MATCH(B:B&amp;"-"&amp;H:H&amp;"-"&amp;F:F&amp;"-"&amp;G:G,'[1]IGT Calculation_1stHalf'!A:A,0))</f>
        <v>0</v>
      </c>
      <c r="N356" s="37">
        <f t="shared" si="29"/>
        <v>0</v>
      </c>
      <c r="O356" s="38">
        <f t="shared" si="30"/>
        <v>0</v>
      </c>
    </row>
    <row r="357" spans="1:15" x14ac:dyDescent="0.25">
      <c r="A357" t="str">
        <f t="shared" si="26"/>
        <v>72-State-Owned Non-IMD-Harris-STAR</v>
      </c>
      <c r="B357" s="29">
        <v>72</v>
      </c>
      <c r="C357" t="str">
        <f>INDEX('[1]Forecasting Data'!$C$1:$C$1321,MATCH(B:B,'[1]Forecasting Data'!$B$1:$B$1321,0))</f>
        <v>Texas Children's Health Plan</v>
      </c>
      <c r="D357" s="28">
        <v>1137881823.2435136</v>
      </c>
      <c r="E357" t="str">
        <f>INDEX('[1]Forecasting Data'!$F$1:$F$1321,MATCH(B:B,'[1]Forecasting Data'!$B$1:$B$1321,0))</f>
        <v>Texas Children's Health Plan</v>
      </c>
      <c r="F357" t="str">
        <f>INDEX('[1]Forecasting Data'!$G$1:$G$1321,MATCH(B:B,'[1]Forecasting Data'!$B$1:$B$1321,0))</f>
        <v>Harris</v>
      </c>
      <c r="G357" t="str">
        <f>INDEX('[1]Forecasting Data'!$H$1:$H$1321,MATCH(B:B,'[1]Forecasting Data'!$B$1:$B$1321,0))</f>
        <v>STAR</v>
      </c>
      <c r="H357" t="s">
        <v>133</v>
      </c>
      <c r="I357" s="30">
        <f>_xlfn.IFS(G357="STAR Kids",INDEX('[1]ATLIS Percentages'!D:D,MATCH($H:$H&amp;" "&amp;$F:$F,'[1]ATLIS Percentages'!$A:$A,0)),
G357="STAR+PLUS",INDEX('[1]ATLIS Percentages'!E:E,MATCH($H:$H&amp;" "&amp;$F:$F,'[1]ATLIS Percentages'!$A:$A,0)),
G357="STAR",INDEX('[1]ATLIS Percentages'!F:F,MATCH($H:$H&amp;" "&amp;$F:$F,'[1]ATLIS Percentages'!$A:$A,0)))</f>
        <v>0</v>
      </c>
      <c r="J357" s="31">
        <f t="shared" si="27"/>
        <v>0</v>
      </c>
      <c r="K357" s="31">
        <f t="shared" si="28"/>
        <v>0</v>
      </c>
      <c r="L357" s="31">
        <f>INDEX('[1]IGT Calculation_1stHalf'!J:J,MATCH($B:$B&amp;"-"&amp;$H:$H&amp;"-"&amp;$F:$F&amp;"-"&amp;$G:$G,'[1]IGT Calculation_1stHalf'!A:A,0))</f>
        <v>0</v>
      </c>
      <c r="M357" s="31">
        <f>INDEX('[1]IGT Calculation_1stHalf'!K:K,MATCH(B:B&amp;"-"&amp;H:H&amp;"-"&amp;F:F&amp;"-"&amp;G:G,'[1]IGT Calculation_1stHalf'!A:A,0))</f>
        <v>0</v>
      </c>
      <c r="N357" s="37">
        <f t="shared" si="29"/>
        <v>0</v>
      </c>
      <c r="O357" s="38">
        <f t="shared" si="30"/>
        <v>0</v>
      </c>
    </row>
    <row r="358" spans="1:15" x14ac:dyDescent="0.25">
      <c r="A358" t="str">
        <f t="shared" si="26"/>
        <v>79-State-Owned Non-IMD-Harris-STAR</v>
      </c>
      <c r="B358" s="29">
        <v>79</v>
      </c>
      <c r="C358" t="str">
        <f>INDEX('[1]Forecasting Data'!$C$1:$C$1321,MATCH(B:B,'[1]Forecasting Data'!$B$1:$B$1321,0))</f>
        <v>Community Health Choice</v>
      </c>
      <c r="D358" s="28">
        <v>797949942.53528905</v>
      </c>
      <c r="E358" t="str">
        <f>INDEX('[1]Forecasting Data'!$F$1:$F$1321,MATCH(B:B,'[1]Forecasting Data'!$B$1:$B$1321,0))</f>
        <v>Community Health Choice</v>
      </c>
      <c r="F358" t="str">
        <f>INDEX('[1]Forecasting Data'!$G$1:$G$1321,MATCH(B:B,'[1]Forecasting Data'!$B$1:$B$1321,0))</f>
        <v>Harris</v>
      </c>
      <c r="G358" t="str">
        <f>INDEX('[1]Forecasting Data'!$H$1:$H$1321,MATCH(B:B,'[1]Forecasting Data'!$B$1:$B$1321,0))</f>
        <v>STAR</v>
      </c>
      <c r="H358" t="s">
        <v>133</v>
      </c>
      <c r="I358" s="30">
        <f>_xlfn.IFS(G358="STAR Kids",INDEX('[1]ATLIS Percentages'!D:D,MATCH($H:$H&amp;" "&amp;$F:$F,'[1]ATLIS Percentages'!$A:$A,0)),
G358="STAR+PLUS",INDEX('[1]ATLIS Percentages'!E:E,MATCH($H:$H&amp;" "&amp;$F:$F,'[1]ATLIS Percentages'!$A:$A,0)),
G358="STAR",INDEX('[1]ATLIS Percentages'!F:F,MATCH($H:$H&amp;" "&amp;$F:$F,'[1]ATLIS Percentages'!$A:$A,0)))</f>
        <v>0</v>
      </c>
      <c r="J358" s="31">
        <f t="shared" si="27"/>
        <v>0</v>
      </c>
      <c r="K358" s="31">
        <f t="shared" si="28"/>
        <v>0</v>
      </c>
      <c r="L358" s="31">
        <f>INDEX('[1]IGT Calculation_1stHalf'!J:J,MATCH($B:$B&amp;"-"&amp;$H:$H&amp;"-"&amp;$F:$F&amp;"-"&amp;$G:$G,'[1]IGT Calculation_1stHalf'!A:A,0))</f>
        <v>0</v>
      </c>
      <c r="M358" s="31">
        <f>INDEX('[1]IGT Calculation_1stHalf'!K:K,MATCH(B:B&amp;"-"&amp;H:H&amp;"-"&amp;F:F&amp;"-"&amp;G:G,'[1]IGT Calculation_1stHalf'!A:A,0))</f>
        <v>0</v>
      </c>
      <c r="N358" s="37">
        <f t="shared" si="29"/>
        <v>0</v>
      </c>
      <c r="O358" s="38">
        <f t="shared" si="30"/>
        <v>0</v>
      </c>
    </row>
    <row r="359" spans="1:15" x14ac:dyDescent="0.25">
      <c r="A359" t="str">
        <f t="shared" si="26"/>
        <v>82-State-Owned Non-IMD-Nueces-STAR</v>
      </c>
      <c r="B359" s="29">
        <v>82</v>
      </c>
      <c r="C359" t="str">
        <f>INDEX('[1]Forecasting Data'!$C$1:$C$1321,MATCH(B:B,'[1]Forecasting Data'!$B$1:$B$1321,0))</f>
        <v>Driscoll Children's Health Plan</v>
      </c>
      <c r="D359" s="28">
        <v>286882799.78501832</v>
      </c>
      <c r="E359" t="str">
        <f>INDEX('[1]Forecasting Data'!$F$1:$F$1321,MATCH(B:B,'[1]Forecasting Data'!$B$1:$B$1321,0))</f>
        <v>Driscoll Children's Health Plan</v>
      </c>
      <c r="F359" t="str">
        <f>INDEX('[1]Forecasting Data'!$G$1:$G$1321,MATCH(B:B,'[1]Forecasting Data'!$B$1:$B$1321,0))</f>
        <v>Nueces</v>
      </c>
      <c r="G359" t="str">
        <f>INDEX('[1]Forecasting Data'!$H$1:$H$1321,MATCH(B:B,'[1]Forecasting Data'!$B$1:$B$1321,0))</f>
        <v>STAR</v>
      </c>
      <c r="H359" t="s">
        <v>133</v>
      </c>
      <c r="I359" s="30">
        <f>_xlfn.IFS(G359="STAR Kids",INDEX('[1]ATLIS Percentages'!D:D,MATCH($H:$H&amp;" "&amp;$F:$F,'[1]ATLIS Percentages'!$A:$A,0)),
G359="STAR+PLUS",INDEX('[1]ATLIS Percentages'!E:E,MATCH($H:$H&amp;" "&amp;$F:$F,'[1]ATLIS Percentages'!$A:$A,0)),
G359="STAR",INDEX('[1]ATLIS Percentages'!F:F,MATCH($H:$H&amp;" "&amp;$F:$F,'[1]ATLIS Percentages'!$A:$A,0)))</f>
        <v>0</v>
      </c>
      <c r="J359" s="31">
        <f t="shared" si="27"/>
        <v>0</v>
      </c>
      <c r="K359" s="31">
        <f t="shared" si="28"/>
        <v>0</v>
      </c>
      <c r="L359" s="31">
        <f>INDEX('[1]IGT Calculation_1stHalf'!J:J,MATCH($B:$B&amp;"-"&amp;$H:$H&amp;"-"&amp;$F:$F&amp;"-"&amp;$G:$G,'[1]IGT Calculation_1stHalf'!A:A,0))</f>
        <v>0</v>
      </c>
      <c r="M359" s="31">
        <f>INDEX('[1]IGT Calculation_1stHalf'!K:K,MATCH(B:B&amp;"-"&amp;H:H&amp;"-"&amp;F:F&amp;"-"&amp;G:G,'[1]IGT Calculation_1stHalf'!A:A,0))</f>
        <v>0</v>
      </c>
      <c r="N359" s="37">
        <f t="shared" si="29"/>
        <v>0</v>
      </c>
      <c r="O359" s="38">
        <f t="shared" si="30"/>
        <v>0</v>
      </c>
    </row>
    <row r="360" spans="1:15" x14ac:dyDescent="0.25">
      <c r="A360" t="str">
        <f t="shared" si="26"/>
        <v>83-State-Owned Non-IMD-Nueces-STAR</v>
      </c>
      <c r="B360" s="29">
        <v>83</v>
      </c>
      <c r="C360" t="str">
        <f>INDEX('[1]Forecasting Data'!$C$1:$C$1321,MATCH(B:B,'[1]Forecasting Data'!$B$1:$B$1321,0))</f>
        <v>Superior Health Plan</v>
      </c>
      <c r="D360" s="28">
        <v>84364643.460140675</v>
      </c>
      <c r="E360" t="str">
        <f>INDEX('[1]Forecasting Data'!$F$1:$F$1321,MATCH(B:B,'[1]Forecasting Data'!$B$1:$B$1321,0))</f>
        <v>Superior Health Plan</v>
      </c>
      <c r="F360" t="str">
        <f>INDEX('[1]Forecasting Data'!$G$1:$G$1321,MATCH(B:B,'[1]Forecasting Data'!$B$1:$B$1321,0))</f>
        <v>Nueces</v>
      </c>
      <c r="G360" t="str">
        <f>INDEX('[1]Forecasting Data'!$H$1:$H$1321,MATCH(B:B,'[1]Forecasting Data'!$B$1:$B$1321,0))</f>
        <v>STAR</v>
      </c>
      <c r="H360" t="s">
        <v>133</v>
      </c>
      <c r="I360" s="30">
        <f>_xlfn.IFS(G360="STAR Kids",INDEX('[1]ATLIS Percentages'!D:D,MATCH($H:$H&amp;" "&amp;$F:$F,'[1]ATLIS Percentages'!$A:$A,0)),
G360="STAR+PLUS",INDEX('[1]ATLIS Percentages'!E:E,MATCH($H:$H&amp;" "&amp;$F:$F,'[1]ATLIS Percentages'!$A:$A,0)),
G360="STAR",INDEX('[1]ATLIS Percentages'!F:F,MATCH($H:$H&amp;" "&amp;$F:$F,'[1]ATLIS Percentages'!$A:$A,0)))</f>
        <v>0</v>
      </c>
      <c r="J360" s="31">
        <f t="shared" si="27"/>
        <v>0</v>
      </c>
      <c r="K360" s="31">
        <f t="shared" si="28"/>
        <v>0</v>
      </c>
      <c r="L360" s="31">
        <f>INDEX('[1]IGT Calculation_1stHalf'!J:J,MATCH($B:$B&amp;"-"&amp;$H:$H&amp;"-"&amp;$F:$F&amp;"-"&amp;$G:$G,'[1]IGT Calculation_1stHalf'!A:A,0))</f>
        <v>0</v>
      </c>
      <c r="M360" s="31">
        <f>INDEX('[1]IGT Calculation_1stHalf'!K:K,MATCH(B:B&amp;"-"&amp;H:H&amp;"-"&amp;F:F&amp;"-"&amp;G:G,'[1]IGT Calculation_1stHalf'!A:A,0))</f>
        <v>0</v>
      </c>
      <c r="N360" s="37">
        <f t="shared" si="29"/>
        <v>0</v>
      </c>
      <c r="O360" s="38">
        <f t="shared" si="30"/>
        <v>0</v>
      </c>
    </row>
    <row r="361" spans="1:15" x14ac:dyDescent="0.25">
      <c r="A361" t="str">
        <f t="shared" si="26"/>
        <v>85-State-Owned Non-IMD-Nueces-STAR+PLUS</v>
      </c>
      <c r="B361" s="29">
        <v>85</v>
      </c>
      <c r="C361" t="str">
        <f>INDEX('[1]Forecasting Data'!$C$1:$C$1321,MATCH(B:B,'[1]Forecasting Data'!$B$1:$B$1321,0))</f>
        <v>UnitedHealthCare Community Plan</v>
      </c>
      <c r="D361" s="28">
        <v>0</v>
      </c>
      <c r="E361" t="str">
        <f>INDEX('[1]Forecasting Data'!$F$1:$F$1321,MATCH(B:B,'[1]Forecasting Data'!$B$1:$B$1321,0))</f>
        <v>UnitedHealthCare Community Plan</v>
      </c>
      <c r="F361" t="str">
        <f>INDEX('[1]Forecasting Data'!$G$1:$G$1321,MATCH(B:B,'[1]Forecasting Data'!$B$1:$B$1321,0))</f>
        <v>Nueces</v>
      </c>
      <c r="G361" t="str">
        <f>INDEX('[1]Forecasting Data'!$H$1:$H$1321,MATCH(B:B,'[1]Forecasting Data'!$B$1:$B$1321,0))</f>
        <v>STAR+PLUS</v>
      </c>
      <c r="H361" t="s">
        <v>133</v>
      </c>
      <c r="I361" s="30">
        <f>_xlfn.IFS(G361="STAR Kids",INDEX('[1]ATLIS Percentages'!D:D,MATCH($H:$H&amp;" "&amp;$F:$F,'[1]ATLIS Percentages'!$A:$A,0)),
G361="STAR+PLUS",INDEX('[1]ATLIS Percentages'!E:E,MATCH($H:$H&amp;" "&amp;$F:$F,'[1]ATLIS Percentages'!$A:$A,0)),
G361="STAR",INDEX('[1]ATLIS Percentages'!F:F,MATCH($H:$H&amp;" "&amp;$F:$F,'[1]ATLIS Percentages'!$A:$A,0)))</f>
        <v>0</v>
      </c>
      <c r="J361" s="31">
        <f t="shared" si="27"/>
        <v>0</v>
      </c>
      <c r="K361" s="31">
        <f t="shared" si="28"/>
        <v>0</v>
      </c>
      <c r="L361" s="31">
        <f>INDEX('[1]IGT Calculation_1stHalf'!J:J,MATCH($B:$B&amp;"-"&amp;$H:$H&amp;"-"&amp;$F:$F&amp;"-"&amp;$G:$G,'[1]IGT Calculation_1stHalf'!A:A,0))</f>
        <v>0</v>
      </c>
      <c r="M361" s="31">
        <f>INDEX('[1]IGT Calculation_1stHalf'!K:K,MATCH(B:B&amp;"-"&amp;H:H&amp;"-"&amp;F:F&amp;"-"&amp;G:G,'[1]IGT Calculation_1stHalf'!A:A,0))</f>
        <v>0</v>
      </c>
      <c r="N361" s="37">
        <f t="shared" si="29"/>
        <v>0</v>
      </c>
      <c r="O361" s="38">
        <f t="shared" si="30"/>
        <v>0</v>
      </c>
    </row>
    <row r="362" spans="1:15" x14ac:dyDescent="0.25">
      <c r="A362" t="str">
        <f t="shared" si="26"/>
        <v>86-State-Owned Non-IMD-NUECES-STAR+PLUS</v>
      </c>
      <c r="B362" s="29">
        <v>86</v>
      </c>
      <c r="C362" t="str">
        <f>INDEX('[1]Forecasting Data'!$C$1:$C$1321,MATCH(B:B,'[1]Forecasting Data'!$B$1:$B$1321,0))</f>
        <v>Superior Health Plan</v>
      </c>
      <c r="D362" s="28">
        <v>307357563.86985391</v>
      </c>
      <c r="E362" t="str">
        <f>INDEX('[1]Forecasting Data'!$F$1:$F$1321,MATCH(B:B,'[1]Forecasting Data'!$B$1:$B$1321,0))</f>
        <v>Superior Health Plan</v>
      </c>
      <c r="F362" t="str">
        <f>INDEX('[1]Forecasting Data'!$G$1:$G$1321,MATCH(B:B,'[1]Forecasting Data'!$B$1:$B$1321,0))</f>
        <v>NUECES</v>
      </c>
      <c r="G362" t="str">
        <f>INDEX('[1]Forecasting Data'!$H$1:$H$1321,MATCH(B:B,'[1]Forecasting Data'!$B$1:$B$1321,0))</f>
        <v>STAR+PLUS</v>
      </c>
      <c r="H362" t="s">
        <v>133</v>
      </c>
      <c r="I362" s="30">
        <f>_xlfn.IFS(G362="STAR Kids",INDEX('[1]ATLIS Percentages'!D:D,MATCH($H:$H&amp;" "&amp;$F:$F,'[1]ATLIS Percentages'!$A:$A,0)),
G362="STAR+PLUS",INDEX('[1]ATLIS Percentages'!E:E,MATCH($H:$H&amp;" "&amp;$F:$F,'[1]ATLIS Percentages'!$A:$A,0)),
G362="STAR",INDEX('[1]ATLIS Percentages'!F:F,MATCH($H:$H&amp;" "&amp;$F:$F,'[1]ATLIS Percentages'!$A:$A,0)))</f>
        <v>0</v>
      </c>
      <c r="J362" s="31">
        <f t="shared" si="27"/>
        <v>0</v>
      </c>
      <c r="K362" s="31">
        <f t="shared" si="28"/>
        <v>0</v>
      </c>
      <c r="L362" s="31">
        <f>INDEX('[1]IGT Calculation_1stHalf'!J:J,MATCH($B:$B&amp;"-"&amp;$H:$H&amp;"-"&amp;$F:$F&amp;"-"&amp;$G:$G,'[1]IGT Calculation_1stHalf'!A:A,0))</f>
        <v>0</v>
      </c>
      <c r="M362" s="31">
        <f>INDEX('[1]IGT Calculation_1stHalf'!K:K,MATCH(B:B&amp;"-"&amp;H:H&amp;"-"&amp;F:F&amp;"-"&amp;G:G,'[1]IGT Calculation_1stHalf'!A:A,0))</f>
        <v>0</v>
      </c>
      <c r="N362" s="37">
        <f t="shared" si="29"/>
        <v>0</v>
      </c>
      <c r="O362" s="38">
        <f t="shared" si="30"/>
        <v>0</v>
      </c>
    </row>
    <row r="363" spans="1:15" x14ac:dyDescent="0.25">
      <c r="A363" t="str">
        <f t="shared" si="26"/>
        <v>90-State-Owned Non-IMD-Dallas-STAR</v>
      </c>
      <c r="B363" s="29">
        <v>90</v>
      </c>
      <c r="C363" t="str">
        <f>INDEX('[1]Forecasting Data'!$C$1:$C$1321,MATCH(B:B,'[1]Forecasting Data'!$B$1:$B$1321,0))</f>
        <v>Wellpoint</v>
      </c>
      <c r="D363" s="28">
        <v>681912518.65225732</v>
      </c>
      <c r="E363" t="str">
        <f>INDEX('[1]Forecasting Data'!$F$1:$F$1321,MATCH(B:B,'[1]Forecasting Data'!$B$1:$B$1321,0))</f>
        <v>Wellpoint</v>
      </c>
      <c r="F363" t="str">
        <f>INDEX('[1]Forecasting Data'!$G$1:$G$1321,MATCH(B:B,'[1]Forecasting Data'!$B$1:$B$1321,0))</f>
        <v>Dallas</v>
      </c>
      <c r="G363" t="str">
        <f>INDEX('[1]Forecasting Data'!$H$1:$H$1321,MATCH(B:B,'[1]Forecasting Data'!$B$1:$B$1321,0))</f>
        <v>STAR</v>
      </c>
      <c r="H363" t="s">
        <v>133</v>
      </c>
      <c r="I363" s="30">
        <f>_xlfn.IFS(G363="STAR Kids",INDEX('[1]ATLIS Percentages'!D:D,MATCH($H:$H&amp;" "&amp;$F:$F,'[1]ATLIS Percentages'!$A:$A,0)),
G363="STAR+PLUS",INDEX('[1]ATLIS Percentages'!E:E,MATCH($H:$H&amp;" "&amp;$F:$F,'[1]ATLIS Percentages'!$A:$A,0)),
G363="STAR",INDEX('[1]ATLIS Percentages'!F:F,MATCH($H:$H&amp;" "&amp;$F:$F,'[1]ATLIS Percentages'!$A:$A,0)))</f>
        <v>0</v>
      </c>
      <c r="J363" s="31">
        <f t="shared" si="27"/>
        <v>0</v>
      </c>
      <c r="K363" s="31">
        <f t="shared" si="28"/>
        <v>0</v>
      </c>
      <c r="L363" s="31">
        <f>INDEX('[1]IGT Calculation_1stHalf'!J:J,MATCH($B:$B&amp;"-"&amp;$H:$H&amp;"-"&amp;$F:$F&amp;"-"&amp;$G:$G,'[1]IGT Calculation_1stHalf'!A:A,0))</f>
        <v>0</v>
      </c>
      <c r="M363" s="31">
        <f>INDEX('[1]IGT Calculation_1stHalf'!K:K,MATCH(B:B&amp;"-"&amp;H:H&amp;"-"&amp;F:F&amp;"-"&amp;G:G,'[1]IGT Calculation_1stHalf'!A:A,0))</f>
        <v>0</v>
      </c>
      <c r="N363" s="37">
        <f t="shared" si="29"/>
        <v>0</v>
      </c>
      <c r="O363" s="38">
        <f t="shared" si="30"/>
        <v>0</v>
      </c>
    </row>
    <row r="364" spans="1:15" x14ac:dyDescent="0.25">
      <c r="A364" t="str">
        <f t="shared" si="26"/>
        <v>93-State-Owned Non-IMD-Dallas-STAR</v>
      </c>
      <c r="B364" s="29">
        <v>93</v>
      </c>
      <c r="C364" t="str">
        <f>INDEX('[1]Forecasting Data'!$C$1:$C$1321,MATCH(B:B,'[1]Forecasting Data'!$B$1:$B$1321,0))</f>
        <v>Parkland Community Health Plan</v>
      </c>
      <c r="D364" s="28">
        <v>531607024.91889703</v>
      </c>
      <c r="E364" t="str">
        <f>INDEX('[1]Forecasting Data'!$F$1:$F$1321,MATCH(B:B,'[1]Forecasting Data'!$B$1:$B$1321,0))</f>
        <v>Parkland Community Health Plan</v>
      </c>
      <c r="F364" t="str">
        <f>INDEX('[1]Forecasting Data'!$G$1:$G$1321,MATCH(B:B,'[1]Forecasting Data'!$B$1:$B$1321,0))</f>
        <v>Dallas</v>
      </c>
      <c r="G364" t="str">
        <f>INDEX('[1]Forecasting Data'!$H$1:$H$1321,MATCH(B:B,'[1]Forecasting Data'!$B$1:$B$1321,0))</f>
        <v>STAR</v>
      </c>
      <c r="H364" t="s">
        <v>133</v>
      </c>
      <c r="I364" s="30">
        <f>_xlfn.IFS(G364="STAR Kids",INDEX('[1]ATLIS Percentages'!D:D,MATCH($H:$H&amp;" "&amp;$F:$F,'[1]ATLIS Percentages'!$A:$A,0)),
G364="STAR+PLUS",INDEX('[1]ATLIS Percentages'!E:E,MATCH($H:$H&amp;" "&amp;$F:$F,'[1]ATLIS Percentages'!$A:$A,0)),
G364="STAR",INDEX('[1]ATLIS Percentages'!F:F,MATCH($H:$H&amp;" "&amp;$F:$F,'[1]ATLIS Percentages'!$A:$A,0)))</f>
        <v>0</v>
      </c>
      <c r="J364" s="31">
        <f t="shared" si="27"/>
        <v>0</v>
      </c>
      <c r="K364" s="31">
        <f t="shared" si="28"/>
        <v>0</v>
      </c>
      <c r="L364" s="31">
        <f>INDEX('[1]IGT Calculation_1stHalf'!J:J,MATCH($B:$B&amp;"-"&amp;$H:$H&amp;"-"&amp;$F:$F&amp;"-"&amp;$G:$G,'[1]IGT Calculation_1stHalf'!A:A,0))</f>
        <v>0</v>
      </c>
      <c r="M364" s="31">
        <f>INDEX('[1]IGT Calculation_1stHalf'!K:K,MATCH(B:B&amp;"-"&amp;H:H&amp;"-"&amp;F:F&amp;"-"&amp;G:G,'[1]IGT Calculation_1stHalf'!A:A,0))</f>
        <v>0</v>
      </c>
      <c r="N364" s="37">
        <f t="shared" si="29"/>
        <v>0</v>
      </c>
      <c r="O364" s="38">
        <f t="shared" si="30"/>
        <v>0</v>
      </c>
    </row>
    <row r="365" spans="1:15" x14ac:dyDescent="0.25">
      <c r="A365" t="str">
        <f t="shared" si="26"/>
        <v>95-State-Owned Non-IMD-DALLAS-STAR</v>
      </c>
      <c r="B365" s="29">
        <v>95</v>
      </c>
      <c r="C365" t="str">
        <f>INDEX('[1]Forecasting Data'!$C$1:$C$1321,MATCH(B:B,'[1]Forecasting Data'!$B$1:$B$1321,0))</f>
        <v>Molina Healthcare of Texas</v>
      </c>
      <c r="D365" s="28">
        <v>153358858.00024587</v>
      </c>
      <c r="E365" t="str">
        <f>INDEX('[1]Forecasting Data'!$F$1:$F$1321,MATCH(B:B,'[1]Forecasting Data'!$B$1:$B$1321,0))</f>
        <v>Molina Healthcare of Texas</v>
      </c>
      <c r="F365" t="str">
        <f>INDEX('[1]Forecasting Data'!$G$1:$G$1321,MATCH(B:B,'[1]Forecasting Data'!$B$1:$B$1321,0))</f>
        <v>DALLAS</v>
      </c>
      <c r="G365" t="str">
        <f>INDEX('[1]Forecasting Data'!$H$1:$H$1321,MATCH(B:B,'[1]Forecasting Data'!$B$1:$B$1321,0))</f>
        <v>STAR</v>
      </c>
      <c r="H365" t="s">
        <v>133</v>
      </c>
      <c r="I365" s="30">
        <f>_xlfn.IFS(G365="STAR Kids",INDEX('[1]ATLIS Percentages'!D:D,MATCH($H:$H&amp;" "&amp;$F:$F,'[1]ATLIS Percentages'!$A:$A,0)),
G365="STAR+PLUS",INDEX('[1]ATLIS Percentages'!E:E,MATCH($H:$H&amp;" "&amp;$F:$F,'[1]ATLIS Percentages'!$A:$A,0)),
G365="STAR",INDEX('[1]ATLIS Percentages'!F:F,MATCH($H:$H&amp;" "&amp;$F:$F,'[1]ATLIS Percentages'!$A:$A,0)))</f>
        <v>0</v>
      </c>
      <c r="J365" s="31">
        <f t="shared" si="27"/>
        <v>0</v>
      </c>
      <c r="K365" s="31">
        <f t="shared" si="28"/>
        <v>0</v>
      </c>
      <c r="L365" s="31">
        <f>INDEX('[1]IGT Calculation_1stHalf'!J:J,MATCH($B:$B&amp;"-"&amp;$H:$H&amp;"-"&amp;$F:$F&amp;"-"&amp;$G:$G,'[1]IGT Calculation_1stHalf'!A:A,0))</f>
        <v>0</v>
      </c>
      <c r="M365" s="31">
        <f>INDEX('[1]IGT Calculation_1stHalf'!K:K,MATCH(B:B&amp;"-"&amp;H:H&amp;"-"&amp;F:F&amp;"-"&amp;G:G,'[1]IGT Calculation_1stHalf'!A:A,0))</f>
        <v>0</v>
      </c>
      <c r="N365" s="37">
        <f t="shared" si="29"/>
        <v>0</v>
      </c>
      <c r="O365" s="38">
        <f t="shared" si="30"/>
        <v>0</v>
      </c>
    </row>
    <row r="366" spans="1:15" x14ac:dyDescent="0.25">
      <c r="A366" t="str">
        <f t="shared" si="26"/>
        <v>1A-State-Owned Non-IMD-Travis-STAR</v>
      </c>
      <c r="B366" s="4" t="s">
        <v>67</v>
      </c>
      <c r="C366" t="str">
        <f>INDEX('[1]Forecasting Data'!$C$1:$C$1321,MATCH(B:B,'[1]Forecasting Data'!$B$1:$B$1321,0))</f>
        <v>Dell Children's Health Plan</v>
      </c>
      <c r="D366" s="28">
        <v>73197764.632494986</v>
      </c>
      <c r="E366" t="str">
        <f>INDEX('[1]Forecasting Data'!$F$1:$F$1321,MATCH(B:B,'[1]Forecasting Data'!$B$1:$B$1321,0))</f>
        <v>Dell Children's Health Plan</v>
      </c>
      <c r="F366" t="str">
        <f>INDEX('[1]Forecasting Data'!$G$1:$G$1321,MATCH(B:B,'[1]Forecasting Data'!$B$1:$B$1321,0))</f>
        <v>Travis</v>
      </c>
      <c r="G366" t="str">
        <f>INDEX('[1]Forecasting Data'!$H$1:$H$1321,MATCH(B:B,'[1]Forecasting Data'!$B$1:$B$1321,0))</f>
        <v>STAR</v>
      </c>
      <c r="H366" t="s">
        <v>133</v>
      </c>
      <c r="I366" s="30">
        <f>_xlfn.IFS(G366="STAR Kids",INDEX('[1]ATLIS Percentages'!D:D,MATCH($H:$H&amp;" "&amp;$F:$F,'[1]ATLIS Percentages'!$A:$A,0)),
G366="STAR+PLUS",INDEX('[1]ATLIS Percentages'!E:E,MATCH($H:$H&amp;" "&amp;$F:$F,'[1]ATLIS Percentages'!$A:$A,0)),
G366="STAR",INDEX('[1]ATLIS Percentages'!F:F,MATCH($H:$H&amp;" "&amp;$F:$F,'[1]ATLIS Percentages'!$A:$A,0)))</f>
        <v>0</v>
      </c>
      <c r="J366" s="31">
        <f t="shared" si="27"/>
        <v>0</v>
      </c>
      <c r="K366" s="31">
        <f t="shared" si="28"/>
        <v>0</v>
      </c>
      <c r="L366" s="31">
        <f>INDEX('[1]IGT Calculation_1stHalf'!J:J,MATCH($B:$B&amp;"-"&amp;$H:$H&amp;"-"&amp;$F:$F&amp;"-"&amp;$G:$G,'[1]IGT Calculation_1stHalf'!A:A,0))</f>
        <v>0</v>
      </c>
      <c r="M366" s="31">
        <f>INDEX('[1]IGT Calculation_1stHalf'!K:K,MATCH(B:B&amp;"-"&amp;H:H&amp;"-"&amp;F:F&amp;"-"&amp;G:G,'[1]IGT Calculation_1stHalf'!A:A,0))</f>
        <v>0</v>
      </c>
      <c r="N366" s="37">
        <f t="shared" si="29"/>
        <v>0</v>
      </c>
      <c r="O366" s="38">
        <f t="shared" si="30"/>
        <v>0</v>
      </c>
    </row>
    <row r="367" spans="1:15" x14ac:dyDescent="0.25">
      <c r="A367" t="str">
        <f t="shared" si="26"/>
        <v>1P-State-Owned Non-IMD-TRAVIS-STAR</v>
      </c>
      <c r="B367" s="4" t="s">
        <v>53</v>
      </c>
      <c r="C367" t="str">
        <f>INDEX('[1]Forecasting Data'!$C$1:$C$1321,MATCH(B:B,'[1]Forecasting Data'!$B$1:$B$1321,0))</f>
        <v>BlueCross BlueShield</v>
      </c>
      <c r="D367" s="28">
        <v>119286250.02137092</v>
      </c>
      <c r="E367" t="str">
        <f>INDEX('[1]Forecasting Data'!$F$1:$F$1321,MATCH(B:B,'[1]Forecasting Data'!$B$1:$B$1321,0))</f>
        <v>BlueCross BlueShield</v>
      </c>
      <c r="F367" t="str">
        <f>INDEX('[1]Forecasting Data'!$G$1:$G$1321,MATCH(B:B,'[1]Forecasting Data'!$B$1:$B$1321,0))</f>
        <v>TRAVIS</v>
      </c>
      <c r="G367" t="str">
        <f>INDEX('[1]Forecasting Data'!$H$1:$H$1321,MATCH(B:B,'[1]Forecasting Data'!$B$1:$B$1321,0))</f>
        <v>STAR</v>
      </c>
      <c r="H367" t="s">
        <v>133</v>
      </c>
      <c r="I367" s="30">
        <f>_xlfn.IFS(G367="STAR Kids",INDEX('[1]ATLIS Percentages'!D:D,MATCH($H:$H&amp;" "&amp;$F:$F,'[1]ATLIS Percentages'!$A:$A,0)),
G367="STAR+PLUS",INDEX('[1]ATLIS Percentages'!E:E,MATCH($H:$H&amp;" "&amp;$F:$F,'[1]ATLIS Percentages'!$A:$A,0)),
G367="STAR",INDEX('[1]ATLIS Percentages'!F:F,MATCH($H:$H&amp;" "&amp;$F:$F,'[1]ATLIS Percentages'!$A:$A,0)))</f>
        <v>0</v>
      </c>
      <c r="J367" s="31">
        <f t="shared" si="27"/>
        <v>0</v>
      </c>
      <c r="K367" s="31">
        <f t="shared" si="28"/>
        <v>0</v>
      </c>
      <c r="L367" s="31">
        <f>INDEX('[1]IGT Calculation_1stHalf'!J:J,MATCH($B:$B&amp;"-"&amp;$H:$H&amp;"-"&amp;$F:$F&amp;"-"&amp;$G:$G,'[1]IGT Calculation_1stHalf'!A:A,0))</f>
        <v>0</v>
      </c>
      <c r="M367" s="31">
        <f>INDEX('[1]IGT Calculation_1stHalf'!K:K,MATCH(B:B&amp;"-"&amp;H:H&amp;"-"&amp;F:F&amp;"-"&amp;G:G,'[1]IGT Calculation_1stHalf'!A:A,0))</f>
        <v>0</v>
      </c>
      <c r="N367" s="37">
        <f t="shared" si="29"/>
        <v>0</v>
      </c>
      <c r="O367" s="38">
        <f t="shared" si="30"/>
        <v>0</v>
      </c>
    </row>
    <row r="368" spans="1:15" x14ac:dyDescent="0.25">
      <c r="A368" t="str">
        <f t="shared" si="26"/>
        <v>2Q-State-Owned Non-IMD-Nueces-STAR</v>
      </c>
      <c r="B368" s="4" t="s">
        <v>38</v>
      </c>
      <c r="C368" t="str">
        <f>INDEX('[1]Forecasting Data'!$C$1:$C$1321,MATCH(B:B,'[1]Forecasting Data'!$B$1:$B$1321,0))</f>
        <v>UnitedHealthCare Community Plan</v>
      </c>
      <c r="D368" s="28">
        <v>10358618.466629151</v>
      </c>
      <c r="E368" t="str">
        <f>INDEX('[1]Forecasting Data'!$F$1:$F$1321,MATCH(B:B,'[1]Forecasting Data'!$B$1:$B$1321,0))</f>
        <v>UnitedHealthCare Community Plan</v>
      </c>
      <c r="F368" t="str">
        <f>INDEX('[1]Forecasting Data'!$G$1:$G$1321,MATCH(B:B,'[1]Forecasting Data'!$B$1:$B$1321,0))</f>
        <v>Nueces</v>
      </c>
      <c r="G368" t="str">
        <f>INDEX('[1]Forecasting Data'!$H$1:$H$1321,MATCH(B:B,'[1]Forecasting Data'!$B$1:$B$1321,0))</f>
        <v>STAR</v>
      </c>
      <c r="H368" t="s">
        <v>133</v>
      </c>
      <c r="I368" s="30">
        <f>_xlfn.IFS(G368="STAR Kids",INDEX('[1]ATLIS Percentages'!D:D,MATCH($H:$H&amp;" "&amp;$F:$F,'[1]ATLIS Percentages'!$A:$A,0)),
G368="STAR+PLUS",INDEX('[1]ATLIS Percentages'!E:E,MATCH($H:$H&amp;" "&amp;$F:$F,'[1]ATLIS Percentages'!$A:$A,0)),
G368="STAR",INDEX('[1]ATLIS Percentages'!F:F,MATCH($H:$H&amp;" "&amp;$F:$F,'[1]ATLIS Percentages'!$A:$A,0)))</f>
        <v>0</v>
      </c>
      <c r="J368" s="31">
        <f t="shared" si="27"/>
        <v>0</v>
      </c>
      <c r="K368" s="31">
        <f t="shared" si="28"/>
        <v>0</v>
      </c>
      <c r="L368" s="31">
        <f>INDEX('[1]IGT Calculation_1stHalf'!J:J,MATCH($B:$B&amp;"-"&amp;$H:$H&amp;"-"&amp;$F:$F&amp;"-"&amp;$G:$G,'[1]IGT Calculation_1stHalf'!A:A,0))</f>
        <v>0</v>
      </c>
      <c r="M368" s="31">
        <f>INDEX('[1]IGT Calculation_1stHalf'!K:K,MATCH(B:B&amp;"-"&amp;H:H&amp;"-"&amp;F:F&amp;"-"&amp;G:G,'[1]IGT Calculation_1stHalf'!A:A,0))</f>
        <v>0</v>
      </c>
      <c r="N368" s="37">
        <f t="shared" si="29"/>
        <v>0</v>
      </c>
      <c r="O368" s="38">
        <f t="shared" si="30"/>
        <v>0</v>
      </c>
    </row>
    <row r="369" spans="1:15" x14ac:dyDescent="0.25">
      <c r="A369" t="str">
        <f t="shared" si="26"/>
        <v>5A-State-Owned Non-IMD-LUBBOCK-STAR+PLUS</v>
      </c>
      <c r="B369" s="4" t="s">
        <v>76</v>
      </c>
      <c r="C369" t="str">
        <f>INDEX('[1]Forecasting Data'!$C$1:$C$1321,MATCH(B:B,'[1]Forecasting Data'!$B$1:$B$1321,0))</f>
        <v>Wellpoint</v>
      </c>
      <c r="D369" s="28">
        <v>100113437.08870383</v>
      </c>
      <c r="E369" t="str">
        <f>INDEX('[1]Forecasting Data'!$F$1:$F$1321,MATCH(B:B,'[1]Forecasting Data'!$B$1:$B$1321,0))</f>
        <v>Wellpoint</v>
      </c>
      <c r="F369" t="str">
        <f>INDEX('[1]Forecasting Data'!$G$1:$G$1321,MATCH(B:B,'[1]Forecasting Data'!$B$1:$B$1321,0))</f>
        <v>LUBBOCK</v>
      </c>
      <c r="G369" t="str">
        <f>INDEX('[1]Forecasting Data'!$H$1:$H$1321,MATCH(B:B,'[1]Forecasting Data'!$B$1:$B$1321,0))</f>
        <v>STAR+PLUS</v>
      </c>
      <c r="H369" t="s">
        <v>133</v>
      </c>
      <c r="I369" s="30">
        <f>_xlfn.IFS(G369="STAR Kids",INDEX('[1]ATLIS Percentages'!D:D,MATCH($H:$H&amp;" "&amp;$F:$F,'[1]ATLIS Percentages'!$A:$A,0)),
G369="STAR+PLUS",INDEX('[1]ATLIS Percentages'!E:E,MATCH($H:$H&amp;" "&amp;$F:$F,'[1]ATLIS Percentages'!$A:$A,0)),
G369="STAR",INDEX('[1]ATLIS Percentages'!F:F,MATCH($H:$H&amp;" "&amp;$F:$F,'[1]ATLIS Percentages'!$A:$A,0)))</f>
        <v>0</v>
      </c>
      <c r="J369" s="31">
        <f t="shared" si="27"/>
        <v>0</v>
      </c>
      <c r="K369" s="31">
        <f t="shared" si="28"/>
        <v>0</v>
      </c>
      <c r="L369" s="31">
        <f>INDEX('[1]IGT Calculation_1stHalf'!J:J,MATCH($B:$B&amp;"-"&amp;$H:$H&amp;"-"&amp;$F:$F&amp;"-"&amp;$G:$G,'[1]IGT Calculation_1stHalf'!A:A,0))</f>
        <v>0</v>
      </c>
      <c r="M369" s="31">
        <f>INDEX('[1]IGT Calculation_1stHalf'!K:K,MATCH(B:B&amp;"-"&amp;H:H&amp;"-"&amp;F:F&amp;"-"&amp;G:G,'[1]IGT Calculation_1stHalf'!A:A,0))</f>
        <v>0</v>
      </c>
      <c r="N369" s="37">
        <f t="shared" si="29"/>
        <v>0</v>
      </c>
      <c r="O369" s="38">
        <f t="shared" si="30"/>
        <v>0</v>
      </c>
    </row>
    <row r="370" spans="1:15" x14ac:dyDescent="0.25">
      <c r="A370" t="str">
        <f t="shared" si="26"/>
        <v>5B-State-Owned Non-IMD-LUBBOCK-STAR+PLUS</v>
      </c>
      <c r="B370" s="4" t="s">
        <v>94</v>
      </c>
      <c r="C370" t="str">
        <f>INDEX('[1]Forecasting Data'!$C$1:$C$1321,MATCH(B:B,'[1]Forecasting Data'!$B$1:$B$1321,0))</f>
        <v>Superior Health Plan</v>
      </c>
      <c r="D370" s="28">
        <v>117206397.43237084</v>
      </c>
      <c r="E370" t="str">
        <f>INDEX('[1]Forecasting Data'!$F$1:$F$1321,MATCH(B:B,'[1]Forecasting Data'!$B$1:$B$1321,0))</f>
        <v>Superior Health Plan</v>
      </c>
      <c r="F370" t="str">
        <f>INDEX('[1]Forecasting Data'!$G$1:$G$1321,MATCH(B:B,'[1]Forecasting Data'!$B$1:$B$1321,0))</f>
        <v>LUBBOCK</v>
      </c>
      <c r="G370" t="str">
        <f>INDEX('[1]Forecasting Data'!$H$1:$H$1321,MATCH(B:B,'[1]Forecasting Data'!$B$1:$B$1321,0))</f>
        <v>STAR+PLUS</v>
      </c>
      <c r="H370" t="s">
        <v>133</v>
      </c>
      <c r="I370" s="30">
        <f>_xlfn.IFS(G370="STAR Kids",INDEX('[1]ATLIS Percentages'!D:D,MATCH($H:$H&amp;" "&amp;$F:$F,'[1]ATLIS Percentages'!$A:$A,0)),
G370="STAR+PLUS",INDEX('[1]ATLIS Percentages'!E:E,MATCH($H:$H&amp;" "&amp;$F:$F,'[1]ATLIS Percentages'!$A:$A,0)),
G370="STAR",INDEX('[1]ATLIS Percentages'!F:F,MATCH($H:$H&amp;" "&amp;$F:$F,'[1]ATLIS Percentages'!$A:$A,0)))</f>
        <v>0</v>
      </c>
      <c r="J370" s="31">
        <f t="shared" si="27"/>
        <v>0</v>
      </c>
      <c r="K370" s="31">
        <f t="shared" si="28"/>
        <v>0</v>
      </c>
      <c r="L370" s="31">
        <f>INDEX('[1]IGT Calculation_1stHalf'!J:J,MATCH($B:$B&amp;"-"&amp;$H:$H&amp;"-"&amp;$F:$F&amp;"-"&amp;$G:$G,'[1]IGT Calculation_1stHalf'!A:A,0))</f>
        <v>0</v>
      </c>
      <c r="M370" s="31">
        <f>INDEX('[1]IGT Calculation_1stHalf'!K:K,MATCH(B:B&amp;"-"&amp;H:H&amp;"-"&amp;F:F&amp;"-"&amp;G:G,'[1]IGT Calculation_1stHalf'!A:A,0))</f>
        <v>0</v>
      </c>
      <c r="N370" s="37">
        <f t="shared" si="29"/>
        <v>0</v>
      </c>
      <c r="O370" s="38">
        <f t="shared" si="30"/>
        <v>0</v>
      </c>
    </row>
    <row r="371" spans="1:15" x14ac:dyDescent="0.25">
      <c r="A371" t="str">
        <f t="shared" si="26"/>
        <v>7G-State-Owned Non-IMD-Harris-STAR</v>
      </c>
      <c r="B371" s="4" t="s">
        <v>90</v>
      </c>
      <c r="C371" t="str">
        <f>INDEX('[1]Forecasting Data'!$C$1:$C$1321,MATCH(B:B,'[1]Forecasting Data'!$B$1:$B$1321,0))</f>
        <v>Molina Healthcare of Texas</v>
      </c>
      <c r="D371" s="28">
        <v>77817900.632779434</v>
      </c>
      <c r="E371" t="str">
        <f>INDEX('[1]Forecasting Data'!$F$1:$F$1321,MATCH(B:B,'[1]Forecasting Data'!$B$1:$B$1321,0))</f>
        <v>Molina Healthcare of Texas</v>
      </c>
      <c r="F371" t="str">
        <f>INDEX('[1]Forecasting Data'!$G$1:$G$1321,MATCH(B:B,'[1]Forecasting Data'!$B$1:$B$1321,0))</f>
        <v>Harris</v>
      </c>
      <c r="G371" t="str">
        <f>INDEX('[1]Forecasting Data'!$H$1:$H$1321,MATCH(B:B,'[1]Forecasting Data'!$B$1:$B$1321,0))</f>
        <v>STAR</v>
      </c>
      <c r="H371" t="s">
        <v>133</v>
      </c>
      <c r="I371" s="30">
        <f>_xlfn.IFS(G371="STAR Kids",INDEX('[1]ATLIS Percentages'!D:D,MATCH($H:$H&amp;" "&amp;$F:$F,'[1]ATLIS Percentages'!$A:$A,0)),
G371="STAR+PLUS",INDEX('[1]ATLIS Percentages'!E:E,MATCH($H:$H&amp;" "&amp;$F:$F,'[1]ATLIS Percentages'!$A:$A,0)),
G371="STAR",INDEX('[1]ATLIS Percentages'!F:F,MATCH($H:$H&amp;" "&amp;$F:$F,'[1]ATLIS Percentages'!$A:$A,0)))</f>
        <v>0</v>
      </c>
      <c r="J371" s="31">
        <f t="shared" si="27"/>
        <v>0</v>
      </c>
      <c r="K371" s="31">
        <f t="shared" si="28"/>
        <v>0</v>
      </c>
      <c r="L371" s="31">
        <f>INDEX('[1]IGT Calculation_1stHalf'!J:J,MATCH($B:$B&amp;"-"&amp;$H:$H&amp;"-"&amp;$F:$F&amp;"-"&amp;$G:$G,'[1]IGT Calculation_1stHalf'!A:A,0))</f>
        <v>0</v>
      </c>
      <c r="M371" s="31">
        <f>INDEX('[1]IGT Calculation_1stHalf'!K:K,MATCH(B:B&amp;"-"&amp;H:H&amp;"-"&amp;F:F&amp;"-"&amp;G:G,'[1]IGT Calculation_1stHalf'!A:A,0))</f>
        <v>0</v>
      </c>
      <c r="N371" s="37">
        <f t="shared" si="29"/>
        <v>0</v>
      </c>
      <c r="O371" s="38">
        <f t="shared" si="30"/>
        <v>0</v>
      </c>
    </row>
    <row r="372" spans="1:15" x14ac:dyDescent="0.25">
      <c r="A372" t="str">
        <f t="shared" si="26"/>
        <v>7H-State-Owned Non-IMD-HARRIS-STAR</v>
      </c>
      <c r="B372" s="4" t="s">
        <v>97</v>
      </c>
      <c r="C372" t="str">
        <f>INDEX('[1]Forecasting Data'!$C$1:$C$1321,MATCH(B:B,'[1]Forecasting Data'!$B$1:$B$1321,0))</f>
        <v>UnitedHealthCare Community Plan</v>
      </c>
      <c r="D372" s="28">
        <v>445637855.48545367</v>
      </c>
      <c r="E372" t="str">
        <f>INDEX('[1]Forecasting Data'!$F$1:$F$1321,MATCH(B:B,'[1]Forecasting Data'!$B$1:$B$1321,0))</f>
        <v>UnitedHealthCare Community Plan</v>
      </c>
      <c r="F372" t="str">
        <f>INDEX('[1]Forecasting Data'!$G$1:$G$1321,MATCH(B:B,'[1]Forecasting Data'!$B$1:$B$1321,0))</f>
        <v>HARRIS</v>
      </c>
      <c r="G372" t="str">
        <f>INDEX('[1]Forecasting Data'!$H$1:$H$1321,MATCH(B:B,'[1]Forecasting Data'!$B$1:$B$1321,0))</f>
        <v>STAR</v>
      </c>
      <c r="H372" t="s">
        <v>133</v>
      </c>
      <c r="I372" s="30">
        <f>_xlfn.IFS(G372="STAR Kids",INDEX('[1]ATLIS Percentages'!D:D,MATCH($H:$H&amp;" "&amp;$F:$F,'[1]ATLIS Percentages'!$A:$A,0)),
G372="STAR+PLUS",INDEX('[1]ATLIS Percentages'!E:E,MATCH($H:$H&amp;" "&amp;$F:$F,'[1]ATLIS Percentages'!$A:$A,0)),
G372="STAR",INDEX('[1]ATLIS Percentages'!F:F,MATCH($H:$H&amp;" "&amp;$F:$F,'[1]ATLIS Percentages'!$A:$A,0)))</f>
        <v>0</v>
      </c>
      <c r="J372" s="31">
        <f t="shared" si="27"/>
        <v>0</v>
      </c>
      <c r="K372" s="31">
        <f t="shared" si="28"/>
        <v>0</v>
      </c>
      <c r="L372" s="31">
        <f>INDEX('[1]IGT Calculation_1stHalf'!J:J,MATCH($B:$B&amp;"-"&amp;$H:$H&amp;"-"&amp;$F:$F&amp;"-"&amp;$G:$G,'[1]IGT Calculation_1stHalf'!A:A,0))</f>
        <v>0</v>
      </c>
      <c r="M372" s="31">
        <f>INDEX('[1]IGT Calculation_1stHalf'!K:K,MATCH(B:B&amp;"-"&amp;H:H&amp;"-"&amp;F:F&amp;"-"&amp;G:G,'[1]IGT Calculation_1stHalf'!A:A,0))</f>
        <v>0</v>
      </c>
      <c r="N372" s="37">
        <f t="shared" si="29"/>
        <v>0</v>
      </c>
      <c r="O372" s="38">
        <f t="shared" si="30"/>
        <v>0</v>
      </c>
    </row>
    <row r="373" spans="1:15" x14ac:dyDescent="0.25">
      <c r="A373" t="str">
        <f t="shared" si="26"/>
        <v>7P-State-Owned Non-IMD-Harris-STAR+PLUS</v>
      </c>
      <c r="B373" s="4" t="s">
        <v>63</v>
      </c>
      <c r="C373" t="str">
        <f>INDEX('[1]Forecasting Data'!$C$1:$C$1321,MATCH(B:B,'[1]Forecasting Data'!$B$1:$B$1321,0))</f>
        <v>Wellpoint</v>
      </c>
      <c r="D373" s="28">
        <v>0</v>
      </c>
      <c r="E373" t="str">
        <f>INDEX('[1]Forecasting Data'!$F$1:$F$1321,MATCH(B:B,'[1]Forecasting Data'!$B$1:$B$1321,0))</f>
        <v>Wellpoint</v>
      </c>
      <c r="F373" t="str">
        <f>INDEX('[1]Forecasting Data'!$G$1:$G$1321,MATCH(B:B,'[1]Forecasting Data'!$B$1:$B$1321,0))</f>
        <v>Harris</v>
      </c>
      <c r="G373" t="str">
        <f>INDEX('[1]Forecasting Data'!$H$1:$H$1321,MATCH(B:B,'[1]Forecasting Data'!$B$1:$B$1321,0))</f>
        <v>STAR+PLUS</v>
      </c>
      <c r="H373" t="s">
        <v>133</v>
      </c>
      <c r="I373" s="30">
        <f>_xlfn.IFS(G373="STAR Kids",INDEX('[1]ATLIS Percentages'!D:D,MATCH($H:$H&amp;" "&amp;$F:$F,'[1]ATLIS Percentages'!$A:$A,0)),
G373="STAR+PLUS",INDEX('[1]ATLIS Percentages'!E:E,MATCH($H:$H&amp;" "&amp;$F:$F,'[1]ATLIS Percentages'!$A:$A,0)),
G373="STAR",INDEX('[1]ATLIS Percentages'!F:F,MATCH($H:$H&amp;" "&amp;$F:$F,'[1]ATLIS Percentages'!$A:$A,0)))</f>
        <v>1.9145672478634797E-4</v>
      </c>
      <c r="J373" s="31">
        <f t="shared" si="27"/>
        <v>0</v>
      </c>
      <c r="K373" s="31">
        <f t="shared" si="28"/>
        <v>0</v>
      </c>
      <c r="L373" s="31">
        <f>INDEX('[1]IGT Calculation_1stHalf'!J:J,MATCH($B:$B&amp;"-"&amp;$H:$H&amp;"-"&amp;$F:$F&amp;"-"&amp;$G:$G,'[1]IGT Calculation_1stHalf'!A:A,0))</f>
        <v>0</v>
      </c>
      <c r="M373" s="31">
        <f>INDEX('[1]IGT Calculation_1stHalf'!K:K,MATCH(B:B&amp;"-"&amp;H:H&amp;"-"&amp;F:F&amp;"-"&amp;G:G,'[1]IGT Calculation_1stHalf'!A:A,0))</f>
        <v>0</v>
      </c>
      <c r="N373" s="37">
        <f t="shared" si="29"/>
        <v>0</v>
      </c>
      <c r="O373" s="38">
        <f t="shared" si="30"/>
        <v>0</v>
      </c>
    </row>
    <row r="374" spans="1:15" x14ac:dyDescent="0.25">
      <c r="A374" t="str">
        <f t="shared" si="26"/>
        <v>7R-State-Owned Non-IMD-Harris-STAR+PLUS</v>
      </c>
      <c r="B374" s="4" t="s">
        <v>11</v>
      </c>
      <c r="C374" t="str">
        <f>INDEX('[1]Forecasting Data'!$C$1:$C$1321,MATCH(B:B,'[1]Forecasting Data'!$B$1:$B$1321,0))</f>
        <v>UnitedHealthCare Community Plan</v>
      </c>
      <c r="D374" s="28">
        <v>1344486239.1811943</v>
      </c>
      <c r="E374" t="str">
        <f>INDEX('[1]Forecasting Data'!$F$1:$F$1321,MATCH(B:B,'[1]Forecasting Data'!$B$1:$B$1321,0))</f>
        <v>UnitedHealthCare Community Plan</v>
      </c>
      <c r="F374" t="str">
        <f>INDEX('[1]Forecasting Data'!$G$1:$G$1321,MATCH(B:B,'[1]Forecasting Data'!$B$1:$B$1321,0))</f>
        <v>Harris</v>
      </c>
      <c r="G374" t="str">
        <f>INDEX('[1]Forecasting Data'!$H$1:$H$1321,MATCH(B:B,'[1]Forecasting Data'!$B$1:$B$1321,0))</f>
        <v>STAR+PLUS</v>
      </c>
      <c r="H374" t="s">
        <v>133</v>
      </c>
      <c r="I374" s="30">
        <f>_xlfn.IFS(G374="STAR Kids",INDEX('[1]ATLIS Percentages'!D:D,MATCH($H:$H&amp;" "&amp;$F:$F,'[1]ATLIS Percentages'!$A:$A,0)),
G374="STAR+PLUS",INDEX('[1]ATLIS Percentages'!E:E,MATCH($H:$H&amp;" "&amp;$F:$F,'[1]ATLIS Percentages'!$A:$A,0)),
G374="STAR",INDEX('[1]ATLIS Percentages'!F:F,MATCH($H:$H&amp;" "&amp;$F:$F,'[1]ATLIS Percentages'!$A:$A,0)))</f>
        <v>1.9145672478634797E-4</v>
      </c>
      <c r="J374" s="31">
        <f t="shared" si="27"/>
        <v>257410.93</v>
      </c>
      <c r="K374" s="31">
        <f t="shared" si="28"/>
        <v>111173.72</v>
      </c>
      <c r="L374" s="31">
        <f>INDEX('[1]IGT Calculation_1stHalf'!J:J,MATCH($B:$B&amp;"-"&amp;$H:$H&amp;"-"&amp;$F:$F&amp;"-"&amp;$G:$G,'[1]IGT Calculation_1stHalf'!A:A,0))</f>
        <v>133945.82</v>
      </c>
      <c r="M374" s="31">
        <f>INDEX('[1]IGT Calculation_1stHalf'!K:K,MATCH(B:B&amp;"-"&amp;H:H&amp;"-"&amp;F:F&amp;"-"&amp;G:G,'[1]IGT Calculation_1stHalf'!A:A,0))</f>
        <v>57850.13</v>
      </c>
      <c r="N374" s="37">
        <f t="shared" si="29"/>
        <v>123465.11</v>
      </c>
      <c r="O374" s="38">
        <f t="shared" si="30"/>
        <v>53323.59</v>
      </c>
    </row>
    <row r="375" spans="1:15" x14ac:dyDescent="0.25">
      <c r="A375" t="str">
        <f t="shared" si="26"/>
        <v>7S-State-Owned Non-IMD-HARRIS-STAR+PLUS</v>
      </c>
      <c r="B375" s="4" t="s">
        <v>52</v>
      </c>
      <c r="C375" t="str">
        <f>INDEX('[1]Forecasting Data'!$C$1:$C$1321,MATCH(B:B,'[1]Forecasting Data'!$B$1:$B$1321,0))</f>
        <v>Molina Healthcare of Texas</v>
      </c>
      <c r="D375" s="28">
        <v>491194388.96658272</v>
      </c>
      <c r="E375" t="str">
        <f>INDEX('[1]Forecasting Data'!$F$1:$F$1321,MATCH(B:B,'[1]Forecasting Data'!$B$1:$B$1321,0))</f>
        <v>Molina Healthcare of Texas</v>
      </c>
      <c r="F375" t="str">
        <f>INDEX('[1]Forecasting Data'!$G$1:$G$1321,MATCH(B:B,'[1]Forecasting Data'!$B$1:$B$1321,0))</f>
        <v>HARRIS</v>
      </c>
      <c r="G375" t="str">
        <f>INDEX('[1]Forecasting Data'!$H$1:$H$1321,MATCH(B:B,'[1]Forecasting Data'!$B$1:$B$1321,0))</f>
        <v>STAR+PLUS</v>
      </c>
      <c r="H375" t="s">
        <v>133</v>
      </c>
      <c r="I375" s="30">
        <f>_xlfn.IFS(G375="STAR Kids",INDEX('[1]ATLIS Percentages'!D:D,MATCH($H:$H&amp;" "&amp;$F:$F,'[1]ATLIS Percentages'!$A:$A,0)),
G375="STAR+PLUS",INDEX('[1]ATLIS Percentages'!E:E,MATCH($H:$H&amp;" "&amp;$F:$F,'[1]ATLIS Percentages'!$A:$A,0)),
G375="STAR",INDEX('[1]ATLIS Percentages'!F:F,MATCH($H:$H&amp;" "&amp;$F:$F,'[1]ATLIS Percentages'!$A:$A,0)))</f>
        <v>1.9145672478634797E-4</v>
      </c>
      <c r="J375" s="31">
        <f t="shared" si="27"/>
        <v>94042.47</v>
      </c>
      <c r="K375" s="31">
        <f t="shared" si="28"/>
        <v>40616.19</v>
      </c>
      <c r="L375" s="31">
        <f>INDEX('[1]IGT Calculation_1stHalf'!J:J,MATCH($B:$B&amp;"-"&amp;$H:$H&amp;"-"&amp;$F:$F&amp;"-"&amp;$G:$G,'[1]IGT Calculation_1stHalf'!A:A,0))</f>
        <v>44879.58</v>
      </c>
      <c r="M375" s="31">
        <f>INDEX('[1]IGT Calculation_1stHalf'!K:K,MATCH(B:B&amp;"-"&amp;H:H&amp;"-"&amp;F:F&amp;"-"&amp;G:G,'[1]IGT Calculation_1stHalf'!A:A,0))</f>
        <v>19383.13</v>
      </c>
      <c r="N375" s="37">
        <f t="shared" si="29"/>
        <v>49162.89</v>
      </c>
      <c r="O375" s="38">
        <f t="shared" si="30"/>
        <v>21233.06</v>
      </c>
    </row>
    <row r="376" spans="1:15" x14ac:dyDescent="0.25">
      <c r="A376" t="str">
        <f t="shared" si="26"/>
        <v>8G-State-Owned Non-IMD-Jefferson-STAR</v>
      </c>
      <c r="B376" s="4" t="s">
        <v>62</v>
      </c>
      <c r="C376" t="str">
        <f>INDEX('[1]Forecasting Data'!$C$1:$C$1321,MATCH(B:B,'[1]Forecasting Data'!$B$1:$B$1321,0))</f>
        <v>Wellpoint</v>
      </c>
      <c r="D376" s="28">
        <v>23139400.913038518</v>
      </c>
      <c r="E376" t="str">
        <f>INDEX('[1]Forecasting Data'!$F$1:$F$1321,MATCH(B:B,'[1]Forecasting Data'!$B$1:$B$1321,0))</f>
        <v>Wellpoint</v>
      </c>
      <c r="F376" t="str">
        <f>INDEX('[1]Forecasting Data'!$G$1:$G$1321,MATCH(B:B,'[1]Forecasting Data'!$B$1:$B$1321,0))</f>
        <v>Jefferson</v>
      </c>
      <c r="G376" t="str">
        <f>INDEX('[1]Forecasting Data'!$H$1:$H$1321,MATCH(B:B,'[1]Forecasting Data'!$B$1:$B$1321,0))</f>
        <v>STAR</v>
      </c>
      <c r="H376" t="s">
        <v>133</v>
      </c>
      <c r="I376" s="30">
        <f>_xlfn.IFS(G376="STAR Kids",INDEX('[1]ATLIS Percentages'!D:D,MATCH($H:$H&amp;" "&amp;$F:$F,'[1]ATLIS Percentages'!$A:$A,0)),
G376="STAR+PLUS",INDEX('[1]ATLIS Percentages'!E:E,MATCH($H:$H&amp;" "&amp;$F:$F,'[1]ATLIS Percentages'!$A:$A,0)),
G376="STAR",INDEX('[1]ATLIS Percentages'!F:F,MATCH($H:$H&amp;" "&amp;$F:$F,'[1]ATLIS Percentages'!$A:$A,0)))</f>
        <v>0</v>
      </c>
      <c r="J376" s="31">
        <f t="shared" si="27"/>
        <v>0</v>
      </c>
      <c r="K376" s="31">
        <f t="shared" si="28"/>
        <v>0</v>
      </c>
      <c r="L376" s="31">
        <f>INDEX('[1]IGT Calculation_1stHalf'!J:J,MATCH($B:$B&amp;"-"&amp;$H:$H&amp;"-"&amp;$F:$F&amp;"-"&amp;$G:$G,'[1]IGT Calculation_1stHalf'!A:A,0))</f>
        <v>0</v>
      </c>
      <c r="M376" s="31">
        <f>INDEX('[1]IGT Calculation_1stHalf'!K:K,MATCH(B:B&amp;"-"&amp;H:H&amp;"-"&amp;F:F&amp;"-"&amp;G:G,'[1]IGT Calculation_1stHalf'!A:A,0))</f>
        <v>0</v>
      </c>
      <c r="N376" s="37">
        <f t="shared" si="29"/>
        <v>0</v>
      </c>
      <c r="O376" s="38">
        <f t="shared" si="30"/>
        <v>0</v>
      </c>
    </row>
    <row r="377" spans="1:15" x14ac:dyDescent="0.25">
      <c r="A377" t="str">
        <f t="shared" si="26"/>
        <v>8H-State-Owned Non-IMD-Jefferson-STAR</v>
      </c>
      <c r="B377" s="4" t="s">
        <v>93</v>
      </c>
      <c r="C377" t="str">
        <f>INDEX('[1]Forecasting Data'!$C$1:$C$1321,MATCH(B:B,'[1]Forecasting Data'!$B$1:$B$1321,0))</f>
        <v>Community Health Choice</v>
      </c>
      <c r="D377" s="28">
        <v>64865126.863660857</v>
      </c>
      <c r="E377" t="str">
        <f>INDEX('[1]Forecasting Data'!$F$1:$F$1321,MATCH(B:B,'[1]Forecasting Data'!$B$1:$B$1321,0))</f>
        <v>Community Health Choice</v>
      </c>
      <c r="F377" t="str">
        <f>INDEX('[1]Forecasting Data'!$G$1:$G$1321,MATCH(B:B,'[1]Forecasting Data'!$B$1:$B$1321,0))</f>
        <v>Jefferson</v>
      </c>
      <c r="G377" t="str">
        <f>INDEX('[1]Forecasting Data'!$H$1:$H$1321,MATCH(B:B,'[1]Forecasting Data'!$B$1:$B$1321,0))</f>
        <v>STAR</v>
      </c>
      <c r="H377" t="s">
        <v>133</v>
      </c>
      <c r="I377" s="30">
        <f>_xlfn.IFS(G377="STAR Kids",INDEX('[1]ATLIS Percentages'!D:D,MATCH($H:$H&amp;" "&amp;$F:$F,'[1]ATLIS Percentages'!$A:$A,0)),
G377="STAR+PLUS",INDEX('[1]ATLIS Percentages'!E:E,MATCH($H:$H&amp;" "&amp;$F:$F,'[1]ATLIS Percentages'!$A:$A,0)),
G377="STAR",INDEX('[1]ATLIS Percentages'!F:F,MATCH($H:$H&amp;" "&amp;$F:$F,'[1]ATLIS Percentages'!$A:$A,0)))</f>
        <v>0</v>
      </c>
      <c r="J377" s="31">
        <f t="shared" si="27"/>
        <v>0</v>
      </c>
      <c r="K377" s="31">
        <f t="shared" si="28"/>
        <v>0</v>
      </c>
      <c r="L377" s="31">
        <f>INDEX('[1]IGT Calculation_1stHalf'!J:J,MATCH($B:$B&amp;"-"&amp;$H:$H&amp;"-"&amp;$F:$F&amp;"-"&amp;$G:$G,'[1]IGT Calculation_1stHalf'!A:A,0))</f>
        <v>0</v>
      </c>
      <c r="M377" s="31">
        <f>INDEX('[1]IGT Calculation_1stHalf'!K:K,MATCH(B:B&amp;"-"&amp;H:H&amp;"-"&amp;F:F&amp;"-"&amp;G:G,'[1]IGT Calculation_1stHalf'!A:A,0))</f>
        <v>0</v>
      </c>
      <c r="N377" s="37">
        <f t="shared" si="29"/>
        <v>0</v>
      </c>
      <c r="O377" s="38">
        <f t="shared" si="30"/>
        <v>0</v>
      </c>
    </row>
    <row r="378" spans="1:15" x14ac:dyDescent="0.25">
      <c r="A378" t="str">
        <f t="shared" si="26"/>
        <v>8J-State-Owned Non-IMD-Jefferson-STAR</v>
      </c>
      <c r="B378" s="4" t="s">
        <v>87</v>
      </c>
      <c r="C378" t="str">
        <f>INDEX('[1]Forecasting Data'!$C$1:$C$1321,MATCH(B:B,'[1]Forecasting Data'!$B$1:$B$1321,0))</f>
        <v>Molina Healthcare of Texas</v>
      </c>
      <c r="D378" s="28">
        <v>14120781.308265431</v>
      </c>
      <c r="E378" t="str">
        <f>INDEX('[1]Forecasting Data'!$F$1:$F$1321,MATCH(B:B,'[1]Forecasting Data'!$B$1:$B$1321,0))</f>
        <v>Molina Healthcare of Texas</v>
      </c>
      <c r="F378" t="str">
        <f>INDEX('[1]Forecasting Data'!$G$1:$G$1321,MATCH(B:B,'[1]Forecasting Data'!$B$1:$B$1321,0))</f>
        <v>Jefferson</v>
      </c>
      <c r="G378" t="str">
        <f>INDEX('[1]Forecasting Data'!$H$1:$H$1321,MATCH(B:B,'[1]Forecasting Data'!$B$1:$B$1321,0))</f>
        <v>STAR</v>
      </c>
      <c r="H378" t="s">
        <v>133</v>
      </c>
      <c r="I378" s="30">
        <f>_xlfn.IFS(G378="STAR Kids",INDEX('[1]ATLIS Percentages'!D:D,MATCH($H:$H&amp;" "&amp;$F:$F,'[1]ATLIS Percentages'!$A:$A,0)),
G378="STAR+PLUS",INDEX('[1]ATLIS Percentages'!E:E,MATCH($H:$H&amp;" "&amp;$F:$F,'[1]ATLIS Percentages'!$A:$A,0)),
G378="STAR",INDEX('[1]ATLIS Percentages'!F:F,MATCH($H:$H&amp;" "&amp;$F:$F,'[1]ATLIS Percentages'!$A:$A,0)))</f>
        <v>0</v>
      </c>
      <c r="J378" s="31">
        <f t="shared" si="27"/>
        <v>0</v>
      </c>
      <c r="K378" s="31">
        <f t="shared" si="28"/>
        <v>0</v>
      </c>
      <c r="L378" s="31">
        <f>INDEX('[1]IGT Calculation_1stHalf'!J:J,MATCH($B:$B&amp;"-"&amp;$H:$H&amp;"-"&amp;$F:$F&amp;"-"&amp;$G:$G,'[1]IGT Calculation_1stHalf'!A:A,0))</f>
        <v>0</v>
      </c>
      <c r="M378" s="31">
        <f>INDEX('[1]IGT Calculation_1stHalf'!K:K,MATCH(B:B&amp;"-"&amp;H:H&amp;"-"&amp;F:F&amp;"-"&amp;G:G,'[1]IGT Calculation_1stHalf'!A:A,0))</f>
        <v>0</v>
      </c>
      <c r="N378" s="37">
        <f t="shared" si="29"/>
        <v>0</v>
      </c>
      <c r="O378" s="38">
        <f t="shared" si="30"/>
        <v>0</v>
      </c>
    </row>
    <row r="379" spans="1:15" x14ac:dyDescent="0.25">
      <c r="A379" t="str">
        <f t="shared" si="26"/>
        <v>8K-State-Owned Non-IMD-Jefferson-STAR</v>
      </c>
      <c r="B379" s="4" t="s">
        <v>57</v>
      </c>
      <c r="C379" t="str">
        <f>INDEX('[1]Forecasting Data'!$C$1:$C$1321,MATCH(B:B,'[1]Forecasting Data'!$B$1:$B$1321,0))</f>
        <v>Texas Children's Health Plan</v>
      </c>
      <c r="D379" s="28">
        <v>125641431.45384739</v>
      </c>
      <c r="E379" t="str">
        <f>INDEX('[1]Forecasting Data'!$F$1:$F$1321,MATCH(B:B,'[1]Forecasting Data'!$B$1:$B$1321,0))</f>
        <v>Texas Children's Health Plan</v>
      </c>
      <c r="F379" t="str">
        <f>INDEX('[1]Forecasting Data'!$G$1:$G$1321,MATCH(B:B,'[1]Forecasting Data'!$B$1:$B$1321,0))</f>
        <v>Jefferson</v>
      </c>
      <c r="G379" t="str">
        <f>INDEX('[1]Forecasting Data'!$H$1:$H$1321,MATCH(B:B,'[1]Forecasting Data'!$B$1:$B$1321,0))</f>
        <v>STAR</v>
      </c>
      <c r="H379" t="s">
        <v>133</v>
      </c>
      <c r="I379" s="30">
        <f>_xlfn.IFS(G379="STAR Kids",INDEX('[1]ATLIS Percentages'!D:D,MATCH($H:$H&amp;" "&amp;$F:$F,'[1]ATLIS Percentages'!$A:$A,0)),
G379="STAR+PLUS",INDEX('[1]ATLIS Percentages'!E:E,MATCH($H:$H&amp;" "&amp;$F:$F,'[1]ATLIS Percentages'!$A:$A,0)),
G379="STAR",INDEX('[1]ATLIS Percentages'!F:F,MATCH($H:$H&amp;" "&amp;$F:$F,'[1]ATLIS Percentages'!$A:$A,0)))</f>
        <v>0</v>
      </c>
      <c r="J379" s="31">
        <f t="shared" si="27"/>
        <v>0</v>
      </c>
      <c r="K379" s="31">
        <f t="shared" si="28"/>
        <v>0</v>
      </c>
      <c r="L379" s="31">
        <f>INDEX('[1]IGT Calculation_1stHalf'!J:J,MATCH($B:$B&amp;"-"&amp;$H:$H&amp;"-"&amp;$F:$F&amp;"-"&amp;$G:$G,'[1]IGT Calculation_1stHalf'!A:A,0))</f>
        <v>0</v>
      </c>
      <c r="M379" s="31">
        <f>INDEX('[1]IGT Calculation_1stHalf'!K:K,MATCH(B:B&amp;"-"&amp;H:H&amp;"-"&amp;F:F&amp;"-"&amp;G:G,'[1]IGT Calculation_1stHalf'!A:A,0))</f>
        <v>0</v>
      </c>
      <c r="N379" s="37">
        <f t="shared" si="29"/>
        <v>0</v>
      </c>
      <c r="O379" s="38">
        <f t="shared" si="30"/>
        <v>0</v>
      </c>
    </row>
    <row r="380" spans="1:15" x14ac:dyDescent="0.25">
      <c r="A380" t="str">
        <f t="shared" si="26"/>
        <v>8L-State-Owned Non-IMD-Jefferson-STAR</v>
      </c>
      <c r="B380" s="4" t="s">
        <v>86</v>
      </c>
      <c r="C380" t="str">
        <f>INDEX('[1]Forecasting Data'!$C$1:$C$1321,MATCH(B:B,'[1]Forecasting Data'!$B$1:$B$1321,0))</f>
        <v>UnitedHealthCare Community Plan</v>
      </c>
      <c r="D380" s="28">
        <v>75264292.34095858</v>
      </c>
      <c r="E380" t="str">
        <f>INDEX('[1]Forecasting Data'!$F$1:$F$1321,MATCH(B:B,'[1]Forecasting Data'!$B$1:$B$1321,0))</f>
        <v>UnitedHealthCare Community Plan</v>
      </c>
      <c r="F380" t="str">
        <f>INDEX('[1]Forecasting Data'!$G$1:$G$1321,MATCH(B:B,'[1]Forecasting Data'!$B$1:$B$1321,0))</f>
        <v>Jefferson</v>
      </c>
      <c r="G380" t="str">
        <f>INDEX('[1]Forecasting Data'!$H$1:$H$1321,MATCH(B:B,'[1]Forecasting Data'!$B$1:$B$1321,0))</f>
        <v>STAR</v>
      </c>
      <c r="H380" t="s">
        <v>133</v>
      </c>
      <c r="I380" s="30">
        <f>_xlfn.IFS(G380="STAR Kids",INDEX('[1]ATLIS Percentages'!D:D,MATCH($H:$H&amp;" "&amp;$F:$F,'[1]ATLIS Percentages'!$A:$A,0)),
G380="STAR+PLUS",INDEX('[1]ATLIS Percentages'!E:E,MATCH($H:$H&amp;" "&amp;$F:$F,'[1]ATLIS Percentages'!$A:$A,0)),
G380="STAR",INDEX('[1]ATLIS Percentages'!F:F,MATCH($H:$H&amp;" "&amp;$F:$F,'[1]ATLIS Percentages'!$A:$A,0)))</f>
        <v>0</v>
      </c>
      <c r="J380" s="31">
        <f t="shared" si="27"/>
        <v>0</v>
      </c>
      <c r="K380" s="31">
        <f t="shared" si="28"/>
        <v>0</v>
      </c>
      <c r="L380" s="31">
        <f>INDEX('[1]IGT Calculation_1stHalf'!J:J,MATCH($B:$B&amp;"-"&amp;$H:$H&amp;"-"&amp;$F:$F&amp;"-"&amp;$G:$G,'[1]IGT Calculation_1stHalf'!A:A,0))</f>
        <v>0</v>
      </c>
      <c r="M380" s="31">
        <f>INDEX('[1]IGT Calculation_1stHalf'!K:K,MATCH(B:B&amp;"-"&amp;H:H&amp;"-"&amp;F:F&amp;"-"&amp;G:G,'[1]IGT Calculation_1stHalf'!A:A,0))</f>
        <v>0</v>
      </c>
      <c r="N380" s="37">
        <f t="shared" si="29"/>
        <v>0</v>
      </c>
      <c r="O380" s="38">
        <f t="shared" si="30"/>
        <v>0</v>
      </c>
    </row>
    <row r="381" spans="1:15" x14ac:dyDescent="0.25">
      <c r="A381" t="str">
        <f t="shared" si="26"/>
        <v>8R-State-Owned Non-IMD-Jefferson-STAR+PLUS</v>
      </c>
      <c r="B381" s="4" t="s">
        <v>35</v>
      </c>
      <c r="C381" t="str">
        <f>INDEX('[1]Forecasting Data'!$C$1:$C$1321,MATCH(B:B,'[1]Forecasting Data'!$B$1:$B$1321,0))</f>
        <v>Wellpoint</v>
      </c>
      <c r="D381" s="28">
        <v>171099617.8477461</v>
      </c>
      <c r="E381" t="str">
        <f>INDEX('[1]Forecasting Data'!$F$1:$F$1321,MATCH(B:B,'[1]Forecasting Data'!$B$1:$B$1321,0))</f>
        <v>Wellpoint</v>
      </c>
      <c r="F381" t="str">
        <f>INDEX('[1]Forecasting Data'!$G$1:$G$1321,MATCH(B:B,'[1]Forecasting Data'!$B$1:$B$1321,0))</f>
        <v>Jefferson</v>
      </c>
      <c r="G381" t="str">
        <f>INDEX('[1]Forecasting Data'!$H$1:$H$1321,MATCH(B:B,'[1]Forecasting Data'!$B$1:$B$1321,0))</f>
        <v>STAR+PLUS</v>
      </c>
      <c r="H381" t="s">
        <v>133</v>
      </c>
      <c r="I381" s="30">
        <f>_xlfn.IFS(G381="STAR Kids",INDEX('[1]ATLIS Percentages'!D:D,MATCH($H:$H&amp;" "&amp;$F:$F,'[1]ATLIS Percentages'!$A:$A,0)),
G381="STAR+PLUS",INDEX('[1]ATLIS Percentages'!E:E,MATCH($H:$H&amp;" "&amp;$F:$F,'[1]ATLIS Percentages'!$A:$A,0)),
G381="STAR",INDEX('[1]ATLIS Percentages'!F:F,MATCH($H:$H&amp;" "&amp;$F:$F,'[1]ATLIS Percentages'!$A:$A,0)))</f>
        <v>0</v>
      </c>
      <c r="J381" s="31">
        <f t="shared" si="27"/>
        <v>0</v>
      </c>
      <c r="K381" s="31">
        <f t="shared" si="28"/>
        <v>0</v>
      </c>
      <c r="L381" s="31">
        <f>INDEX('[1]IGT Calculation_1stHalf'!J:J,MATCH($B:$B&amp;"-"&amp;$H:$H&amp;"-"&amp;$F:$F&amp;"-"&amp;$G:$G,'[1]IGT Calculation_1stHalf'!A:A,0))</f>
        <v>0</v>
      </c>
      <c r="M381" s="31">
        <f>INDEX('[1]IGT Calculation_1stHalf'!K:K,MATCH(B:B&amp;"-"&amp;H:H&amp;"-"&amp;F:F&amp;"-"&amp;G:G,'[1]IGT Calculation_1stHalf'!A:A,0))</f>
        <v>0</v>
      </c>
      <c r="N381" s="37">
        <f t="shared" si="29"/>
        <v>0</v>
      </c>
      <c r="O381" s="38">
        <f t="shared" si="30"/>
        <v>0</v>
      </c>
    </row>
    <row r="382" spans="1:15" x14ac:dyDescent="0.25">
      <c r="A382" t="str">
        <f t="shared" si="26"/>
        <v>8S-State-Owned Non-IMD-Jefferson-STAR+PLUS</v>
      </c>
      <c r="B382" s="4" t="s">
        <v>30</v>
      </c>
      <c r="C382" t="str">
        <f>INDEX('[1]Forecasting Data'!$C$1:$C$1321,MATCH(B:B,'[1]Forecasting Data'!$B$1:$B$1321,0))</f>
        <v>UnitedHealthCare Community Plan</v>
      </c>
      <c r="D382" s="28">
        <v>0</v>
      </c>
      <c r="E382" t="str">
        <f>INDEX('[1]Forecasting Data'!$F$1:$F$1321,MATCH(B:B,'[1]Forecasting Data'!$B$1:$B$1321,0))</f>
        <v>UnitedHealthCare Community Plan</v>
      </c>
      <c r="F382" t="str">
        <f>INDEX('[1]Forecasting Data'!$G$1:$G$1321,MATCH(B:B,'[1]Forecasting Data'!$B$1:$B$1321,0))</f>
        <v>Jefferson</v>
      </c>
      <c r="G382" t="str">
        <f>INDEX('[1]Forecasting Data'!$H$1:$H$1321,MATCH(B:B,'[1]Forecasting Data'!$B$1:$B$1321,0))</f>
        <v>STAR+PLUS</v>
      </c>
      <c r="H382" t="s">
        <v>133</v>
      </c>
      <c r="I382" s="30">
        <f>_xlfn.IFS(G382="STAR Kids",INDEX('[1]ATLIS Percentages'!D:D,MATCH($H:$H&amp;" "&amp;$F:$F,'[1]ATLIS Percentages'!$A:$A,0)),
G382="STAR+PLUS",INDEX('[1]ATLIS Percentages'!E:E,MATCH($H:$H&amp;" "&amp;$F:$F,'[1]ATLIS Percentages'!$A:$A,0)),
G382="STAR",INDEX('[1]ATLIS Percentages'!F:F,MATCH($H:$H&amp;" "&amp;$F:$F,'[1]ATLIS Percentages'!$A:$A,0)))</f>
        <v>0</v>
      </c>
      <c r="J382" s="31">
        <f t="shared" si="27"/>
        <v>0</v>
      </c>
      <c r="K382" s="31">
        <f t="shared" si="28"/>
        <v>0</v>
      </c>
      <c r="L382" s="31">
        <f>INDEX('[1]IGT Calculation_1stHalf'!J:J,MATCH($B:$B&amp;"-"&amp;$H:$H&amp;"-"&amp;$F:$F&amp;"-"&amp;$G:$G,'[1]IGT Calculation_1stHalf'!A:A,0))</f>
        <v>0</v>
      </c>
      <c r="M382" s="31">
        <f>INDEX('[1]IGT Calculation_1stHalf'!K:K,MATCH(B:B&amp;"-"&amp;H:H&amp;"-"&amp;F:F&amp;"-"&amp;G:G,'[1]IGT Calculation_1stHalf'!A:A,0))</f>
        <v>0</v>
      </c>
      <c r="N382" s="37">
        <f t="shared" si="29"/>
        <v>0</v>
      </c>
      <c r="O382" s="38">
        <f t="shared" si="30"/>
        <v>0</v>
      </c>
    </row>
    <row r="383" spans="1:15" x14ac:dyDescent="0.25">
      <c r="A383" t="str">
        <f t="shared" si="26"/>
        <v>8T-State-Owned Non-IMD-Jefferson-STAR+PLUS</v>
      </c>
      <c r="B383" s="4" t="s">
        <v>27</v>
      </c>
      <c r="C383" t="str">
        <f>INDEX('[1]Forecasting Data'!$C$1:$C$1321,MATCH(B:B,'[1]Forecasting Data'!$B$1:$B$1321,0))</f>
        <v>Molina Healthcare of Texas</v>
      </c>
      <c r="D383" s="28">
        <v>170571811.50883949</v>
      </c>
      <c r="E383" t="str">
        <f>INDEX('[1]Forecasting Data'!$F$1:$F$1321,MATCH(B:B,'[1]Forecasting Data'!$B$1:$B$1321,0))</f>
        <v>Molina Healthcare of Texas</v>
      </c>
      <c r="F383" t="str">
        <f>INDEX('[1]Forecasting Data'!$G$1:$G$1321,MATCH(B:B,'[1]Forecasting Data'!$B$1:$B$1321,0))</f>
        <v>Jefferson</v>
      </c>
      <c r="G383" t="str">
        <f>INDEX('[1]Forecasting Data'!$H$1:$H$1321,MATCH(B:B,'[1]Forecasting Data'!$B$1:$B$1321,0))</f>
        <v>STAR+PLUS</v>
      </c>
      <c r="H383" t="s">
        <v>133</v>
      </c>
      <c r="I383" s="30">
        <f>_xlfn.IFS(G383="STAR Kids",INDEX('[1]ATLIS Percentages'!D:D,MATCH($H:$H&amp;" "&amp;$F:$F,'[1]ATLIS Percentages'!$A:$A,0)),
G383="STAR+PLUS",INDEX('[1]ATLIS Percentages'!E:E,MATCH($H:$H&amp;" "&amp;$F:$F,'[1]ATLIS Percentages'!$A:$A,0)),
G383="STAR",INDEX('[1]ATLIS Percentages'!F:F,MATCH($H:$H&amp;" "&amp;$F:$F,'[1]ATLIS Percentages'!$A:$A,0)))</f>
        <v>0</v>
      </c>
      <c r="J383" s="31">
        <f t="shared" si="27"/>
        <v>0</v>
      </c>
      <c r="K383" s="31">
        <f t="shared" si="28"/>
        <v>0</v>
      </c>
      <c r="L383" s="31">
        <f>INDEX('[1]IGT Calculation_1stHalf'!J:J,MATCH($B:$B&amp;"-"&amp;$H:$H&amp;"-"&amp;$F:$F&amp;"-"&amp;$G:$G,'[1]IGT Calculation_1stHalf'!A:A,0))</f>
        <v>0</v>
      </c>
      <c r="M383" s="31">
        <f>INDEX('[1]IGT Calculation_1stHalf'!K:K,MATCH(B:B&amp;"-"&amp;H:H&amp;"-"&amp;F:F&amp;"-"&amp;G:G,'[1]IGT Calculation_1stHalf'!A:A,0))</f>
        <v>0</v>
      </c>
      <c r="N383" s="37">
        <f t="shared" si="29"/>
        <v>0</v>
      </c>
      <c r="O383" s="38">
        <f t="shared" si="30"/>
        <v>0</v>
      </c>
    </row>
    <row r="384" spans="1:15" x14ac:dyDescent="0.25">
      <c r="A384" t="str">
        <f t="shared" si="26"/>
        <v>9F-State-Owned Non-IMD-DALLAS-STAR+PLUS</v>
      </c>
      <c r="B384" s="4" t="s">
        <v>96</v>
      </c>
      <c r="C384" t="str">
        <f>INDEX('[1]Forecasting Data'!$C$1:$C$1321,MATCH(B:B,'[1]Forecasting Data'!$B$1:$B$1321,0))</f>
        <v>Molina Healthcare of Texas</v>
      </c>
      <c r="D384" s="28">
        <v>726631295.57663906</v>
      </c>
      <c r="E384" t="str">
        <f>INDEX('[1]Forecasting Data'!$F$1:$F$1321,MATCH(B:B,'[1]Forecasting Data'!$B$1:$B$1321,0))</f>
        <v>Molina Healthcare of Texas</v>
      </c>
      <c r="F384" t="str">
        <f>INDEX('[1]Forecasting Data'!$G$1:$G$1321,MATCH(B:B,'[1]Forecasting Data'!$B$1:$B$1321,0))</f>
        <v>DALLAS</v>
      </c>
      <c r="G384" t="str">
        <f>INDEX('[1]Forecasting Data'!$H$1:$H$1321,MATCH(B:B,'[1]Forecasting Data'!$B$1:$B$1321,0))</f>
        <v>STAR+PLUS</v>
      </c>
      <c r="H384" t="s">
        <v>133</v>
      </c>
      <c r="I384" s="30">
        <f>_xlfn.IFS(G384="STAR Kids",INDEX('[1]ATLIS Percentages'!D:D,MATCH($H:$H&amp;" "&amp;$F:$F,'[1]ATLIS Percentages'!$A:$A,0)),
G384="STAR+PLUS",INDEX('[1]ATLIS Percentages'!E:E,MATCH($H:$H&amp;" "&amp;$F:$F,'[1]ATLIS Percentages'!$A:$A,0)),
G384="STAR",INDEX('[1]ATLIS Percentages'!F:F,MATCH($H:$H&amp;" "&amp;$F:$F,'[1]ATLIS Percentages'!$A:$A,0)))</f>
        <v>2.7114431527233019E-2</v>
      </c>
      <c r="J384" s="31">
        <f t="shared" si="27"/>
        <v>19702194.510000002</v>
      </c>
      <c r="K384" s="31">
        <f t="shared" si="28"/>
        <v>8509220.1899999995</v>
      </c>
      <c r="L384" s="31">
        <f>INDEX('[1]IGT Calculation_1stHalf'!J:J,MATCH($B:$B&amp;"-"&amp;$H:$H&amp;"-"&amp;$F:$F&amp;"-"&amp;$G:$G,'[1]IGT Calculation_1stHalf'!A:A,0))</f>
        <v>10064038.869999999</v>
      </c>
      <c r="M384" s="31">
        <f>INDEX('[1]IGT Calculation_1stHalf'!K:K,MATCH(B:B&amp;"-"&amp;H:H&amp;"-"&amp;F:F&amp;"-"&amp;G:G,'[1]IGT Calculation_1stHalf'!A:A,0))</f>
        <v>4346577.88</v>
      </c>
      <c r="N384" s="37">
        <f t="shared" si="29"/>
        <v>9638155.6400000006</v>
      </c>
      <c r="O384" s="38">
        <f t="shared" si="30"/>
        <v>4162642.32</v>
      </c>
    </row>
    <row r="385" spans="1:15" x14ac:dyDescent="0.25">
      <c r="A385" t="str">
        <f t="shared" si="26"/>
        <v>9H-State-Owned Non-IMD-DALLAS-STAR+PLUS</v>
      </c>
      <c r="B385" s="4" t="s">
        <v>74</v>
      </c>
      <c r="C385" t="str">
        <f>INDEX('[1]Forecasting Data'!$C$1:$C$1321,MATCH(B:B,'[1]Forecasting Data'!$B$1:$B$1321,0))</f>
        <v>Superior Health Plan</v>
      </c>
      <c r="D385" s="28">
        <v>555596540.30856943</v>
      </c>
      <c r="E385" t="str">
        <f>INDEX('[1]Forecasting Data'!$F$1:$F$1321,MATCH(B:B,'[1]Forecasting Data'!$B$1:$B$1321,0))</f>
        <v>Superior Health Plan</v>
      </c>
      <c r="F385" t="str">
        <f>INDEX('[1]Forecasting Data'!$G$1:$G$1321,MATCH(B:B,'[1]Forecasting Data'!$B$1:$B$1321,0))</f>
        <v>DALLAS</v>
      </c>
      <c r="G385" t="str">
        <f>INDEX('[1]Forecasting Data'!$H$1:$H$1321,MATCH(B:B,'[1]Forecasting Data'!$B$1:$B$1321,0))</f>
        <v>STAR+PLUS</v>
      </c>
      <c r="H385" t="s">
        <v>133</v>
      </c>
      <c r="I385" s="30">
        <f>_xlfn.IFS(G385="STAR Kids",INDEX('[1]ATLIS Percentages'!D:D,MATCH($H:$H&amp;" "&amp;$F:$F,'[1]ATLIS Percentages'!$A:$A,0)),
G385="STAR+PLUS",INDEX('[1]ATLIS Percentages'!E:E,MATCH($H:$H&amp;" "&amp;$F:$F,'[1]ATLIS Percentages'!$A:$A,0)),
G385="STAR",INDEX('[1]ATLIS Percentages'!F:F,MATCH($H:$H&amp;" "&amp;$F:$F,'[1]ATLIS Percentages'!$A:$A,0)))</f>
        <v>2.7114431527233019E-2</v>
      </c>
      <c r="J385" s="31">
        <f t="shared" si="27"/>
        <v>15064684.35</v>
      </c>
      <c r="K385" s="31">
        <f t="shared" si="28"/>
        <v>6506316.6500000004</v>
      </c>
      <c r="L385" s="31">
        <f>INDEX('[1]IGT Calculation_1stHalf'!J:J,MATCH($B:$B&amp;"-"&amp;$H:$H&amp;"-"&amp;$F:$F&amp;"-"&amp;$G:$G,'[1]IGT Calculation_1stHalf'!A:A,0))</f>
        <v>8055948.7300000004</v>
      </c>
      <c r="M385" s="31">
        <f>INDEX('[1]IGT Calculation_1stHalf'!K:K,MATCH(B:B&amp;"-"&amp;H:H&amp;"-"&amp;F:F&amp;"-"&amp;G:G,'[1]IGT Calculation_1stHalf'!A:A,0))</f>
        <v>3479299.81</v>
      </c>
      <c r="N385" s="37">
        <f t="shared" si="29"/>
        <v>7008735.6200000001</v>
      </c>
      <c r="O385" s="38">
        <f t="shared" si="30"/>
        <v>3027016.84</v>
      </c>
    </row>
    <row r="386" spans="1:15" x14ac:dyDescent="0.25">
      <c r="A386" t="str">
        <f t="shared" si="26"/>
        <v>C1-State-Owned Non-IMD-MRSA Central-STAR</v>
      </c>
      <c r="B386" s="4" t="s">
        <v>101</v>
      </c>
      <c r="C386" t="str">
        <f>INDEX('[1]Forecasting Data'!$C$1:$C$1321,MATCH(B:B,'[1]Forecasting Data'!$B$1:$B$1321,0))</f>
        <v>Wellpoint</v>
      </c>
      <c r="D386" s="28">
        <v>36135500.270875446</v>
      </c>
      <c r="E386" t="str">
        <f>INDEX('[1]Forecasting Data'!$F$1:$F$1321,MATCH(B:B,'[1]Forecasting Data'!$B$1:$B$1321,0))</f>
        <v>Wellpoint</v>
      </c>
      <c r="F386" t="str">
        <f>INDEX('[1]Forecasting Data'!$G$1:$G$1321,MATCH(B:B,'[1]Forecasting Data'!$B$1:$B$1321,0))</f>
        <v>MRSA Central</v>
      </c>
      <c r="G386" t="str">
        <f>INDEX('[1]Forecasting Data'!$H$1:$H$1321,MATCH(B:B,'[1]Forecasting Data'!$B$1:$B$1321,0))</f>
        <v>STAR</v>
      </c>
      <c r="H386" t="s">
        <v>133</v>
      </c>
      <c r="I386" s="30">
        <f>_xlfn.IFS(G386="STAR Kids",INDEX('[1]ATLIS Percentages'!D:D,MATCH($H:$H&amp;" "&amp;$F:$F,'[1]ATLIS Percentages'!$A:$A,0)),
G386="STAR+PLUS",INDEX('[1]ATLIS Percentages'!E:E,MATCH($H:$H&amp;" "&amp;$F:$F,'[1]ATLIS Percentages'!$A:$A,0)),
G386="STAR",INDEX('[1]ATLIS Percentages'!F:F,MATCH($H:$H&amp;" "&amp;$F:$F,'[1]ATLIS Percentages'!$A:$A,0)))</f>
        <v>0</v>
      </c>
      <c r="J386" s="31">
        <f t="shared" si="27"/>
        <v>0</v>
      </c>
      <c r="K386" s="31">
        <f t="shared" si="28"/>
        <v>0</v>
      </c>
      <c r="L386" s="31">
        <f>INDEX('[1]IGT Calculation_1stHalf'!J:J,MATCH($B:$B&amp;"-"&amp;$H:$H&amp;"-"&amp;$F:$F&amp;"-"&amp;$G:$G,'[1]IGT Calculation_1stHalf'!A:A,0))</f>
        <v>0</v>
      </c>
      <c r="M386" s="31">
        <f>INDEX('[1]IGT Calculation_1stHalf'!K:K,MATCH(B:B&amp;"-"&amp;H:H&amp;"-"&amp;F:F&amp;"-"&amp;G:G,'[1]IGT Calculation_1stHalf'!A:A,0))</f>
        <v>0</v>
      </c>
      <c r="N386" s="37">
        <f t="shared" si="29"/>
        <v>0</v>
      </c>
      <c r="O386" s="38">
        <f t="shared" si="30"/>
        <v>0</v>
      </c>
    </row>
    <row r="387" spans="1:15" x14ac:dyDescent="0.25">
      <c r="A387" t="str">
        <f t="shared" si="26"/>
        <v>C2-State-Owned Non-IMD-MRSA Central-STAR</v>
      </c>
      <c r="B387" s="4" t="s">
        <v>17</v>
      </c>
      <c r="C387" t="str">
        <f>INDEX('[1]Forecasting Data'!$C$1:$C$1321,MATCH(B:B,'[1]Forecasting Data'!$B$1:$B$1321,0))</f>
        <v>Superior Health Plan</v>
      </c>
      <c r="D387" s="28">
        <v>243925411.13753268</v>
      </c>
      <c r="E387" t="str">
        <f>INDEX('[1]Forecasting Data'!$F$1:$F$1321,MATCH(B:B,'[1]Forecasting Data'!$B$1:$B$1321,0))</f>
        <v>Superior Health Plan</v>
      </c>
      <c r="F387" t="str">
        <f>INDEX('[1]Forecasting Data'!$G$1:$G$1321,MATCH(B:B,'[1]Forecasting Data'!$B$1:$B$1321,0))</f>
        <v>MRSA Central</v>
      </c>
      <c r="G387" t="str">
        <f>INDEX('[1]Forecasting Data'!$H$1:$H$1321,MATCH(B:B,'[1]Forecasting Data'!$B$1:$B$1321,0))</f>
        <v>STAR</v>
      </c>
      <c r="H387" t="s">
        <v>133</v>
      </c>
      <c r="I387" s="30">
        <f>_xlfn.IFS(G387="STAR Kids",INDEX('[1]ATLIS Percentages'!D:D,MATCH($H:$H&amp;" "&amp;$F:$F,'[1]ATLIS Percentages'!$A:$A,0)),
G387="STAR+PLUS",INDEX('[1]ATLIS Percentages'!E:E,MATCH($H:$H&amp;" "&amp;$F:$F,'[1]ATLIS Percentages'!$A:$A,0)),
G387="STAR",INDEX('[1]ATLIS Percentages'!F:F,MATCH($H:$H&amp;" "&amp;$F:$F,'[1]ATLIS Percentages'!$A:$A,0)))</f>
        <v>0</v>
      </c>
      <c r="J387" s="31">
        <f t="shared" si="27"/>
        <v>0</v>
      </c>
      <c r="K387" s="31">
        <f t="shared" si="28"/>
        <v>0</v>
      </c>
      <c r="L387" s="31">
        <f>INDEX('[1]IGT Calculation_1stHalf'!J:J,MATCH($B:$B&amp;"-"&amp;$H:$H&amp;"-"&amp;$F:$F&amp;"-"&amp;$G:$G,'[1]IGT Calculation_1stHalf'!A:A,0))</f>
        <v>0</v>
      </c>
      <c r="M387" s="31">
        <f>INDEX('[1]IGT Calculation_1stHalf'!K:K,MATCH(B:B&amp;"-"&amp;H:H&amp;"-"&amp;F:F&amp;"-"&amp;G:G,'[1]IGT Calculation_1stHalf'!A:A,0))</f>
        <v>0</v>
      </c>
      <c r="N387" s="37">
        <f t="shared" si="29"/>
        <v>0</v>
      </c>
      <c r="O387" s="38">
        <f t="shared" si="30"/>
        <v>0</v>
      </c>
    </row>
    <row r="388" spans="1:15" x14ac:dyDescent="0.25">
      <c r="A388" t="str">
        <f t="shared" si="26"/>
        <v>C3-State-Owned Non-IMD-MRSA Central-STAR</v>
      </c>
      <c r="B388" s="4" t="s">
        <v>36</v>
      </c>
      <c r="C388" t="str">
        <f>INDEX('[1]Forecasting Data'!$C$1:$C$1321,MATCH(B:B,'[1]Forecasting Data'!$B$1:$B$1321,0))</f>
        <v>RightCare from Scott and White Health Plan</v>
      </c>
      <c r="D388" s="28">
        <v>130808144.27970466</v>
      </c>
      <c r="E388" t="str">
        <f>INDEX('[1]Forecasting Data'!$F$1:$F$1321,MATCH(B:B,'[1]Forecasting Data'!$B$1:$B$1321,0))</f>
        <v>RightCare from Scott and White Health Plan</v>
      </c>
      <c r="F388" t="str">
        <f>INDEX('[1]Forecasting Data'!$G$1:$G$1321,MATCH(B:B,'[1]Forecasting Data'!$B$1:$B$1321,0))</f>
        <v>MRSA Central</v>
      </c>
      <c r="G388" t="str">
        <f>INDEX('[1]Forecasting Data'!$H$1:$H$1321,MATCH(B:B,'[1]Forecasting Data'!$B$1:$B$1321,0))</f>
        <v>STAR</v>
      </c>
      <c r="H388" t="s">
        <v>133</v>
      </c>
      <c r="I388" s="30">
        <f>_xlfn.IFS(G388="STAR Kids",INDEX('[1]ATLIS Percentages'!D:D,MATCH($H:$H&amp;" "&amp;$F:$F,'[1]ATLIS Percentages'!$A:$A,0)),
G388="STAR+PLUS",INDEX('[1]ATLIS Percentages'!E:E,MATCH($H:$H&amp;" "&amp;$F:$F,'[1]ATLIS Percentages'!$A:$A,0)),
G388="STAR",INDEX('[1]ATLIS Percentages'!F:F,MATCH($H:$H&amp;" "&amp;$F:$F,'[1]ATLIS Percentages'!$A:$A,0)))</f>
        <v>0</v>
      </c>
      <c r="J388" s="31">
        <f t="shared" si="27"/>
        <v>0</v>
      </c>
      <c r="K388" s="31">
        <f t="shared" si="28"/>
        <v>0</v>
      </c>
      <c r="L388" s="31">
        <f>INDEX('[1]IGT Calculation_1stHalf'!J:J,MATCH($B:$B&amp;"-"&amp;$H:$H&amp;"-"&amp;$F:$F&amp;"-"&amp;$G:$G,'[1]IGT Calculation_1stHalf'!A:A,0))</f>
        <v>0</v>
      </c>
      <c r="M388" s="31">
        <f>INDEX('[1]IGT Calculation_1stHalf'!K:K,MATCH(B:B&amp;"-"&amp;H:H&amp;"-"&amp;F:F&amp;"-"&amp;G:G,'[1]IGT Calculation_1stHalf'!A:A,0))</f>
        <v>0</v>
      </c>
      <c r="N388" s="37">
        <f t="shared" si="29"/>
        <v>0</v>
      </c>
      <c r="O388" s="38">
        <f t="shared" si="30"/>
        <v>0</v>
      </c>
    </row>
    <row r="389" spans="1:15" x14ac:dyDescent="0.25">
      <c r="A389" t="str">
        <f t="shared" ref="A389:A443" si="31">_xlfn.CONCAT(B389,"-",H389,"-",F389,"-",G389)</f>
        <v>C4-State-Owned Non-IMD-MRSA Central-STAR+PLUS</v>
      </c>
      <c r="B389" s="4" t="s">
        <v>34</v>
      </c>
      <c r="C389" t="str">
        <f>INDEX('[1]Forecasting Data'!$C$1:$C$1321,MATCH(B:B,'[1]Forecasting Data'!$B$1:$B$1321,0))</f>
        <v>Superior Health Plan</v>
      </c>
      <c r="D389" s="28">
        <v>272244210.99043924</v>
      </c>
      <c r="E389" t="str">
        <f>INDEX('[1]Forecasting Data'!$F$1:$F$1321,MATCH(B:B,'[1]Forecasting Data'!$B$1:$B$1321,0))</f>
        <v>Superior Health Plan</v>
      </c>
      <c r="F389" t="str">
        <f>INDEX('[1]Forecasting Data'!$G$1:$G$1321,MATCH(B:B,'[1]Forecasting Data'!$B$1:$B$1321,0))</f>
        <v>MRSA Central</v>
      </c>
      <c r="G389" t="str">
        <f>INDEX('[1]Forecasting Data'!$H$1:$H$1321,MATCH(B:B,'[1]Forecasting Data'!$B$1:$B$1321,0))</f>
        <v>STAR+PLUS</v>
      </c>
      <c r="H389" t="s">
        <v>133</v>
      </c>
      <c r="I389" s="30">
        <f>_xlfn.IFS(G389="STAR Kids",INDEX('[1]ATLIS Percentages'!D:D,MATCH($H:$H&amp;" "&amp;$F:$F,'[1]ATLIS Percentages'!$A:$A,0)),
G389="STAR+PLUS",INDEX('[1]ATLIS Percentages'!E:E,MATCH($H:$H&amp;" "&amp;$F:$F,'[1]ATLIS Percentages'!$A:$A,0)),
G389="STAR",INDEX('[1]ATLIS Percentages'!F:F,MATCH($H:$H&amp;" "&amp;$F:$F,'[1]ATLIS Percentages'!$A:$A,0)))</f>
        <v>0</v>
      </c>
      <c r="J389" s="31">
        <f t="shared" ref="J389:J443" si="32">ROUND(D389*I389,2)</f>
        <v>0</v>
      </c>
      <c r="K389" s="31">
        <f t="shared" ref="K389:K443" si="33">ROUND(J389*$K$1*1.08,2)</f>
        <v>0</v>
      </c>
      <c r="L389" s="31">
        <f>INDEX('[1]IGT Calculation_1stHalf'!J:J,MATCH($B:$B&amp;"-"&amp;$H:$H&amp;"-"&amp;$F:$F&amp;"-"&amp;$G:$G,'[1]IGT Calculation_1stHalf'!A:A,0))</f>
        <v>0</v>
      </c>
      <c r="M389" s="31">
        <f>INDEX('[1]IGT Calculation_1stHalf'!K:K,MATCH(B:B&amp;"-"&amp;H:H&amp;"-"&amp;F:F&amp;"-"&amp;G:G,'[1]IGT Calculation_1stHalf'!A:A,0))</f>
        <v>0</v>
      </c>
      <c r="N389" s="37">
        <f t="shared" ref="N389:N443" si="34">ROUND(J389-L389,2)</f>
        <v>0</v>
      </c>
      <c r="O389" s="38">
        <f t="shared" ref="O389:O443" si="35">ROUND(N389*$K$1*1.08,2)</f>
        <v>0</v>
      </c>
    </row>
    <row r="390" spans="1:15" x14ac:dyDescent="0.25">
      <c r="A390" t="str">
        <f t="shared" si="31"/>
        <v>C5-State-Owned Non-IMD-MRSA Central-STAR+PLUS</v>
      </c>
      <c r="B390" s="4" t="s">
        <v>83</v>
      </c>
      <c r="C390" t="str">
        <f>INDEX('[1]Forecasting Data'!$C$1:$C$1321,MATCH(B:B,'[1]Forecasting Data'!$B$1:$B$1321,0))</f>
        <v>UnitedHealthCare Community Plan</v>
      </c>
      <c r="D390" s="28">
        <v>289389476.88540822</v>
      </c>
      <c r="E390" t="str">
        <f>INDEX('[1]Forecasting Data'!$F$1:$F$1321,MATCH(B:B,'[1]Forecasting Data'!$B$1:$B$1321,0))</f>
        <v>UnitedHealthCare Community Plan</v>
      </c>
      <c r="F390" t="str">
        <f>INDEX('[1]Forecasting Data'!$G$1:$G$1321,MATCH(B:B,'[1]Forecasting Data'!$B$1:$B$1321,0))</f>
        <v>MRSA Central</v>
      </c>
      <c r="G390" t="str">
        <f>INDEX('[1]Forecasting Data'!$H$1:$H$1321,MATCH(B:B,'[1]Forecasting Data'!$B$1:$B$1321,0))</f>
        <v>STAR+PLUS</v>
      </c>
      <c r="H390" t="s">
        <v>133</v>
      </c>
      <c r="I390" s="30">
        <f>_xlfn.IFS(G390="STAR Kids",INDEX('[1]ATLIS Percentages'!D:D,MATCH($H:$H&amp;" "&amp;$F:$F,'[1]ATLIS Percentages'!$A:$A,0)),
G390="STAR+PLUS",INDEX('[1]ATLIS Percentages'!E:E,MATCH($H:$H&amp;" "&amp;$F:$F,'[1]ATLIS Percentages'!$A:$A,0)),
G390="STAR",INDEX('[1]ATLIS Percentages'!F:F,MATCH($H:$H&amp;" "&amp;$F:$F,'[1]ATLIS Percentages'!$A:$A,0)))</f>
        <v>0</v>
      </c>
      <c r="J390" s="31">
        <f t="shared" si="32"/>
        <v>0</v>
      </c>
      <c r="K390" s="31">
        <f t="shared" si="33"/>
        <v>0</v>
      </c>
      <c r="L390" s="31">
        <f>INDEX('[1]IGT Calculation_1stHalf'!J:J,MATCH($B:$B&amp;"-"&amp;$H:$H&amp;"-"&amp;$F:$F&amp;"-"&amp;$G:$G,'[1]IGT Calculation_1stHalf'!A:A,0))</f>
        <v>0</v>
      </c>
      <c r="M390" s="31">
        <f>INDEX('[1]IGT Calculation_1stHalf'!K:K,MATCH(B:B&amp;"-"&amp;H:H&amp;"-"&amp;F:F&amp;"-"&amp;G:G,'[1]IGT Calculation_1stHalf'!A:A,0))</f>
        <v>0</v>
      </c>
      <c r="N390" s="37">
        <f t="shared" si="34"/>
        <v>0</v>
      </c>
      <c r="O390" s="38">
        <f t="shared" si="35"/>
        <v>0</v>
      </c>
    </row>
    <row r="391" spans="1:15" x14ac:dyDescent="0.25">
      <c r="A391" t="str">
        <f t="shared" si="31"/>
        <v>H1-State-Owned Non-IMD-Hidalgo-STAR</v>
      </c>
      <c r="B391" s="4" t="s">
        <v>98</v>
      </c>
      <c r="C391" t="str">
        <f>INDEX('[1]Forecasting Data'!$C$1:$C$1321,MATCH(B:B,'[1]Forecasting Data'!$B$1:$B$1321,0))</f>
        <v>UnitedHealthCare Community Plan</v>
      </c>
      <c r="D391" s="28">
        <v>134042872.25290932</v>
      </c>
      <c r="E391" t="str">
        <f>INDEX('[1]Forecasting Data'!$F$1:$F$1321,MATCH(B:B,'[1]Forecasting Data'!$B$1:$B$1321,0))</f>
        <v>UnitedHealthCare Community Plan</v>
      </c>
      <c r="F391" t="str">
        <f>INDEX('[1]Forecasting Data'!$G$1:$G$1321,MATCH(B:B,'[1]Forecasting Data'!$B$1:$B$1321,0))</f>
        <v>Hidalgo</v>
      </c>
      <c r="G391" t="str">
        <f>INDEX('[1]Forecasting Data'!$H$1:$H$1321,MATCH(B:B,'[1]Forecasting Data'!$B$1:$B$1321,0))</f>
        <v>STAR</v>
      </c>
      <c r="H391" t="s">
        <v>133</v>
      </c>
      <c r="I391" s="30">
        <f>_xlfn.IFS(G391="STAR Kids",INDEX('[1]ATLIS Percentages'!D:D,MATCH($H:$H&amp;" "&amp;$F:$F,'[1]ATLIS Percentages'!$A:$A,0)),
G391="STAR+PLUS",INDEX('[1]ATLIS Percentages'!E:E,MATCH($H:$H&amp;" "&amp;$F:$F,'[1]ATLIS Percentages'!$A:$A,0)),
G391="STAR",INDEX('[1]ATLIS Percentages'!F:F,MATCH($H:$H&amp;" "&amp;$F:$F,'[1]ATLIS Percentages'!$A:$A,0)))</f>
        <v>0</v>
      </c>
      <c r="J391" s="31">
        <f t="shared" si="32"/>
        <v>0</v>
      </c>
      <c r="K391" s="31">
        <f t="shared" si="33"/>
        <v>0</v>
      </c>
      <c r="L391" s="31">
        <f>INDEX('[1]IGT Calculation_1stHalf'!J:J,MATCH($B:$B&amp;"-"&amp;$H:$H&amp;"-"&amp;$F:$F&amp;"-"&amp;$G:$G,'[1]IGT Calculation_1stHalf'!A:A,0))</f>
        <v>0</v>
      </c>
      <c r="M391" s="31">
        <f>INDEX('[1]IGT Calculation_1stHalf'!K:K,MATCH(B:B&amp;"-"&amp;H:H&amp;"-"&amp;F:F&amp;"-"&amp;G:G,'[1]IGT Calculation_1stHalf'!A:A,0))</f>
        <v>0</v>
      </c>
      <c r="N391" s="37">
        <f t="shared" si="34"/>
        <v>0</v>
      </c>
      <c r="O391" s="38">
        <f t="shared" si="35"/>
        <v>0</v>
      </c>
    </row>
    <row r="392" spans="1:15" x14ac:dyDescent="0.25">
      <c r="A392" t="str">
        <f t="shared" si="31"/>
        <v>H2-State-Owned Non-IMD-Hidalgo-STAR</v>
      </c>
      <c r="B392" s="4" t="s">
        <v>79</v>
      </c>
      <c r="C392" t="str">
        <f>INDEX('[1]Forecasting Data'!$C$1:$C$1321,MATCH(B:B,'[1]Forecasting Data'!$B$1:$B$1321,0))</f>
        <v>Superior Health Plan</v>
      </c>
      <c r="D392" s="28">
        <v>508382541.51282746</v>
      </c>
      <c r="E392" t="str">
        <f>INDEX('[1]Forecasting Data'!$F$1:$F$1321,MATCH(B:B,'[1]Forecasting Data'!$B$1:$B$1321,0))</f>
        <v>Superior Health Plan</v>
      </c>
      <c r="F392" t="str">
        <f>INDEX('[1]Forecasting Data'!$G$1:$G$1321,MATCH(B:B,'[1]Forecasting Data'!$B$1:$B$1321,0))</f>
        <v>Hidalgo</v>
      </c>
      <c r="G392" t="str">
        <f>INDEX('[1]Forecasting Data'!$H$1:$H$1321,MATCH(B:B,'[1]Forecasting Data'!$B$1:$B$1321,0))</f>
        <v>STAR</v>
      </c>
      <c r="H392" t="s">
        <v>133</v>
      </c>
      <c r="I392" s="30">
        <f>_xlfn.IFS(G392="STAR Kids",INDEX('[1]ATLIS Percentages'!D:D,MATCH($H:$H&amp;" "&amp;$F:$F,'[1]ATLIS Percentages'!$A:$A,0)),
G392="STAR+PLUS",INDEX('[1]ATLIS Percentages'!E:E,MATCH($H:$H&amp;" "&amp;$F:$F,'[1]ATLIS Percentages'!$A:$A,0)),
G392="STAR",INDEX('[1]ATLIS Percentages'!F:F,MATCH($H:$H&amp;" "&amp;$F:$F,'[1]ATLIS Percentages'!$A:$A,0)))</f>
        <v>0</v>
      </c>
      <c r="J392" s="31">
        <f t="shared" si="32"/>
        <v>0</v>
      </c>
      <c r="K392" s="31">
        <f t="shared" si="33"/>
        <v>0</v>
      </c>
      <c r="L392" s="31">
        <f>INDEX('[1]IGT Calculation_1stHalf'!J:J,MATCH($B:$B&amp;"-"&amp;$H:$H&amp;"-"&amp;$F:$F&amp;"-"&amp;$G:$G,'[1]IGT Calculation_1stHalf'!A:A,0))</f>
        <v>0</v>
      </c>
      <c r="M392" s="31">
        <f>INDEX('[1]IGT Calculation_1stHalf'!K:K,MATCH(B:B&amp;"-"&amp;H:H&amp;"-"&amp;F:F&amp;"-"&amp;G:G,'[1]IGT Calculation_1stHalf'!A:A,0))</f>
        <v>0</v>
      </c>
      <c r="N392" s="37">
        <f t="shared" si="34"/>
        <v>0</v>
      </c>
      <c r="O392" s="38">
        <f t="shared" si="35"/>
        <v>0</v>
      </c>
    </row>
    <row r="393" spans="1:15" x14ac:dyDescent="0.25">
      <c r="A393" t="str">
        <f t="shared" si="31"/>
        <v>H3-State-Owned Non-IMD-Hidalgo-STAR</v>
      </c>
      <c r="B393" s="4" t="s">
        <v>65</v>
      </c>
      <c r="C393" t="str">
        <f>INDEX('[1]Forecasting Data'!$C$1:$C$1321,MATCH(B:B,'[1]Forecasting Data'!$B$1:$B$1321,0))</f>
        <v>Molina Healthcare of Texas</v>
      </c>
      <c r="D393" s="28">
        <v>116743009.00649284</v>
      </c>
      <c r="E393" t="str">
        <f>INDEX('[1]Forecasting Data'!$F$1:$F$1321,MATCH(B:B,'[1]Forecasting Data'!$B$1:$B$1321,0))</f>
        <v>Molina Healthcare of Texas</v>
      </c>
      <c r="F393" t="str">
        <f>INDEX('[1]Forecasting Data'!$G$1:$G$1321,MATCH(B:B,'[1]Forecasting Data'!$B$1:$B$1321,0))</f>
        <v>Hidalgo</v>
      </c>
      <c r="G393" t="str">
        <f>INDEX('[1]Forecasting Data'!$H$1:$H$1321,MATCH(B:B,'[1]Forecasting Data'!$B$1:$B$1321,0))</f>
        <v>STAR</v>
      </c>
      <c r="H393" t="s">
        <v>133</v>
      </c>
      <c r="I393" s="30">
        <f>_xlfn.IFS(G393="STAR Kids",INDEX('[1]ATLIS Percentages'!D:D,MATCH($H:$H&amp;" "&amp;$F:$F,'[1]ATLIS Percentages'!$A:$A,0)),
G393="STAR+PLUS",INDEX('[1]ATLIS Percentages'!E:E,MATCH($H:$H&amp;" "&amp;$F:$F,'[1]ATLIS Percentages'!$A:$A,0)),
G393="STAR",INDEX('[1]ATLIS Percentages'!F:F,MATCH($H:$H&amp;" "&amp;$F:$F,'[1]ATLIS Percentages'!$A:$A,0)))</f>
        <v>0</v>
      </c>
      <c r="J393" s="31">
        <f t="shared" si="32"/>
        <v>0</v>
      </c>
      <c r="K393" s="31">
        <f t="shared" si="33"/>
        <v>0</v>
      </c>
      <c r="L393" s="31">
        <f>INDEX('[1]IGT Calculation_1stHalf'!J:J,MATCH($B:$B&amp;"-"&amp;$H:$H&amp;"-"&amp;$F:$F&amp;"-"&amp;$G:$G,'[1]IGT Calculation_1stHalf'!A:A,0))</f>
        <v>0</v>
      </c>
      <c r="M393" s="31">
        <f>INDEX('[1]IGT Calculation_1stHalf'!K:K,MATCH(B:B&amp;"-"&amp;H:H&amp;"-"&amp;F:F&amp;"-"&amp;G:G,'[1]IGT Calculation_1stHalf'!A:A,0))</f>
        <v>0</v>
      </c>
      <c r="N393" s="37">
        <f t="shared" si="34"/>
        <v>0</v>
      </c>
      <c r="O393" s="38">
        <f t="shared" si="35"/>
        <v>0</v>
      </c>
    </row>
    <row r="394" spans="1:15" x14ac:dyDescent="0.25">
      <c r="A394" t="str">
        <f t="shared" si="31"/>
        <v>H4-State-Owned Non-IMD-Hidalgo-STAR</v>
      </c>
      <c r="B394" s="4" t="s">
        <v>81</v>
      </c>
      <c r="C394" t="str">
        <f>INDEX('[1]Forecasting Data'!$C$1:$C$1321,MATCH(B:B,'[1]Forecasting Data'!$B$1:$B$1321,0))</f>
        <v>Driscoll Children's Health Plan</v>
      </c>
      <c r="D394" s="28">
        <v>393432251.67237103</v>
      </c>
      <c r="E394" t="str">
        <f>INDEX('[1]Forecasting Data'!$F$1:$F$1321,MATCH(B:B,'[1]Forecasting Data'!$B$1:$B$1321,0))</f>
        <v>Driscoll Children's Health Plan</v>
      </c>
      <c r="F394" t="str">
        <f>INDEX('[1]Forecasting Data'!$G$1:$G$1321,MATCH(B:B,'[1]Forecasting Data'!$B$1:$B$1321,0))</f>
        <v>Hidalgo</v>
      </c>
      <c r="G394" t="str">
        <f>INDEX('[1]Forecasting Data'!$H$1:$H$1321,MATCH(B:B,'[1]Forecasting Data'!$B$1:$B$1321,0))</f>
        <v>STAR</v>
      </c>
      <c r="H394" t="s">
        <v>133</v>
      </c>
      <c r="I394" s="30">
        <f>_xlfn.IFS(G394="STAR Kids",INDEX('[1]ATLIS Percentages'!D:D,MATCH($H:$H&amp;" "&amp;$F:$F,'[1]ATLIS Percentages'!$A:$A,0)),
G394="STAR+PLUS",INDEX('[1]ATLIS Percentages'!E:E,MATCH($H:$H&amp;" "&amp;$F:$F,'[1]ATLIS Percentages'!$A:$A,0)),
G394="STAR",INDEX('[1]ATLIS Percentages'!F:F,MATCH($H:$H&amp;" "&amp;$F:$F,'[1]ATLIS Percentages'!$A:$A,0)))</f>
        <v>0</v>
      </c>
      <c r="J394" s="31">
        <f t="shared" si="32"/>
        <v>0</v>
      </c>
      <c r="K394" s="31">
        <f t="shared" si="33"/>
        <v>0</v>
      </c>
      <c r="L394" s="31">
        <f>INDEX('[1]IGT Calculation_1stHalf'!J:J,MATCH($B:$B&amp;"-"&amp;$H:$H&amp;"-"&amp;$F:$F&amp;"-"&amp;$G:$G,'[1]IGT Calculation_1stHalf'!A:A,0))</f>
        <v>0</v>
      </c>
      <c r="M394" s="31">
        <f>INDEX('[1]IGT Calculation_1stHalf'!K:K,MATCH(B:B&amp;"-"&amp;H:H&amp;"-"&amp;F:F&amp;"-"&amp;G:G,'[1]IGT Calculation_1stHalf'!A:A,0))</f>
        <v>0</v>
      </c>
      <c r="N394" s="37">
        <f t="shared" si="34"/>
        <v>0</v>
      </c>
      <c r="O394" s="38">
        <f t="shared" si="35"/>
        <v>0</v>
      </c>
    </row>
    <row r="395" spans="1:15" x14ac:dyDescent="0.25">
      <c r="A395" t="str">
        <f t="shared" si="31"/>
        <v>H5-State-Owned Non-IMD-Hidalgo-STAR+PLUS</v>
      </c>
      <c r="B395" s="4" t="s">
        <v>77</v>
      </c>
      <c r="C395" t="str">
        <f>INDEX('[1]Forecasting Data'!$C$1:$C$1321,MATCH(B:B,'[1]Forecasting Data'!$B$1:$B$1321,0))</f>
        <v>Superior Health Plan</v>
      </c>
      <c r="D395" s="28">
        <v>990594547.83890545</v>
      </c>
      <c r="E395" t="str">
        <f>INDEX('[1]Forecasting Data'!$F$1:$F$1321,MATCH(B:B,'[1]Forecasting Data'!$B$1:$B$1321,0))</f>
        <v>Superior Health Plan</v>
      </c>
      <c r="F395" t="str">
        <f>INDEX('[1]Forecasting Data'!$G$1:$G$1321,MATCH(B:B,'[1]Forecasting Data'!$B$1:$B$1321,0))</f>
        <v>Hidalgo</v>
      </c>
      <c r="G395" t="str">
        <f>INDEX('[1]Forecasting Data'!$H$1:$H$1321,MATCH(B:B,'[1]Forecasting Data'!$B$1:$B$1321,0))</f>
        <v>STAR+PLUS</v>
      </c>
      <c r="H395" t="s">
        <v>133</v>
      </c>
      <c r="I395" s="30">
        <f>_xlfn.IFS(G395="STAR Kids",INDEX('[1]ATLIS Percentages'!D:D,MATCH($H:$H&amp;" "&amp;$F:$F,'[1]ATLIS Percentages'!$A:$A,0)),
G395="STAR+PLUS",INDEX('[1]ATLIS Percentages'!E:E,MATCH($H:$H&amp;" "&amp;$F:$F,'[1]ATLIS Percentages'!$A:$A,0)),
G395="STAR",INDEX('[1]ATLIS Percentages'!F:F,MATCH($H:$H&amp;" "&amp;$F:$F,'[1]ATLIS Percentages'!$A:$A,0)))</f>
        <v>0</v>
      </c>
      <c r="J395" s="31">
        <f t="shared" si="32"/>
        <v>0</v>
      </c>
      <c r="K395" s="31">
        <f t="shared" si="33"/>
        <v>0</v>
      </c>
      <c r="L395" s="31">
        <f>INDEX('[1]IGT Calculation_1stHalf'!J:J,MATCH($B:$B&amp;"-"&amp;$H:$H&amp;"-"&amp;$F:$F&amp;"-"&amp;$G:$G,'[1]IGT Calculation_1stHalf'!A:A,0))</f>
        <v>0</v>
      </c>
      <c r="M395" s="31">
        <f>INDEX('[1]IGT Calculation_1stHalf'!K:K,MATCH(B:B&amp;"-"&amp;H:H&amp;"-"&amp;F:F&amp;"-"&amp;G:G,'[1]IGT Calculation_1stHalf'!A:A,0))</f>
        <v>0</v>
      </c>
      <c r="N395" s="37">
        <f t="shared" si="34"/>
        <v>0</v>
      </c>
      <c r="O395" s="38">
        <f t="shared" si="35"/>
        <v>0</v>
      </c>
    </row>
    <row r="396" spans="1:15" x14ac:dyDescent="0.25">
      <c r="A396" t="str">
        <f t="shared" si="31"/>
        <v>H6-State-Owned Non-IMD-Hidalgo-STAR+PLUS</v>
      </c>
      <c r="B396" s="4" t="s">
        <v>84</v>
      </c>
      <c r="C396" t="str">
        <f>INDEX('[1]Forecasting Data'!$C$1:$C$1321,MATCH(B:B,'[1]Forecasting Data'!$B$1:$B$1321,0))</f>
        <v>Molina Healthcare of Texas</v>
      </c>
      <c r="D396" s="28">
        <v>708250409.06864214</v>
      </c>
      <c r="E396" t="str">
        <f>INDEX('[1]Forecasting Data'!$F$1:$F$1321,MATCH(B:B,'[1]Forecasting Data'!$B$1:$B$1321,0))</f>
        <v>Molina Healthcare of Texas</v>
      </c>
      <c r="F396" t="str">
        <f>INDEX('[1]Forecasting Data'!$G$1:$G$1321,MATCH(B:B,'[1]Forecasting Data'!$B$1:$B$1321,0))</f>
        <v>Hidalgo</v>
      </c>
      <c r="G396" t="str">
        <f>INDEX('[1]Forecasting Data'!$H$1:$H$1321,MATCH(B:B,'[1]Forecasting Data'!$B$1:$B$1321,0))</f>
        <v>STAR+PLUS</v>
      </c>
      <c r="H396" t="s">
        <v>133</v>
      </c>
      <c r="I396" s="30">
        <f>_xlfn.IFS(G396="STAR Kids",INDEX('[1]ATLIS Percentages'!D:D,MATCH($H:$H&amp;" "&amp;$F:$F,'[1]ATLIS Percentages'!$A:$A,0)),
G396="STAR+PLUS",INDEX('[1]ATLIS Percentages'!E:E,MATCH($H:$H&amp;" "&amp;$F:$F,'[1]ATLIS Percentages'!$A:$A,0)),
G396="STAR",INDEX('[1]ATLIS Percentages'!F:F,MATCH($H:$H&amp;" "&amp;$F:$F,'[1]ATLIS Percentages'!$A:$A,0)))</f>
        <v>0</v>
      </c>
      <c r="J396" s="31">
        <f t="shared" si="32"/>
        <v>0</v>
      </c>
      <c r="K396" s="31">
        <f t="shared" si="33"/>
        <v>0</v>
      </c>
      <c r="L396" s="31">
        <f>INDEX('[1]IGT Calculation_1stHalf'!J:J,MATCH($B:$B&amp;"-"&amp;$H:$H&amp;"-"&amp;$F:$F&amp;"-"&amp;$G:$G,'[1]IGT Calculation_1stHalf'!A:A,0))</f>
        <v>0</v>
      </c>
      <c r="M396" s="31">
        <f>INDEX('[1]IGT Calculation_1stHalf'!K:K,MATCH(B:B&amp;"-"&amp;H:H&amp;"-"&amp;F:F&amp;"-"&amp;G:G,'[1]IGT Calculation_1stHalf'!A:A,0))</f>
        <v>0</v>
      </c>
      <c r="N396" s="37">
        <f t="shared" si="34"/>
        <v>0</v>
      </c>
      <c r="O396" s="38">
        <f t="shared" si="35"/>
        <v>0</v>
      </c>
    </row>
    <row r="397" spans="1:15" x14ac:dyDescent="0.25">
      <c r="A397" t="str">
        <f t="shared" si="31"/>
        <v>K1-State-Owned Non-IMD-Tarrant-STAR Kids</v>
      </c>
      <c r="B397" s="4" t="s">
        <v>112</v>
      </c>
      <c r="C397" t="str">
        <f>INDEX('[1]Forecasting Data'!$C$1:$C$1321,MATCH(B:B,'[1]Forecasting Data'!$B$1:$B$1321,0))</f>
        <v>AETNA</v>
      </c>
      <c r="D397" s="28">
        <v>114497976.54935698</v>
      </c>
      <c r="E397" t="str">
        <f>INDEX('[1]Forecasting Data'!$F$1:$F$1321,MATCH(B:B,'[1]Forecasting Data'!$B$1:$B$1321,0))</f>
        <v>AETNA</v>
      </c>
      <c r="F397" t="str">
        <f>INDEX('[1]Forecasting Data'!$G$1:$G$1321,MATCH(B:B,'[1]Forecasting Data'!$B$1:$B$1321,0))</f>
        <v>Tarrant</v>
      </c>
      <c r="G397" t="str">
        <f>INDEX('[1]Forecasting Data'!$H$1:$H$1321,MATCH(B:B,'[1]Forecasting Data'!$B$1:$B$1321,0))</f>
        <v>STAR Kids</v>
      </c>
      <c r="H397" t="s">
        <v>133</v>
      </c>
      <c r="I397" s="30">
        <f>_xlfn.IFS(G397="STAR Kids",INDEX('[1]ATLIS Percentages'!D:D,MATCH($H:$H&amp;" "&amp;$F:$F,'[1]ATLIS Percentages'!$A:$A,0)),
G397="STAR+PLUS",INDEX('[1]ATLIS Percentages'!E:E,MATCH($H:$H&amp;" "&amp;$F:$F,'[1]ATLIS Percentages'!$A:$A,0)),
G397="STAR",INDEX('[1]ATLIS Percentages'!F:F,MATCH($H:$H&amp;" "&amp;$F:$F,'[1]ATLIS Percentages'!$A:$A,0)))</f>
        <v>0</v>
      </c>
      <c r="J397" s="31">
        <f t="shared" si="32"/>
        <v>0</v>
      </c>
      <c r="K397" s="31">
        <f t="shared" si="33"/>
        <v>0</v>
      </c>
      <c r="L397" s="31">
        <f>INDEX('[1]IGT Calculation_1stHalf'!J:J,MATCH($B:$B&amp;"-"&amp;$H:$H&amp;"-"&amp;$F:$F&amp;"-"&amp;$G:$G,'[1]IGT Calculation_1stHalf'!A:A,0))</f>
        <v>0</v>
      </c>
      <c r="M397" s="31">
        <f>INDEX('[1]IGT Calculation_1stHalf'!K:K,MATCH(B:B&amp;"-"&amp;H:H&amp;"-"&amp;F:F&amp;"-"&amp;G:G,'[1]IGT Calculation_1stHalf'!A:A,0))</f>
        <v>0</v>
      </c>
      <c r="N397" s="37">
        <f t="shared" si="34"/>
        <v>0</v>
      </c>
      <c r="O397" s="38">
        <f t="shared" si="35"/>
        <v>0</v>
      </c>
    </row>
    <row r="398" spans="1:15" x14ac:dyDescent="0.25">
      <c r="A398" t="str">
        <f t="shared" si="31"/>
        <v>K2-State-Owned Non-IMD-Dallas-STAR Kids</v>
      </c>
      <c r="B398" s="4" t="s">
        <v>108</v>
      </c>
      <c r="C398" t="str">
        <f>INDEX('[1]Forecasting Data'!$C$1:$C$1321,MATCH(B:B,'[1]Forecasting Data'!$B$1:$B$1321,0))</f>
        <v>Wellpoint</v>
      </c>
      <c r="D398" s="28">
        <v>323307014.34906077</v>
      </c>
      <c r="E398" t="str">
        <f>INDEX('[1]Forecasting Data'!$F$1:$F$1321,MATCH(B:B,'[1]Forecasting Data'!$B$1:$B$1321,0))</f>
        <v>Wellpoint</v>
      </c>
      <c r="F398" t="str">
        <f>INDEX('[1]Forecasting Data'!$G$1:$G$1321,MATCH(B:B,'[1]Forecasting Data'!$B$1:$B$1321,0))</f>
        <v>Dallas</v>
      </c>
      <c r="G398" t="str">
        <f>INDEX('[1]Forecasting Data'!$H$1:$H$1321,MATCH(B:B,'[1]Forecasting Data'!$B$1:$B$1321,0))</f>
        <v>STAR Kids</v>
      </c>
      <c r="H398" t="s">
        <v>133</v>
      </c>
      <c r="I398" s="30">
        <f>_xlfn.IFS(G398="STAR Kids",INDEX('[1]ATLIS Percentages'!D:D,MATCH($H:$H&amp;" "&amp;$F:$F,'[1]ATLIS Percentages'!$A:$A,0)),
G398="STAR+PLUS",INDEX('[1]ATLIS Percentages'!E:E,MATCH($H:$H&amp;" "&amp;$F:$F,'[1]ATLIS Percentages'!$A:$A,0)),
G398="STAR",INDEX('[1]ATLIS Percentages'!F:F,MATCH($H:$H&amp;" "&amp;$F:$F,'[1]ATLIS Percentages'!$A:$A,0)))</f>
        <v>0</v>
      </c>
      <c r="J398" s="31">
        <f t="shared" si="32"/>
        <v>0</v>
      </c>
      <c r="K398" s="31">
        <f t="shared" si="33"/>
        <v>0</v>
      </c>
      <c r="L398" s="31">
        <f>INDEX('[1]IGT Calculation_1stHalf'!J:J,MATCH($B:$B&amp;"-"&amp;$H:$H&amp;"-"&amp;$F:$F&amp;"-"&amp;$G:$G,'[1]IGT Calculation_1stHalf'!A:A,0))</f>
        <v>0</v>
      </c>
      <c r="M398" s="31">
        <f>INDEX('[1]IGT Calculation_1stHalf'!K:K,MATCH(B:B&amp;"-"&amp;H:H&amp;"-"&amp;F:F&amp;"-"&amp;G:G,'[1]IGT Calculation_1stHalf'!A:A,0))</f>
        <v>0</v>
      </c>
      <c r="N398" s="37">
        <f t="shared" si="34"/>
        <v>0</v>
      </c>
      <c r="O398" s="38">
        <f t="shared" si="35"/>
        <v>0</v>
      </c>
    </row>
    <row r="399" spans="1:15" x14ac:dyDescent="0.25">
      <c r="A399" t="str">
        <f t="shared" si="31"/>
        <v>K3-State-Owned Non-IMD-El Paso-STAR Kids</v>
      </c>
      <c r="B399" s="4" t="s">
        <v>55</v>
      </c>
      <c r="C399" t="str">
        <f>INDEX('[1]Forecasting Data'!$C$1:$C$1321,MATCH(B:B,'[1]Forecasting Data'!$B$1:$B$1321,0))</f>
        <v>Wellpoint</v>
      </c>
      <c r="D399" s="28">
        <v>26751922.355384324</v>
      </c>
      <c r="E399" t="str">
        <f>INDEX('[1]Forecasting Data'!$F$1:$F$1321,MATCH(B:B,'[1]Forecasting Data'!$B$1:$B$1321,0))</f>
        <v>Wellpoint</v>
      </c>
      <c r="F399" t="str">
        <f>INDEX('[1]Forecasting Data'!$G$1:$G$1321,MATCH(B:B,'[1]Forecasting Data'!$B$1:$B$1321,0))</f>
        <v>El Paso</v>
      </c>
      <c r="G399" t="str">
        <f>INDEX('[1]Forecasting Data'!$H$1:$H$1321,MATCH(B:B,'[1]Forecasting Data'!$B$1:$B$1321,0))</f>
        <v>STAR Kids</v>
      </c>
      <c r="H399" t="s">
        <v>133</v>
      </c>
      <c r="I399" s="30">
        <f>_xlfn.IFS(G399="STAR Kids",INDEX('[1]ATLIS Percentages'!D:D,MATCH($H:$H&amp;" "&amp;$F:$F,'[1]ATLIS Percentages'!$A:$A,0)),
G399="STAR+PLUS",INDEX('[1]ATLIS Percentages'!E:E,MATCH($H:$H&amp;" "&amp;$F:$F,'[1]ATLIS Percentages'!$A:$A,0)),
G399="STAR",INDEX('[1]ATLIS Percentages'!F:F,MATCH($H:$H&amp;" "&amp;$F:$F,'[1]ATLIS Percentages'!$A:$A,0)))</f>
        <v>0</v>
      </c>
      <c r="J399" s="31">
        <f t="shared" si="32"/>
        <v>0</v>
      </c>
      <c r="K399" s="31">
        <f t="shared" si="33"/>
        <v>0</v>
      </c>
      <c r="L399" s="31">
        <f>INDEX('[1]IGT Calculation_1stHalf'!J:J,MATCH($B:$B&amp;"-"&amp;$H:$H&amp;"-"&amp;$F:$F&amp;"-"&amp;$G:$G,'[1]IGT Calculation_1stHalf'!A:A,0))</f>
        <v>0</v>
      </c>
      <c r="M399" s="31">
        <f>INDEX('[1]IGT Calculation_1stHalf'!K:K,MATCH(B:B&amp;"-"&amp;H:H&amp;"-"&amp;F:F&amp;"-"&amp;G:G,'[1]IGT Calculation_1stHalf'!A:A,0))</f>
        <v>0</v>
      </c>
      <c r="N399" s="37">
        <f t="shared" si="34"/>
        <v>0</v>
      </c>
      <c r="O399" s="38">
        <f t="shared" si="35"/>
        <v>0</v>
      </c>
    </row>
    <row r="400" spans="1:15" x14ac:dyDescent="0.25">
      <c r="A400" t="str">
        <f t="shared" si="31"/>
        <v>K4-State-Owned Non-IMD-Harris-STAR Kids</v>
      </c>
      <c r="B400" s="4" t="s">
        <v>100</v>
      </c>
      <c r="C400" t="str">
        <f>INDEX('[1]Forecasting Data'!$C$1:$C$1321,MATCH(B:B,'[1]Forecasting Data'!$B$1:$B$1321,0))</f>
        <v>Wellpoint</v>
      </c>
      <c r="D400" s="28">
        <v>114653013.62954284</v>
      </c>
      <c r="E400" t="str">
        <f>INDEX('[1]Forecasting Data'!$F$1:$F$1321,MATCH(B:B,'[1]Forecasting Data'!$B$1:$B$1321,0))</f>
        <v>Wellpoint</v>
      </c>
      <c r="F400" t="str">
        <f>INDEX('[1]Forecasting Data'!$G$1:$G$1321,MATCH(B:B,'[1]Forecasting Data'!$B$1:$B$1321,0))</f>
        <v>Harris</v>
      </c>
      <c r="G400" t="str">
        <f>INDEX('[1]Forecasting Data'!$H$1:$H$1321,MATCH(B:B,'[1]Forecasting Data'!$B$1:$B$1321,0))</f>
        <v>STAR Kids</v>
      </c>
      <c r="H400" t="s">
        <v>133</v>
      </c>
      <c r="I400" s="30">
        <f>_xlfn.IFS(G400="STAR Kids",INDEX('[1]ATLIS Percentages'!D:D,MATCH($H:$H&amp;" "&amp;$F:$F,'[1]ATLIS Percentages'!$A:$A,0)),
G400="STAR+PLUS",INDEX('[1]ATLIS Percentages'!E:E,MATCH($H:$H&amp;" "&amp;$F:$F,'[1]ATLIS Percentages'!$A:$A,0)),
G400="STAR",INDEX('[1]ATLIS Percentages'!F:F,MATCH($H:$H&amp;" "&amp;$F:$F,'[1]ATLIS Percentages'!$A:$A,0)))</f>
        <v>0</v>
      </c>
      <c r="J400" s="31">
        <f t="shared" si="32"/>
        <v>0</v>
      </c>
      <c r="K400" s="31">
        <f t="shared" si="33"/>
        <v>0</v>
      </c>
      <c r="L400" s="31">
        <f>INDEX('[1]IGT Calculation_1stHalf'!J:J,MATCH($B:$B&amp;"-"&amp;$H:$H&amp;"-"&amp;$F:$F&amp;"-"&amp;$G:$G,'[1]IGT Calculation_1stHalf'!A:A,0))</f>
        <v>0</v>
      </c>
      <c r="M400" s="31">
        <f>INDEX('[1]IGT Calculation_1stHalf'!K:K,MATCH(B:B&amp;"-"&amp;H:H&amp;"-"&amp;F:F&amp;"-"&amp;G:G,'[1]IGT Calculation_1stHalf'!A:A,0))</f>
        <v>0</v>
      </c>
      <c r="N400" s="37">
        <f t="shared" si="34"/>
        <v>0</v>
      </c>
      <c r="O400" s="38">
        <f t="shared" si="35"/>
        <v>0</v>
      </c>
    </row>
    <row r="401" spans="1:15" x14ac:dyDescent="0.25">
      <c r="A401" t="str">
        <f t="shared" si="31"/>
        <v>K5-State-Owned Non-IMD-Lubbock-STAR Kids</v>
      </c>
      <c r="B401" s="4" t="s">
        <v>105</v>
      </c>
      <c r="C401" t="str">
        <f>INDEX('[1]Forecasting Data'!$C$1:$C$1321,MATCH(B:B,'[1]Forecasting Data'!$B$1:$B$1321,0))</f>
        <v>Wellpoint</v>
      </c>
      <c r="D401" s="28">
        <v>28386753.185245574</v>
      </c>
      <c r="E401" t="str">
        <f>INDEX('[1]Forecasting Data'!$F$1:$F$1321,MATCH(B:B,'[1]Forecasting Data'!$B$1:$B$1321,0))</f>
        <v>Wellpoint</v>
      </c>
      <c r="F401" t="str">
        <f>INDEX('[1]Forecasting Data'!$G$1:$G$1321,MATCH(B:B,'[1]Forecasting Data'!$B$1:$B$1321,0))</f>
        <v>Lubbock</v>
      </c>
      <c r="G401" t="str">
        <f>INDEX('[1]Forecasting Data'!$H$1:$H$1321,MATCH(B:B,'[1]Forecasting Data'!$B$1:$B$1321,0))</f>
        <v>STAR Kids</v>
      </c>
      <c r="H401" t="s">
        <v>133</v>
      </c>
      <c r="I401" s="30">
        <f>_xlfn.IFS(G401="STAR Kids",INDEX('[1]ATLIS Percentages'!D:D,MATCH($H:$H&amp;" "&amp;$F:$F,'[1]ATLIS Percentages'!$A:$A,0)),
G401="STAR+PLUS",INDEX('[1]ATLIS Percentages'!E:E,MATCH($H:$H&amp;" "&amp;$F:$F,'[1]ATLIS Percentages'!$A:$A,0)),
G401="STAR",INDEX('[1]ATLIS Percentages'!F:F,MATCH($H:$H&amp;" "&amp;$F:$F,'[1]ATLIS Percentages'!$A:$A,0)))</f>
        <v>0</v>
      </c>
      <c r="J401" s="31">
        <f t="shared" si="32"/>
        <v>0</v>
      </c>
      <c r="K401" s="31">
        <f t="shared" si="33"/>
        <v>0</v>
      </c>
      <c r="L401" s="31">
        <f>INDEX('[1]IGT Calculation_1stHalf'!J:J,MATCH($B:$B&amp;"-"&amp;$H:$H&amp;"-"&amp;$F:$F&amp;"-"&amp;$G:$G,'[1]IGT Calculation_1stHalf'!A:A,0))</f>
        <v>0</v>
      </c>
      <c r="M401" s="31">
        <f>INDEX('[1]IGT Calculation_1stHalf'!K:K,MATCH(B:B&amp;"-"&amp;H:H&amp;"-"&amp;F:F&amp;"-"&amp;G:G,'[1]IGT Calculation_1stHalf'!A:A,0))</f>
        <v>0</v>
      </c>
      <c r="N401" s="37">
        <f t="shared" si="34"/>
        <v>0</v>
      </c>
      <c r="O401" s="38">
        <f t="shared" si="35"/>
        <v>0</v>
      </c>
    </row>
    <row r="402" spans="1:15" x14ac:dyDescent="0.25">
      <c r="A402" t="str">
        <f t="shared" si="31"/>
        <v>K6-State-Owned Non-IMD-MRSA West-STAR Kids</v>
      </c>
      <c r="B402" s="4" t="s">
        <v>110</v>
      </c>
      <c r="C402" t="str">
        <f>INDEX('[1]Forecasting Data'!$C$1:$C$1321,MATCH(B:B,'[1]Forecasting Data'!$B$1:$B$1321,0))</f>
        <v>Wellpoint</v>
      </c>
      <c r="D402" s="28">
        <v>52462762.266519837</v>
      </c>
      <c r="E402" t="str">
        <f>INDEX('[1]Forecasting Data'!$F$1:$F$1321,MATCH(B:B,'[1]Forecasting Data'!$B$1:$B$1321,0))</f>
        <v>Wellpoint</v>
      </c>
      <c r="F402" t="str">
        <f>INDEX('[1]Forecasting Data'!$G$1:$G$1321,MATCH(B:B,'[1]Forecasting Data'!$B$1:$B$1321,0))</f>
        <v>MRSA West</v>
      </c>
      <c r="G402" t="str">
        <f>INDEX('[1]Forecasting Data'!$H$1:$H$1321,MATCH(B:B,'[1]Forecasting Data'!$B$1:$B$1321,0))</f>
        <v>STAR Kids</v>
      </c>
      <c r="H402" t="s">
        <v>133</v>
      </c>
      <c r="I402" s="30">
        <f>_xlfn.IFS(G402="STAR Kids",INDEX('[1]ATLIS Percentages'!D:D,MATCH($H:$H&amp;" "&amp;$F:$F,'[1]ATLIS Percentages'!$A:$A,0)),
G402="STAR+PLUS",INDEX('[1]ATLIS Percentages'!E:E,MATCH($H:$H&amp;" "&amp;$F:$F,'[1]ATLIS Percentages'!$A:$A,0)),
G402="STAR",INDEX('[1]ATLIS Percentages'!F:F,MATCH($H:$H&amp;" "&amp;$F:$F,'[1]ATLIS Percentages'!$A:$A,0)))</f>
        <v>0</v>
      </c>
      <c r="J402" s="31">
        <f t="shared" si="32"/>
        <v>0</v>
      </c>
      <c r="K402" s="31">
        <f t="shared" si="33"/>
        <v>0</v>
      </c>
      <c r="L402" s="31">
        <f>INDEX('[1]IGT Calculation_1stHalf'!J:J,MATCH($B:$B&amp;"-"&amp;$H:$H&amp;"-"&amp;$F:$F&amp;"-"&amp;$G:$G,'[1]IGT Calculation_1stHalf'!A:A,0))</f>
        <v>0</v>
      </c>
      <c r="M402" s="31">
        <f>INDEX('[1]IGT Calculation_1stHalf'!K:K,MATCH(B:B&amp;"-"&amp;H:H&amp;"-"&amp;F:F&amp;"-"&amp;G:G,'[1]IGT Calculation_1stHalf'!A:A,0))</f>
        <v>0</v>
      </c>
      <c r="N402" s="37">
        <f t="shared" si="34"/>
        <v>0</v>
      </c>
      <c r="O402" s="38">
        <f t="shared" si="35"/>
        <v>0</v>
      </c>
    </row>
    <row r="403" spans="1:15" x14ac:dyDescent="0.25">
      <c r="A403" t="str">
        <f t="shared" si="31"/>
        <v>K7-State-Owned Non-IMD-MRSA Central-STAR Kids</v>
      </c>
      <c r="B403" s="4" t="s">
        <v>47</v>
      </c>
      <c r="C403" t="str">
        <f>INDEX('[1]Forecasting Data'!$C$1:$C$1321,MATCH(B:B,'[1]Forecasting Data'!$B$1:$B$1321,0))</f>
        <v>BlueCross BlueShield</v>
      </c>
      <c r="D403" s="28">
        <v>99676917.794770852</v>
      </c>
      <c r="E403" t="str">
        <f>INDEX('[1]Forecasting Data'!$F$1:$F$1321,MATCH(B:B,'[1]Forecasting Data'!$B$1:$B$1321,0))</f>
        <v>BlueCross BlueShield</v>
      </c>
      <c r="F403" t="str">
        <f>INDEX('[1]Forecasting Data'!$G$1:$G$1321,MATCH(B:B,'[1]Forecasting Data'!$B$1:$B$1321,0))</f>
        <v>MRSA Central</v>
      </c>
      <c r="G403" t="str">
        <f>INDEX('[1]Forecasting Data'!$H$1:$H$1321,MATCH(B:B,'[1]Forecasting Data'!$B$1:$B$1321,0))</f>
        <v>STAR Kids</v>
      </c>
      <c r="H403" t="s">
        <v>133</v>
      </c>
      <c r="I403" s="30">
        <f>_xlfn.IFS(G403="STAR Kids",INDEX('[1]ATLIS Percentages'!D:D,MATCH($H:$H&amp;" "&amp;$F:$F,'[1]ATLIS Percentages'!$A:$A,0)),
G403="STAR+PLUS",INDEX('[1]ATLIS Percentages'!E:E,MATCH($H:$H&amp;" "&amp;$F:$F,'[1]ATLIS Percentages'!$A:$A,0)),
G403="STAR",INDEX('[1]ATLIS Percentages'!F:F,MATCH($H:$H&amp;" "&amp;$F:$F,'[1]ATLIS Percentages'!$A:$A,0)))</f>
        <v>0</v>
      </c>
      <c r="J403" s="31">
        <f t="shared" si="32"/>
        <v>0</v>
      </c>
      <c r="K403" s="31">
        <f t="shared" si="33"/>
        <v>0</v>
      </c>
      <c r="L403" s="31">
        <f>INDEX('[1]IGT Calculation_1stHalf'!J:J,MATCH($B:$B&amp;"-"&amp;$H:$H&amp;"-"&amp;$F:$F&amp;"-"&amp;$G:$G,'[1]IGT Calculation_1stHalf'!A:A,0))</f>
        <v>0</v>
      </c>
      <c r="M403" s="31">
        <f>INDEX('[1]IGT Calculation_1stHalf'!K:K,MATCH(B:B&amp;"-"&amp;H:H&amp;"-"&amp;F:F&amp;"-"&amp;G:G,'[1]IGT Calculation_1stHalf'!A:A,0))</f>
        <v>0</v>
      </c>
      <c r="N403" s="37">
        <f t="shared" si="34"/>
        <v>0</v>
      </c>
      <c r="O403" s="38">
        <f t="shared" si="35"/>
        <v>0</v>
      </c>
    </row>
    <row r="404" spans="1:15" x14ac:dyDescent="0.25">
      <c r="A404" t="str">
        <f t="shared" si="31"/>
        <v>K8-State-Owned Non-IMD-Travis-STAR Kids</v>
      </c>
      <c r="B404" s="4" t="s">
        <v>60</v>
      </c>
      <c r="C404" t="str">
        <f>INDEX('[1]Forecasting Data'!$C$1:$C$1321,MATCH(B:B,'[1]Forecasting Data'!$B$1:$B$1321,0))</f>
        <v>BlueCross BlueShield</v>
      </c>
      <c r="D404" s="28">
        <v>103775420.21244234</v>
      </c>
      <c r="E404" t="str">
        <f>INDEX('[1]Forecasting Data'!$F$1:$F$1321,MATCH(B:B,'[1]Forecasting Data'!$B$1:$B$1321,0))</f>
        <v>BlueCross BlueShield</v>
      </c>
      <c r="F404" t="str">
        <f>INDEX('[1]Forecasting Data'!$G$1:$G$1321,MATCH(B:B,'[1]Forecasting Data'!$B$1:$B$1321,0))</f>
        <v>Travis</v>
      </c>
      <c r="G404" t="str">
        <f>INDEX('[1]Forecasting Data'!$H$1:$H$1321,MATCH(B:B,'[1]Forecasting Data'!$B$1:$B$1321,0))</f>
        <v>STAR Kids</v>
      </c>
      <c r="H404" t="s">
        <v>133</v>
      </c>
      <c r="I404" s="30">
        <f>_xlfn.IFS(G404="STAR Kids",INDEX('[1]ATLIS Percentages'!D:D,MATCH($H:$H&amp;" "&amp;$F:$F,'[1]ATLIS Percentages'!$A:$A,0)),
G404="STAR+PLUS",INDEX('[1]ATLIS Percentages'!E:E,MATCH($H:$H&amp;" "&amp;$F:$F,'[1]ATLIS Percentages'!$A:$A,0)),
G404="STAR",INDEX('[1]ATLIS Percentages'!F:F,MATCH($H:$H&amp;" "&amp;$F:$F,'[1]ATLIS Percentages'!$A:$A,0)))</f>
        <v>0</v>
      </c>
      <c r="J404" s="31">
        <f t="shared" si="32"/>
        <v>0</v>
      </c>
      <c r="K404" s="31">
        <f t="shared" si="33"/>
        <v>0</v>
      </c>
      <c r="L404" s="31">
        <f>INDEX('[1]IGT Calculation_1stHalf'!J:J,MATCH($B:$B&amp;"-"&amp;$H:$H&amp;"-"&amp;$F:$F&amp;"-"&amp;$G:$G,'[1]IGT Calculation_1stHalf'!A:A,0))</f>
        <v>0</v>
      </c>
      <c r="M404" s="31">
        <f>INDEX('[1]IGT Calculation_1stHalf'!K:K,MATCH(B:B&amp;"-"&amp;H:H&amp;"-"&amp;F:F&amp;"-"&amp;G:G,'[1]IGT Calculation_1stHalf'!A:A,0))</f>
        <v>0</v>
      </c>
      <c r="N404" s="37">
        <f t="shared" si="34"/>
        <v>0</v>
      </c>
      <c r="O404" s="38">
        <f t="shared" si="35"/>
        <v>0</v>
      </c>
    </row>
    <row r="405" spans="1:15" x14ac:dyDescent="0.25">
      <c r="A405" t="str">
        <f t="shared" si="31"/>
        <v>KA-State-Owned Non-IMD-Bexar-STAR Kids</v>
      </c>
      <c r="B405" s="4" t="s">
        <v>109</v>
      </c>
      <c r="C405" t="str">
        <f>INDEX('[1]Forecasting Data'!$C$1:$C$1321,MATCH(B:B,'[1]Forecasting Data'!$B$1:$B$1321,0))</f>
        <v>Community First Health Plan</v>
      </c>
      <c r="D405" s="28">
        <v>182823765.40928695</v>
      </c>
      <c r="E405" t="str">
        <f>INDEX('[1]Forecasting Data'!$F$1:$F$1321,MATCH(B:B,'[1]Forecasting Data'!$B$1:$B$1321,0))</f>
        <v>Community First Health Plan</v>
      </c>
      <c r="F405" t="str">
        <f>INDEX('[1]Forecasting Data'!$G$1:$G$1321,MATCH(B:B,'[1]Forecasting Data'!$B$1:$B$1321,0))</f>
        <v>Bexar</v>
      </c>
      <c r="G405" t="str">
        <f>INDEX('[1]Forecasting Data'!$H$1:$H$1321,MATCH(B:B,'[1]Forecasting Data'!$B$1:$B$1321,0))</f>
        <v>STAR Kids</v>
      </c>
      <c r="H405" t="s">
        <v>133</v>
      </c>
      <c r="I405" s="30">
        <f>_xlfn.IFS(G405="STAR Kids",INDEX('[1]ATLIS Percentages'!D:D,MATCH($H:$H&amp;" "&amp;$F:$F,'[1]ATLIS Percentages'!$A:$A,0)),
G405="STAR+PLUS",INDEX('[1]ATLIS Percentages'!E:E,MATCH($H:$H&amp;" "&amp;$F:$F,'[1]ATLIS Percentages'!$A:$A,0)),
G405="STAR",INDEX('[1]ATLIS Percentages'!F:F,MATCH($H:$H&amp;" "&amp;$F:$F,'[1]ATLIS Percentages'!$A:$A,0)))</f>
        <v>0</v>
      </c>
      <c r="J405" s="31">
        <f t="shared" si="32"/>
        <v>0</v>
      </c>
      <c r="K405" s="31">
        <f t="shared" si="33"/>
        <v>0</v>
      </c>
      <c r="L405" s="31">
        <f>INDEX('[1]IGT Calculation_1stHalf'!J:J,MATCH($B:$B&amp;"-"&amp;$H:$H&amp;"-"&amp;$F:$F&amp;"-"&amp;$G:$G,'[1]IGT Calculation_1stHalf'!A:A,0))</f>
        <v>0</v>
      </c>
      <c r="M405" s="31">
        <f>INDEX('[1]IGT Calculation_1stHalf'!K:K,MATCH(B:B&amp;"-"&amp;H:H&amp;"-"&amp;F:F&amp;"-"&amp;G:G,'[1]IGT Calculation_1stHalf'!A:A,0))</f>
        <v>0</v>
      </c>
      <c r="N405" s="37">
        <f t="shared" si="34"/>
        <v>0</v>
      </c>
      <c r="O405" s="38">
        <f t="shared" si="35"/>
        <v>0</v>
      </c>
    </row>
    <row r="406" spans="1:15" x14ac:dyDescent="0.25">
      <c r="A406" t="str">
        <f t="shared" si="31"/>
        <v>KB-State-Owned Non-IMD-Tarrant-STAR Kids</v>
      </c>
      <c r="B406" s="4" t="s">
        <v>59</v>
      </c>
      <c r="C406" t="str">
        <f>INDEX('[1]Forecasting Data'!$C$1:$C$1321,MATCH(B:B,'[1]Forecasting Data'!$B$1:$B$1321,0))</f>
        <v>Cook Children's Health Plan</v>
      </c>
      <c r="D406" s="28">
        <v>232623804.84250489</v>
      </c>
      <c r="E406" t="str">
        <f>INDEX('[1]Forecasting Data'!$F$1:$F$1321,MATCH(B:B,'[1]Forecasting Data'!$B$1:$B$1321,0))</f>
        <v>Cook Children's Health Plan</v>
      </c>
      <c r="F406" t="str">
        <f>INDEX('[1]Forecasting Data'!$G$1:$G$1321,MATCH(B:B,'[1]Forecasting Data'!$B$1:$B$1321,0))</f>
        <v>Tarrant</v>
      </c>
      <c r="G406" t="str">
        <f>INDEX('[1]Forecasting Data'!$H$1:$H$1321,MATCH(B:B,'[1]Forecasting Data'!$B$1:$B$1321,0))</f>
        <v>STAR Kids</v>
      </c>
      <c r="H406" t="s">
        <v>133</v>
      </c>
      <c r="I406" s="30">
        <f>_xlfn.IFS(G406="STAR Kids",INDEX('[1]ATLIS Percentages'!D:D,MATCH($H:$H&amp;" "&amp;$F:$F,'[1]ATLIS Percentages'!$A:$A,0)),
G406="STAR+PLUS",INDEX('[1]ATLIS Percentages'!E:E,MATCH($H:$H&amp;" "&amp;$F:$F,'[1]ATLIS Percentages'!$A:$A,0)),
G406="STAR",INDEX('[1]ATLIS Percentages'!F:F,MATCH($H:$H&amp;" "&amp;$F:$F,'[1]ATLIS Percentages'!$A:$A,0)))</f>
        <v>0</v>
      </c>
      <c r="J406" s="31">
        <f t="shared" si="32"/>
        <v>0</v>
      </c>
      <c r="K406" s="31">
        <f t="shared" si="33"/>
        <v>0</v>
      </c>
      <c r="L406" s="31">
        <f>INDEX('[1]IGT Calculation_1stHalf'!J:J,MATCH($B:$B&amp;"-"&amp;$H:$H&amp;"-"&amp;$F:$F&amp;"-"&amp;$G:$G,'[1]IGT Calculation_1stHalf'!A:A,0))</f>
        <v>0</v>
      </c>
      <c r="M406" s="31">
        <f>INDEX('[1]IGT Calculation_1stHalf'!K:K,MATCH(B:B&amp;"-"&amp;H:H&amp;"-"&amp;F:F&amp;"-"&amp;G:G,'[1]IGT Calculation_1stHalf'!A:A,0))</f>
        <v>0</v>
      </c>
      <c r="N406" s="37">
        <f t="shared" si="34"/>
        <v>0</v>
      </c>
      <c r="O406" s="38">
        <f t="shared" si="35"/>
        <v>0</v>
      </c>
    </row>
    <row r="407" spans="1:15" x14ac:dyDescent="0.25">
      <c r="A407" t="str">
        <f t="shared" si="31"/>
        <v>KC-State-Owned Non-IMD-Hidalgo-STAR Kids</v>
      </c>
      <c r="B407" s="4" t="s">
        <v>91</v>
      </c>
      <c r="C407" t="str">
        <f>INDEX('[1]Forecasting Data'!$C$1:$C$1321,MATCH(B:B,'[1]Forecasting Data'!$B$1:$B$1321,0))</f>
        <v>Driscoll Children's Health Plan</v>
      </c>
      <c r="D407" s="28">
        <v>133805361.69636823</v>
      </c>
      <c r="E407" t="str">
        <f>INDEX('[1]Forecasting Data'!$F$1:$F$1321,MATCH(B:B,'[1]Forecasting Data'!$B$1:$B$1321,0))</f>
        <v>Driscoll Children's Health Plan</v>
      </c>
      <c r="F407" t="str">
        <f>INDEX('[1]Forecasting Data'!$G$1:$G$1321,MATCH(B:B,'[1]Forecasting Data'!$B$1:$B$1321,0))</f>
        <v>Hidalgo</v>
      </c>
      <c r="G407" t="str">
        <f>INDEX('[1]Forecasting Data'!$H$1:$H$1321,MATCH(B:B,'[1]Forecasting Data'!$B$1:$B$1321,0))</f>
        <v>STAR Kids</v>
      </c>
      <c r="H407" t="s">
        <v>133</v>
      </c>
      <c r="I407" s="30">
        <f>_xlfn.IFS(G407="STAR Kids",INDEX('[1]ATLIS Percentages'!D:D,MATCH($H:$H&amp;" "&amp;$F:$F,'[1]ATLIS Percentages'!$A:$A,0)),
G407="STAR+PLUS",INDEX('[1]ATLIS Percentages'!E:E,MATCH($H:$H&amp;" "&amp;$F:$F,'[1]ATLIS Percentages'!$A:$A,0)),
G407="STAR",INDEX('[1]ATLIS Percentages'!F:F,MATCH($H:$H&amp;" "&amp;$F:$F,'[1]ATLIS Percentages'!$A:$A,0)))</f>
        <v>0</v>
      </c>
      <c r="J407" s="31">
        <f t="shared" si="32"/>
        <v>0</v>
      </c>
      <c r="K407" s="31">
        <f t="shared" si="33"/>
        <v>0</v>
      </c>
      <c r="L407" s="31">
        <f>INDEX('[1]IGT Calculation_1stHalf'!J:J,MATCH($B:$B&amp;"-"&amp;$H:$H&amp;"-"&amp;$F:$F&amp;"-"&amp;$G:$G,'[1]IGT Calculation_1stHalf'!A:A,0))</f>
        <v>0</v>
      </c>
      <c r="M407" s="31">
        <f>INDEX('[1]IGT Calculation_1stHalf'!K:K,MATCH(B:B&amp;"-"&amp;H:H&amp;"-"&amp;F:F&amp;"-"&amp;G:G,'[1]IGT Calculation_1stHalf'!A:A,0))</f>
        <v>0</v>
      </c>
      <c r="N407" s="37">
        <f t="shared" si="34"/>
        <v>0</v>
      </c>
      <c r="O407" s="38">
        <f t="shared" si="35"/>
        <v>0</v>
      </c>
    </row>
    <row r="408" spans="1:15" x14ac:dyDescent="0.25">
      <c r="A408" t="str">
        <f t="shared" si="31"/>
        <v>KD-State-Owned Non-IMD-Nueces-STAR Kids</v>
      </c>
      <c r="B408" s="4" t="s">
        <v>75</v>
      </c>
      <c r="C408" t="str">
        <f>INDEX('[1]Forecasting Data'!$C$1:$C$1321,MATCH(B:B,'[1]Forecasting Data'!$B$1:$B$1321,0))</f>
        <v>Driscoll Children's Health Plan</v>
      </c>
      <c r="D408" s="28">
        <v>73073180.267836854</v>
      </c>
      <c r="E408" t="str">
        <f>INDEX('[1]Forecasting Data'!$F$1:$F$1321,MATCH(B:B,'[1]Forecasting Data'!$B$1:$B$1321,0))</f>
        <v>Driscoll Children's Health Plan</v>
      </c>
      <c r="F408" t="str">
        <f>INDEX('[1]Forecasting Data'!$G$1:$G$1321,MATCH(B:B,'[1]Forecasting Data'!$B$1:$B$1321,0))</f>
        <v>Nueces</v>
      </c>
      <c r="G408" t="str">
        <f>INDEX('[1]Forecasting Data'!$H$1:$H$1321,MATCH(B:B,'[1]Forecasting Data'!$B$1:$B$1321,0))</f>
        <v>STAR Kids</v>
      </c>
      <c r="H408" t="s">
        <v>133</v>
      </c>
      <c r="I408" s="30">
        <f>_xlfn.IFS(G408="STAR Kids",INDEX('[1]ATLIS Percentages'!D:D,MATCH($H:$H&amp;" "&amp;$F:$F,'[1]ATLIS Percentages'!$A:$A,0)),
G408="STAR+PLUS",INDEX('[1]ATLIS Percentages'!E:E,MATCH($H:$H&amp;" "&amp;$F:$F,'[1]ATLIS Percentages'!$A:$A,0)),
G408="STAR",INDEX('[1]ATLIS Percentages'!F:F,MATCH($H:$H&amp;" "&amp;$F:$F,'[1]ATLIS Percentages'!$A:$A,0)))</f>
        <v>0</v>
      </c>
      <c r="J408" s="31">
        <f t="shared" si="32"/>
        <v>0</v>
      </c>
      <c r="K408" s="31">
        <f t="shared" si="33"/>
        <v>0</v>
      </c>
      <c r="L408" s="31">
        <f>INDEX('[1]IGT Calculation_1stHalf'!J:J,MATCH($B:$B&amp;"-"&amp;$H:$H&amp;"-"&amp;$F:$F&amp;"-"&amp;$G:$G,'[1]IGT Calculation_1stHalf'!A:A,0))</f>
        <v>0</v>
      </c>
      <c r="M408" s="31">
        <f>INDEX('[1]IGT Calculation_1stHalf'!K:K,MATCH(B:B&amp;"-"&amp;H:H&amp;"-"&amp;F:F&amp;"-"&amp;G:G,'[1]IGT Calculation_1stHalf'!A:A,0))</f>
        <v>0</v>
      </c>
      <c r="N408" s="37">
        <f t="shared" si="34"/>
        <v>0</v>
      </c>
      <c r="O408" s="38">
        <f t="shared" si="35"/>
        <v>0</v>
      </c>
    </row>
    <row r="409" spans="1:15" x14ac:dyDescent="0.25">
      <c r="A409" t="str">
        <f t="shared" si="31"/>
        <v>KE-State-Owned Non-IMD-Bexar-STAR Kids</v>
      </c>
      <c r="B409" s="4" t="s">
        <v>54</v>
      </c>
      <c r="C409" t="str">
        <f>INDEX('[1]Forecasting Data'!$C$1:$C$1321,MATCH(B:B,'[1]Forecasting Data'!$B$1:$B$1321,0))</f>
        <v>Superior Health Plan</v>
      </c>
      <c r="D409" s="28">
        <v>164587633.4288103</v>
      </c>
      <c r="E409" t="str">
        <f>INDEX('[1]Forecasting Data'!$F$1:$F$1321,MATCH(B:B,'[1]Forecasting Data'!$B$1:$B$1321,0))</f>
        <v>Superior Health Plan</v>
      </c>
      <c r="F409" t="str">
        <f>INDEX('[1]Forecasting Data'!$G$1:$G$1321,MATCH(B:B,'[1]Forecasting Data'!$B$1:$B$1321,0))</f>
        <v>Bexar</v>
      </c>
      <c r="G409" t="str">
        <f>INDEX('[1]Forecasting Data'!$H$1:$H$1321,MATCH(B:B,'[1]Forecasting Data'!$B$1:$B$1321,0))</f>
        <v>STAR Kids</v>
      </c>
      <c r="H409" t="s">
        <v>133</v>
      </c>
      <c r="I409" s="30">
        <f>_xlfn.IFS(G409="STAR Kids",INDEX('[1]ATLIS Percentages'!D:D,MATCH($H:$H&amp;" "&amp;$F:$F,'[1]ATLIS Percentages'!$A:$A,0)),
G409="STAR+PLUS",INDEX('[1]ATLIS Percentages'!E:E,MATCH($H:$H&amp;" "&amp;$F:$F,'[1]ATLIS Percentages'!$A:$A,0)),
G409="STAR",INDEX('[1]ATLIS Percentages'!F:F,MATCH($H:$H&amp;" "&amp;$F:$F,'[1]ATLIS Percentages'!$A:$A,0)))</f>
        <v>0</v>
      </c>
      <c r="J409" s="31">
        <f t="shared" si="32"/>
        <v>0</v>
      </c>
      <c r="K409" s="31">
        <f t="shared" si="33"/>
        <v>0</v>
      </c>
      <c r="L409" s="31">
        <f>INDEX('[1]IGT Calculation_1stHalf'!J:J,MATCH($B:$B&amp;"-"&amp;$H:$H&amp;"-"&amp;$F:$F&amp;"-"&amp;$G:$G,'[1]IGT Calculation_1stHalf'!A:A,0))</f>
        <v>0</v>
      </c>
      <c r="M409" s="31">
        <f>INDEX('[1]IGT Calculation_1stHalf'!K:K,MATCH(B:B&amp;"-"&amp;H:H&amp;"-"&amp;F:F&amp;"-"&amp;G:G,'[1]IGT Calculation_1stHalf'!A:A,0))</f>
        <v>0</v>
      </c>
      <c r="N409" s="37">
        <f t="shared" si="34"/>
        <v>0</v>
      </c>
      <c r="O409" s="38">
        <f t="shared" si="35"/>
        <v>0</v>
      </c>
    </row>
    <row r="410" spans="1:15" x14ac:dyDescent="0.25">
      <c r="A410" t="str">
        <f t="shared" si="31"/>
        <v>KF-State-Owned Non-IMD-El Paso-STAR Kids</v>
      </c>
      <c r="B410" s="4" t="s">
        <v>102</v>
      </c>
      <c r="C410" t="str">
        <f>INDEX('[1]Forecasting Data'!$C$1:$C$1321,MATCH(B:B,'[1]Forecasting Data'!$B$1:$B$1321,0))</f>
        <v>Superior Health Plan</v>
      </c>
      <c r="D410" s="28">
        <v>76412486.403697371</v>
      </c>
      <c r="E410" t="str">
        <f>INDEX('[1]Forecasting Data'!$F$1:$F$1321,MATCH(B:B,'[1]Forecasting Data'!$B$1:$B$1321,0))</f>
        <v>Superior Health Plan</v>
      </c>
      <c r="F410" t="str">
        <f>INDEX('[1]Forecasting Data'!$G$1:$G$1321,MATCH(B:B,'[1]Forecasting Data'!$B$1:$B$1321,0))</f>
        <v>El Paso</v>
      </c>
      <c r="G410" t="str">
        <f>INDEX('[1]Forecasting Data'!$H$1:$H$1321,MATCH(B:B,'[1]Forecasting Data'!$B$1:$B$1321,0))</f>
        <v>STAR Kids</v>
      </c>
      <c r="H410" t="s">
        <v>133</v>
      </c>
      <c r="I410" s="30">
        <f>_xlfn.IFS(G410="STAR Kids",INDEX('[1]ATLIS Percentages'!D:D,MATCH($H:$H&amp;" "&amp;$F:$F,'[1]ATLIS Percentages'!$A:$A,0)),
G410="STAR+PLUS",INDEX('[1]ATLIS Percentages'!E:E,MATCH($H:$H&amp;" "&amp;$F:$F,'[1]ATLIS Percentages'!$A:$A,0)),
G410="STAR",INDEX('[1]ATLIS Percentages'!F:F,MATCH($H:$H&amp;" "&amp;$F:$F,'[1]ATLIS Percentages'!$A:$A,0)))</f>
        <v>0</v>
      </c>
      <c r="J410" s="31">
        <f t="shared" si="32"/>
        <v>0</v>
      </c>
      <c r="K410" s="31">
        <f t="shared" si="33"/>
        <v>0</v>
      </c>
      <c r="L410" s="31">
        <f>INDEX('[1]IGT Calculation_1stHalf'!J:J,MATCH($B:$B&amp;"-"&amp;$H:$H&amp;"-"&amp;$F:$F&amp;"-"&amp;$G:$G,'[1]IGT Calculation_1stHalf'!A:A,0))</f>
        <v>0</v>
      </c>
      <c r="M410" s="31">
        <f>INDEX('[1]IGT Calculation_1stHalf'!K:K,MATCH(B:B&amp;"-"&amp;H:H&amp;"-"&amp;F:F&amp;"-"&amp;G:G,'[1]IGT Calculation_1stHalf'!A:A,0))</f>
        <v>0</v>
      </c>
      <c r="N410" s="37">
        <f t="shared" si="34"/>
        <v>0</v>
      </c>
      <c r="O410" s="38">
        <f t="shared" si="35"/>
        <v>0</v>
      </c>
    </row>
    <row r="411" spans="1:15" x14ac:dyDescent="0.25">
      <c r="A411" t="str">
        <f t="shared" si="31"/>
        <v>KG-State-Owned Non-IMD-Hidalgo-STAR Kids</v>
      </c>
      <c r="B411" s="4" t="s">
        <v>71</v>
      </c>
      <c r="C411" t="str">
        <f>INDEX('[1]Forecasting Data'!$C$1:$C$1321,MATCH(B:B,'[1]Forecasting Data'!$B$1:$B$1321,0))</f>
        <v>Superior Health Plan</v>
      </c>
      <c r="D411" s="28">
        <v>249772558.98836285</v>
      </c>
      <c r="E411" t="str">
        <f>INDEX('[1]Forecasting Data'!$F$1:$F$1321,MATCH(B:B,'[1]Forecasting Data'!$B$1:$B$1321,0))</f>
        <v>Superior Health Plan</v>
      </c>
      <c r="F411" t="str">
        <f>INDEX('[1]Forecasting Data'!$G$1:$G$1321,MATCH(B:B,'[1]Forecasting Data'!$B$1:$B$1321,0))</f>
        <v>Hidalgo</v>
      </c>
      <c r="G411" t="str">
        <f>INDEX('[1]Forecasting Data'!$H$1:$H$1321,MATCH(B:B,'[1]Forecasting Data'!$B$1:$B$1321,0))</f>
        <v>STAR Kids</v>
      </c>
      <c r="H411" t="s">
        <v>133</v>
      </c>
      <c r="I411" s="30">
        <f>_xlfn.IFS(G411="STAR Kids",INDEX('[1]ATLIS Percentages'!D:D,MATCH($H:$H&amp;" "&amp;$F:$F,'[1]ATLIS Percentages'!$A:$A,0)),
G411="STAR+PLUS",INDEX('[1]ATLIS Percentages'!E:E,MATCH($H:$H&amp;" "&amp;$F:$F,'[1]ATLIS Percentages'!$A:$A,0)),
G411="STAR",INDEX('[1]ATLIS Percentages'!F:F,MATCH($H:$H&amp;" "&amp;$F:$F,'[1]ATLIS Percentages'!$A:$A,0)))</f>
        <v>0</v>
      </c>
      <c r="J411" s="31">
        <f t="shared" si="32"/>
        <v>0</v>
      </c>
      <c r="K411" s="31">
        <f t="shared" si="33"/>
        <v>0</v>
      </c>
      <c r="L411" s="31">
        <f>INDEX('[1]IGT Calculation_1stHalf'!J:J,MATCH($B:$B&amp;"-"&amp;$H:$H&amp;"-"&amp;$F:$F&amp;"-"&amp;$G:$G,'[1]IGT Calculation_1stHalf'!A:A,0))</f>
        <v>0</v>
      </c>
      <c r="M411" s="31">
        <f>INDEX('[1]IGT Calculation_1stHalf'!K:K,MATCH(B:B&amp;"-"&amp;H:H&amp;"-"&amp;F:F&amp;"-"&amp;G:G,'[1]IGT Calculation_1stHalf'!A:A,0))</f>
        <v>0</v>
      </c>
      <c r="N411" s="37">
        <f t="shared" si="34"/>
        <v>0</v>
      </c>
      <c r="O411" s="38">
        <f t="shared" si="35"/>
        <v>0</v>
      </c>
    </row>
    <row r="412" spans="1:15" x14ac:dyDescent="0.25">
      <c r="A412" t="str">
        <f t="shared" si="31"/>
        <v>KH-State-Owned Non-IMD-Lubbock-STAR Kids</v>
      </c>
      <c r="B412" s="4" t="s">
        <v>107</v>
      </c>
      <c r="C412" t="str">
        <f>INDEX('[1]Forecasting Data'!$C$1:$C$1321,MATCH(B:B,'[1]Forecasting Data'!$B$1:$B$1321,0))</f>
        <v>Superior Health Plan</v>
      </c>
      <c r="D412" s="28">
        <v>39405180.227873512</v>
      </c>
      <c r="E412" t="str">
        <f>INDEX('[1]Forecasting Data'!$F$1:$F$1321,MATCH(B:B,'[1]Forecasting Data'!$B$1:$B$1321,0))</f>
        <v>Superior Health Plan</v>
      </c>
      <c r="F412" t="str">
        <f>INDEX('[1]Forecasting Data'!$G$1:$G$1321,MATCH(B:B,'[1]Forecasting Data'!$B$1:$B$1321,0))</f>
        <v>Lubbock</v>
      </c>
      <c r="G412" t="str">
        <f>INDEX('[1]Forecasting Data'!$H$1:$H$1321,MATCH(B:B,'[1]Forecasting Data'!$B$1:$B$1321,0))</f>
        <v>STAR Kids</v>
      </c>
      <c r="H412" t="s">
        <v>133</v>
      </c>
      <c r="I412" s="30">
        <f>_xlfn.IFS(G412="STAR Kids",INDEX('[1]ATLIS Percentages'!D:D,MATCH($H:$H&amp;" "&amp;$F:$F,'[1]ATLIS Percentages'!$A:$A,0)),
G412="STAR+PLUS",INDEX('[1]ATLIS Percentages'!E:E,MATCH($H:$H&amp;" "&amp;$F:$F,'[1]ATLIS Percentages'!$A:$A,0)),
G412="STAR",INDEX('[1]ATLIS Percentages'!F:F,MATCH($H:$H&amp;" "&amp;$F:$F,'[1]ATLIS Percentages'!$A:$A,0)))</f>
        <v>0</v>
      </c>
      <c r="J412" s="31">
        <f t="shared" si="32"/>
        <v>0</v>
      </c>
      <c r="K412" s="31">
        <f t="shared" si="33"/>
        <v>0</v>
      </c>
      <c r="L412" s="31">
        <f>INDEX('[1]IGT Calculation_1stHalf'!J:J,MATCH($B:$B&amp;"-"&amp;$H:$H&amp;"-"&amp;$F:$F&amp;"-"&amp;$G:$G,'[1]IGT Calculation_1stHalf'!A:A,0))</f>
        <v>0</v>
      </c>
      <c r="M412" s="31">
        <f>INDEX('[1]IGT Calculation_1stHalf'!K:K,MATCH(B:B&amp;"-"&amp;H:H&amp;"-"&amp;F:F&amp;"-"&amp;G:G,'[1]IGT Calculation_1stHalf'!A:A,0))</f>
        <v>0</v>
      </c>
      <c r="N412" s="37">
        <f t="shared" si="34"/>
        <v>0</v>
      </c>
      <c r="O412" s="38">
        <f t="shared" si="35"/>
        <v>0</v>
      </c>
    </row>
    <row r="413" spans="1:15" x14ac:dyDescent="0.25">
      <c r="A413" t="str">
        <f t="shared" si="31"/>
        <v>KJ-State-Owned Non-IMD-MRSA West-STAR Kids</v>
      </c>
      <c r="B413" s="4" t="s">
        <v>95</v>
      </c>
      <c r="C413" t="str">
        <f>INDEX('[1]Forecasting Data'!$C$1:$C$1321,MATCH(B:B,'[1]Forecasting Data'!$B$1:$B$1321,0))</f>
        <v>Superior Health Plan</v>
      </c>
      <c r="D413" s="28">
        <v>67937029.855886966</v>
      </c>
      <c r="E413" t="str">
        <f>INDEX('[1]Forecasting Data'!$F$1:$F$1321,MATCH(B:B,'[1]Forecasting Data'!$B$1:$B$1321,0))</f>
        <v>Superior Health Plan</v>
      </c>
      <c r="F413" t="str">
        <f>INDEX('[1]Forecasting Data'!$G$1:$G$1321,MATCH(B:B,'[1]Forecasting Data'!$B$1:$B$1321,0))</f>
        <v>MRSA West</v>
      </c>
      <c r="G413" t="str">
        <f>INDEX('[1]Forecasting Data'!$H$1:$H$1321,MATCH(B:B,'[1]Forecasting Data'!$B$1:$B$1321,0))</f>
        <v>STAR Kids</v>
      </c>
      <c r="H413" t="s">
        <v>133</v>
      </c>
      <c r="I413" s="30">
        <f>_xlfn.IFS(G413="STAR Kids",INDEX('[1]ATLIS Percentages'!D:D,MATCH($H:$H&amp;" "&amp;$F:$F,'[1]ATLIS Percentages'!$A:$A,0)),
G413="STAR+PLUS",INDEX('[1]ATLIS Percentages'!E:E,MATCH($H:$H&amp;" "&amp;$F:$F,'[1]ATLIS Percentages'!$A:$A,0)),
G413="STAR",INDEX('[1]ATLIS Percentages'!F:F,MATCH($H:$H&amp;" "&amp;$F:$F,'[1]ATLIS Percentages'!$A:$A,0)))</f>
        <v>0</v>
      </c>
      <c r="J413" s="31">
        <f t="shared" si="32"/>
        <v>0</v>
      </c>
      <c r="K413" s="31">
        <f t="shared" si="33"/>
        <v>0</v>
      </c>
      <c r="L413" s="31">
        <f>INDEX('[1]IGT Calculation_1stHalf'!J:J,MATCH($B:$B&amp;"-"&amp;$H:$H&amp;"-"&amp;$F:$F&amp;"-"&amp;$G:$G,'[1]IGT Calculation_1stHalf'!A:A,0))</f>
        <v>0</v>
      </c>
      <c r="M413" s="31">
        <f>INDEX('[1]IGT Calculation_1stHalf'!K:K,MATCH(B:B&amp;"-"&amp;H:H&amp;"-"&amp;F:F&amp;"-"&amp;G:G,'[1]IGT Calculation_1stHalf'!A:A,0))</f>
        <v>0</v>
      </c>
      <c r="N413" s="37">
        <f t="shared" si="34"/>
        <v>0</v>
      </c>
      <c r="O413" s="38">
        <f t="shared" si="35"/>
        <v>0</v>
      </c>
    </row>
    <row r="414" spans="1:15" x14ac:dyDescent="0.25">
      <c r="A414" t="str">
        <f t="shared" si="31"/>
        <v>KL-State-Owned Non-IMD-Travis-STAR Kids</v>
      </c>
      <c r="B414" s="4" t="s">
        <v>40</v>
      </c>
      <c r="C414" t="str">
        <f>INDEX('[1]Forecasting Data'!$C$1:$C$1321,MATCH(B:B,'[1]Forecasting Data'!$B$1:$B$1321,0))</f>
        <v>Superior Health Plan</v>
      </c>
      <c r="D414" s="28">
        <v>67279302.893511683</v>
      </c>
      <c r="E414" t="str">
        <f>INDEX('[1]Forecasting Data'!$F$1:$F$1321,MATCH(B:B,'[1]Forecasting Data'!$B$1:$B$1321,0))</f>
        <v>Superior Health Plan</v>
      </c>
      <c r="F414" t="str">
        <f>INDEX('[1]Forecasting Data'!$G$1:$G$1321,MATCH(B:B,'[1]Forecasting Data'!$B$1:$B$1321,0))</f>
        <v>Travis</v>
      </c>
      <c r="G414" t="str">
        <f>INDEX('[1]Forecasting Data'!$H$1:$H$1321,MATCH(B:B,'[1]Forecasting Data'!$B$1:$B$1321,0))</f>
        <v>STAR Kids</v>
      </c>
      <c r="H414" t="s">
        <v>133</v>
      </c>
      <c r="I414" s="30">
        <f>_xlfn.IFS(G414="STAR Kids",INDEX('[1]ATLIS Percentages'!D:D,MATCH($H:$H&amp;" "&amp;$F:$F,'[1]ATLIS Percentages'!$A:$A,0)),
G414="STAR+PLUS",INDEX('[1]ATLIS Percentages'!E:E,MATCH($H:$H&amp;" "&amp;$F:$F,'[1]ATLIS Percentages'!$A:$A,0)),
G414="STAR",INDEX('[1]ATLIS Percentages'!F:F,MATCH($H:$H&amp;" "&amp;$F:$F,'[1]ATLIS Percentages'!$A:$A,0)))</f>
        <v>0</v>
      </c>
      <c r="J414" s="31">
        <f t="shared" si="32"/>
        <v>0</v>
      </c>
      <c r="K414" s="31">
        <f t="shared" si="33"/>
        <v>0</v>
      </c>
      <c r="L414" s="31">
        <f>INDEX('[1]IGT Calculation_1stHalf'!J:J,MATCH($B:$B&amp;"-"&amp;$H:$H&amp;"-"&amp;$F:$F&amp;"-"&amp;$G:$G,'[1]IGT Calculation_1stHalf'!A:A,0))</f>
        <v>0</v>
      </c>
      <c r="M414" s="31">
        <f>INDEX('[1]IGT Calculation_1stHalf'!K:K,MATCH(B:B&amp;"-"&amp;H:H&amp;"-"&amp;F:F&amp;"-"&amp;G:G,'[1]IGT Calculation_1stHalf'!A:A,0))</f>
        <v>0</v>
      </c>
      <c r="N414" s="37">
        <f t="shared" si="34"/>
        <v>0</v>
      </c>
      <c r="O414" s="38">
        <f t="shared" si="35"/>
        <v>0</v>
      </c>
    </row>
    <row r="415" spans="1:15" x14ac:dyDescent="0.25">
      <c r="A415" t="str">
        <f t="shared" si="31"/>
        <v>KM-State-Owned Non-IMD-Harris-STAR Kids</v>
      </c>
      <c r="B415" s="4" t="s">
        <v>72</v>
      </c>
      <c r="C415" t="str">
        <f>INDEX('[1]Forecasting Data'!$C$1:$C$1321,MATCH(B:B,'[1]Forecasting Data'!$B$1:$B$1321,0))</f>
        <v>Texas Children's Health Plan</v>
      </c>
      <c r="D415" s="28">
        <v>565096980.80661368</v>
      </c>
      <c r="E415" t="str">
        <f>INDEX('[1]Forecasting Data'!$F$1:$F$1321,MATCH(B:B,'[1]Forecasting Data'!$B$1:$B$1321,0))</f>
        <v>Texas Children's Health Plan</v>
      </c>
      <c r="F415" t="str">
        <f>INDEX('[1]Forecasting Data'!$G$1:$G$1321,MATCH(B:B,'[1]Forecasting Data'!$B$1:$B$1321,0))</f>
        <v>Harris</v>
      </c>
      <c r="G415" t="str">
        <f>INDEX('[1]Forecasting Data'!$H$1:$H$1321,MATCH(B:B,'[1]Forecasting Data'!$B$1:$B$1321,0))</f>
        <v>STAR Kids</v>
      </c>
      <c r="H415" t="s">
        <v>133</v>
      </c>
      <c r="I415" s="30">
        <f>_xlfn.IFS(G415="STAR Kids",INDEX('[1]ATLIS Percentages'!D:D,MATCH($H:$H&amp;" "&amp;$F:$F,'[1]ATLIS Percentages'!$A:$A,0)),
G415="STAR+PLUS",INDEX('[1]ATLIS Percentages'!E:E,MATCH($H:$H&amp;" "&amp;$F:$F,'[1]ATLIS Percentages'!$A:$A,0)),
G415="STAR",INDEX('[1]ATLIS Percentages'!F:F,MATCH($H:$H&amp;" "&amp;$F:$F,'[1]ATLIS Percentages'!$A:$A,0)))</f>
        <v>0</v>
      </c>
      <c r="J415" s="31">
        <f t="shared" si="32"/>
        <v>0</v>
      </c>
      <c r="K415" s="31">
        <f t="shared" si="33"/>
        <v>0</v>
      </c>
      <c r="L415" s="31">
        <f>INDEX('[1]IGT Calculation_1stHalf'!J:J,MATCH($B:$B&amp;"-"&amp;$H:$H&amp;"-"&amp;$F:$F&amp;"-"&amp;$G:$G,'[1]IGT Calculation_1stHalf'!A:A,0))</f>
        <v>0</v>
      </c>
      <c r="M415" s="31">
        <f>INDEX('[1]IGT Calculation_1stHalf'!K:K,MATCH(B:B&amp;"-"&amp;H:H&amp;"-"&amp;F:F&amp;"-"&amp;G:G,'[1]IGT Calculation_1stHalf'!A:A,0))</f>
        <v>0</v>
      </c>
      <c r="N415" s="37">
        <f t="shared" si="34"/>
        <v>0</v>
      </c>
      <c r="O415" s="38">
        <f t="shared" si="35"/>
        <v>0</v>
      </c>
    </row>
    <row r="416" spans="1:15" x14ac:dyDescent="0.25">
      <c r="A416" t="str">
        <f t="shared" si="31"/>
        <v>KN-State-Owned Non-IMD-Jefferson-STAR Kids</v>
      </c>
      <c r="B416" s="4" t="s">
        <v>3</v>
      </c>
      <c r="C416" t="str">
        <f>INDEX('[1]Forecasting Data'!$C$1:$C$1321,MATCH(B:B,'[1]Forecasting Data'!$B$1:$B$1321,0))</f>
        <v>Texas Children's Health Plan</v>
      </c>
      <c r="D416" s="28">
        <v>63230908.079189375</v>
      </c>
      <c r="E416" t="str">
        <f>INDEX('[1]Forecasting Data'!$F$1:$F$1321,MATCH(B:B,'[1]Forecasting Data'!$B$1:$B$1321,0))</f>
        <v>Texas Children's Health Plan</v>
      </c>
      <c r="F416" t="str">
        <f>INDEX('[1]Forecasting Data'!$G$1:$G$1321,MATCH(B:B,'[1]Forecasting Data'!$B$1:$B$1321,0))</f>
        <v>Jefferson</v>
      </c>
      <c r="G416" t="str">
        <f>INDEX('[1]Forecasting Data'!$H$1:$H$1321,MATCH(B:B,'[1]Forecasting Data'!$B$1:$B$1321,0))</f>
        <v>STAR Kids</v>
      </c>
      <c r="H416" t="s">
        <v>133</v>
      </c>
      <c r="I416" s="30">
        <f>_xlfn.IFS(G416="STAR Kids",INDEX('[1]ATLIS Percentages'!D:D,MATCH($H:$H&amp;" "&amp;$F:$F,'[1]ATLIS Percentages'!$A:$A,0)),
G416="STAR+PLUS",INDEX('[1]ATLIS Percentages'!E:E,MATCH($H:$H&amp;" "&amp;$F:$F,'[1]ATLIS Percentages'!$A:$A,0)),
G416="STAR",INDEX('[1]ATLIS Percentages'!F:F,MATCH($H:$H&amp;" "&amp;$F:$F,'[1]ATLIS Percentages'!$A:$A,0)))</f>
        <v>0</v>
      </c>
      <c r="J416" s="31">
        <f t="shared" si="32"/>
        <v>0</v>
      </c>
      <c r="K416" s="31">
        <f t="shared" si="33"/>
        <v>0</v>
      </c>
      <c r="L416" s="31">
        <f>INDEX('[1]IGT Calculation_1stHalf'!J:J,MATCH($B:$B&amp;"-"&amp;$H:$H&amp;"-"&amp;$F:$F&amp;"-"&amp;$G:$G,'[1]IGT Calculation_1stHalf'!A:A,0))</f>
        <v>0</v>
      </c>
      <c r="M416" s="31">
        <f>INDEX('[1]IGT Calculation_1stHalf'!K:K,MATCH(B:B&amp;"-"&amp;H:H&amp;"-"&amp;F:F&amp;"-"&amp;G:G,'[1]IGT Calculation_1stHalf'!A:A,0))</f>
        <v>0</v>
      </c>
      <c r="N416" s="37">
        <f t="shared" si="34"/>
        <v>0</v>
      </c>
      <c r="O416" s="38">
        <f t="shared" si="35"/>
        <v>0</v>
      </c>
    </row>
    <row r="417" spans="1:15" x14ac:dyDescent="0.25">
      <c r="A417" t="str">
        <f t="shared" si="31"/>
        <v>KP-State-Owned Non-IMD-MRSA Northeast-STAR Kids</v>
      </c>
      <c r="B417" s="4" t="s">
        <v>92</v>
      </c>
      <c r="C417" t="str">
        <f>INDEX('[1]Forecasting Data'!$C$1:$C$1321,MATCH(B:B,'[1]Forecasting Data'!$B$1:$B$1321,0))</f>
        <v>Texas Children's Health Plan</v>
      </c>
      <c r="D417" s="28">
        <v>155582782.72190821</v>
      </c>
      <c r="E417" t="str">
        <f>INDEX('[1]Forecasting Data'!$F$1:$F$1321,MATCH(B:B,'[1]Forecasting Data'!$B$1:$B$1321,0))</f>
        <v>Texas Children's Health Plan</v>
      </c>
      <c r="F417" t="str">
        <f>INDEX('[1]Forecasting Data'!$G$1:$G$1321,MATCH(B:B,'[1]Forecasting Data'!$B$1:$B$1321,0))</f>
        <v>MRSA Northeast</v>
      </c>
      <c r="G417" t="str">
        <f>INDEX('[1]Forecasting Data'!$H$1:$H$1321,MATCH(B:B,'[1]Forecasting Data'!$B$1:$B$1321,0))</f>
        <v>STAR Kids</v>
      </c>
      <c r="H417" t="s">
        <v>133</v>
      </c>
      <c r="I417" s="30">
        <f>_xlfn.IFS(G417="STAR Kids",INDEX('[1]ATLIS Percentages'!D:D,MATCH($H:$H&amp;" "&amp;$F:$F,'[1]ATLIS Percentages'!$A:$A,0)),
G417="STAR+PLUS",INDEX('[1]ATLIS Percentages'!E:E,MATCH($H:$H&amp;" "&amp;$F:$F,'[1]ATLIS Percentages'!$A:$A,0)),
G417="STAR",INDEX('[1]ATLIS Percentages'!F:F,MATCH($H:$H&amp;" "&amp;$F:$F,'[1]ATLIS Percentages'!$A:$A,0)))</f>
        <v>0</v>
      </c>
      <c r="J417" s="31">
        <f t="shared" si="32"/>
        <v>0</v>
      </c>
      <c r="K417" s="31">
        <f t="shared" si="33"/>
        <v>0</v>
      </c>
      <c r="L417" s="31">
        <f>INDEX('[1]IGT Calculation_1stHalf'!J:J,MATCH($B:$B&amp;"-"&amp;$H:$H&amp;"-"&amp;$F:$F&amp;"-"&amp;$G:$G,'[1]IGT Calculation_1stHalf'!A:A,0))</f>
        <v>0</v>
      </c>
      <c r="M417" s="31">
        <f>INDEX('[1]IGT Calculation_1stHalf'!K:K,MATCH(B:B&amp;"-"&amp;H:H&amp;"-"&amp;F:F&amp;"-"&amp;G:G,'[1]IGT Calculation_1stHalf'!A:A,0))</f>
        <v>0</v>
      </c>
      <c r="N417" s="37">
        <f t="shared" si="34"/>
        <v>0</v>
      </c>
      <c r="O417" s="38">
        <f t="shared" si="35"/>
        <v>0</v>
      </c>
    </row>
    <row r="418" spans="1:15" x14ac:dyDescent="0.25">
      <c r="A418" t="str">
        <f t="shared" si="31"/>
        <v>KQ-State-Owned Non-IMD-Harris-STAR Kids</v>
      </c>
      <c r="B418" s="4" t="s">
        <v>25</v>
      </c>
      <c r="C418" t="str">
        <f>INDEX('[1]Forecasting Data'!$C$1:$C$1321,MATCH(B:B,'[1]Forecasting Data'!$B$1:$B$1321,0))</f>
        <v>UnitedHealthCare Community Plan</v>
      </c>
      <c r="D418" s="28">
        <v>224936526.37896287</v>
      </c>
      <c r="E418" t="str">
        <f>INDEX('[1]Forecasting Data'!$F$1:$F$1321,MATCH(B:B,'[1]Forecasting Data'!$B$1:$B$1321,0))</f>
        <v>UnitedHealthCare Community Plan</v>
      </c>
      <c r="F418" t="str">
        <f>INDEX('[1]Forecasting Data'!$G$1:$G$1321,MATCH(B:B,'[1]Forecasting Data'!$B$1:$B$1321,0))</f>
        <v>Harris</v>
      </c>
      <c r="G418" t="str">
        <f>INDEX('[1]Forecasting Data'!$H$1:$H$1321,MATCH(B:B,'[1]Forecasting Data'!$B$1:$B$1321,0))</f>
        <v>STAR Kids</v>
      </c>
      <c r="H418" t="s">
        <v>133</v>
      </c>
      <c r="I418" s="30">
        <f>_xlfn.IFS(G418="STAR Kids",INDEX('[1]ATLIS Percentages'!D:D,MATCH($H:$H&amp;" "&amp;$F:$F,'[1]ATLIS Percentages'!$A:$A,0)),
G418="STAR+PLUS",INDEX('[1]ATLIS Percentages'!E:E,MATCH($H:$H&amp;" "&amp;$F:$F,'[1]ATLIS Percentages'!$A:$A,0)),
G418="STAR",INDEX('[1]ATLIS Percentages'!F:F,MATCH($H:$H&amp;" "&amp;$F:$F,'[1]ATLIS Percentages'!$A:$A,0)))</f>
        <v>0</v>
      </c>
      <c r="J418" s="31">
        <f t="shared" si="32"/>
        <v>0</v>
      </c>
      <c r="K418" s="31">
        <f t="shared" si="33"/>
        <v>0</v>
      </c>
      <c r="L418" s="31">
        <f>INDEX('[1]IGT Calculation_1stHalf'!J:J,MATCH($B:$B&amp;"-"&amp;$H:$H&amp;"-"&amp;$F:$F&amp;"-"&amp;$G:$G,'[1]IGT Calculation_1stHalf'!A:A,0))</f>
        <v>0</v>
      </c>
      <c r="M418" s="31">
        <f>INDEX('[1]IGT Calculation_1stHalf'!K:K,MATCH(B:B&amp;"-"&amp;H:H&amp;"-"&amp;F:F&amp;"-"&amp;G:G,'[1]IGT Calculation_1stHalf'!A:A,0))</f>
        <v>0</v>
      </c>
      <c r="N418" s="37">
        <f t="shared" si="34"/>
        <v>0</v>
      </c>
      <c r="O418" s="38">
        <f t="shared" si="35"/>
        <v>0</v>
      </c>
    </row>
    <row r="419" spans="1:15" x14ac:dyDescent="0.25">
      <c r="A419" t="str">
        <f t="shared" si="31"/>
        <v>KR-State-Owned Non-IMD-Hidalgo-STAR Kids</v>
      </c>
      <c r="B419" s="4" t="s">
        <v>104</v>
      </c>
      <c r="C419" t="str">
        <f>INDEX('[1]Forecasting Data'!$C$1:$C$1321,MATCH(B:B,'[1]Forecasting Data'!$B$1:$B$1321,0))</f>
        <v>UnitedHealthCare Community Plan</v>
      </c>
      <c r="D419" s="28">
        <v>93479561.123409569</v>
      </c>
      <c r="E419" t="str">
        <f>INDEX('[1]Forecasting Data'!$F$1:$F$1321,MATCH(B:B,'[1]Forecasting Data'!$B$1:$B$1321,0))</f>
        <v>UnitedHealthCare Community Plan</v>
      </c>
      <c r="F419" t="str">
        <f>INDEX('[1]Forecasting Data'!$G$1:$G$1321,MATCH(B:B,'[1]Forecasting Data'!$B$1:$B$1321,0))</f>
        <v>Hidalgo</v>
      </c>
      <c r="G419" t="str">
        <f>INDEX('[1]Forecasting Data'!$H$1:$H$1321,MATCH(B:B,'[1]Forecasting Data'!$B$1:$B$1321,0))</f>
        <v>STAR Kids</v>
      </c>
      <c r="H419" t="s">
        <v>133</v>
      </c>
      <c r="I419" s="30">
        <f>_xlfn.IFS(G419="STAR Kids",INDEX('[1]ATLIS Percentages'!D:D,MATCH($H:$H&amp;" "&amp;$F:$F,'[1]ATLIS Percentages'!$A:$A,0)),
G419="STAR+PLUS",INDEX('[1]ATLIS Percentages'!E:E,MATCH($H:$H&amp;" "&amp;$F:$F,'[1]ATLIS Percentages'!$A:$A,0)),
G419="STAR",INDEX('[1]ATLIS Percentages'!F:F,MATCH($H:$H&amp;" "&amp;$F:$F,'[1]ATLIS Percentages'!$A:$A,0)))</f>
        <v>0</v>
      </c>
      <c r="J419" s="31">
        <f t="shared" si="32"/>
        <v>0</v>
      </c>
      <c r="K419" s="31">
        <f t="shared" si="33"/>
        <v>0</v>
      </c>
      <c r="L419" s="31">
        <f>INDEX('[1]IGT Calculation_1stHalf'!J:J,MATCH($B:$B&amp;"-"&amp;$H:$H&amp;"-"&amp;$F:$F&amp;"-"&amp;$G:$G,'[1]IGT Calculation_1stHalf'!A:A,0))</f>
        <v>0</v>
      </c>
      <c r="M419" s="31">
        <f>INDEX('[1]IGT Calculation_1stHalf'!K:K,MATCH(B:B&amp;"-"&amp;H:H&amp;"-"&amp;F:F&amp;"-"&amp;G:G,'[1]IGT Calculation_1stHalf'!A:A,0))</f>
        <v>0</v>
      </c>
      <c r="N419" s="37">
        <f t="shared" si="34"/>
        <v>0</v>
      </c>
      <c r="O419" s="38">
        <f t="shared" si="35"/>
        <v>0</v>
      </c>
    </row>
    <row r="420" spans="1:15" x14ac:dyDescent="0.25">
      <c r="A420" t="str">
        <f t="shared" si="31"/>
        <v>KS-State-Owned Non-IMD-Jefferson-STAR Kids</v>
      </c>
      <c r="B420" s="4" t="s">
        <v>106</v>
      </c>
      <c r="C420" t="str">
        <f>INDEX('[1]Forecasting Data'!$C$1:$C$1321,MATCH(B:B,'[1]Forecasting Data'!$B$1:$B$1321,0))</f>
        <v>UnitedHealthCare Community Plan</v>
      </c>
      <c r="D420" s="28">
        <v>35326278.026436985</v>
      </c>
      <c r="E420" t="str">
        <f>INDEX('[1]Forecasting Data'!$F$1:$F$1321,MATCH(B:B,'[1]Forecasting Data'!$B$1:$B$1321,0))</f>
        <v>UnitedHealthCare Community Plan</v>
      </c>
      <c r="F420" t="str">
        <f>INDEX('[1]Forecasting Data'!$G$1:$G$1321,MATCH(B:B,'[1]Forecasting Data'!$B$1:$B$1321,0))</f>
        <v>Jefferson</v>
      </c>
      <c r="G420" t="str">
        <f>INDEX('[1]Forecasting Data'!$H$1:$H$1321,MATCH(B:B,'[1]Forecasting Data'!$B$1:$B$1321,0))</f>
        <v>STAR Kids</v>
      </c>
      <c r="H420" t="s">
        <v>133</v>
      </c>
      <c r="I420" s="30">
        <f>_xlfn.IFS(G420="STAR Kids",INDEX('[1]ATLIS Percentages'!D:D,MATCH($H:$H&amp;" "&amp;$F:$F,'[1]ATLIS Percentages'!$A:$A,0)),
G420="STAR+PLUS",INDEX('[1]ATLIS Percentages'!E:E,MATCH($H:$H&amp;" "&amp;$F:$F,'[1]ATLIS Percentages'!$A:$A,0)),
G420="STAR",INDEX('[1]ATLIS Percentages'!F:F,MATCH($H:$H&amp;" "&amp;$F:$F,'[1]ATLIS Percentages'!$A:$A,0)))</f>
        <v>0</v>
      </c>
      <c r="J420" s="31">
        <f t="shared" si="32"/>
        <v>0</v>
      </c>
      <c r="K420" s="31">
        <f t="shared" si="33"/>
        <v>0</v>
      </c>
      <c r="L420" s="31">
        <f>INDEX('[1]IGT Calculation_1stHalf'!J:J,MATCH($B:$B&amp;"-"&amp;$H:$H&amp;"-"&amp;$F:$F&amp;"-"&amp;$G:$G,'[1]IGT Calculation_1stHalf'!A:A,0))</f>
        <v>0</v>
      </c>
      <c r="M420" s="31">
        <f>INDEX('[1]IGT Calculation_1stHalf'!K:K,MATCH(B:B&amp;"-"&amp;H:H&amp;"-"&amp;F:F&amp;"-"&amp;G:G,'[1]IGT Calculation_1stHalf'!A:A,0))</f>
        <v>0</v>
      </c>
      <c r="N420" s="37">
        <f t="shared" si="34"/>
        <v>0</v>
      </c>
      <c r="O420" s="38">
        <f t="shared" si="35"/>
        <v>0</v>
      </c>
    </row>
    <row r="421" spans="1:15" x14ac:dyDescent="0.25">
      <c r="A421" t="str">
        <f t="shared" si="31"/>
        <v>KT-State-Owned Non-IMD-MRSA Central-STAR Kids</v>
      </c>
      <c r="B421" s="4" t="s">
        <v>103</v>
      </c>
      <c r="C421" t="str">
        <f>INDEX('[1]Forecasting Data'!$C$1:$C$1321,MATCH(B:B,'[1]Forecasting Data'!$B$1:$B$1321,0))</f>
        <v>UnitedHealthCare Community Plan</v>
      </c>
      <c r="D421" s="28">
        <v>59767267.674555615</v>
      </c>
      <c r="E421" t="str">
        <f>INDEX('[1]Forecasting Data'!$F$1:$F$1321,MATCH(B:B,'[1]Forecasting Data'!$B$1:$B$1321,0))</f>
        <v>UnitedHealthCare Community Plan</v>
      </c>
      <c r="F421" t="str">
        <f>INDEX('[1]Forecasting Data'!$G$1:$G$1321,MATCH(B:B,'[1]Forecasting Data'!$B$1:$B$1321,0))</f>
        <v>MRSA Central</v>
      </c>
      <c r="G421" t="str">
        <f>INDEX('[1]Forecasting Data'!$H$1:$H$1321,MATCH(B:B,'[1]Forecasting Data'!$B$1:$B$1321,0))</f>
        <v>STAR Kids</v>
      </c>
      <c r="H421" t="s">
        <v>133</v>
      </c>
      <c r="I421" s="30">
        <f>_xlfn.IFS(G421="STAR Kids",INDEX('[1]ATLIS Percentages'!D:D,MATCH($H:$H&amp;" "&amp;$F:$F,'[1]ATLIS Percentages'!$A:$A,0)),
G421="STAR+PLUS",INDEX('[1]ATLIS Percentages'!E:E,MATCH($H:$H&amp;" "&amp;$F:$F,'[1]ATLIS Percentages'!$A:$A,0)),
G421="STAR",INDEX('[1]ATLIS Percentages'!F:F,MATCH($H:$H&amp;" "&amp;$F:$F,'[1]ATLIS Percentages'!$A:$A,0)))</f>
        <v>0</v>
      </c>
      <c r="J421" s="31">
        <f t="shared" si="32"/>
        <v>0</v>
      </c>
      <c r="K421" s="31">
        <f t="shared" si="33"/>
        <v>0</v>
      </c>
      <c r="L421" s="31">
        <f>INDEX('[1]IGT Calculation_1stHalf'!J:J,MATCH($B:$B&amp;"-"&amp;$H:$H&amp;"-"&amp;$F:$F&amp;"-"&amp;$G:$G,'[1]IGT Calculation_1stHalf'!A:A,0))</f>
        <v>0</v>
      </c>
      <c r="M421" s="31">
        <f>INDEX('[1]IGT Calculation_1stHalf'!K:K,MATCH(B:B&amp;"-"&amp;H:H&amp;"-"&amp;F:F&amp;"-"&amp;G:G,'[1]IGT Calculation_1stHalf'!A:A,0))</f>
        <v>0</v>
      </c>
      <c r="N421" s="37">
        <f t="shared" si="34"/>
        <v>0</v>
      </c>
      <c r="O421" s="38">
        <f t="shared" si="35"/>
        <v>0</v>
      </c>
    </row>
    <row r="422" spans="1:15" x14ac:dyDescent="0.25">
      <c r="A422" t="str">
        <f t="shared" si="31"/>
        <v>KU-State-Owned Non-IMD-MRSA Northeast-STAR Kids</v>
      </c>
      <c r="B422" s="4" t="s">
        <v>80</v>
      </c>
      <c r="C422" t="str">
        <f>INDEX('[1]Forecasting Data'!$C$1:$C$1321,MATCH(B:B,'[1]Forecasting Data'!$B$1:$B$1321,0))</f>
        <v>UnitedHealthCare Community Plan</v>
      </c>
      <c r="D422" s="28">
        <v>73761249.457026005</v>
      </c>
      <c r="E422" t="str">
        <f>INDEX('[1]Forecasting Data'!$F$1:$F$1321,MATCH(B:B,'[1]Forecasting Data'!$B$1:$B$1321,0))</f>
        <v>UnitedHealthCare Community Plan</v>
      </c>
      <c r="F422" t="str">
        <f>INDEX('[1]Forecasting Data'!$G$1:$G$1321,MATCH(B:B,'[1]Forecasting Data'!$B$1:$B$1321,0))</f>
        <v>MRSA Northeast</v>
      </c>
      <c r="G422" t="str">
        <f>INDEX('[1]Forecasting Data'!$H$1:$H$1321,MATCH(B:B,'[1]Forecasting Data'!$B$1:$B$1321,0))</f>
        <v>STAR Kids</v>
      </c>
      <c r="H422" t="s">
        <v>133</v>
      </c>
      <c r="I422" s="30">
        <f>_xlfn.IFS(G422="STAR Kids",INDEX('[1]ATLIS Percentages'!D:D,MATCH($H:$H&amp;" "&amp;$F:$F,'[1]ATLIS Percentages'!$A:$A,0)),
G422="STAR+PLUS",INDEX('[1]ATLIS Percentages'!E:E,MATCH($H:$H&amp;" "&amp;$F:$F,'[1]ATLIS Percentages'!$A:$A,0)),
G422="STAR",INDEX('[1]ATLIS Percentages'!F:F,MATCH($H:$H&amp;" "&amp;$F:$F,'[1]ATLIS Percentages'!$A:$A,0)))</f>
        <v>0</v>
      </c>
      <c r="J422" s="31">
        <f t="shared" si="32"/>
        <v>0</v>
      </c>
      <c r="K422" s="31">
        <f t="shared" si="33"/>
        <v>0</v>
      </c>
      <c r="L422" s="31">
        <f>INDEX('[1]IGT Calculation_1stHalf'!J:J,MATCH($B:$B&amp;"-"&amp;$H:$H&amp;"-"&amp;$F:$F&amp;"-"&amp;$G:$G,'[1]IGT Calculation_1stHalf'!A:A,0))</f>
        <v>0</v>
      </c>
      <c r="M422" s="31">
        <f>INDEX('[1]IGT Calculation_1stHalf'!K:K,MATCH(B:B&amp;"-"&amp;H:H&amp;"-"&amp;F:F&amp;"-"&amp;G:G,'[1]IGT Calculation_1stHalf'!A:A,0))</f>
        <v>0</v>
      </c>
      <c r="N422" s="37">
        <f t="shared" si="34"/>
        <v>0</v>
      </c>
      <c r="O422" s="38">
        <f t="shared" si="35"/>
        <v>0</v>
      </c>
    </row>
    <row r="423" spans="1:15" x14ac:dyDescent="0.25">
      <c r="A423" t="str">
        <f t="shared" si="31"/>
        <v>KV-State-Owned Non-IMD-Nueces-STAR Kids</v>
      </c>
      <c r="B423" s="4" t="s">
        <v>78</v>
      </c>
      <c r="C423" t="str">
        <f>INDEX('[1]Forecasting Data'!$C$1:$C$1321,MATCH(B:B,'[1]Forecasting Data'!$B$1:$B$1321,0))</f>
        <v>Superior Health Plan</v>
      </c>
      <c r="D423" s="28">
        <v>29529408.020516347</v>
      </c>
      <c r="E423" t="str">
        <f>INDEX('[1]Forecasting Data'!$F$1:$F$1321,MATCH(B:B,'[1]Forecasting Data'!$B$1:$B$1321,0))</f>
        <v>Superior Health Plan</v>
      </c>
      <c r="F423" t="str">
        <f>INDEX('[1]Forecasting Data'!$G$1:$G$1321,MATCH(B:B,'[1]Forecasting Data'!$B$1:$B$1321,0))</f>
        <v>Nueces</v>
      </c>
      <c r="G423" t="str">
        <f>INDEX('[1]Forecasting Data'!$H$1:$H$1321,MATCH(B:B,'[1]Forecasting Data'!$B$1:$B$1321,0))</f>
        <v>STAR Kids</v>
      </c>
      <c r="H423" t="s">
        <v>133</v>
      </c>
      <c r="I423" s="30">
        <f>_xlfn.IFS(G423="STAR Kids",INDEX('[1]ATLIS Percentages'!D:D,MATCH($H:$H&amp;" "&amp;$F:$F,'[1]ATLIS Percentages'!$A:$A,0)),
G423="STAR+PLUS",INDEX('[1]ATLIS Percentages'!E:E,MATCH($H:$H&amp;" "&amp;$F:$F,'[1]ATLIS Percentages'!$A:$A,0)),
G423="STAR",INDEX('[1]ATLIS Percentages'!F:F,MATCH($H:$H&amp;" "&amp;$F:$F,'[1]ATLIS Percentages'!$A:$A,0)))</f>
        <v>0</v>
      </c>
      <c r="J423" s="31">
        <f t="shared" si="32"/>
        <v>0</v>
      </c>
      <c r="K423" s="31">
        <f t="shared" si="33"/>
        <v>0</v>
      </c>
      <c r="L423" s="31">
        <f>INDEX('[1]IGT Calculation_1stHalf'!J:J,MATCH($B:$B&amp;"-"&amp;$H:$H&amp;"-"&amp;$F:$F&amp;"-"&amp;$G:$G,'[1]IGT Calculation_1stHalf'!A:A,0))</f>
        <v>0</v>
      </c>
      <c r="M423" s="31">
        <f>INDEX('[1]IGT Calculation_1stHalf'!K:K,MATCH(B:B&amp;"-"&amp;H:H&amp;"-"&amp;F:F&amp;"-"&amp;G:G,'[1]IGT Calculation_1stHalf'!A:A,0))</f>
        <v>0</v>
      </c>
      <c r="N423" s="37">
        <f t="shared" si="34"/>
        <v>0</v>
      </c>
      <c r="O423" s="38">
        <f t="shared" si="35"/>
        <v>0</v>
      </c>
    </row>
    <row r="424" spans="1:15" x14ac:dyDescent="0.25">
      <c r="A424" t="str">
        <f t="shared" si="31"/>
        <v>KW-State-Owned Non-IMD-Dallas-STAR Kids</v>
      </c>
      <c r="B424" s="4" t="s">
        <v>111</v>
      </c>
      <c r="C424" t="str">
        <f>INDEX('[1]Forecasting Data'!$C$1:$C$1321,MATCH(B:B,'[1]Forecasting Data'!$B$1:$B$1321,0))</f>
        <v>AETNA</v>
      </c>
      <c r="D424" s="28">
        <v>207283756.56979835</v>
      </c>
      <c r="E424" t="str">
        <f>INDEX('[1]Forecasting Data'!$F$1:$F$1321,MATCH(B:B,'[1]Forecasting Data'!$B$1:$B$1321,0))</f>
        <v>AETNA</v>
      </c>
      <c r="F424" t="str">
        <f>INDEX('[1]Forecasting Data'!$G$1:$G$1321,MATCH(B:B,'[1]Forecasting Data'!$B$1:$B$1321,0))</f>
        <v>Dallas</v>
      </c>
      <c r="G424" t="str">
        <f>INDEX('[1]Forecasting Data'!$H$1:$H$1321,MATCH(B:B,'[1]Forecasting Data'!$B$1:$B$1321,0))</f>
        <v>STAR Kids</v>
      </c>
      <c r="H424" t="s">
        <v>133</v>
      </c>
      <c r="I424" s="30">
        <f>_xlfn.IFS(G424="STAR Kids",INDEX('[1]ATLIS Percentages'!D:D,MATCH($H:$H&amp;" "&amp;$F:$F,'[1]ATLIS Percentages'!$A:$A,0)),
G424="STAR+PLUS",INDEX('[1]ATLIS Percentages'!E:E,MATCH($H:$H&amp;" "&amp;$F:$F,'[1]ATLIS Percentages'!$A:$A,0)),
G424="STAR",INDEX('[1]ATLIS Percentages'!F:F,MATCH($H:$H&amp;" "&amp;$F:$F,'[1]ATLIS Percentages'!$A:$A,0)))</f>
        <v>0</v>
      </c>
      <c r="J424" s="31">
        <f t="shared" si="32"/>
        <v>0</v>
      </c>
      <c r="K424" s="31">
        <f t="shared" si="33"/>
        <v>0</v>
      </c>
      <c r="L424" s="31">
        <f>INDEX('[1]IGT Calculation_1stHalf'!J:J,MATCH($B:$B&amp;"-"&amp;$H:$H&amp;"-"&amp;$F:$F&amp;"-"&amp;$G:$G,'[1]IGT Calculation_1stHalf'!A:A,0))</f>
        <v>0</v>
      </c>
      <c r="M424" s="31">
        <f>INDEX('[1]IGT Calculation_1stHalf'!K:K,MATCH(B:B&amp;"-"&amp;H:H&amp;"-"&amp;F:F&amp;"-"&amp;G:G,'[1]IGT Calculation_1stHalf'!A:A,0))</f>
        <v>0</v>
      </c>
      <c r="N424" s="37">
        <f t="shared" si="34"/>
        <v>0</v>
      </c>
      <c r="O424" s="38">
        <f t="shared" si="35"/>
        <v>0</v>
      </c>
    </row>
    <row r="425" spans="1:15" x14ac:dyDescent="0.25">
      <c r="A425" t="str">
        <f t="shared" si="31"/>
        <v>N1-State-Owned Non-IMD-MRSA Northeast-STAR</v>
      </c>
      <c r="B425" s="4" t="s">
        <v>56</v>
      </c>
      <c r="C425" t="str">
        <f>INDEX('[1]Forecasting Data'!$C$1:$C$1321,MATCH(B:B,'[1]Forecasting Data'!$B$1:$B$1321,0))</f>
        <v>Wellpoint</v>
      </c>
      <c r="D425" s="28">
        <v>199954253.15197721</v>
      </c>
      <c r="E425" t="str">
        <f>INDEX('[1]Forecasting Data'!$F$1:$F$1321,MATCH(B:B,'[1]Forecasting Data'!$B$1:$B$1321,0))</f>
        <v>Wellpoint</v>
      </c>
      <c r="F425" t="str">
        <f>INDEX('[1]Forecasting Data'!$G$1:$G$1321,MATCH(B:B,'[1]Forecasting Data'!$B$1:$B$1321,0))</f>
        <v>MRSA Northeast</v>
      </c>
      <c r="G425" t="str">
        <f>INDEX('[1]Forecasting Data'!$H$1:$H$1321,MATCH(B:B,'[1]Forecasting Data'!$B$1:$B$1321,0))</f>
        <v>STAR</v>
      </c>
      <c r="H425" t="s">
        <v>133</v>
      </c>
      <c r="I425" s="30">
        <f>_xlfn.IFS(G425="STAR Kids",INDEX('[1]ATLIS Percentages'!D:D,MATCH($H:$H&amp;" "&amp;$F:$F,'[1]ATLIS Percentages'!$A:$A,0)),
G425="STAR+PLUS",INDEX('[1]ATLIS Percentages'!E:E,MATCH($H:$H&amp;" "&amp;$F:$F,'[1]ATLIS Percentages'!$A:$A,0)),
G425="STAR",INDEX('[1]ATLIS Percentages'!F:F,MATCH($H:$H&amp;" "&amp;$F:$F,'[1]ATLIS Percentages'!$A:$A,0)))</f>
        <v>0</v>
      </c>
      <c r="J425" s="31">
        <f t="shared" si="32"/>
        <v>0</v>
      </c>
      <c r="K425" s="31">
        <f t="shared" si="33"/>
        <v>0</v>
      </c>
      <c r="L425" s="31">
        <f>INDEX('[1]IGT Calculation_1stHalf'!J:J,MATCH($B:$B&amp;"-"&amp;$H:$H&amp;"-"&amp;$F:$F&amp;"-"&amp;$G:$G,'[1]IGT Calculation_1stHalf'!A:A,0))</f>
        <v>0</v>
      </c>
      <c r="M425" s="31">
        <f>INDEX('[1]IGT Calculation_1stHalf'!K:K,MATCH(B:B&amp;"-"&amp;H:H&amp;"-"&amp;F:F&amp;"-"&amp;G:G,'[1]IGT Calculation_1stHalf'!A:A,0))</f>
        <v>0</v>
      </c>
      <c r="N425" s="37">
        <f t="shared" si="34"/>
        <v>0</v>
      </c>
      <c r="O425" s="38">
        <f t="shared" si="35"/>
        <v>0</v>
      </c>
    </row>
    <row r="426" spans="1:15" x14ac:dyDescent="0.25">
      <c r="A426" t="str">
        <f t="shared" si="31"/>
        <v>N2-State-Owned Non-IMD-MRSA Northeast-STAR</v>
      </c>
      <c r="B426" s="4" t="s">
        <v>51</v>
      </c>
      <c r="C426" t="str">
        <f>INDEX('[1]Forecasting Data'!$C$1:$C$1321,MATCH(B:B,'[1]Forecasting Data'!$B$1:$B$1321,0))</f>
        <v>Superior Health Plan</v>
      </c>
      <c r="D426" s="28">
        <v>325984410.09655362</v>
      </c>
      <c r="E426" t="str">
        <f>INDEX('[1]Forecasting Data'!$F$1:$F$1321,MATCH(B:B,'[1]Forecasting Data'!$B$1:$B$1321,0))</f>
        <v>Superior Health Plan</v>
      </c>
      <c r="F426" t="str">
        <f>INDEX('[1]Forecasting Data'!$G$1:$G$1321,MATCH(B:B,'[1]Forecasting Data'!$B$1:$B$1321,0))</f>
        <v>MRSA Northeast</v>
      </c>
      <c r="G426" t="str">
        <f>INDEX('[1]Forecasting Data'!$H$1:$H$1321,MATCH(B:B,'[1]Forecasting Data'!$B$1:$B$1321,0))</f>
        <v>STAR</v>
      </c>
      <c r="H426" t="s">
        <v>133</v>
      </c>
      <c r="I426" s="30">
        <f>_xlfn.IFS(G426="STAR Kids",INDEX('[1]ATLIS Percentages'!D:D,MATCH($H:$H&amp;" "&amp;$F:$F,'[1]ATLIS Percentages'!$A:$A,0)),
G426="STAR+PLUS",INDEX('[1]ATLIS Percentages'!E:E,MATCH($H:$H&amp;" "&amp;$F:$F,'[1]ATLIS Percentages'!$A:$A,0)),
G426="STAR",INDEX('[1]ATLIS Percentages'!F:F,MATCH($H:$H&amp;" "&amp;$F:$F,'[1]ATLIS Percentages'!$A:$A,0)))</f>
        <v>0</v>
      </c>
      <c r="J426" s="31">
        <f t="shared" si="32"/>
        <v>0</v>
      </c>
      <c r="K426" s="31">
        <f t="shared" si="33"/>
        <v>0</v>
      </c>
      <c r="L426" s="31">
        <f>INDEX('[1]IGT Calculation_1stHalf'!J:J,MATCH($B:$B&amp;"-"&amp;$H:$H&amp;"-"&amp;$F:$F&amp;"-"&amp;$G:$G,'[1]IGT Calculation_1stHalf'!A:A,0))</f>
        <v>0</v>
      </c>
      <c r="M426" s="31">
        <f>INDEX('[1]IGT Calculation_1stHalf'!K:K,MATCH(B:B&amp;"-"&amp;H:H&amp;"-"&amp;F:F&amp;"-"&amp;G:G,'[1]IGT Calculation_1stHalf'!A:A,0))</f>
        <v>0</v>
      </c>
      <c r="N426" s="37">
        <f t="shared" si="34"/>
        <v>0</v>
      </c>
      <c r="O426" s="38">
        <f t="shared" si="35"/>
        <v>0</v>
      </c>
    </row>
    <row r="427" spans="1:15" x14ac:dyDescent="0.25">
      <c r="A427" t="str">
        <f t="shared" si="31"/>
        <v>N4-State-Owned Non-IMD-MRSA Northeast-STAR+PLUS</v>
      </c>
      <c r="B427" s="4" t="s">
        <v>99</v>
      </c>
      <c r="C427" t="str">
        <f>INDEX('[1]Forecasting Data'!$C$1:$C$1321,MATCH(B:B,'[1]Forecasting Data'!$B$1:$B$1321,0))</f>
        <v>UnitedHealthCare Community Plan</v>
      </c>
      <c r="D427" s="28">
        <v>554423539.1877017</v>
      </c>
      <c r="E427" t="str">
        <f>INDEX('[1]Forecasting Data'!$F$1:$F$1321,MATCH(B:B,'[1]Forecasting Data'!$B$1:$B$1321,0))</f>
        <v>UnitedHealthCare Community Plan</v>
      </c>
      <c r="F427" t="str">
        <f>INDEX('[1]Forecasting Data'!$G$1:$G$1321,MATCH(B:B,'[1]Forecasting Data'!$B$1:$B$1321,0))</f>
        <v>MRSA Northeast</v>
      </c>
      <c r="G427" t="str">
        <f>INDEX('[1]Forecasting Data'!$H$1:$H$1321,MATCH(B:B,'[1]Forecasting Data'!$B$1:$B$1321,0))</f>
        <v>STAR+PLUS</v>
      </c>
      <c r="H427" t="s">
        <v>133</v>
      </c>
      <c r="I427" s="30">
        <f>_xlfn.IFS(G427="STAR Kids",INDEX('[1]ATLIS Percentages'!D:D,MATCH($H:$H&amp;" "&amp;$F:$F,'[1]ATLIS Percentages'!$A:$A,0)),
G427="STAR+PLUS",INDEX('[1]ATLIS Percentages'!E:E,MATCH($H:$H&amp;" "&amp;$F:$F,'[1]ATLIS Percentages'!$A:$A,0)),
G427="STAR",INDEX('[1]ATLIS Percentages'!F:F,MATCH($H:$H&amp;" "&amp;$F:$F,'[1]ATLIS Percentages'!$A:$A,0)))</f>
        <v>2.3853905160699921E-3</v>
      </c>
      <c r="J427" s="31">
        <f t="shared" si="32"/>
        <v>1322516.6499999999</v>
      </c>
      <c r="K427" s="31">
        <f t="shared" si="33"/>
        <v>571184.36</v>
      </c>
      <c r="L427" s="31">
        <f>INDEX('[1]IGT Calculation_1stHalf'!J:J,MATCH($B:$B&amp;"-"&amp;$H:$H&amp;"-"&amp;$F:$F&amp;"-"&amp;$G:$G,'[1]IGT Calculation_1stHalf'!A:A,0))</f>
        <v>675278.77</v>
      </c>
      <c r="M427" s="31">
        <f>INDEX('[1]IGT Calculation_1stHalf'!K:K,MATCH(B:B&amp;"-"&amp;H:H&amp;"-"&amp;F:F&amp;"-"&amp;G:G,'[1]IGT Calculation_1stHalf'!A:A,0))</f>
        <v>291647.5</v>
      </c>
      <c r="N427" s="37">
        <f t="shared" si="34"/>
        <v>647237.88</v>
      </c>
      <c r="O427" s="38">
        <f t="shared" si="35"/>
        <v>279536.86</v>
      </c>
    </row>
    <row r="428" spans="1:15" x14ac:dyDescent="0.25">
      <c r="A428" t="str">
        <f t="shared" si="31"/>
        <v>P1-State-Owned Non-IMD-Tarrant-STAR+PLUS</v>
      </c>
      <c r="B428" s="4" t="s">
        <v>42</v>
      </c>
      <c r="C428" t="str">
        <f>INDEX('[1]Forecasting Data'!$C$1:$C$1321,MATCH(B:B,'[1]Forecasting Data'!$B$1:$B$1321,0))</f>
        <v>Molina Healthcare of Texas</v>
      </c>
      <c r="D428" s="28">
        <v>482213928.63043946</v>
      </c>
      <c r="E428" t="str">
        <f>INDEX('[1]Forecasting Data'!$F$1:$F$1321,MATCH(B:B,'[1]Forecasting Data'!$B$1:$B$1321,0))</f>
        <v>Molina Healthcare of Texas</v>
      </c>
      <c r="F428" t="str">
        <f>INDEX('[1]Forecasting Data'!$G$1:$G$1321,MATCH(B:B,'[1]Forecasting Data'!$B$1:$B$1321,0))</f>
        <v>Tarrant</v>
      </c>
      <c r="G428" t="str">
        <f>INDEX('[1]Forecasting Data'!$H$1:$H$1321,MATCH(B:B,'[1]Forecasting Data'!$B$1:$B$1321,0))</f>
        <v>STAR+PLUS</v>
      </c>
      <c r="H428" t="s">
        <v>133</v>
      </c>
      <c r="I428" s="30">
        <f>_xlfn.IFS(G428="STAR Kids",INDEX('[1]ATLIS Percentages'!D:D,MATCH($H:$H&amp;" "&amp;$F:$F,'[1]ATLIS Percentages'!$A:$A,0)),
G428="STAR+PLUS",INDEX('[1]ATLIS Percentages'!E:E,MATCH($H:$H&amp;" "&amp;$F:$F,'[1]ATLIS Percentages'!$A:$A,0)),
G428="STAR",INDEX('[1]ATLIS Percentages'!F:F,MATCH($H:$H&amp;" "&amp;$F:$F,'[1]ATLIS Percentages'!$A:$A,0)))</f>
        <v>0</v>
      </c>
      <c r="J428" s="31">
        <f t="shared" si="32"/>
        <v>0</v>
      </c>
      <c r="K428" s="31">
        <f t="shared" si="33"/>
        <v>0</v>
      </c>
      <c r="L428" s="31">
        <f>INDEX('[1]IGT Calculation_1stHalf'!J:J,MATCH($B:$B&amp;"-"&amp;$H:$H&amp;"-"&amp;$F:$F&amp;"-"&amp;$G:$G,'[1]IGT Calculation_1stHalf'!A:A,0))</f>
        <v>0</v>
      </c>
      <c r="M428" s="31">
        <f>INDEX('[1]IGT Calculation_1stHalf'!K:K,MATCH(B:B&amp;"-"&amp;H:H&amp;"-"&amp;F:F&amp;"-"&amp;G:G,'[1]IGT Calculation_1stHalf'!A:A,0))</f>
        <v>0</v>
      </c>
      <c r="N428" s="37">
        <f t="shared" si="34"/>
        <v>0</v>
      </c>
      <c r="O428" s="38">
        <f t="shared" si="35"/>
        <v>0</v>
      </c>
    </row>
    <row r="429" spans="1:15" x14ac:dyDescent="0.25">
      <c r="A429" t="str">
        <f t="shared" si="31"/>
        <v>P2-State-Owned Non-IMD-MRSA Northeast-STAR+PLUS</v>
      </c>
      <c r="B429" s="4" t="s">
        <v>49</v>
      </c>
      <c r="C429" t="str">
        <f>INDEX('[1]Forecasting Data'!$C$1:$C$1321,MATCH(B:B,'[1]Forecasting Data'!$B$1:$B$1321,0))</f>
        <v>Molina Healthcare of Texas</v>
      </c>
      <c r="D429" s="28">
        <v>268564687.4286021</v>
      </c>
      <c r="E429" t="str">
        <f>INDEX('[1]Forecasting Data'!$F$1:$F$1321,MATCH(B:B,'[1]Forecasting Data'!$B$1:$B$1321,0))</f>
        <v>Molina Healthcare of Texas</v>
      </c>
      <c r="F429" t="str">
        <f>INDEX('[1]Forecasting Data'!$G$1:$G$1321,MATCH(B:B,'[1]Forecasting Data'!$B$1:$B$1321,0))</f>
        <v>MRSA Northeast</v>
      </c>
      <c r="G429" t="str">
        <f>INDEX('[1]Forecasting Data'!$H$1:$H$1321,MATCH(B:B,'[1]Forecasting Data'!$B$1:$B$1321,0))</f>
        <v>STAR+PLUS</v>
      </c>
      <c r="H429" t="s">
        <v>133</v>
      </c>
      <c r="I429" s="30">
        <f>_xlfn.IFS(G429="STAR Kids",INDEX('[1]ATLIS Percentages'!D:D,MATCH($H:$H&amp;" "&amp;$F:$F,'[1]ATLIS Percentages'!$A:$A,0)),
G429="STAR+PLUS",INDEX('[1]ATLIS Percentages'!E:E,MATCH($H:$H&amp;" "&amp;$F:$F,'[1]ATLIS Percentages'!$A:$A,0)),
G429="STAR",INDEX('[1]ATLIS Percentages'!F:F,MATCH($H:$H&amp;" "&amp;$F:$F,'[1]ATLIS Percentages'!$A:$A,0)))</f>
        <v>2.3853905160699921E-3</v>
      </c>
      <c r="J429" s="31">
        <f t="shared" si="32"/>
        <v>640631.66</v>
      </c>
      <c r="K429" s="31">
        <f t="shared" si="33"/>
        <v>276683.69</v>
      </c>
      <c r="L429" s="31">
        <f>INDEX('[1]IGT Calculation_1stHalf'!J:J,MATCH($B:$B&amp;"-"&amp;$H:$H&amp;"-"&amp;$F:$F&amp;"-"&amp;$G:$G,'[1]IGT Calculation_1stHalf'!A:A,0))</f>
        <v>336012.5</v>
      </c>
      <c r="M429" s="31">
        <f>INDEX('[1]IGT Calculation_1stHalf'!K:K,MATCH(B:B&amp;"-"&amp;H:H&amp;"-"&amp;F:F&amp;"-"&amp;G:G,'[1]IGT Calculation_1stHalf'!A:A,0))</f>
        <v>145121.10999999999</v>
      </c>
      <c r="N429" s="37">
        <f t="shared" si="34"/>
        <v>304619.15999999997</v>
      </c>
      <c r="O429" s="38">
        <f t="shared" si="35"/>
        <v>131562.57999999999</v>
      </c>
    </row>
    <row r="430" spans="1:15" x14ac:dyDescent="0.25">
      <c r="A430" t="str">
        <f t="shared" si="31"/>
        <v>S1-State-Owned Non-IMD-Bexar-STAR+PLUS</v>
      </c>
      <c r="B430" s="4" t="s">
        <v>70</v>
      </c>
      <c r="C430" t="str">
        <f>INDEX('[1]Forecasting Data'!$C$1:$C$1321,MATCH(B:B,'[1]Forecasting Data'!$B$1:$B$1321,0))</f>
        <v>Community First Health Plan</v>
      </c>
      <c r="D430" s="28">
        <v>312552988.97039735</v>
      </c>
      <c r="E430" t="str">
        <f>INDEX('[1]Forecasting Data'!$F$1:$F$1321,MATCH(B:B,'[1]Forecasting Data'!$B$1:$B$1321,0))</f>
        <v>Community First Health Plan</v>
      </c>
      <c r="F430" t="str">
        <f>INDEX('[1]Forecasting Data'!$G$1:$G$1321,MATCH(B:B,'[1]Forecasting Data'!$B$1:$B$1321,0))</f>
        <v>Bexar</v>
      </c>
      <c r="G430" t="str">
        <f>INDEX('[1]Forecasting Data'!$H$1:$H$1321,MATCH(B:B,'[1]Forecasting Data'!$B$1:$B$1321,0))</f>
        <v>STAR+PLUS</v>
      </c>
      <c r="H430" t="s">
        <v>133</v>
      </c>
      <c r="I430" s="30">
        <f>_xlfn.IFS(G430="STAR Kids",INDEX('[1]ATLIS Percentages'!D:D,MATCH($H:$H&amp;" "&amp;$F:$F,'[1]ATLIS Percentages'!$A:$A,0)),
G430="STAR+PLUS",INDEX('[1]ATLIS Percentages'!E:E,MATCH($H:$H&amp;" "&amp;$F:$F,'[1]ATLIS Percentages'!$A:$A,0)),
G430="STAR",INDEX('[1]ATLIS Percentages'!F:F,MATCH($H:$H&amp;" "&amp;$F:$F,'[1]ATLIS Percentages'!$A:$A,0)))</f>
        <v>0</v>
      </c>
      <c r="J430" s="31">
        <f t="shared" si="32"/>
        <v>0</v>
      </c>
      <c r="K430" s="31">
        <f t="shared" si="33"/>
        <v>0</v>
      </c>
      <c r="L430" s="31">
        <f>INDEX('[1]IGT Calculation_1stHalf'!J:J,MATCH($B:$B&amp;"-"&amp;$H:$H&amp;"-"&amp;$F:$F&amp;"-"&amp;$G:$G,'[1]IGT Calculation_1stHalf'!A:A,0))</f>
        <v>0</v>
      </c>
      <c r="M430" s="31">
        <f>INDEX('[1]IGT Calculation_1stHalf'!K:K,MATCH(B:B&amp;"-"&amp;H:H&amp;"-"&amp;F:F&amp;"-"&amp;G:G,'[1]IGT Calculation_1stHalf'!A:A,0))</f>
        <v>0</v>
      </c>
      <c r="N430" s="37">
        <f t="shared" si="34"/>
        <v>0</v>
      </c>
      <c r="O430" s="38">
        <f t="shared" si="35"/>
        <v>0</v>
      </c>
    </row>
    <row r="431" spans="1:15" x14ac:dyDescent="0.25">
      <c r="A431" t="str">
        <f t="shared" si="31"/>
        <v>S2-State-Owned Non-IMD-El Paso-STAR+PLUS</v>
      </c>
      <c r="B431" s="4" t="s">
        <v>43</v>
      </c>
      <c r="C431" t="str">
        <f>INDEX('[1]Forecasting Data'!$C$1:$C$1321,MATCH(B:B,'[1]Forecasting Data'!$B$1:$B$1321,0))</f>
        <v>El Paso First Health Plan</v>
      </c>
      <c r="D431" s="28">
        <v>184943740.84731835</v>
      </c>
      <c r="E431" t="str">
        <f>INDEX('[1]Forecasting Data'!$F$1:$F$1321,MATCH(B:B,'[1]Forecasting Data'!$B$1:$B$1321,0))</f>
        <v>El Paso First Health Plan</v>
      </c>
      <c r="F431" t="str">
        <f>INDEX('[1]Forecasting Data'!$G$1:$G$1321,MATCH(B:B,'[1]Forecasting Data'!$B$1:$B$1321,0))</f>
        <v>El Paso</v>
      </c>
      <c r="G431" t="str">
        <f>INDEX('[1]Forecasting Data'!$H$1:$H$1321,MATCH(B:B,'[1]Forecasting Data'!$B$1:$B$1321,0))</f>
        <v>STAR+PLUS</v>
      </c>
      <c r="H431" t="s">
        <v>133</v>
      </c>
      <c r="I431" s="30">
        <f>_xlfn.IFS(G431="STAR Kids",INDEX('[1]ATLIS Percentages'!D:D,MATCH($H:$H&amp;" "&amp;$F:$F,'[1]ATLIS Percentages'!$A:$A,0)),
G431="STAR+PLUS",INDEX('[1]ATLIS Percentages'!E:E,MATCH($H:$H&amp;" "&amp;$F:$F,'[1]ATLIS Percentages'!$A:$A,0)),
G431="STAR",INDEX('[1]ATLIS Percentages'!F:F,MATCH($H:$H&amp;" "&amp;$F:$F,'[1]ATLIS Percentages'!$A:$A,0)))</f>
        <v>0</v>
      </c>
      <c r="J431" s="31">
        <f t="shared" si="32"/>
        <v>0</v>
      </c>
      <c r="K431" s="31">
        <f t="shared" si="33"/>
        <v>0</v>
      </c>
      <c r="L431" s="31">
        <f>INDEX('[1]IGT Calculation_1stHalf'!J:J,MATCH($B:$B&amp;"-"&amp;$H:$H&amp;"-"&amp;$F:$F&amp;"-"&amp;$G:$G,'[1]IGT Calculation_1stHalf'!A:A,0))</f>
        <v>0</v>
      </c>
      <c r="M431" s="31">
        <f>INDEX('[1]IGT Calculation_1stHalf'!K:K,MATCH(B:B&amp;"-"&amp;H:H&amp;"-"&amp;F:F&amp;"-"&amp;G:G,'[1]IGT Calculation_1stHalf'!A:A,0))</f>
        <v>0</v>
      </c>
      <c r="N431" s="37">
        <f t="shared" si="34"/>
        <v>0</v>
      </c>
      <c r="O431" s="38">
        <f t="shared" si="35"/>
        <v>0</v>
      </c>
    </row>
    <row r="432" spans="1:15" x14ac:dyDescent="0.25">
      <c r="A432" t="str">
        <f t="shared" si="31"/>
        <v>S3-State-Owned Non-IMD-Harris-STAR+PLUS</v>
      </c>
      <c r="B432" s="4" t="s">
        <v>15</v>
      </c>
      <c r="C432" t="str">
        <f>INDEX('[1]Forecasting Data'!$C$1:$C$1321,MATCH(B:B,'[1]Forecasting Data'!$B$1:$B$1321,0))</f>
        <v>Community Health Choice</v>
      </c>
      <c r="D432" s="28">
        <v>396021567.67895341</v>
      </c>
      <c r="E432" t="str">
        <f>INDEX('[1]Forecasting Data'!$F$1:$F$1321,MATCH(B:B,'[1]Forecasting Data'!$B$1:$B$1321,0))</f>
        <v>Community Health Choice</v>
      </c>
      <c r="F432" t="str">
        <f>INDEX('[1]Forecasting Data'!$G$1:$G$1321,MATCH(B:B,'[1]Forecasting Data'!$B$1:$B$1321,0))</f>
        <v>Harris</v>
      </c>
      <c r="G432" t="str">
        <f>INDEX('[1]Forecasting Data'!$H$1:$H$1321,MATCH(B:B,'[1]Forecasting Data'!$B$1:$B$1321,0))</f>
        <v>STAR+PLUS</v>
      </c>
      <c r="H432" t="s">
        <v>133</v>
      </c>
      <c r="I432" s="30">
        <f>_xlfn.IFS(G432="STAR Kids",INDEX('[1]ATLIS Percentages'!D:D,MATCH($H:$H&amp;" "&amp;$F:$F,'[1]ATLIS Percentages'!$A:$A,0)),
G432="STAR+PLUS",INDEX('[1]ATLIS Percentages'!E:E,MATCH($H:$H&amp;" "&amp;$F:$F,'[1]ATLIS Percentages'!$A:$A,0)),
G432="STAR",INDEX('[1]ATLIS Percentages'!F:F,MATCH($H:$H&amp;" "&amp;$F:$F,'[1]ATLIS Percentages'!$A:$A,0)))</f>
        <v>1.9145672478634797E-4</v>
      </c>
      <c r="J432" s="31">
        <f t="shared" si="32"/>
        <v>75820.990000000005</v>
      </c>
      <c r="K432" s="31">
        <f t="shared" si="33"/>
        <v>32746.48</v>
      </c>
      <c r="L432" s="31">
        <f>INDEX('[1]IGT Calculation_1stHalf'!J:J,MATCH($B:$B&amp;"-"&amp;$H:$H&amp;"-"&amp;$F:$F&amp;"-"&amp;$G:$G,'[1]IGT Calculation_1stHalf'!A:A,0))</f>
        <v>39913.42</v>
      </c>
      <c r="M432" s="31">
        <f>INDEX('[1]IGT Calculation_1stHalf'!K:K,MATCH(B:B&amp;"-"&amp;H:H&amp;"-"&amp;F:F&amp;"-"&amp;G:G,'[1]IGT Calculation_1stHalf'!A:A,0))</f>
        <v>17238.29</v>
      </c>
      <c r="N432" s="37">
        <f t="shared" si="34"/>
        <v>35907.57</v>
      </c>
      <c r="O432" s="38">
        <f t="shared" si="35"/>
        <v>15508.19</v>
      </c>
    </row>
    <row r="433" spans="1:15" x14ac:dyDescent="0.25">
      <c r="A433" t="str">
        <f t="shared" si="31"/>
        <v>S4-State-Owned Non-IMD-Travis-STAR+PLUS</v>
      </c>
      <c r="B433" s="4" t="s">
        <v>82</v>
      </c>
      <c r="C433" t="str">
        <f>INDEX('[1]Forecasting Data'!$C$1:$C$1321,MATCH(B:B,'[1]Forecasting Data'!$B$1:$B$1321,0))</f>
        <v>Superior Health Plan</v>
      </c>
      <c r="D433" s="28">
        <v>155560012.94350815</v>
      </c>
      <c r="E433" t="str">
        <f>INDEX('[1]Forecasting Data'!$F$1:$F$1321,MATCH(B:B,'[1]Forecasting Data'!$B$1:$B$1321,0))</f>
        <v>Superior Health Plan</v>
      </c>
      <c r="F433" t="str">
        <f>INDEX('[1]Forecasting Data'!$G$1:$G$1321,MATCH(B:B,'[1]Forecasting Data'!$B$1:$B$1321,0))</f>
        <v>Travis</v>
      </c>
      <c r="G433" t="str">
        <f>INDEX('[1]Forecasting Data'!$H$1:$H$1321,MATCH(B:B,'[1]Forecasting Data'!$B$1:$B$1321,0))</f>
        <v>STAR+PLUS</v>
      </c>
      <c r="H433" t="s">
        <v>133</v>
      </c>
      <c r="I433" s="30">
        <f>_xlfn.IFS(G433="STAR Kids",INDEX('[1]ATLIS Percentages'!D:D,MATCH($H:$H&amp;" "&amp;$F:$F,'[1]ATLIS Percentages'!$A:$A,0)),
G433="STAR+PLUS",INDEX('[1]ATLIS Percentages'!E:E,MATCH($H:$H&amp;" "&amp;$F:$F,'[1]ATLIS Percentages'!$A:$A,0)),
G433="STAR",INDEX('[1]ATLIS Percentages'!F:F,MATCH($H:$H&amp;" "&amp;$F:$F,'[1]ATLIS Percentages'!$A:$A,0)))</f>
        <v>0</v>
      </c>
      <c r="J433" s="31">
        <f t="shared" si="32"/>
        <v>0</v>
      </c>
      <c r="K433" s="31">
        <f t="shared" si="33"/>
        <v>0</v>
      </c>
      <c r="L433" s="31">
        <f>INDEX('[1]IGT Calculation_1stHalf'!J:J,MATCH($B:$B&amp;"-"&amp;$H:$H&amp;"-"&amp;$F:$F&amp;"-"&amp;$G:$G,'[1]IGT Calculation_1stHalf'!A:A,0))</f>
        <v>0</v>
      </c>
      <c r="M433" s="31">
        <f>INDEX('[1]IGT Calculation_1stHalf'!K:K,MATCH(B:B&amp;"-"&amp;H:H&amp;"-"&amp;F:F&amp;"-"&amp;G:G,'[1]IGT Calculation_1stHalf'!A:A,0))</f>
        <v>0</v>
      </c>
      <c r="N433" s="37">
        <f t="shared" si="34"/>
        <v>0</v>
      </c>
      <c r="O433" s="38">
        <f t="shared" si="35"/>
        <v>0</v>
      </c>
    </row>
    <row r="434" spans="1:15" x14ac:dyDescent="0.25">
      <c r="A434" t="str">
        <f t="shared" si="31"/>
        <v>S5-State-Owned Non-IMD-Bexar-STAR+PLUS</v>
      </c>
      <c r="B434" s="4" t="s">
        <v>29</v>
      </c>
      <c r="C434" t="str">
        <f>INDEX('[1]Forecasting Data'!$C$1:$C$1321,MATCH(B:B,'[1]Forecasting Data'!$B$1:$B$1321,0))</f>
        <v>UnitedHealthCare Community Plan</v>
      </c>
      <c r="D434" s="28">
        <v>317015699.74112809</v>
      </c>
      <c r="E434" t="str">
        <f>INDEX('[1]Forecasting Data'!$F$1:$F$1321,MATCH(B:B,'[1]Forecasting Data'!$B$1:$B$1321,0))</f>
        <v>UnitedHealthCare Community Plan</v>
      </c>
      <c r="F434" t="str">
        <f>INDEX('[1]Forecasting Data'!$G$1:$G$1321,MATCH(B:B,'[1]Forecasting Data'!$B$1:$B$1321,0))</f>
        <v>Bexar</v>
      </c>
      <c r="G434" t="str">
        <f>INDEX('[1]Forecasting Data'!$H$1:$H$1321,MATCH(B:B,'[1]Forecasting Data'!$B$1:$B$1321,0))</f>
        <v>STAR+PLUS</v>
      </c>
      <c r="H434" t="s">
        <v>133</v>
      </c>
      <c r="I434" s="30">
        <f>_xlfn.IFS(G434="STAR Kids",INDEX('[1]ATLIS Percentages'!D:D,MATCH($H:$H&amp;" "&amp;$F:$F,'[1]ATLIS Percentages'!$A:$A,0)),
G434="STAR+PLUS",INDEX('[1]ATLIS Percentages'!E:E,MATCH($H:$H&amp;" "&amp;$F:$F,'[1]ATLIS Percentages'!$A:$A,0)),
G434="STAR",INDEX('[1]ATLIS Percentages'!F:F,MATCH($H:$H&amp;" "&amp;$F:$F,'[1]ATLIS Percentages'!$A:$A,0)))</f>
        <v>0</v>
      </c>
      <c r="J434" s="31">
        <f t="shared" si="32"/>
        <v>0</v>
      </c>
      <c r="K434" s="31">
        <f t="shared" si="33"/>
        <v>0</v>
      </c>
      <c r="L434" s="31">
        <f>INDEX('[1]IGT Calculation_1stHalf'!J:J,MATCH($B:$B&amp;"-"&amp;$H:$H&amp;"-"&amp;$F:$F&amp;"-"&amp;$G:$G,'[1]IGT Calculation_1stHalf'!A:A,0))</f>
        <v>0</v>
      </c>
      <c r="M434" s="31">
        <f>INDEX('[1]IGT Calculation_1stHalf'!K:K,MATCH(B:B&amp;"-"&amp;H:H&amp;"-"&amp;F:F&amp;"-"&amp;G:G,'[1]IGT Calculation_1stHalf'!A:A,0))</f>
        <v>0</v>
      </c>
      <c r="N434" s="37">
        <f t="shared" si="34"/>
        <v>0</v>
      </c>
      <c r="O434" s="38">
        <f t="shared" si="35"/>
        <v>0</v>
      </c>
    </row>
    <row r="435" spans="1:15" x14ac:dyDescent="0.25">
      <c r="A435" t="str">
        <f t="shared" si="31"/>
        <v>S6-State-Owned Non-IMD-Dallas-STAR+PLUS</v>
      </c>
      <c r="B435" s="4" t="s">
        <v>85</v>
      </c>
      <c r="C435" t="str">
        <f>INDEX('[1]Forecasting Data'!$C$1:$C$1321,MATCH(B:B,'[1]Forecasting Data'!$B$1:$B$1321,0))</f>
        <v>UnitedHealthCare Community Plan</v>
      </c>
      <c r="D435" s="28">
        <v>89610880.908871725</v>
      </c>
      <c r="E435" t="str">
        <f>INDEX('[1]Forecasting Data'!$F$1:$F$1321,MATCH(B:B,'[1]Forecasting Data'!$B$1:$B$1321,0))</f>
        <v>UnitedHealthCare Community Plan</v>
      </c>
      <c r="F435" t="str">
        <f>INDEX('[1]Forecasting Data'!$G$1:$G$1321,MATCH(B:B,'[1]Forecasting Data'!$B$1:$B$1321,0))</f>
        <v>Dallas</v>
      </c>
      <c r="G435" t="str">
        <f>INDEX('[1]Forecasting Data'!$H$1:$H$1321,MATCH(B:B,'[1]Forecasting Data'!$B$1:$B$1321,0))</f>
        <v>STAR+PLUS</v>
      </c>
      <c r="H435" t="s">
        <v>133</v>
      </c>
      <c r="I435" s="30">
        <f>_xlfn.IFS(G435="STAR Kids",INDEX('[1]ATLIS Percentages'!D:D,MATCH($H:$H&amp;" "&amp;$F:$F,'[1]ATLIS Percentages'!$A:$A,0)),
G435="STAR+PLUS",INDEX('[1]ATLIS Percentages'!E:E,MATCH($H:$H&amp;" "&amp;$F:$F,'[1]ATLIS Percentages'!$A:$A,0)),
G435="STAR",INDEX('[1]ATLIS Percentages'!F:F,MATCH($H:$H&amp;" "&amp;$F:$F,'[1]ATLIS Percentages'!$A:$A,0)))</f>
        <v>2.7114431527233019E-2</v>
      </c>
      <c r="J435" s="31">
        <f t="shared" si="32"/>
        <v>2429748.09</v>
      </c>
      <c r="K435" s="31">
        <f t="shared" si="33"/>
        <v>1049388.76</v>
      </c>
      <c r="L435" s="31">
        <f>INDEX('[1]IGT Calculation_1stHalf'!J:J,MATCH($B:$B&amp;"-"&amp;$H:$H&amp;"-"&amp;$F:$F&amp;"-"&amp;$G:$G,'[1]IGT Calculation_1stHalf'!A:A,0))</f>
        <v>806752.58</v>
      </c>
      <c r="M435" s="31">
        <f>INDEX('[1]IGT Calculation_1stHalf'!K:K,MATCH(B:B&amp;"-"&amp;H:H&amp;"-"&amp;F:F&amp;"-"&amp;G:G,'[1]IGT Calculation_1stHalf'!A:A,0))</f>
        <v>348429.99</v>
      </c>
      <c r="N435" s="37">
        <f t="shared" si="34"/>
        <v>1622995.51</v>
      </c>
      <c r="O435" s="38">
        <f t="shared" si="35"/>
        <v>700958.78</v>
      </c>
    </row>
    <row r="436" spans="1:15" x14ac:dyDescent="0.25">
      <c r="A436" t="str">
        <f t="shared" si="31"/>
        <v>S7-State-Owned Non-IMD-Hidalgo-STAR+PLUS</v>
      </c>
      <c r="B436" s="4" t="s">
        <v>69</v>
      </c>
      <c r="C436" t="str">
        <f>INDEX('[1]Forecasting Data'!$C$1:$C$1321,MATCH(B:B,'[1]Forecasting Data'!$B$1:$B$1321,0))</f>
        <v>UnitedHealthCare Community Plan</v>
      </c>
      <c r="D436" s="28">
        <v>47500671.660213798</v>
      </c>
      <c r="E436" t="str">
        <f>INDEX('[1]Forecasting Data'!$F$1:$F$1321,MATCH(B:B,'[1]Forecasting Data'!$B$1:$B$1321,0))</f>
        <v>UnitedHealthCare Community Plan</v>
      </c>
      <c r="F436" t="str">
        <f>INDEX('[1]Forecasting Data'!$G$1:$G$1321,MATCH(B:B,'[1]Forecasting Data'!$B$1:$B$1321,0))</f>
        <v>Hidalgo</v>
      </c>
      <c r="G436" t="str">
        <f>INDEX('[1]Forecasting Data'!$H$1:$H$1321,MATCH(B:B,'[1]Forecasting Data'!$B$1:$B$1321,0))</f>
        <v>STAR+PLUS</v>
      </c>
      <c r="H436" t="s">
        <v>133</v>
      </c>
      <c r="I436" s="30">
        <f>_xlfn.IFS(G436="STAR Kids",INDEX('[1]ATLIS Percentages'!D:D,MATCH($H:$H&amp;" "&amp;$F:$F,'[1]ATLIS Percentages'!$A:$A,0)),
G436="STAR+PLUS",INDEX('[1]ATLIS Percentages'!E:E,MATCH($H:$H&amp;" "&amp;$F:$F,'[1]ATLIS Percentages'!$A:$A,0)),
G436="STAR",INDEX('[1]ATLIS Percentages'!F:F,MATCH($H:$H&amp;" "&amp;$F:$F,'[1]ATLIS Percentages'!$A:$A,0)))</f>
        <v>0</v>
      </c>
      <c r="J436" s="31">
        <f t="shared" si="32"/>
        <v>0</v>
      </c>
      <c r="K436" s="31">
        <f t="shared" si="33"/>
        <v>0</v>
      </c>
      <c r="L436" s="31">
        <f>INDEX('[1]IGT Calculation_1stHalf'!J:J,MATCH($B:$B&amp;"-"&amp;$H:$H&amp;"-"&amp;$F:$F&amp;"-"&amp;$G:$G,'[1]IGT Calculation_1stHalf'!A:A,0))</f>
        <v>0</v>
      </c>
      <c r="M436" s="31">
        <f>INDEX('[1]IGT Calculation_1stHalf'!K:K,MATCH(B:B&amp;"-"&amp;H:H&amp;"-"&amp;F:F&amp;"-"&amp;G:G,'[1]IGT Calculation_1stHalf'!A:A,0))</f>
        <v>0</v>
      </c>
      <c r="N436" s="37">
        <f t="shared" si="34"/>
        <v>0</v>
      </c>
      <c r="O436" s="38">
        <f t="shared" si="35"/>
        <v>0</v>
      </c>
    </row>
    <row r="437" spans="1:15" x14ac:dyDescent="0.25">
      <c r="A437" t="str">
        <f t="shared" si="31"/>
        <v>S8-State-Owned Non-IMD-Tarrant-STAR+PLUS</v>
      </c>
      <c r="B437" s="4" t="s">
        <v>73</v>
      </c>
      <c r="C437" t="str">
        <f>INDEX('[1]Forecasting Data'!$C$1:$C$1321,MATCH(B:B,'[1]Forecasting Data'!$B$1:$B$1321,0))</f>
        <v>UnitedHealthCare Community Plan</v>
      </c>
      <c r="D437" s="28">
        <v>432308060.52458477</v>
      </c>
      <c r="E437" t="str">
        <f>INDEX('[1]Forecasting Data'!$F$1:$F$1321,MATCH(B:B,'[1]Forecasting Data'!$B$1:$B$1321,0))</f>
        <v>UnitedHealthCare Community Plan</v>
      </c>
      <c r="F437" t="str">
        <f>INDEX('[1]Forecasting Data'!$G$1:$G$1321,MATCH(B:B,'[1]Forecasting Data'!$B$1:$B$1321,0))</f>
        <v>Tarrant</v>
      </c>
      <c r="G437" t="str">
        <f>INDEX('[1]Forecasting Data'!$H$1:$H$1321,MATCH(B:B,'[1]Forecasting Data'!$B$1:$B$1321,0))</f>
        <v>STAR+PLUS</v>
      </c>
      <c r="H437" t="s">
        <v>133</v>
      </c>
      <c r="I437" s="30">
        <f>_xlfn.IFS(G437="STAR Kids",INDEX('[1]ATLIS Percentages'!D:D,MATCH($H:$H&amp;" "&amp;$F:$F,'[1]ATLIS Percentages'!$A:$A,0)),
G437="STAR+PLUS",INDEX('[1]ATLIS Percentages'!E:E,MATCH($H:$H&amp;" "&amp;$F:$F,'[1]ATLIS Percentages'!$A:$A,0)),
G437="STAR",INDEX('[1]ATLIS Percentages'!F:F,MATCH($H:$H&amp;" "&amp;$F:$F,'[1]ATLIS Percentages'!$A:$A,0)))</f>
        <v>0</v>
      </c>
      <c r="J437" s="31">
        <f t="shared" si="32"/>
        <v>0</v>
      </c>
      <c r="K437" s="31">
        <f t="shared" si="33"/>
        <v>0</v>
      </c>
      <c r="L437" s="31">
        <f>INDEX('[1]IGT Calculation_1stHalf'!J:J,MATCH($B:$B&amp;"-"&amp;$H:$H&amp;"-"&amp;$F:$F&amp;"-"&amp;$G:$G,'[1]IGT Calculation_1stHalf'!A:A,0))</f>
        <v>0</v>
      </c>
      <c r="M437" s="31">
        <f>INDEX('[1]IGT Calculation_1stHalf'!K:K,MATCH(B:B&amp;"-"&amp;H:H&amp;"-"&amp;F:F&amp;"-"&amp;G:G,'[1]IGT Calculation_1stHalf'!A:A,0))</f>
        <v>0</v>
      </c>
      <c r="N437" s="37">
        <f t="shared" si="34"/>
        <v>0</v>
      </c>
      <c r="O437" s="38">
        <f t="shared" si="35"/>
        <v>0</v>
      </c>
    </row>
    <row r="438" spans="1:15" x14ac:dyDescent="0.25">
      <c r="A438" t="str">
        <f t="shared" si="31"/>
        <v>S9-State-Owned Non-IMD-Nueces-STAR+PLUS</v>
      </c>
      <c r="B438" s="4" t="s">
        <v>89</v>
      </c>
      <c r="C438" t="str">
        <f>INDEX('[1]Forecasting Data'!$C$1:$C$1321,MATCH(B:B,'[1]Forecasting Data'!$B$1:$B$1321,0))</f>
        <v>Wellpoint</v>
      </c>
      <c r="D438" s="28">
        <v>134333078.49758792</v>
      </c>
      <c r="E438" t="str">
        <f>INDEX('[1]Forecasting Data'!$F$1:$F$1321,MATCH(B:B,'[1]Forecasting Data'!$B$1:$B$1321,0))</f>
        <v>Wellpoint</v>
      </c>
      <c r="F438" t="str">
        <f>INDEX('[1]Forecasting Data'!$G$1:$G$1321,MATCH(B:B,'[1]Forecasting Data'!$B$1:$B$1321,0))</f>
        <v>Nueces</v>
      </c>
      <c r="G438" t="str">
        <f>INDEX('[1]Forecasting Data'!$H$1:$H$1321,MATCH(B:B,'[1]Forecasting Data'!$B$1:$B$1321,0))</f>
        <v>STAR+PLUS</v>
      </c>
      <c r="H438" t="s">
        <v>133</v>
      </c>
      <c r="I438" s="30">
        <f>_xlfn.IFS(G438="STAR Kids",INDEX('[1]ATLIS Percentages'!D:D,MATCH($H:$H&amp;" "&amp;$F:$F,'[1]ATLIS Percentages'!$A:$A,0)),
G438="STAR+PLUS",INDEX('[1]ATLIS Percentages'!E:E,MATCH($H:$H&amp;" "&amp;$F:$F,'[1]ATLIS Percentages'!$A:$A,0)),
G438="STAR",INDEX('[1]ATLIS Percentages'!F:F,MATCH($H:$H&amp;" "&amp;$F:$F,'[1]ATLIS Percentages'!$A:$A,0)))</f>
        <v>0</v>
      </c>
      <c r="J438" s="31">
        <f t="shared" si="32"/>
        <v>0</v>
      </c>
      <c r="K438" s="31">
        <f t="shared" si="33"/>
        <v>0</v>
      </c>
      <c r="L438" s="31">
        <f>INDEX('[1]IGT Calculation_1stHalf'!J:J,MATCH($B:$B&amp;"-"&amp;$H:$H&amp;"-"&amp;$F:$F&amp;"-"&amp;$G:$G,'[1]IGT Calculation_1stHalf'!A:A,0))</f>
        <v>0</v>
      </c>
      <c r="M438" s="31">
        <f>INDEX('[1]IGT Calculation_1stHalf'!K:K,MATCH(B:B&amp;"-"&amp;H:H&amp;"-"&amp;F:F&amp;"-"&amp;G:G,'[1]IGT Calculation_1stHalf'!A:A,0))</f>
        <v>0</v>
      </c>
      <c r="N438" s="37">
        <f t="shared" si="34"/>
        <v>0</v>
      </c>
      <c r="O438" s="38">
        <f t="shared" si="35"/>
        <v>0</v>
      </c>
    </row>
    <row r="439" spans="1:15" x14ac:dyDescent="0.25">
      <c r="A439" t="str">
        <f t="shared" si="31"/>
        <v>W2-State-Owned Non-IMD-MRSA West-STAR</v>
      </c>
      <c r="B439" s="4" t="s">
        <v>64</v>
      </c>
      <c r="C439" t="str">
        <f>INDEX('[1]Forecasting Data'!$C$1:$C$1321,MATCH(B:B,'[1]Forecasting Data'!$B$1:$B$1321,0))</f>
        <v>Wellpoint</v>
      </c>
      <c r="D439" s="28">
        <v>79312817.206732795</v>
      </c>
      <c r="E439" t="str">
        <f>INDEX('[1]Forecasting Data'!$F$1:$F$1321,MATCH(B:B,'[1]Forecasting Data'!$B$1:$B$1321,0))</f>
        <v>Wellpoint</v>
      </c>
      <c r="F439" t="str">
        <f>INDEX('[1]Forecasting Data'!$G$1:$G$1321,MATCH(B:B,'[1]Forecasting Data'!$B$1:$B$1321,0))</f>
        <v>MRSA West</v>
      </c>
      <c r="G439" t="str">
        <f>INDEX('[1]Forecasting Data'!$H$1:$H$1321,MATCH(B:B,'[1]Forecasting Data'!$B$1:$B$1321,0))</f>
        <v>STAR</v>
      </c>
      <c r="H439" t="s">
        <v>133</v>
      </c>
      <c r="I439" s="30">
        <f>_xlfn.IFS(G439="STAR Kids",INDEX('[1]ATLIS Percentages'!D:D,MATCH($H:$H&amp;" "&amp;$F:$F,'[1]ATLIS Percentages'!$A:$A,0)),
G439="STAR+PLUS",INDEX('[1]ATLIS Percentages'!E:E,MATCH($H:$H&amp;" "&amp;$F:$F,'[1]ATLIS Percentages'!$A:$A,0)),
G439="STAR",INDEX('[1]ATLIS Percentages'!F:F,MATCH($H:$H&amp;" "&amp;$F:$F,'[1]ATLIS Percentages'!$A:$A,0)))</f>
        <v>0</v>
      </c>
      <c r="J439" s="31">
        <f t="shared" si="32"/>
        <v>0</v>
      </c>
      <c r="K439" s="31">
        <f t="shared" si="33"/>
        <v>0</v>
      </c>
      <c r="L439" s="31">
        <f>INDEX('[1]IGT Calculation_1stHalf'!J:J,MATCH($B:$B&amp;"-"&amp;$H:$H&amp;"-"&amp;$F:$F&amp;"-"&amp;$G:$G,'[1]IGT Calculation_1stHalf'!A:A,0))</f>
        <v>0</v>
      </c>
      <c r="M439" s="31">
        <f>INDEX('[1]IGT Calculation_1stHalf'!K:K,MATCH(B:B&amp;"-"&amp;H:H&amp;"-"&amp;F:F&amp;"-"&amp;G:G,'[1]IGT Calculation_1stHalf'!A:A,0))</f>
        <v>0</v>
      </c>
      <c r="N439" s="37">
        <f t="shared" si="34"/>
        <v>0</v>
      </c>
      <c r="O439" s="38">
        <f t="shared" si="35"/>
        <v>0</v>
      </c>
    </row>
    <row r="440" spans="1:15" x14ac:dyDescent="0.25">
      <c r="A440" t="str">
        <f t="shared" si="31"/>
        <v>W3-State-Owned Non-IMD-MRSA West-STAR</v>
      </c>
      <c r="B440" s="4" t="s">
        <v>7</v>
      </c>
      <c r="C440" t="str">
        <f>INDEX('[1]Forecasting Data'!$C$1:$C$1321,MATCH(B:B,'[1]Forecasting Data'!$B$1:$B$1321,0))</f>
        <v>Superior Health Plan</v>
      </c>
      <c r="D440" s="28">
        <v>285045612.55282086</v>
      </c>
      <c r="E440" t="str">
        <f>INDEX('[1]Forecasting Data'!$F$1:$F$1321,MATCH(B:B,'[1]Forecasting Data'!$B$1:$B$1321,0))</f>
        <v>Superior Health Plan</v>
      </c>
      <c r="F440" t="str">
        <f>INDEX('[1]Forecasting Data'!$G$1:$G$1321,MATCH(B:B,'[1]Forecasting Data'!$B$1:$B$1321,0))</f>
        <v>MRSA West</v>
      </c>
      <c r="G440" t="str">
        <f>INDEX('[1]Forecasting Data'!$H$1:$H$1321,MATCH(B:B,'[1]Forecasting Data'!$B$1:$B$1321,0))</f>
        <v>STAR</v>
      </c>
      <c r="H440" t="s">
        <v>133</v>
      </c>
      <c r="I440" s="30">
        <f>_xlfn.IFS(G440="STAR Kids",INDEX('[1]ATLIS Percentages'!D:D,MATCH($H:$H&amp;" "&amp;$F:$F,'[1]ATLIS Percentages'!$A:$A,0)),
G440="STAR+PLUS",INDEX('[1]ATLIS Percentages'!E:E,MATCH($H:$H&amp;" "&amp;$F:$F,'[1]ATLIS Percentages'!$A:$A,0)),
G440="STAR",INDEX('[1]ATLIS Percentages'!F:F,MATCH($H:$H&amp;" "&amp;$F:$F,'[1]ATLIS Percentages'!$A:$A,0)))</f>
        <v>0</v>
      </c>
      <c r="J440" s="31">
        <f t="shared" si="32"/>
        <v>0</v>
      </c>
      <c r="K440" s="31">
        <f t="shared" si="33"/>
        <v>0</v>
      </c>
      <c r="L440" s="31">
        <f>INDEX('[1]IGT Calculation_1stHalf'!J:J,MATCH($B:$B&amp;"-"&amp;$H:$H&amp;"-"&amp;$F:$F&amp;"-"&amp;$G:$G,'[1]IGT Calculation_1stHalf'!A:A,0))</f>
        <v>0</v>
      </c>
      <c r="M440" s="31">
        <f>INDEX('[1]IGT Calculation_1stHalf'!K:K,MATCH(B:B&amp;"-"&amp;H:H&amp;"-"&amp;F:F&amp;"-"&amp;G:G,'[1]IGT Calculation_1stHalf'!A:A,0))</f>
        <v>0</v>
      </c>
      <c r="N440" s="37">
        <f t="shared" si="34"/>
        <v>0</v>
      </c>
      <c r="O440" s="38">
        <f t="shared" si="35"/>
        <v>0</v>
      </c>
    </row>
    <row r="441" spans="1:15" x14ac:dyDescent="0.25">
      <c r="A441" t="str">
        <f t="shared" si="31"/>
        <v>W4-State-Owned Non-IMD-MRSA West-STAR</v>
      </c>
      <c r="B441" s="4" t="s">
        <v>31</v>
      </c>
      <c r="C441" t="str">
        <f>INDEX('[1]Forecasting Data'!$C$1:$C$1321,MATCH(B:B,'[1]Forecasting Data'!$B$1:$B$1321,0))</f>
        <v>FIRSTCARE</v>
      </c>
      <c r="D441" s="28">
        <v>129443029.58677334</v>
      </c>
      <c r="E441" t="str">
        <f>INDEX('[1]Forecasting Data'!$F$1:$F$1321,MATCH(B:B,'[1]Forecasting Data'!$B$1:$B$1321,0))</f>
        <v>FIRSTCARE</v>
      </c>
      <c r="F441" t="str">
        <f>INDEX('[1]Forecasting Data'!$G$1:$G$1321,MATCH(B:B,'[1]Forecasting Data'!$B$1:$B$1321,0))</f>
        <v>MRSA West</v>
      </c>
      <c r="G441" t="str">
        <f>INDEX('[1]Forecasting Data'!$H$1:$H$1321,MATCH(B:B,'[1]Forecasting Data'!$B$1:$B$1321,0))</f>
        <v>STAR</v>
      </c>
      <c r="H441" t="s">
        <v>133</v>
      </c>
      <c r="I441" s="30">
        <f>_xlfn.IFS(G441="STAR Kids",INDEX('[1]ATLIS Percentages'!D:D,MATCH($H:$H&amp;" "&amp;$F:$F,'[1]ATLIS Percentages'!$A:$A,0)),
G441="STAR+PLUS",INDEX('[1]ATLIS Percentages'!E:E,MATCH($H:$H&amp;" "&amp;$F:$F,'[1]ATLIS Percentages'!$A:$A,0)),
G441="STAR",INDEX('[1]ATLIS Percentages'!F:F,MATCH($H:$H&amp;" "&amp;$F:$F,'[1]ATLIS Percentages'!$A:$A,0)))</f>
        <v>0</v>
      </c>
      <c r="J441" s="31">
        <f t="shared" si="32"/>
        <v>0</v>
      </c>
      <c r="K441" s="31">
        <f t="shared" si="33"/>
        <v>0</v>
      </c>
      <c r="L441" s="31">
        <f>INDEX('[1]IGT Calculation_1stHalf'!J:J,MATCH($B:$B&amp;"-"&amp;$H:$H&amp;"-"&amp;$F:$F&amp;"-"&amp;$G:$G,'[1]IGT Calculation_1stHalf'!A:A,0))</f>
        <v>0</v>
      </c>
      <c r="M441" s="31">
        <f>INDEX('[1]IGT Calculation_1stHalf'!K:K,MATCH(B:B&amp;"-"&amp;H:H&amp;"-"&amp;F:F&amp;"-"&amp;G:G,'[1]IGT Calculation_1stHalf'!A:A,0))</f>
        <v>0</v>
      </c>
      <c r="N441" s="37">
        <f t="shared" si="34"/>
        <v>0</v>
      </c>
      <c r="O441" s="38">
        <f t="shared" si="35"/>
        <v>0</v>
      </c>
    </row>
    <row r="442" spans="1:15" x14ac:dyDescent="0.25">
      <c r="A442" t="str">
        <f t="shared" si="31"/>
        <v>W5-State-Owned Non-IMD-MRSA West-STAR+PLUS</v>
      </c>
      <c r="B442" s="4" t="s">
        <v>88</v>
      </c>
      <c r="C442" t="str">
        <f>INDEX('[1]Forecasting Data'!$C$1:$C$1321,MATCH(B:B,'[1]Forecasting Data'!$B$1:$B$1321,0))</f>
        <v>Wellpoint</v>
      </c>
      <c r="D442" s="28">
        <v>257795917.44256079</v>
      </c>
      <c r="E442" t="str">
        <f>INDEX('[1]Forecasting Data'!$F$1:$F$1321,MATCH(B:B,'[1]Forecasting Data'!$B$1:$B$1321,0))</f>
        <v>Wellpoint</v>
      </c>
      <c r="F442" t="str">
        <f>INDEX('[1]Forecasting Data'!$G$1:$G$1321,MATCH(B:B,'[1]Forecasting Data'!$B$1:$B$1321,0))</f>
        <v>MRSA West</v>
      </c>
      <c r="G442" t="str">
        <f>INDEX('[1]Forecasting Data'!$H$1:$H$1321,MATCH(B:B,'[1]Forecasting Data'!$B$1:$B$1321,0))</f>
        <v>STAR+PLUS</v>
      </c>
      <c r="H442" t="s">
        <v>133</v>
      </c>
      <c r="I442" s="30">
        <f>_xlfn.IFS(G442="STAR Kids",INDEX('[1]ATLIS Percentages'!D:D,MATCH($H:$H&amp;" "&amp;$F:$F,'[1]ATLIS Percentages'!$A:$A,0)),
G442="STAR+PLUS",INDEX('[1]ATLIS Percentages'!E:E,MATCH($H:$H&amp;" "&amp;$F:$F,'[1]ATLIS Percentages'!$A:$A,0)),
G442="STAR",INDEX('[1]ATLIS Percentages'!F:F,MATCH($H:$H&amp;" "&amp;$F:$F,'[1]ATLIS Percentages'!$A:$A,0)))</f>
        <v>0</v>
      </c>
      <c r="J442" s="31">
        <f t="shared" si="32"/>
        <v>0</v>
      </c>
      <c r="K442" s="31">
        <f t="shared" si="33"/>
        <v>0</v>
      </c>
      <c r="L442" s="31">
        <f>INDEX('[1]IGT Calculation_1stHalf'!J:J,MATCH($B:$B&amp;"-"&amp;$H:$H&amp;"-"&amp;$F:$F&amp;"-"&amp;$G:$G,'[1]IGT Calculation_1stHalf'!A:A,0))</f>
        <v>0</v>
      </c>
      <c r="M442" s="31">
        <f>INDEX('[1]IGT Calculation_1stHalf'!K:K,MATCH(B:B&amp;"-"&amp;H:H&amp;"-"&amp;F:F&amp;"-"&amp;G:G,'[1]IGT Calculation_1stHalf'!A:A,0))</f>
        <v>0</v>
      </c>
      <c r="N442" s="37">
        <f t="shared" si="34"/>
        <v>0</v>
      </c>
      <c r="O442" s="38">
        <f t="shared" si="35"/>
        <v>0</v>
      </c>
    </row>
    <row r="443" spans="1:15" x14ac:dyDescent="0.25">
      <c r="A443" t="str">
        <f t="shared" si="31"/>
        <v>W6-State-Owned Non-IMD-MRSA West-STAR+PLUS</v>
      </c>
      <c r="B443" s="4" t="s">
        <v>26</v>
      </c>
      <c r="C443" t="str">
        <f>INDEX('[1]Forecasting Data'!$C$1:$C$1321,MATCH(B:B,'[1]Forecasting Data'!$B$1:$B$1321,0))</f>
        <v>Superior Health Plan</v>
      </c>
      <c r="D443" s="28">
        <v>377269551.43188775</v>
      </c>
      <c r="E443" t="str">
        <f>INDEX('[1]Forecasting Data'!$F$1:$F$1321,MATCH(B:B,'[1]Forecasting Data'!$B$1:$B$1321,0))</f>
        <v>Superior Health Plan</v>
      </c>
      <c r="F443" t="str">
        <f>INDEX('[1]Forecasting Data'!$G$1:$G$1321,MATCH(B:B,'[1]Forecasting Data'!$B$1:$B$1321,0))</f>
        <v>MRSA West</v>
      </c>
      <c r="G443" t="str">
        <f>INDEX('[1]Forecasting Data'!$H$1:$H$1321,MATCH(B:B,'[1]Forecasting Data'!$B$1:$B$1321,0))</f>
        <v>STAR+PLUS</v>
      </c>
      <c r="H443" t="s">
        <v>133</v>
      </c>
      <c r="I443" s="30">
        <f>_xlfn.IFS(G443="STAR Kids",INDEX('[1]ATLIS Percentages'!D:D,MATCH($H:$H&amp;" "&amp;$F:$F,'[1]ATLIS Percentages'!$A:$A,0)),
G443="STAR+PLUS",INDEX('[1]ATLIS Percentages'!E:E,MATCH($H:$H&amp;" "&amp;$F:$F,'[1]ATLIS Percentages'!$A:$A,0)),
G443="STAR",INDEX('[1]ATLIS Percentages'!F:F,MATCH($H:$H&amp;" "&amp;$F:$F,'[1]ATLIS Percentages'!$A:$A,0)))</f>
        <v>0</v>
      </c>
      <c r="J443" s="31">
        <f t="shared" si="32"/>
        <v>0</v>
      </c>
      <c r="K443" s="31">
        <f t="shared" si="33"/>
        <v>0</v>
      </c>
      <c r="L443" s="31">
        <f>INDEX('[1]IGT Calculation_1stHalf'!J:J,MATCH($B:$B&amp;"-"&amp;$H:$H&amp;"-"&amp;$F:$F&amp;"-"&amp;$G:$G,'[1]IGT Calculation_1stHalf'!A:A,0))</f>
        <v>0</v>
      </c>
      <c r="M443" s="31">
        <f>INDEX('[1]IGT Calculation_1stHalf'!K:K,MATCH(B:B&amp;"-"&amp;H:H&amp;"-"&amp;F:F&amp;"-"&amp;G:G,'[1]IGT Calculation_1stHalf'!A:A,0))</f>
        <v>0</v>
      </c>
      <c r="N443" s="37">
        <f t="shared" si="34"/>
        <v>0</v>
      </c>
      <c r="O443" s="39">
        <f t="shared" si="35"/>
        <v>0</v>
      </c>
    </row>
  </sheetData>
  <autoFilter ref="B3:O443" xr:uid="{8DC1A032-279B-4811-B2F1-2337622E5158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EE2F8-BE31-43FD-8F5B-70DC90FECEA8}">
  <dimension ref="A1:F56"/>
  <sheetViews>
    <sheetView workbookViewId="0">
      <selection activeCell="A49" sqref="A49"/>
    </sheetView>
  </sheetViews>
  <sheetFormatPr defaultRowHeight="15" x14ac:dyDescent="0.25"/>
  <cols>
    <col min="1" max="1" width="22" customWidth="1"/>
    <col min="2" max="2" width="11.42578125" customWidth="1"/>
    <col min="3" max="3" width="13.5703125" customWidth="1"/>
    <col min="4" max="4" width="14.5703125" customWidth="1"/>
    <col min="5" max="5" width="15" customWidth="1"/>
    <col min="6" max="6" width="17.5703125" customWidth="1"/>
  </cols>
  <sheetData>
    <row r="1" spans="1:6" ht="63.6" customHeight="1" thickBot="1" x14ac:dyDescent="0.3">
      <c r="A1" s="52" t="s">
        <v>113</v>
      </c>
      <c r="B1" s="53"/>
      <c r="C1" s="53"/>
      <c r="D1" s="53"/>
      <c r="E1" s="53"/>
      <c r="F1" s="54"/>
    </row>
    <row r="2" spans="1:6" s="10" customFormat="1" ht="105.75" thickBot="1" x14ac:dyDescent="0.3">
      <c r="A2" s="6" t="s">
        <v>114</v>
      </c>
      <c r="B2" s="7" t="s">
        <v>115</v>
      </c>
      <c r="C2" s="7" t="s">
        <v>116</v>
      </c>
      <c r="D2" s="8" t="s">
        <v>117</v>
      </c>
      <c r="E2" s="8" t="s">
        <v>118</v>
      </c>
      <c r="F2" s="9" t="s">
        <v>119</v>
      </c>
    </row>
    <row r="3" spans="1:6" x14ac:dyDescent="0.25">
      <c r="A3" s="11" t="str">
        <f>_xlfn.CONCAT(C3," ",B3)</f>
        <v>Children's Bexar</v>
      </c>
      <c r="B3" s="12" t="s">
        <v>22</v>
      </c>
      <c r="C3" s="12" t="s">
        <v>120</v>
      </c>
      <c r="D3" s="13">
        <v>8.410135095889555E-4</v>
      </c>
      <c r="E3" s="14">
        <v>0</v>
      </c>
      <c r="F3" s="15">
        <v>0</v>
      </c>
    </row>
    <row r="4" spans="1:6" x14ac:dyDescent="0.25">
      <c r="A4" s="16" t="str">
        <f t="shared" ref="A4:A54" si="0">_xlfn.CONCAT(C4," ",B4)</f>
        <v>Rural Bexar</v>
      </c>
      <c r="B4" s="17" t="s">
        <v>22</v>
      </c>
      <c r="C4" s="17" t="s">
        <v>121</v>
      </c>
      <c r="D4" s="18">
        <v>0</v>
      </c>
      <c r="E4" s="19">
        <v>7.7309242762675222E-4</v>
      </c>
      <c r="F4" s="20">
        <v>0</v>
      </c>
    </row>
    <row r="5" spans="1:6" ht="28.5" x14ac:dyDescent="0.25">
      <c r="A5" s="16" t="str">
        <f t="shared" si="0"/>
        <v>State-owned non-IMD Bexar</v>
      </c>
      <c r="B5" s="17" t="s">
        <v>22</v>
      </c>
      <c r="C5" s="17" t="s">
        <v>122</v>
      </c>
      <c r="D5" s="18">
        <v>0</v>
      </c>
      <c r="E5" s="18">
        <v>0</v>
      </c>
      <c r="F5" s="20">
        <v>0</v>
      </c>
    </row>
    <row r="6" spans="1:6" x14ac:dyDescent="0.25">
      <c r="A6" s="16" t="str">
        <f t="shared" si="0"/>
        <v>Urban Bexar</v>
      </c>
      <c r="B6" s="17" t="s">
        <v>22</v>
      </c>
      <c r="C6" s="17" t="s">
        <v>123</v>
      </c>
      <c r="D6" s="18">
        <v>0</v>
      </c>
      <c r="E6" s="19">
        <v>4.9226907572373253E-2</v>
      </c>
      <c r="F6" s="21">
        <v>1.9347237462127114E-2</v>
      </c>
    </row>
    <row r="7" spans="1:6" x14ac:dyDescent="0.25">
      <c r="A7" s="16" t="str">
        <f t="shared" si="0"/>
        <v>Children's Dallas</v>
      </c>
      <c r="B7" s="17" t="s">
        <v>20</v>
      </c>
      <c r="C7" s="17" t="s">
        <v>120</v>
      </c>
      <c r="D7" s="19">
        <v>0.05</v>
      </c>
      <c r="E7" s="18">
        <v>0</v>
      </c>
      <c r="F7" s="21">
        <v>2.3996712949541366E-2</v>
      </c>
    </row>
    <row r="8" spans="1:6" x14ac:dyDescent="0.25">
      <c r="A8" s="16" t="str">
        <f t="shared" si="0"/>
        <v>Rural Dallas</v>
      </c>
      <c r="B8" s="17" t="s">
        <v>20</v>
      </c>
      <c r="C8" s="17" t="s">
        <v>121</v>
      </c>
      <c r="D8" s="18">
        <v>0</v>
      </c>
      <c r="E8" s="19">
        <v>1.48497487347694E-4</v>
      </c>
      <c r="F8" s="20">
        <v>0</v>
      </c>
    </row>
    <row r="9" spans="1:6" ht="28.5" x14ac:dyDescent="0.25">
      <c r="A9" s="16" t="str">
        <f t="shared" si="0"/>
        <v>State-owned non-IMD Dallas</v>
      </c>
      <c r="B9" s="17" t="s">
        <v>20</v>
      </c>
      <c r="C9" s="17" t="s">
        <v>122</v>
      </c>
      <c r="D9" s="18">
        <v>0</v>
      </c>
      <c r="E9" s="19">
        <v>2.7114431527233019E-2</v>
      </c>
      <c r="F9" s="20">
        <v>0</v>
      </c>
    </row>
    <row r="10" spans="1:6" x14ac:dyDescent="0.25">
      <c r="A10" s="16" t="str">
        <f t="shared" si="0"/>
        <v>Urban Dallas</v>
      </c>
      <c r="B10" s="17" t="s">
        <v>20</v>
      </c>
      <c r="C10" s="17" t="s">
        <v>123</v>
      </c>
      <c r="D10" s="18">
        <v>0</v>
      </c>
      <c r="E10" s="19">
        <v>2.2737070985419289E-2</v>
      </c>
      <c r="F10" s="21">
        <v>2.6003287050458634E-2</v>
      </c>
    </row>
    <row r="11" spans="1:6" x14ac:dyDescent="0.25">
      <c r="A11" s="16" t="str">
        <f t="shared" si="0"/>
        <v>Children's El Paso</v>
      </c>
      <c r="B11" s="17" t="s">
        <v>45</v>
      </c>
      <c r="C11" s="17" t="s">
        <v>120</v>
      </c>
      <c r="D11" s="19">
        <v>2.7045003187982438E-3</v>
      </c>
      <c r="E11" s="18">
        <v>0</v>
      </c>
      <c r="F11" s="20">
        <v>0</v>
      </c>
    </row>
    <row r="12" spans="1:6" x14ac:dyDescent="0.25">
      <c r="A12" s="16" t="str">
        <f t="shared" si="0"/>
        <v>Rural El Paso</v>
      </c>
      <c r="B12" s="17" t="s">
        <v>45</v>
      </c>
      <c r="C12" s="17" t="s">
        <v>121</v>
      </c>
      <c r="D12" s="18">
        <v>0</v>
      </c>
      <c r="E12" s="18">
        <v>0</v>
      </c>
      <c r="F12" s="20">
        <v>0</v>
      </c>
    </row>
    <row r="13" spans="1:6" ht="28.5" x14ac:dyDescent="0.25">
      <c r="A13" s="16" t="str">
        <f t="shared" si="0"/>
        <v>State-owned non-IMD El Paso</v>
      </c>
      <c r="B13" s="17" t="s">
        <v>45</v>
      </c>
      <c r="C13" s="17" t="s">
        <v>122</v>
      </c>
      <c r="D13" s="18">
        <v>0</v>
      </c>
      <c r="E13" s="18">
        <v>0</v>
      </c>
      <c r="F13" s="20">
        <v>0</v>
      </c>
    </row>
    <row r="14" spans="1:6" x14ac:dyDescent="0.25">
      <c r="A14" s="16" t="str">
        <f t="shared" si="0"/>
        <v>Urban El Paso</v>
      </c>
      <c r="B14" s="17" t="s">
        <v>45</v>
      </c>
      <c r="C14" s="17" t="s">
        <v>123</v>
      </c>
      <c r="D14" s="18">
        <v>0</v>
      </c>
      <c r="E14" s="19">
        <v>4.3247235776152318E-2</v>
      </c>
      <c r="F14" s="20">
        <v>0</v>
      </c>
    </row>
    <row r="15" spans="1:6" x14ac:dyDescent="0.25">
      <c r="A15" s="16" t="str">
        <f t="shared" si="0"/>
        <v>Children's Harris</v>
      </c>
      <c r="B15" s="17" t="s">
        <v>13</v>
      </c>
      <c r="C15" s="17" t="s">
        <v>120</v>
      </c>
      <c r="D15" s="19">
        <v>9.3851223637376102E-4</v>
      </c>
      <c r="E15" s="18">
        <v>0</v>
      </c>
      <c r="F15" s="20">
        <v>0</v>
      </c>
    </row>
    <row r="16" spans="1:6" x14ac:dyDescent="0.25">
      <c r="A16" s="16" t="str">
        <f t="shared" si="0"/>
        <v>Rural Harris</v>
      </c>
      <c r="B16" s="17" t="s">
        <v>13</v>
      </c>
      <c r="C16" s="17" t="s">
        <v>121</v>
      </c>
      <c r="D16" s="18">
        <v>0</v>
      </c>
      <c r="E16" s="19">
        <v>7.5478212924626415E-4</v>
      </c>
      <c r="F16" s="20">
        <v>0</v>
      </c>
    </row>
    <row r="17" spans="1:6" ht="28.5" x14ac:dyDescent="0.25">
      <c r="A17" s="16" t="str">
        <f t="shared" si="0"/>
        <v>State-owned non-IMD Harris</v>
      </c>
      <c r="B17" s="17" t="s">
        <v>13</v>
      </c>
      <c r="C17" s="17" t="s">
        <v>122</v>
      </c>
      <c r="D17" s="18">
        <v>0</v>
      </c>
      <c r="E17" s="19">
        <v>1.9145672478634797E-4</v>
      </c>
      <c r="F17" s="20">
        <v>0</v>
      </c>
    </row>
    <row r="18" spans="1:6" x14ac:dyDescent="0.25">
      <c r="A18" s="16" t="str">
        <f t="shared" si="0"/>
        <v>Urban Harris</v>
      </c>
      <c r="B18" s="17" t="s">
        <v>13</v>
      </c>
      <c r="C18" s="17" t="s">
        <v>123</v>
      </c>
      <c r="D18" s="18">
        <v>0</v>
      </c>
      <c r="E18" s="19">
        <v>2.43610288038448E-2</v>
      </c>
      <c r="F18" s="20">
        <v>0</v>
      </c>
    </row>
    <row r="19" spans="1:6" x14ac:dyDescent="0.25">
      <c r="A19" s="16" t="str">
        <f t="shared" si="0"/>
        <v>Children's Hidalgo</v>
      </c>
      <c r="B19" s="17" t="s">
        <v>66</v>
      </c>
      <c r="C19" s="17" t="s">
        <v>120</v>
      </c>
      <c r="D19" s="19">
        <v>0.05</v>
      </c>
      <c r="E19" s="18">
        <v>0</v>
      </c>
      <c r="F19" s="21">
        <v>2.7943840160574912E-2</v>
      </c>
    </row>
    <row r="20" spans="1:6" x14ac:dyDescent="0.25">
      <c r="A20" s="16" t="str">
        <f t="shared" si="0"/>
        <v>Rural Hidalgo</v>
      </c>
      <c r="B20" s="17" t="s">
        <v>66</v>
      </c>
      <c r="C20" s="17" t="s">
        <v>121</v>
      </c>
      <c r="D20" s="18">
        <v>0</v>
      </c>
      <c r="E20" s="19">
        <v>7.4862985810295003E-4</v>
      </c>
      <c r="F20" s="20">
        <v>0</v>
      </c>
    </row>
    <row r="21" spans="1:6" ht="28.5" x14ac:dyDescent="0.25">
      <c r="A21" s="16" t="str">
        <f t="shared" si="0"/>
        <v>State-owned non-IMD Hidalgo</v>
      </c>
      <c r="B21" s="17" t="s">
        <v>66</v>
      </c>
      <c r="C21" s="17" t="s">
        <v>122</v>
      </c>
      <c r="D21" s="18">
        <v>0</v>
      </c>
      <c r="E21" s="18">
        <v>0</v>
      </c>
      <c r="F21" s="20">
        <v>0</v>
      </c>
    </row>
    <row r="22" spans="1:6" x14ac:dyDescent="0.25">
      <c r="A22" s="16" t="str">
        <f t="shared" si="0"/>
        <v>Urban Hidalgo</v>
      </c>
      <c r="B22" s="17" t="s">
        <v>66</v>
      </c>
      <c r="C22" s="17" t="s">
        <v>123</v>
      </c>
      <c r="D22" s="18">
        <v>0</v>
      </c>
      <c r="E22" s="19">
        <v>2.8141104088843859E-2</v>
      </c>
      <c r="F22" s="20">
        <v>0</v>
      </c>
    </row>
    <row r="23" spans="1:6" x14ac:dyDescent="0.25">
      <c r="A23" s="16" t="str">
        <f t="shared" si="0"/>
        <v>Children's Jefferson</v>
      </c>
      <c r="B23" s="17" t="s">
        <v>5</v>
      </c>
      <c r="C23" s="17" t="s">
        <v>120</v>
      </c>
      <c r="D23" s="18">
        <v>0</v>
      </c>
      <c r="E23" s="18">
        <v>0</v>
      </c>
      <c r="F23" s="20">
        <v>0</v>
      </c>
    </row>
    <row r="24" spans="1:6" x14ac:dyDescent="0.25">
      <c r="A24" s="16" t="str">
        <f t="shared" si="0"/>
        <v>Rural Jefferson</v>
      </c>
      <c r="B24" s="17" t="s">
        <v>5</v>
      </c>
      <c r="C24" s="17" t="s">
        <v>121</v>
      </c>
      <c r="D24" s="18">
        <v>0</v>
      </c>
      <c r="E24" s="19">
        <v>5.1078681322954192E-3</v>
      </c>
      <c r="F24" s="20">
        <v>0</v>
      </c>
    </row>
    <row r="25" spans="1:6" ht="28.5" x14ac:dyDescent="0.25">
      <c r="A25" s="16" t="str">
        <f t="shared" si="0"/>
        <v>State-owned non-IMD Jefferson</v>
      </c>
      <c r="B25" s="17" t="s">
        <v>5</v>
      </c>
      <c r="C25" s="17" t="s">
        <v>122</v>
      </c>
      <c r="D25" s="18">
        <v>0</v>
      </c>
      <c r="E25" s="18">
        <v>0</v>
      </c>
      <c r="F25" s="20">
        <v>0</v>
      </c>
    </row>
    <row r="26" spans="1:6" x14ac:dyDescent="0.25">
      <c r="A26" s="16" t="str">
        <f t="shared" si="0"/>
        <v>Urban Jefferson</v>
      </c>
      <c r="B26" s="17" t="s">
        <v>5</v>
      </c>
      <c r="C26" s="17" t="s">
        <v>123</v>
      </c>
      <c r="D26" s="18">
        <v>0</v>
      </c>
      <c r="E26" s="19">
        <v>4.2858443876116689E-2</v>
      </c>
      <c r="F26" s="20">
        <v>0</v>
      </c>
    </row>
    <row r="27" spans="1:6" x14ac:dyDescent="0.25">
      <c r="A27" s="16" t="str">
        <f t="shared" si="0"/>
        <v>Children's Lubbock</v>
      </c>
      <c r="B27" s="17" t="s">
        <v>58</v>
      </c>
      <c r="C27" s="17" t="s">
        <v>120</v>
      </c>
      <c r="D27" s="19">
        <v>1.1432311695409659E-2</v>
      </c>
      <c r="E27" s="18">
        <v>0</v>
      </c>
      <c r="F27" s="20">
        <v>0</v>
      </c>
    </row>
    <row r="28" spans="1:6" x14ac:dyDescent="0.25">
      <c r="A28" s="16" t="str">
        <f t="shared" si="0"/>
        <v>Rural Lubbock</v>
      </c>
      <c r="B28" s="17" t="s">
        <v>58</v>
      </c>
      <c r="C28" s="17" t="s">
        <v>121</v>
      </c>
      <c r="D28" s="18">
        <v>0</v>
      </c>
      <c r="E28" s="19">
        <v>1.1481162964161479E-2</v>
      </c>
      <c r="F28" s="20">
        <v>0</v>
      </c>
    </row>
    <row r="29" spans="1:6" ht="28.5" x14ac:dyDescent="0.25">
      <c r="A29" s="16" t="str">
        <f t="shared" si="0"/>
        <v>State-owned non-IMD Lubbock</v>
      </c>
      <c r="B29" s="17" t="s">
        <v>58</v>
      </c>
      <c r="C29" s="17" t="s">
        <v>122</v>
      </c>
      <c r="D29" s="18">
        <v>0</v>
      </c>
      <c r="E29" s="18">
        <v>0</v>
      </c>
      <c r="F29" s="20">
        <v>0</v>
      </c>
    </row>
    <row r="30" spans="1:6" x14ac:dyDescent="0.25">
      <c r="A30" s="16" t="str">
        <f t="shared" si="0"/>
        <v>Urban Lubbock</v>
      </c>
      <c r="B30" s="17" t="s">
        <v>58</v>
      </c>
      <c r="C30" s="17" t="s">
        <v>123</v>
      </c>
      <c r="D30" s="18">
        <v>0</v>
      </c>
      <c r="E30" s="19">
        <v>1.9217023546411249E-2</v>
      </c>
      <c r="F30" s="20">
        <v>0</v>
      </c>
    </row>
    <row r="31" spans="1:6" ht="28.5" x14ac:dyDescent="0.25">
      <c r="A31" s="16" t="str">
        <f t="shared" si="0"/>
        <v>Children's MRSA Central</v>
      </c>
      <c r="B31" s="17" t="s">
        <v>18</v>
      </c>
      <c r="C31" s="17" t="s">
        <v>120</v>
      </c>
      <c r="D31" s="19">
        <v>0.05</v>
      </c>
      <c r="E31" s="18">
        <v>0</v>
      </c>
      <c r="F31" s="21">
        <v>4.9999999999999996E-2</v>
      </c>
    </row>
    <row r="32" spans="1:6" ht="28.5" x14ac:dyDescent="0.25">
      <c r="A32" s="16" t="str">
        <f t="shared" si="0"/>
        <v>Rural MRSA Central</v>
      </c>
      <c r="B32" s="17" t="s">
        <v>18</v>
      </c>
      <c r="C32" s="17" t="s">
        <v>121</v>
      </c>
      <c r="D32" s="18">
        <v>0</v>
      </c>
      <c r="E32" s="19">
        <v>9.3389348163423411E-3</v>
      </c>
      <c r="F32" s="20">
        <v>0</v>
      </c>
    </row>
    <row r="33" spans="1:6" ht="28.5" x14ac:dyDescent="0.25">
      <c r="A33" s="16" t="str">
        <f t="shared" si="0"/>
        <v>State-owned non-IMD MRSA Central</v>
      </c>
      <c r="B33" s="17" t="s">
        <v>18</v>
      </c>
      <c r="C33" s="17" t="s">
        <v>122</v>
      </c>
      <c r="D33" s="18">
        <v>0</v>
      </c>
      <c r="E33" s="18">
        <v>0</v>
      </c>
      <c r="F33" s="20">
        <v>0</v>
      </c>
    </row>
    <row r="34" spans="1:6" ht="28.5" x14ac:dyDescent="0.25">
      <c r="A34" s="16" t="str">
        <f t="shared" si="0"/>
        <v>Urban MRSA Central</v>
      </c>
      <c r="B34" s="17" t="s">
        <v>18</v>
      </c>
      <c r="C34" s="17" t="s">
        <v>123</v>
      </c>
      <c r="D34" s="18">
        <v>0</v>
      </c>
      <c r="E34" s="19">
        <v>2.2189143375013799E-2</v>
      </c>
      <c r="F34" s="20">
        <v>3.5323848369360269E-18</v>
      </c>
    </row>
    <row r="35" spans="1:6" ht="28.5" x14ac:dyDescent="0.25">
      <c r="A35" s="16" t="str">
        <f t="shared" si="0"/>
        <v>Children's MRSA Northeast</v>
      </c>
      <c r="B35" s="17" t="s">
        <v>50</v>
      </c>
      <c r="C35" s="17" t="s">
        <v>120</v>
      </c>
      <c r="D35" s="18">
        <v>0</v>
      </c>
      <c r="E35" s="18">
        <v>0</v>
      </c>
      <c r="F35" s="21">
        <v>1.3748351083010315E-2</v>
      </c>
    </row>
    <row r="36" spans="1:6" ht="28.5" x14ac:dyDescent="0.25">
      <c r="A36" s="16" t="str">
        <f t="shared" si="0"/>
        <v>Rural MRSA Northeast</v>
      </c>
      <c r="B36" s="17" t="s">
        <v>50</v>
      </c>
      <c r="C36" s="17" t="s">
        <v>121</v>
      </c>
      <c r="D36" s="18">
        <v>0</v>
      </c>
      <c r="E36" s="19">
        <v>8.3534298323740073E-3</v>
      </c>
      <c r="F36" s="20">
        <v>0</v>
      </c>
    </row>
    <row r="37" spans="1:6" ht="28.5" x14ac:dyDescent="0.25">
      <c r="A37" s="16" t="str">
        <f t="shared" si="0"/>
        <v>State-owned non-IMD MRSA Northeast</v>
      </c>
      <c r="B37" s="17" t="s">
        <v>50</v>
      </c>
      <c r="C37" s="17" t="s">
        <v>122</v>
      </c>
      <c r="D37" s="18">
        <v>0</v>
      </c>
      <c r="E37" s="19">
        <v>2.3853905160699921E-3</v>
      </c>
      <c r="F37" s="20">
        <v>0</v>
      </c>
    </row>
    <row r="38" spans="1:6" ht="28.5" x14ac:dyDescent="0.25">
      <c r="A38" s="16" t="str">
        <f t="shared" si="0"/>
        <v>Urban MRSA Northeast</v>
      </c>
      <c r="B38" s="17" t="s">
        <v>50</v>
      </c>
      <c r="C38" s="17" t="s">
        <v>123</v>
      </c>
      <c r="D38" s="18">
        <v>0</v>
      </c>
      <c r="E38" s="19">
        <v>7.7860482084871757E-3</v>
      </c>
      <c r="F38" s="20">
        <v>0</v>
      </c>
    </row>
    <row r="39" spans="1:6" ht="28.5" x14ac:dyDescent="0.25">
      <c r="A39" s="16" t="str">
        <f t="shared" si="0"/>
        <v>Children's MRSA West</v>
      </c>
      <c r="B39" s="17" t="s">
        <v>9</v>
      </c>
      <c r="C39" s="17" t="s">
        <v>120</v>
      </c>
      <c r="D39" s="18">
        <v>0</v>
      </c>
      <c r="E39" s="18">
        <v>0</v>
      </c>
      <c r="F39" s="20">
        <v>0</v>
      </c>
    </row>
    <row r="40" spans="1:6" ht="28.5" x14ac:dyDescent="0.25">
      <c r="A40" s="16" t="str">
        <f t="shared" si="0"/>
        <v>Rural MRSA West</v>
      </c>
      <c r="B40" s="17" t="s">
        <v>9</v>
      </c>
      <c r="C40" s="17" t="s">
        <v>121</v>
      </c>
      <c r="D40" s="18">
        <v>0</v>
      </c>
      <c r="E40" s="19">
        <v>2.6407069796366249E-2</v>
      </c>
      <c r="F40" s="20">
        <v>0</v>
      </c>
    </row>
    <row r="41" spans="1:6" ht="28.5" x14ac:dyDescent="0.25">
      <c r="A41" s="16" t="str">
        <f t="shared" si="0"/>
        <v>State-owned non-IMD MRSA West</v>
      </c>
      <c r="B41" s="17" t="s">
        <v>9</v>
      </c>
      <c r="C41" s="17" t="s">
        <v>122</v>
      </c>
      <c r="D41" s="18">
        <v>0</v>
      </c>
      <c r="E41" s="18">
        <v>0</v>
      </c>
      <c r="F41" s="20">
        <v>0</v>
      </c>
    </row>
    <row r="42" spans="1:6" ht="28.5" x14ac:dyDescent="0.25">
      <c r="A42" s="16" t="str">
        <f t="shared" si="0"/>
        <v>Urban MRSA West</v>
      </c>
      <c r="B42" s="17" t="s">
        <v>9</v>
      </c>
      <c r="C42" s="17" t="s">
        <v>123</v>
      </c>
      <c r="D42" s="18">
        <v>0</v>
      </c>
      <c r="E42" s="19">
        <v>1.9508566317190591E-2</v>
      </c>
      <c r="F42" s="20">
        <v>0</v>
      </c>
    </row>
    <row r="43" spans="1:6" x14ac:dyDescent="0.25">
      <c r="A43" s="16" t="str">
        <f t="shared" si="0"/>
        <v>Children's Nueces</v>
      </c>
      <c r="B43" s="17" t="s">
        <v>24</v>
      </c>
      <c r="C43" s="17" t="s">
        <v>120</v>
      </c>
      <c r="D43" s="19">
        <v>0.05</v>
      </c>
      <c r="E43" s="18">
        <v>0</v>
      </c>
      <c r="F43" s="21">
        <v>4.4389343447936998E-2</v>
      </c>
    </row>
    <row r="44" spans="1:6" x14ac:dyDescent="0.25">
      <c r="A44" s="16" t="str">
        <f t="shared" si="0"/>
        <v>Rural Nueces</v>
      </c>
      <c r="B44" s="17" t="s">
        <v>24</v>
      </c>
      <c r="C44" s="17" t="s">
        <v>121</v>
      </c>
      <c r="D44" s="18">
        <v>0</v>
      </c>
      <c r="E44" s="19">
        <v>3.0168069594940054E-3</v>
      </c>
      <c r="F44" s="20">
        <v>0</v>
      </c>
    </row>
    <row r="45" spans="1:6" ht="28.5" x14ac:dyDescent="0.25">
      <c r="A45" s="16" t="str">
        <f t="shared" si="0"/>
        <v>State-owned non-IMD Nueces</v>
      </c>
      <c r="B45" s="17" t="s">
        <v>24</v>
      </c>
      <c r="C45" s="17" t="s">
        <v>122</v>
      </c>
      <c r="D45" s="18">
        <v>0</v>
      </c>
      <c r="E45" s="18">
        <v>0</v>
      </c>
      <c r="F45" s="20">
        <v>0</v>
      </c>
    </row>
    <row r="46" spans="1:6" x14ac:dyDescent="0.25">
      <c r="A46" s="16" t="str">
        <f t="shared" si="0"/>
        <v>Urban Nueces</v>
      </c>
      <c r="B46" s="17" t="s">
        <v>24</v>
      </c>
      <c r="C46" s="17" t="s">
        <v>123</v>
      </c>
      <c r="D46" s="18">
        <v>0</v>
      </c>
      <c r="E46" s="19">
        <v>4.6983193040505994E-2</v>
      </c>
      <c r="F46" s="21">
        <v>5.6106565520630067E-3</v>
      </c>
    </row>
    <row r="47" spans="1:6" x14ac:dyDescent="0.25">
      <c r="A47" s="16" t="str">
        <f t="shared" si="0"/>
        <v>Children's Tarrant</v>
      </c>
      <c r="B47" s="17" t="s">
        <v>39</v>
      </c>
      <c r="C47" s="17" t="s">
        <v>120</v>
      </c>
      <c r="D47" s="19">
        <v>1.6422511216408651E-3</v>
      </c>
      <c r="E47" s="18">
        <v>0</v>
      </c>
      <c r="F47" s="20">
        <v>0</v>
      </c>
    </row>
    <row r="48" spans="1:6" x14ac:dyDescent="0.25">
      <c r="A48" s="16" t="str">
        <f t="shared" si="0"/>
        <v>Rural Tarrant</v>
      </c>
      <c r="B48" s="17" t="s">
        <v>39</v>
      </c>
      <c r="C48" s="17" t="s">
        <v>121</v>
      </c>
      <c r="D48" s="18">
        <v>0</v>
      </c>
      <c r="E48" s="19">
        <v>4.3324881210025766E-4</v>
      </c>
      <c r="F48" s="20">
        <v>0</v>
      </c>
    </row>
    <row r="49" spans="1:6" ht="28.5" x14ac:dyDescent="0.25">
      <c r="A49" s="16" t="str">
        <f t="shared" si="0"/>
        <v>State-owned non-IMD Tarrant</v>
      </c>
      <c r="B49" s="17" t="s">
        <v>39</v>
      </c>
      <c r="C49" s="17" t="s">
        <v>122</v>
      </c>
      <c r="D49" s="18">
        <v>0</v>
      </c>
      <c r="E49" s="18">
        <v>0</v>
      </c>
      <c r="F49" s="20">
        <v>0</v>
      </c>
    </row>
    <row r="50" spans="1:6" x14ac:dyDescent="0.25">
      <c r="A50" s="16" t="str">
        <f t="shared" si="0"/>
        <v>Urban Tarrant</v>
      </c>
      <c r="B50" s="17" t="s">
        <v>39</v>
      </c>
      <c r="C50" s="17" t="s">
        <v>123</v>
      </c>
      <c r="D50" s="18">
        <v>0</v>
      </c>
      <c r="E50" s="19">
        <v>4.9566751187899744E-2</v>
      </c>
      <c r="F50" s="21">
        <v>2.231346474884913E-2</v>
      </c>
    </row>
    <row r="51" spans="1:6" x14ac:dyDescent="0.25">
      <c r="A51" s="16" t="str">
        <f t="shared" si="0"/>
        <v>Children's Travis</v>
      </c>
      <c r="B51" s="17" t="s">
        <v>41</v>
      </c>
      <c r="C51" s="17" t="s">
        <v>120</v>
      </c>
      <c r="D51" s="19">
        <v>1.6979063056340605E-3</v>
      </c>
      <c r="E51" s="18">
        <v>0</v>
      </c>
      <c r="F51" s="20">
        <v>0</v>
      </c>
    </row>
    <row r="52" spans="1:6" x14ac:dyDescent="0.25">
      <c r="A52" s="16" t="str">
        <f t="shared" si="0"/>
        <v>Rural Travis</v>
      </c>
      <c r="B52" s="17" t="s">
        <v>41</v>
      </c>
      <c r="C52" s="17" t="s">
        <v>121</v>
      </c>
      <c r="D52" s="18">
        <v>0</v>
      </c>
      <c r="E52" s="19">
        <v>3.0947751897437768E-3</v>
      </c>
      <c r="F52" s="20">
        <v>0</v>
      </c>
    </row>
    <row r="53" spans="1:6" ht="28.5" x14ac:dyDescent="0.25">
      <c r="A53" s="16" t="str">
        <f t="shared" si="0"/>
        <v>State-owned non-IMD Travis</v>
      </c>
      <c r="B53" s="17" t="s">
        <v>41</v>
      </c>
      <c r="C53" s="17" t="s">
        <v>122</v>
      </c>
      <c r="D53" s="18">
        <v>0</v>
      </c>
      <c r="E53" s="18">
        <v>0</v>
      </c>
      <c r="F53" s="20">
        <v>0</v>
      </c>
    </row>
    <row r="54" spans="1:6" ht="15.75" thickBot="1" x14ac:dyDescent="0.3">
      <c r="A54" s="22" t="str">
        <f t="shared" si="0"/>
        <v>Urban Travis</v>
      </c>
      <c r="B54" s="23" t="s">
        <v>41</v>
      </c>
      <c r="C54" s="23" t="s">
        <v>123</v>
      </c>
      <c r="D54" s="24">
        <v>0</v>
      </c>
      <c r="E54" s="25">
        <v>1.6148722677364648E-2</v>
      </c>
      <c r="F54" s="26">
        <v>0</v>
      </c>
    </row>
    <row r="55" spans="1:6" ht="14.85" customHeight="1" thickBot="1" x14ac:dyDescent="0.3">
      <c r="A55" s="55" t="s">
        <v>124</v>
      </c>
      <c r="B55" s="56"/>
      <c r="C55" s="56"/>
      <c r="D55" s="56"/>
      <c r="E55" s="56"/>
      <c r="F55" s="57"/>
    </row>
    <row r="56" spans="1:6" ht="56.1" customHeight="1" thickBot="1" x14ac:dyDescent="0.3">
      <c r="A56" s="58" t="s">
        <v>125</v>
      </c>
      <c r="B56" s="59"/>
      <c r="C56" s="59"/>
      <c r="D56" s="59"/>
      <c r="E56" s="59"/>
      <c r="F56" s="60"/>
    </row>
  </sheetData>
  <autoFilter ref="A2:F56" xr:uid="{AD1F1581-48AF-486D-9B1C-18B36CE009A5}"/>
  <mergeCells count="3">
    <mergeCell ref="A1:F1"/>
    <mergeCell ref="A55:F55"/>
    <mergeCell ref="A56:F56"/>
  </mergeCells>
  <conditionalFormatting sqref="D3:F54">
    <cfRule type="expression" dxfId="0" priority="1">
      <formula>#REF!="N"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1E4E8-5845-47C1-B4E8-2D9718B5BF4A}">
  <sheetPr>
    <tabColor rgb="FF92D050"/>
  </sheetPr>
  <dimension ref="A1:P443"/>
  <sheetViews>
    <sheetView topLeftCell="H1" zoomScale="85" zoomScaleNormal="85" workbookViewId="0">
      <selection activeCell="P2" sqref="P2"/>
    </sheetView>
  </sheetViews>
  <sheetFormatPr defaultRowHeight="15" x14ac:dyDescent="0.25"/>
  <cols>
    <col min="2" max="2" width="37.5703125" bestFit="1" customWidth="1"/>
    <col min="3" max="3" width="18.42578125" customWidth="1"/>
    <col min="4" max="4" width="37.5703125" bestFit="1" customWidth="1"/>
    <col min="5" max="5" width="14.5703125" bestFit="1" customWidth="1"/>
    <col min="6" max="6" width="13.140625" customWidth="1"/>
    <col min="7" max="7" width="10.5703125" customWidth="1"/>
    <col min="8" max="8" width="35.42578125" customWidth="1"/>
    <col min="9" max="9" width="17.5703125" bestFit="1" customWidth="1"/>
    <col min="10" max="10" width="17.85546875" customWidth="1"/>
    <col min="11" max="11" width="16.5703125" customWidth="1"/>
    <col min="12" max="12" width="16" customWidth="1"/>
    <col min="13" max="13" width="16.5703125" customWidth="1"/>
    <col min="14" max="14" width="16.42578125" customWidth="1"/>
    <col min="15" max="15" width="16.5703125" customWidth="1"/>
    <col min="16" max="16" width="18.85546875" customWidth="1"/>
  </cols>
  <sheetData>
    <row r="1" spans="1:16" ht="45" x14ac:dyDescent="0.25">
      <c r="I1" s="10" t="s">
        <v>135</v>
      </c>
      <c r="J1" s="30">
        <v>0.39990000000000003</v>
      </c>
      <c r="N1" s="31"/>
    </row>
    <row r="2" spans="1:16" x14ac:dyDescent="0.25">
      <c r="I2" s="31">
        <f t="shared" ref="I2:N2" si="0">SUM(I4:I443)</f>
        <v>885771957.17999983</v>
      </c>
      <c r="J2" s="31">
        <f t="shared" si="0"/>
        <v>382557822.1400001</v>
      </c>
      <c r="K2" s="31">
        <f t="shared" si="0"/>
        <v>334442200.11999995</v>
      </c>
      <c r="L2" s="31">
        <f t="shared" si="0"/>
        <v>144442910.73999998</v>
      </c>
      <c r="M2" s="31">
        <f t="shared" si="0"/>
        <v>325174062.8499999</v>
      </c>
      <c r="N2" s="31">
        <f t="shared" si="0"/>
        <v>140440076.32000005</v>
      </c>
      <c r="O2" s="31">
        <f t="shared" ref="O2:P2" si="1">SUM(O4:O443)</f>
        <v>226155694.21000016</v>
      </c>
      <c r="P2" s="31">
        <f t="shared" si="1"/>
        <v>97674835.129999995</v>
      </c>
    </row>
    <row r="3" spans="1:16" ht="75" x14ac:dyDescent="0.25">
      <c r="A3" s="40" t="s">
        <v>0</v>
      </c>
      <c r="B3" s="41" t="s">
        <v>1</v>
      </c>
      <c r="C3" s="42" t="s">
        <v>126</v>
      </c>
      <c r="D3" s="41" t="s">
        <v>127</v>
      </c>
      <c r="E3" s="41" t="s">
        <v>128</v>
      </c>
      <c r="F3" s="42" t="s">
        <v>2</v>
      </c>
      <c r="G3" s="41" t="s">
        <v>129</v>
      </c>
      <c r="H3" s="42" t="s">
        <v>130</v>
      </c>
      <c r="I3" s="43" t="s">
        <v>134</v>
      </c>
      <c r="J3" s="43" t="s">
        <v>139</v>
      </c>
      <c r="K3" s="44" t="s">
        <v>131</v>
      </c>
      <c r="L3" s="44" t="s">
        <v>137</v>
      </c>
      <c r="M3" s="48" t="s">
        <v>136</v>
      </c>
      <c r="N3" s="49" t="s">
        <v>138</v>
      </c>
      <c r="O3" s="50" t="s">
        <v>149</v>
      </c>
      <c r="P3" s="51" t="s">
        <v>153</v>
      </c>
    </row>
    <row r="4" spans="1:16" x14ac:dyDescent="0.25">
      <c r="A4" s="29">
        <v>10</v>
      </c>
      <c r="B4" t="s">
        <v>8</v>
      </c>
      <c r="C4" s="28">
        <v>487194554.64259553</v>
      </c>
      <c r="D4" t="s">
        <v>8</v>
      </c>
      <c r="E4" t="s">
        <v>41</v>
      </c>
      <c r="F4" t="s">
        <v>10</v>
      </c>
      <c r="G4" t="s">
        <v>123</v>
      </c>
      <c r="H4" s="30">
        <f>_xlfn.IFS(F4="STAR Kids",INDEX('ATLIS Percentages'!D:D,MATCH($G:$G&amp;" "&amp;$E:$E,'ATLIS Percentages'!$A:$A,0)),
F4="STAR+PLUS",INDEX('ATLIS Percentages'!E:E,MATCH($G:$G&amp;" "&amp;$E:$E,'ATLIS Percentages'!$A:$A,0)),
F4="STAR",INDEX('ATLIS Percentages'!F:F,MATCH($G:$G&amp;" "&amp;$E:$E,'ATLIS Percentages'!$A:$A,0)))</f>
        <v>0</v>
      </c>
      <c r="I4" s="31">
        <f>ROUND(C4*H4,2)</f>
        <v>0</v>
      </c>
      <c r="J4" s="31">
        <f>ROUND(I4*$J$1*1.08,2)</f>
        <v>0</v>
      </c>
      <c r="K4" s="31">
        <f>INDEX('IGT Calculation_1stHalf'!J:J,MATCH($A:$A&amp;"-"&amp;$G:$G&amp;"-"&amp;$E:$E&amp;"-"&amp;$F:$F,'IGT Calculation_1stHalf'!A:A,0))</f>
        <v>0</v>
      </c>
      <c r="L4" s="31">
        <f>INDEX('IGT Calculation_1stHalf'!K:K,MATCH(A:A&amp;"-"&amp;G:G&amp;"-"&amp;E:E&amp;"-"&amp;F:F,'IGT Calculation_1stHalf'!A:A,0))</f>
        <v>0</v>
      </c>
      <c r="M4" s="31">
        <f>INDEX('IGT Calculation_2ndHalf'!N:N,MATCH($A:$A&amp;"-"&amp;$G:$G&amp;"-"&amp;$E:$E&amp;"-"&amp;$F:$F,'IGT Calculation_2ndHalf'!A:A,0))</f>
        <v>0</v>
      </c>
      <c r="N4" s="31">
        <f>INDEX('IGT Calculation_2ndHalf'!O:O,MATCH($A:$A&amp;"-"&amp;$G:$G&amp;"-"&amp;$E:$E&amp;"-"&amp;$F:$F,'IGT Calculation_2ndHalf'!A:A,0))</f>
        <v>0</v>
      </c>
      <c r="O4" s="31">
        <f>ROUND(I4-K4-M4,2)</f>
        <v>0</v>
      </c>
      <c r="P4" s="31">
        <f>ROUND(O4*$J$1*1.08,2)</f>
        <v>0</v>
      </c>
    </row>
    <row r="5" spans="1:16" x14ac:dyDescent="0.25">
      <c r="A5" s="29">
        <v>18</v>
      </c>
      <c r="B5" t="s">
        <v>12</v>
      </c>
      <c r="C5" s="28">
        <v>497552000.10620296</v>
      </c>
      <c r="D5" t="s">
        <v>12</v>
      </c>
      <c r="E5" t="s">
        <v>41</v>
      </c>
      <c r="F5" t="s">
        <v>14</v>
      </c>
      <c r="G5" t="s">
        <v>123</v>
      </c>
      <c r="H5" s="30">
        <f>_xlfn.IFS(F5="STAR Kids",INDEX('ATLIS Percentages'!D:D,MATCH($G:$G&amp;" "&amp;$E:$E,'ATLIS Percentages'!$A:$A,0)),
F5="STAR+PLUS",INDEX('ATLIS Percentages'!E:E,MATCH($G:$G&amp;" "&amp;$E:$E,'ATLIS Percentages'!$A:$A,0)),
F5="STAR",INDEX('ATLIS Percentages'!F:F,MATCH($G:$G&amp;" "&amp;$E:$E,'ATLIS Percentages'!$A:$A,0)))</f>
        <v>1.6148722677364648E-2</v>
      </c>
      <c r="I5" s="31">
        <f t="shared" ref="I5:I68" si="2">ROUND(C5*H5,2)</f>
        <v>8034829.2699999996</v>
      </c>
      <c r="J5" s="31">
        <f t="shared" ref="J5:J68" si="3">ROUND(I5*$J$1*1.08,2)</f>
        <v>3470178.48</v>
      </c>
      <c r="K5" s="31">
        <f>INDEX('IGT Calculation_1stHalf'!J:J,MATCH($A:$A&amp;"-"&amp;$G:$G&amp;"-"&amp;$E:$E&amp;"-"&amp;$F:$F,'IGT Calculation_1stHalf'!A:A,0))</f>
        <v>3054555.87</v>
      </c>
      <c r="L5" s="31">
        <f>INDEX('IGT Calculation_1stHalf'!K:K,MATCH(A:A&amp;"-"&amp;G:G&amp;"-"&amp;E:E&amp;"-"&amp;F:F,'IGT Calculation_1stHalf'!A:A,0))</f>
        <v>1319238.24</v>
      </c>
      <c r="M5" s="31">
        <f>INDEX('IGT Calculation_2ndHalf'!N:N,MATCH($A:$A&amp;"-"&amp;$G:$G&amp;"-"&amp;$E:$E&amp;"-"&amp;$F:$F,'IGT Calculation_2ndHalf'!A:A,0))</f>
        <v>2800957.8</v>
      </c>
      <c r="N5" s="31">
        <f>INDEX('IGT Calculation_2ndHalf'!O:O,MATCH($A:$A&amp;"-"&amp;$G:$G&amp;"-"&amp;$E:$E&amp;"-"&amp;$F:$F,'IGT Calculation_2ndHalf'!A:A,0))</f>
        <v>1209711.27</v>
      </c>
      <c r="O5" s="31">
        <f t="shared" ref="O5:O68" si="4">ROUND(I5-K5-M5,2)</f>
        <v>2179315.6</v>
      </c>
      <c r="P5" s="31">
        <f t="shared" ref="P5:P68" si="5">ROUND(O5*$J$1*1.08,2)</f>
        <v>941228.97</v>
      </c>
    </row>
    <row r="6" spans="1:16" x14ac:dyDescent="0.25">
      <c r="A6" s="29">
        <v>19</v>
      </c>
      <c r="B6" t="s">
        <v>21</v>
      </c>
      <c r="C6" s="28">
        <v>0</v>
      </c>
      <c r="D6" t="s">
        <v>21</v>
      </c>
      <c r="E6" t="s">
        <v>41</v>
      </c>
      <c r="F6" t="s">
        <v>14</v>
      </c>
      <c r="G6" t="s">
        <v>123</v>
      </c>
      <c r="H6" s="30">
        <f>_xlfn.IFS(F6="STAR Kids",INDEX('ATLIS Percentages'!D:D,MATCH($G:$G&amp;" "&amp;$E:$E,'ATLIS Percentages'!$A:$A,0)),
F6="STAR+PLUS",INDEX('ATLIS Percentages'!E:E,MATCH($G:$G&amp;" "&amp;$E:$E,'ATLIS Percentages'!$A:$A,0)),
F6="STAR",INDEX('ATLIS Percentages'!F:F,MATCH($G:$G&amp;" "&amp;$E:$E,'ATLIS Percentages'!$A:$A,0)))</f>
        <v>1.6148722677364648E-2</v>
      </c>
      <c r="I6" s="31">
        <f t="shared" si="2"/>
        <v>0</v>
      </c>
      <c r="J6" s="31">
        <f t="shared" si="3"/>
        <v>0</v>
      </c>
      <c r="K6" s="31">
        <f>INDEX('IGT Calculation_1stHalf'!J:J,MATCH($A:$A&amp;"-"&amp;$G:$G&amp;"-"&amp;$E:$E&amp;"-"&amp;$F:$F,'IGT Calculation_1stHalf'!A:A,0))</f>
        <v>0</v>
      </c>
      <c r="L6" s="31">
        <f>INDEX('IGT Calculation_1stHalf'!K:K,MATCH(A:A&amp;"-"&amp;G:G&amp;"-"&amp;E:E&amp;"-"&amp;F:F,'IGT Calculation_1stHalf'!A:A,0))</f>
        <v>0</v>
      </c>
      <c r="M6" s="31">
        <f>INDEX('IGT Calculation_2ndHalf'!N:N,MATCH($A:$A&amp;"-"&amp;$G:$G&amp;"-"&amp;$E:$E&amp;"-"&amp;$F:$F,'IGT Calculation_2ndHalf'!A:A,0))</f>
        <v>0</v>
      </c>
      <c r="N6" s="31">
        <f>INDEX('IGT Calculation_2ndHalf'!O:O,MATCH($A:$A&amp;"-"&amp;$G:$G&amp;"-"&amp;$E:$E&amp;"-"&amp;$F:$F,'IGT Calculation_2ndHalf'!A:A,0))</f>
        <v>0</v>
      </c>
      <c r="O6" s="31">
        <f t="shared" si="4"/>
        <v>0</v>
      </c>
      <c r="P6" s="31">
        <f t="shared" si="5"/>
        <v>0</v>
      </c>
    </row>
    <row r="7" spans="1:16" x14ac:dyDescent="0.25">
      <c r="A7" s="29">
        <v>31</v>
      </c>
      <c r="B7" t="s">
        <v>28</v>
      </c>
      <c r="C7" s="28">
        <v>25502082.565354537</v>
      </c>
      <c r="D7" t="s">
        <v>28</v>
      </c>
      <c r="E7" t="s">
        <v>145</v>
      </c>
      <c r="F7" t="s">
        <v>10</v>
      </c>
      <c r="G7" t="s">
        <v>123</v>
      </c>
      <c r="H7" s="30">
        <f>_xlfn.IFS(F7="STAR Kids",INDEX('ATLIS Percentages'!D:D,MATCH($G:$G&amp;" "&amp;$E:$E,'ATLIS Percentages'!$A:$A,0)),
F7="STAR+PLUS",INDEX('ATLIS Percentages'!E:E,MATCH($G:$G&amp;" "&amp;$E:$E,'ATLIS Percentages'!$A:$A,0)),
F7="STAR",INDEX('ATLIS Percentages'!F:F,MATCH($G:$G&amp;" "&amp;$E:$E,'ATLIS Percentages'!$A:$A,0)))</f>
        <v>0</v>
      </c>
      <c r="I7" s="31">
        <f t="shared" si="2"/>
        <v>0</v>
      </c>
      <c r="J7" s="31">
        <f t="shared" si="3"/>
        <v>0</v>
      </c>
      <c r="K7" s="31">
        <f>INDEX('IGT Calculation_1stHalf'!J:J,MATCH($A:$A&amp;"-"&amp;$G:$G&amp;"-"&amp;$E:$E&amp;"-"&amp;$F:$F,'IGT Calculation_1stHalf'!A:A,0))</f>
        <v>0</v>
      </c>
      <c r="L7" s="31">
        <f>INDEX('IGT Calculation_1stHalf'!K:K,MATCH(A:A&amp;"-"&amp;G:G&amp;"-"&amp;E:E&amp;"-"&amp;F:F,'IGT Calculation_1stHalf'!A:A,0))</f>
        <v>0</v>
      </c>
      <c r="M7" s="31">
        <f>INDEX('IGT Calculation_2ndHalf'!N:N,MATCH($A:$A&amp;"-"&amp;$G:$G&amp;"-"&amp;$E:$E&amp;"-"&amp;$F:$F,'IGT Calculation_2ndHalf'!A:A,0))</f>
        <v>0</v>
      </c>
      <c r="N7" s="31">
        <f>INDEX('IGT Calculation_2ndHalf'!O:O,MATCH($A:$A&amp;"-"&amp;$G:$G&amp;"-"&amp;$E:$E&amp;"-"&amp;$F:$F,'IGT Calculation_2ndHalf'!A:A,0))</f>
        <v>0</v>
      </c>
      <c r="O7" s="31">
        <f t="shared" si="4"/>
        <v>0</v>
      </c>
      <c r="P7" s="31">
        <f t="shared" si="5"/>
        <v>0</v>
      </c>
    </row>
    <row r="8" spans="1:16" x14ac:dyDescent="0.25">
      <c r="A8" s="29">
        <v>33</v>
      </c>
      <c r="B8" t="s">
        <v>28</v>
      </c>
      <c r="C8" s="28">
        <v>270089254.25804752</v>
      </c>
      <c r="D8" t="s">
        <v>28</v>
      </c>
      <c r="E8" t="s">
        <v>145</v>
      </c>
      <c r="F8" t="s">
        <v>14</v>
      </c>
      <c r="G8" t="s">
        <v>123</v>
      </c>
      <c r="H8" s="30">
        <f>_xlfn.IFS(F8="STAR Kids",INDEX('ATLIS Percentages'!D:D,MATCH($G:$G&amp;" "&amp;$E:$E,'ATLIS Percentages'!$A:$A,0)),
F8="STAR+PLUS",INDEX('ATLIS Percentages'!E:E,MATCH($G:$G&amp;" "&amp;$E:$E,'ATLIS Percentages'!$A:$A,0)),
F8="STAR",INDEX('ATLIS Percentages'!F:F,MATCH($G:$G&amp;" "&amp;$E:$E,'ATLIS Percentages'!$A:$A,0)))</f>
        <v>4.3247235776152318E-2</v>
      </c>
      <c r="I8" s="31">
        <f t="shared" si="2"/>
        <v>11680613.66</v>
      </c>
      <c r="J8" s="31">
        <f t="shared" si="3"/>
        <v>5044763.59</v>
      </c>
      <c r="K8" s="31">
        <f>INDEX('IGT Calculation_1stHalf'!J:J,MATCH($A:$A&amp;"-"&amp;$G:$G&amp;"-"&amp;$E:$E&amp;"-"&amp;$F:$F,'IGT Calculation_1stHalf'!A:A,0))</f>
        <v>5336497.38</v>
      </c>
      <c r="L8" s="31">
        <f>INDEX('IGT Calculation_1stHalf'!K:K,MATCH(A:A&amp;"-"&amp;G:G&amp;"-"&amp;E:E&amp;"-"&amp;F:F,'IGT Calculation_1stHalf'!A:A,0))</f>
        <v>2304790.5299999998</v>
      </c>
      <c r="M8" s="31">
        <f>INDEX('IGT Calculation_2ndHalf'!N:N,MATCH($A:$A&amp;"-"&amp;$G:$G&amp;"-"&amp;$E:$E&amp;"-"&amp;$F:$F,'IGT Calculation_2ndHalf'!A:A,0))</f>
        <v>5052385.8099999996</v>
      </c>
      <c r="N8" s="31">
        <f>INDEX('IGT Calculation_2ndHalf'!O:O,MATCH($A:$A&amp;"-"&amp;$G:$G&amp;"-"&amp;$E:$E&amp;"-"&amp;$F:$F,'IGT Calculation_2ndHalf'!A:A,0))</f>
        <v>2182085.0099999998</v>
      </c>
      <c r="O8" s="31">
        <f t="shared" si="4"/>
        <v>1291730.47</v>
      </c>
      <c r="P8" s="31">
        <f t="shared" si="5"/>
        <v>557888.06000000006</v>
      </c>
    </row>
    <row r="9" spans="1:16" x14ac:dyDescent="0.25">
      <c r="A9" s="29">
        <v>34</v>
      </c>
      <c r="B9" t="s">
        <v>21</v>
      </c>
      <c r="C9" s="28">
        <v>0</v>
      </c>
      <c r="D9" t="s">
        <v>21</v>
      </c>
      <c r="E9" t="s">
        <v>45</v>
      </c>
      <c r="F9" t="s">
        <v>14</v>
      </c>
      <c r="G9" t="s">
        <v>123</v>
      </c>
      <c r="H9" s="30">
        <f>_xlfn.IFS(F9="STAR Kids",INDEX('ATLIS Percentages'!D:D,MATCH($G:$G&amp;" "&amp;$E:$E,'ATLIS Percentages'!$A:$A,0)),
F9="STAR+PLUS",INDEX('ATLIS Percentages'!E:E,MATCH($G:$G&amp;" "&amp;$E:$E,'ATLIS Percentages'!$A:$A,0)),
F9="STAR",INDEX('ATLIS Percentages'!F:F,MATCH($G:$G&amp;" "&amp;$E:$E,'ATLIS Percentages'!$A:$A,0)))</f>
        <v>4.3247235776152318E-2</v>
      </c>
      <c r="I9" s="31">
        <f t="shared" si="2"/>
        <v>0</v>
      </c>
      <c r="J9" s="31">
        <f t="shared" si="3"/>
        <v>0</v>
      </c>
      <c r="K9" s="31">
        <f>INDEX('IGT Calculation_1stHalf'!J:J,MATCH($A:$A&amp;"-"&amp;$G:$G&amp;"-"&amp;$E:$E&amp;"-"&amp;$F:$F,'IGT Calculation_1stHalf'!A:A,0))</f>
        <v>0</v>
      </c>
      <c r="L9" s="31">
        <f>INDEX('IGT Calculation_1stHalf'!K:K,MATCH(A:A&amp;"-"&amp;G:G&amp;"-"&amp;E:E&amp;"-"&amp;F:F,'IGT Calculation_1stHalf'!A:A,0))</f>
        <v>0</v>
      </c>
      <c r="M9" s="31">
        <f>INDEX('IGT Calculation_2ndHalf'!N:N,MATCH($A:$A&amp;"-"&amp;$G:$G&amp;"-"&amp;$E:$E&amp;"-"&amp;$F:$F,'IGT Calculation_2ndHalf'!A:A,0))</f>
        <v>0</v>
      </c>
      <c r="N9" s="31">
        <f>INDEX('IGT Calculation_2ndHalf'!O:O,MATCH($A:$A&amp;"-"&amp;$G:$G&amp;"-"&amp;$E:$E&amp;"-"&amp;$F:$F,'IGT Calculation_2ndHalf'!A:A,0))</f>
        <v>0</v>
      </c>
      <c r="O9" s="31">
        <f t="shared" si="4"/>
        <v>0</v>
      </c>
      <c r="P9" s="31">
        <f t="shared" si="5"/>
        <v>0</v>
      </c>
    </row>
    <row r="10" spans="1:16" x14ac:dyDescent="0.25">
      <c r="A10" s="29">
        <v>36</v>
      </c>
      <c r="B10" t="s">
        <v>8</v>
      </c>
      <c r="C10" s="28">
        <v>222923898.32465494</v>
      </c>
      <c r="D10" t="s">
        <v>8</v>
      </c>
      <c r="E10" t="s">
        <v>45</v>
      </c>
      <c r="F10" t="s">
        <v>10</v>
      </c>
      <c r="G10" t="s">
        <v>123</v>
      </c>
      <c r="H10" s="30">
        <f>_xlfn.IFS(F10="STAR Kids",INDEX('ATLIS Percentages'!D:D,MATCH($G:$G&amp;" "&amp;$E:$E,'ATLIS Percentages'!$A:$A,0)),
F10="STAR+PLUS",INDEX('ATLIS Percentages'!E:E,MATCH($G:$G&amp;" "&amp;$E:$E,'ATLIS Percentages'!$A:$A,0)),
F10="STAR",INDEX('ATLIS Percentages'!F:F,MATCH($G:$G&amp;" "&amp;$E:$E,'ATLIS Percentages'!$A:$A,0)))</f>
        <v>0</v>
      </c>
      <c r="I10" s="31">
        <f t="shared" si="2"/>
        <v>0</v>
      </c>
      <c r="J10" s="31">
        <f t="shared" si="3"/>
        <v>0</v>
      </c>
      <c r="K10" s="31">
        <f>INDEX('IGT Calculation_1stHalf'!J:J,MATCH($A:$A&amp;"-"&amp;$G:$G&amp;"-"&amp;$E:$E&amp;"-"&amp;$F:$F,'IGT Calculation_1stHalf'!A:A,0))</f>
        <v>0</v>
      </c>
      <c r="L10" s="31">
        <f>INDEX('IGT Calculation_1stHalf'!K:K,MATCH(A:A&amp;"-"&amp;G:G&amp;"-"&amp;E:E&amp;"-"&amp;F:F,'IGT Calculation_1stHalf'!A:A,0))</f>
        <v>0</v>
      </c>
      <c r="M10" s="31">
        <f>INDEX('IGT Calculation_2ndHalf'!N:N,MATCH($A:$A&amp;"-"&amp;$G:$G&amp;"-"&amp;$E:$E&amp;"-"&amp;$F:$F,'IGT Calculation_2ndHalf'!A:A,0))</f>
        <v>0</v>
      </c>
      <c r="N10" s="31">
        <f>INDEX('IGT Calculation_2ndHalf'!O:O,MATCH($A:$A&amp;"-"&amp;$G:$G&amp;"-"&amp;$E:$E&amp;"-"&amp;$F:$F,'IGT Calculation_2ndHalf'!A:A,0))</f>
        <v>0</v>
      </c>
      <c r="O10" s="31">
        <f t="shared" si="4"/>
        <v>0</v>
      </c>
      <c r="P10" s="31">
        <f t="shared" si="5"/>
        <v>0</v>
      </c>
    </row>
    <row r="11" spans="1:16" x14ac:dyDescent="0.25">
      <c r="A11" s="29">
        <v>37</v>
      </c>
      <c r="B11" t="s">
        <v>44</v>
      </c>
      <c r="C11" s="28">
        <v>311509970.0277406</v>
      </c>
      <c r="D11" t="s">
        <v>44</v>
      </c>
      <c r="E11" t="s">
        <v>45</v>
      </c>
      <c r="F11" t="s">
        <v>10</v>
      </c>
      <c r="G11" t="s">
        <v>123</v>
      </c>
      <c r="H11" s="30">
        <f>_xlfn.IFS(F11="STAR Kids",INDEX('ATLIS Percentages'!D:D,MATCH($G:$G&amp;" "&amp;$E:$E,'ATLIS Percentages'!$A:$A,0)),
F11="STAR+PLUS",INDEX('ATLIS Percentages'!E:E,MATCH($G:$G&amp;" "&amp;$E:$E,'ATLIS Percentages'!$A:$A,0)),
F11="STAR",INDEX('ATLIS Percentages'!F:F,MATCH($G:$G&amp;" "&amp;$E:$E,'ATLIS Percentages'!$A:$A,0)))</f>
        <v>0</v>
      </c>
      <c r="I11" s="31">
        <f t="shared" si="2"/>
        <v>0</v>
      </c>
      <c r="J11" s="31">
        <f t="shared" si="3"/>
        <v>0</v>
      </c>
      <c r="K11" s="31">
        <f>INDEX('IGT Calculation_1stHalf'!J:J,MATCH($A:$A&amp;"-"&amp;$G:$G&amp;"-"&amp;$E:$E&amp;"-"&amp;$F:$F,'IGT Calculation_1stHalf'!A:A,0))</f>
        <v>0</v>
      </c>
      <c r="L11" s="31">
        <f>INDEX('IGT Calculation_1stHalf'!K:K,MATCH(A:A&amp;"-"&amp;G:G&amp;"-"&amp;E:E&amp;"-"&amp;F:F,'IGT Calculation_1stHalf'!A:A,0))</f>
        <v>0</v>
      </c>
      <c r="M11" s="31">
        <f>INDEX('IGT Calculation_2ndHalf'!N:N,MATCH($A:$A&amp;"-"&amp;$G:$G&amp;"-"&amp;$E:$E&amp;"-"&amp;$F:$F,'IGT Calculation_2ndHalf'!A:A,0))</f>
        <v>0</v>
      </c>
      <c r="N11" s="31">
        <f>INDEX('IGT Calculation_2ndHalf'!O:O,MATCH($A:$A&amp;"-"&amp;$G:$G&amp;"-"&amp;$E:$E&amp;"-"&amp;$F:$F,'IGT Calculation_2ndHalf'!A:A,0))</f>
        <v>0</v>
      </c>
      <c r="O11" s="31">
        <f t="shared" si="4"/>
        <v>0</v>
      </c>
      <c r="P11" s="31">
        <f t="shared" si="5"/>
        <v>0</v>
      </c>
    </row>
    <row r="12" spans="1:16" x14ac:dyDescent="0.25">
      <c r="A12" s="29">
        <v>40</v>
      </c>
      <c r="B12" t="s">
        <v>8</v>
      </c>
      <c r="C12" s="28">
        <v>634581244.18041945</v>
      </c>
      <c r="D12" t="s">
        <v>8</v>
      </c>
      <c r="E12" t="s">
        <v>22</v>
      </c>
      <c r="F12" t="s">
        <v>10</v>
      </c>
      <c r="G12" t="s">
        <v>123</v>
      </c>
      <c r="H12" s="30">
        <f>_xlfn.IFS(F12="STAR Kids",INDEX('ATLIS Percentages'!D:D,MATCH($G:$G&amp;" "&amp;$E:$E,'ATLIS Percentages'!$A:$A,0)),
F12="STAR+PLUS",INDEX('ATLIS Percentages'!E:E,MATCH($G:$G&amp;" "&amp;$E:$E,'ATLIS Percentages'!$A:$A,0)),
F12="STAR",INDEX('ATLIS Percentages'!F:F,MATCH($G:$G&amp;" "&amp;$E:$E,'ATLIS Percentages'!$A:$A,0)))</f>
        <v>1.9347237462127114E-2</v>
      </c>
      <c r="I12" s="31">
        <f t="shared" si="2"/>
        <v>12277394.02</v>
      </c>
      <c r="J12" s="31">
        <f t="shared" si="3"/>
        <v>5302508.26</v>
      </c>
      <c r="K12" s="31">
        <f>INDEX('IGT Calculation_1stHalf'!J:J,MATCH($A:$A&amp;"-"&amp;$G:$G&amp;"-"&amp;$E:$E&amp;"-"&amp;$F:$F,'IGT Calculation_1stHalf'!A:A,0))</f>
        <v>3966296.5</v>
      </c>
      <c r="L12" s="31">
        <f>INDEX('IGT Calculation_1stHalf'!K:K,MATCH(A:A&amp;"-"&amp;G:G&amp;"-"&amp;E:E&amp;"-"&amp;F:F,'IGT Calculation_1stHalf'!A:A,0))</f>
        <v>1713011.73</v>
      </c>
      <c r="M12" s="31">
        <f>INDEX('IGT Calculation_2ndHalf'!N:N,MATCH($A:$A&amp;"-"&amp;$G:$G&amp;"-"&amp;$E:$E&amp;"-"&amp;$F:$F,'IGT Calculation_2ndHalf'!A:A,0))</f>
        <v>3841263.28</v>
      </c>
      <c r="N12" s="31">
        <f>INDEX('IGT Calculation_2ndHalf'!O:O,MATCH($A:$A&amp;"-"&amp;$G:$G&amp;"-"&amp;$E:$E&amp;"-"&amp;$F:$F,'IGT Calculation_2ndHalf'!A:A,0))</f>
        <v>1659010.88</v>
      </c>
      <c r="O12" s="31">
        <f t="shared" si="4"/>
        <v>4469834.24</v>
      </c>
      <c r="P12" s="31">
        <f t="shared" si="5"/>
        <v>1930485.65</v>
      </c>
    </row>
    <row r="13" spans="1:16" x14ac:dyDescent="0.25">
      <c r="A13" s="29">
        <v>42</v>
      </c>
      <c r="B13" t="s">
        <v>61</v>
      </c>
      <c r="C13" s="28">
        <v>556219469.53399348</v>
      </c>
      <c r="D13" t="s">
        <v>61</v>
      </c>
      <c r="E13" t="s">
        <v>22</v>
      </c>
      <c r="F13" t="s">
        <v>10</v>
      </c>
      <c r="G13" t="s">
        <v>123</v>
      </c>
      <c r="H13" s="30">
        <f>_xlfn.IFS(F13="STAR Kids",INDEX('ATLIS Percentages'!D:D,MATCH($G:$G&amp;" "&amp;$E:$E,'ATLIS Percentages'!$A:$A,0)),
F13="STAR+PLUS",INDEX('ATLIS Percentages'!E:E,MATCH($G:$G&amp;" "&amp;$E:$E,'ATLIS Percentages'!$A:$A,0)),
F13="STAR",INDEX('ATLIS Percentages'!F:F,MATCH($G:$G&amp;" "&amp;$E:$E,'ATLIS Percentages'!$A:$A,0)))</f>
        <v>1.9347237462127114E-2</v>
      </c>
      <c r="I13" s="31">
        <f t="shared" si="2"/>
        <v>10761310.16</v>
      </c>
      <c r="J13" s="31">
        <f t="shared" si="3"/>
        <v>4647723.7699999996</v>
      </c>
      <c r="K13" s="31">
        <f>INDEX('IGT Calculation_1stHalf'!J:J,MATCH($A:$A&amp;"-"&amp;$G:$G&amp;"-"&amp;$E:$E&amp;"-"&amp;$F:$F,'IGT Calculation_1stHalf'!A:A,0))</f>
        <v>3408859.2</v>
      </c>
      <c r="L13" s="31">
        <f>INDEX('IGT Calculation_1stHalf'!K:K,MATCH(A:A&amp;"-"&amp;G:G&amp;"-"&amp;E:E&amp;"-"&amp;F:F,'IGT Calculation_1stHalf'!A:A,0))</f>
        <v>1472259.02</v>
      </c>
      <c r="M13" s="31">
        <f>INDEX('IGT Calculation_2ndHalf'!N:N,MATCH($A:$A&amp;"-"&amp;$G:$G&amp;"-"&amp;$E:$E&amp;"-"&amp;$F:$F,'IGT Calculation_2ndHalf'!A:A,0))</f>
        <v>3437283.33</v>
      </c>
      <c r="N13" s="31">
        <f>INDEX('IGT Calculation_2ndHalf'!O:O,MATCH($A:$A&amp;"-"&amp;$G:$G&amp;"-"&amp;$E:$E&amp;"-"&amp;$F:$F,'IGT Calculation_2ndHalf'!A:A,0))</f>
        <v>1484535.17</v>
      </c>
      <c r="O13" s="31">
        <f t="shared" si="4"/>
        <v>3915167.63</v>
      </c>
      <c r="P13" s="31">
        <f t="shared" si="5"/>
        <v>1690929.58</v>
      </c>
    </row>
    <row r="14" spans="1:16" x14ac:dyDescent="0.25">
      <c r="A14" s="29">
        <v>43</v>
      </c>
      <c r="B14" t="s">
        <v>23</v>
      </c>
      <c r="C14" s="28">
        <v>140966812.74667504</v>
      </c>
      <c r="D14" t="s">
        <v>23</v>
      </c>
      <c r="E14" t="s">
        <v>22</v>
      </c>
      <c r="F14" t="s">
        <v>10</v>
      </c>
      <c r="G14" t="s">
        <v>123</v>
      </c>
      <c r="H14" s="30">
        <f>_xlfn.IFS(F14="STAR Kids",INDEX('ATLIS Percentages'!D:D,MATCH($G:$G&amp;" "&amp;$E:$E,'ATLIS Percentages'!$A:$A,0)),
F14="STAR+PLUS",INDEX('ATLIS Percentages'!E:E,MATCH($G:$G&amp;" "&amp;$E:$E,'ATLIS Percentages'!$A:$A,0)),
F14="STAR",INDEX('ATLIS Percentages'!F:F,MATCH($G:$G&amp;" "&amp;$E:$E,'ATLIS Percentages'!$A:$A,0)))</f>
        <v>1.9347237462127114E-2</v>
      </c>
      <c r="I14" s="31">
        <f t="shared" si="2"/>
        <v>2727318.4</v>
      </c>
      <c r="J14" s="31">
        <f t="shared" si="3"/>
        <v>1177907</v>
      </c>
      <c r="K14" s="31">
        <f>INDEX('IGT Calculation_1stHalf'!J:J,MATCH($A:$A&amp;"-"&amp;$G:$G&amp;"-"&amp;$E:$E&amp;"-"&amp;$F:$F,'IGT Calculation_1stHalf'!A:A,0))</f>
        <v>821790.53</v>
      </c>
      <c r="L14" s="31">
        <f>INDEX('IGT Calculation_1stHalf'!K:K,MATCH(A:A&amp;"-"&amp;G:G&amp;"-"&amp;E:E&amp;"-"&amp;F:F,'IGT Calculation_1stHalf'!A:A,0))</f>
        <v>354924.76</v>
      </c>
      <c r="M14" s="31">
        <f>INDEX('IGT Calculation_2ndHalf'!N:N,MATCH($A:$A&amp;"-"&amp;$G:$G&amp;"-"&amp;$E:$E&amp;"-"&amp;$F:$F,'IGT Calculation_2ndHalf'!A:A,0))</f>
        <v>893632.45</v>
      </c>
      <c r="N14" s="31">
        <f>INDEX('IGT Calculation_2ndHalf'!O:O,MATCH($A:$A&amp;"-"&amp;$G:$G&amp;"-"&amp;$E:$E&amp;"-"&amp;$F:$F,'IGT Calculation_2ndHalf'!A:A,0))</f>
        <v>385952.71</v>
      </c>
      <c r="O14" s="31">
        <f t="shared" si="4"/>
        <v>1011895.42</v>
      </c>
      <c r="P14" s="31">
        <f t="shared" si="5"/>
        <v>437029.54</v>
      </c>
    </row>
    <row r="15" spans="1:16" x14ac:dyDescent="0.25">
      <c r="A15" s="29">
        <v>44</v>
      </c>
      <c r="B15" t="s">
        <v>21</v>
      </c>
      <c r="C15" s="28">
        <v>40242704.873281099</v>
      </c>
      <c r="D15" t="s">
        <v>21</v>
      </c>
      <c r="E15" t="s">
        <v>150</v>
      </c>
      <c r="F15" t="s">
        <v>10</v>
      </c>
      <c r="G15" t="s">
        <v>123</v>
      </c>
      <c r="H15" s="30">
        <f>_xlfn.IFS(F15="STAR Kids",INDEX('ATLIS Percentages'!D:D,MATCH($G:$G&amp;" "&amp;$E:$E,'ATLIS Percentages'!$A:$A,0)),
F15="STAR+PLUS",INDEX('ATLIS Percentages'!E:E,MATCH($G:$G&amp;" "&amp;$E:$E,'ATLIS Percentages'!$A:$A,0)),
F15="STAR",INDEX('ATLIS Percentages'!F:F,MATCH($G:$G&amp;" "&amp;$E:$E,'ATLIS Percentages'!$A:$A,0)))</f>
        <v>1.9347237462127114E-2</v>
      </c>
      <c r="I15" s="31">
        <f t="shared" si="2"/>
        <v>778585.17</v>
      </c>
      <c r="J15" s="31">
        <f t="shared" si="3"/>
        <v>336264.71</v>
      </c>
      <c r="K15" s="31">
        <f>INDEX('IGT Calculation_1stHalf'!J:J,MATCH($A:$A&amp;"-"&amp;$G:$G&amp;"-"&amp;$E:$E&amp;"-"&amp;$F:$F,'IGT Calculation_1stHalf'!A:A,0))</f>
        <v>289912.93</v>
      </c>
      <c r="L15" s="31">
        <f>INDEX('IGT Calculation_1stHalf'!K:K,MATCH(A:A&amp;"-"&amp;G:G&amp;"-"&amp;E:E&amp;"-"&amp;F:F,'IGT Calculation_1stHalf'!A:A,0))</f>
        <v>125211.08</v>
      </c>
      <c r="M15" s="31">
        <f>INDEX('IGT Calculation_2ndHalf'!N:N,MATCH($A:$A&amp;"-"&amp;$G:$G&amp;"-"&amp;$E:$E&amp;"-"&amp;$F:$F,'IGT Calculation_2ndHalf'!A:A,0))</f>
        <v>242709.2</v>
      </c>
      <c r="N15" s="31">
        <f>INDEX('IGT Calculation_2ndHalf'!O:O,MATCH($A:$A&amp;"-"&amp;$G:$G&amp;"-"&amp;$E:$E&amp;"-"&amp;$F:$F,'IGT Calculation_2ndHalf'!A:A,0))</f>
        <v>104824.16</v>
      </c>
      <c r="O15" s="31">
        <f t="shared" si="4"/>
        <v>245963.04</v>
      </c>
      <c r="P15" s="31">
        <f t="shared" si="5"/>
        <v>106229.47</v>
      </c>
    </row>
    <row r="16" spans="1:16" x14ac:dyDescent="0.25">
      <c r="A16" s="29">
        <v>45</v>
      </c>
      <c r="B16" t="s">
        <v>21</v>
      </c>
      <c r="C16" s="28">
        <v>0</v>
      </c>
      <c r="D16" t="s">
        <v>21</v>
      </c>
      <c r="E16" t="s">
        <v>22</v>
      </c>
      <c r="F16" t="s">
        <v>14</v>
      </c>
      <c r="G16" t="s">
        <v>123</v>
      </c>
      <c r="H16" s="30">
        <f>_xlfn.IFS(F16="STAR Kids",INDEX('ATLIS Percentages'!D:D,MATCH($G:$G&amp;" "&amp;$E:$E,'ATLIS Percentages'!$A:$A,0)),
F16="STAR+PLUS",INDEX('ATLIS Percentages'!E:E,MATCH($G:$G&amp;" "&amp;$E:$E,'ATLIS Percentages'!$A:$A,0)),
F16="STAR",INDEX('ATLIS Percentages'!F:F,MATCH($G:$G&amp;" "&amp;$E:$E,'ATLIS Percentages'!$A:$A,0)))</f>
        <v>4.9226907572373253E-2</v>
      </c>
      <c r="I16" s="31">
        <f t="shared" si="2"/>
        <v>0</v>
      </c>
      <c r="J16" s="31">
        <f t="shared" si="3"/>
        <v>0</v>
      </c>
      <c r="K16" s="31">
        <f>INDEX('IGT Calculation_1stHalf'!J:J,MATCH($A:$A&amp;"-"&amp;$G:$G&amp;"-"&amp;$E:$E&amp;"-"&amp;$F:$F,'IGT Calculation_1stHalf'!A:A,0))</f>
        <v>0</v>
      </c>
      <c r="L16" s="31">
        <f>INDEX('IGT Calculation_1stHalf'!K:K,MATCH(A:A&amp;"-"&amp;G:G&amp;"-"&amp;E:E&amp;"-"&amp;F:F,'IGT Calculation_1stHalf'!A:A,0))</f>
        <v>0</v>
      </c>
      <c r="M16" s="31">
        <f>INDEX('IGT Calculation_2ndHalf'!N:N,MATCH($A:$A&amp;"-"&amp;$G:$G&amp;"-"&amp;$E:$E&amp;"-"&amp;$F:$F,'IGT Calculation_2ndHalf'!A:A,0))</f>
        <v>0</v>
      </c>
      <c r="N16" s="31">
        <f>INDEX('IGT Calculation_2ndHalf'!O:O,MATCH($A:$A&amp;"-"&amp;$G:$G&amp;"-"&amp;$E:$E&amp;"-"&amp;$F:$F,'IGT Calculation_2ndHalf'!A:A,0))</f>
        <v>0</v>
      </c>
      <c r="O16" s="31">
        <f t="shared" si="4"/>
        <v>0</v>
      </c>
      <c r="P16" s="31">
        <f t="shared" si="5"/>
        <v>0</v>
      </c>
    </row>
    <row r="17" spans="1:16" x14ac:dyDescent="0.25">
      <c r="A17" s="29">
        <v>46</v>
      </c>
      <c r="B17" t="s">
        <v>28</v>
      </c>
      <c r="C17" s="28">
        <v>502774031.42762399</v>
      </c>
      <c r="D17" t="s">
        <v>28</v>
      </c>
      <c r="E17" t="s">
        <v>150</v>
      </c>
      <c r="F17" t="s">
        <v>14</v>
      </c>
      <c r="G17" t="s">
        <v>123</v>
      </c>
      <c r="H17" s="30">
        <f>_xlfn.IFS(F17="STAR Kids",INDEX('ATLIS Percentages'!D:D,MATCH($G:$G&amp;" "&amp;$E:$E,'ATLIS Percentages'!$A:$A,0)),
F17="STAR+PLUS",INDEX('ATLIS Percentages'!E:E,MATCH($G:$G&amp;" "&amp;$E:$E,'ATLIS Percentages'!$A:$A,0)),
F17="STAR",INDEX('ATLIS Percentages'!F:F,MATCH($G:$G&amp;" "&amp;$E:$E,'ATLIS Percentages'!$A:$A,0)))</f>
        <v>4.9226907572373253E-2</v>
      </c>
      <c r="I17" s="31">
        <f t="shared" si="2"/>
        <v>24750010.77</v>
      </c>
      <c r="J17" s="31">
        <f t="shared" si="3"/>
        <v>10689331.65</v>
      </c>
      <c r="K17" s="31">
        <f>INDEX('IGT Calculation_1stHalf'!J:J,MATCH($A:$A&amp;"-"&amp;$G:$G&amp;"-"&amp;$E:$E&amp;"-"&amp;$F:$F,'IGT Calculation_1stHalf'!A:A,0))</f>
        <v>9220075.7400000002</v>
      </c>
      <c r="L17" s="31">
        <f>INDEX('IGT Calculation_1stHalf'!K:K,MATCH(A:A&amp;"-"&amp;G:G&amp;"-"&amp;E:E&amp;"-"&amp;F:F,'IGT Calculation_1stHalf'!A:A,0))</f>
        <v>3982076.95</v>
      </c>
      <c r="M17" s="31">
        <f>INDEX('IGT Calculation_2ndHalf'!N:N,MATCH($A:$A&amp;"-"&amp;$G:$G&amp;"-"&amp;$E:$E&amp;"-"&amp;$F:$F,'IGT Calculation_2ndHalf'!A:A,0))</f>
        <v>9860976.6199999992</v>
      </c>
      <c r="N17" s="31">
        <f>INDEX('IGT Calculation_2ndHalf'!O:O,MATCH($A:$A&amp;"-"&amp;$G:$G&amp;"-"&amp;$E:$E&amp;"-"&amp;$F:$F,'IGT Calculation_2ndHalf'!A:A,0))</f>
        <v>4258876.91</v>
      </c>
      <c r="O17" s="31">
        <f t="shared" si="4"/>
        <v>5668958.4100000001</v>
      </c>
      <c r="P17" s="31">
        <f t="shared" si="5"/>
        <v>2448377.79</v>
      </c>
    </row>
    <row r="18" spans="1:16" x14ac:dyDescent="0.25">
      <c r="A18" s="29">
        <v>47</v>
      </c>
      <c r="B18" t="s">
        <v>8</v>
      </c>
      <c r="C18" s="28">
        <v>0</v>
      </c>
      <c r="D18" t="s">
        <v>8</v>
      </c>
      <c r="E18" t="s">
        <v>22</v>
      </c>
      <c r="F18" t="s">
        <v>14</v>
      </c>
      <c r="G18" t="s">
        <v>123</v>
      </c>
      <c r="H18" s="30">
        <f>_xlfn.IFS(F18="STAR Kids",INDEX('ATLIS Percentages'!D:D,MATCH($G:$G&amp;" "&amp;$E:$E,'ATLIS Percentages'!$A:$A,0)),
F18="STAR+PLUS",INDEX('ATLIS Percentages'!E:E,MATCH($G:$G&amp;" "&amp;$E:$E,'ATLIS Percentages'!$A:$A,0)),
F18="STAR",INDEX('ATLIS Percentages'!F:F,MATCH($G:$G&amp;" "&amp;$E:$E,'ATLIS Percentages'!$A:$A,0)))</f>
        <v>4.9226907572373253E-2</v>
      </c>
      <c r="I18" s="31">
        <f t="shared" si="2"/>
        <v>0</v>
      </c>
      <c r="J18" s="31">
        <f t="shared" si="3"/>
        <v>0</v>
      </c>
      <c r="K18" s="31">
        <f>INDEX('IGT Calculation_1stHalf'!J:J,MATCH($A:$A&amp;"-"&amp;$G:$G&amp;"-"&amp;$E:$E&amp;"-"&amp;$F:$F,'IGT Calculation_1stHalf'!A:A,0))</f>
        <v>0</v>
      </c>
      <c r="L18" s="31">
        <f>INDEX('IGT Calculation_1stHalf'!K:K,MATCH(A:A&amp;"-"&amp;G:G&amp;"-"&amp;E:E&amp;"-"&amp;F:F,'IGT Calculation_1stHalf'!A:A,0))</f>
        <v>0</v>
      </c>
      <c r="M18" s="31">
        <f>INDEX('IGT Calculation_2ndHalf'!N:N,MATCH($A:$A&amp;"-"&amp;$G:$G&amp;"-"&amp;$E:$E&amp;"-"&amp;$F:$F,'IGT Calculation_2ndHalf'!A:A,0))</f>
        <v>0</v>
      </c>
      <c r="N18" s="31">
        <f>INDEX('IGT Calculation_2ndHalf'!O:O,MATCH($A:$A&amp;"-"&amp;$G:$G&amp;"-"&amp;$E:$E&amp;"-"&amp;$F:$F,'IGT Calculation_2ndHalf'!A:A,0))</f>
        <v>0</v>
      </c>
      <c r="O18" s="31">
        <f t="shared" si="4"/>
        <v>0</v>
      </c>
      <c r="P18" s="31">
        <f t="shared" si="5"/>
        <v>0</v>
      </c>
    </row>
    <row r="19" spans="1:16" x14ac:dyDescent="0.25">
      <c r="A19" s="29">
        <v>50</v>
      </c>
      <c r="B19" t="s">
        <v>32</v>
      </c>
      <c r="C19" s="28">
        <v>179670336.78196171</v>
      </c>
      <c r="D19" t="s">
        <v>32</v>
      </c>
      <c r="E19" t="s">
        <v>58</v>
      </c>
      <c r="F19" t="s">
        <v>10</v>
      </c>
      <c r="G19" t="s">
        <v>123</v>
      </c>
      <c r="H19" s="30">
        <f>_xlfn.IFS(F19="STAR Kids",INDEX('ATLIS Percentages'!D:D,MATCH($G:$G&amp;" "&amp;$E:$E,'ATLIS Percentages'!$A:$A,0)),
F19="STAR+PLUS",INDEX('ATLIS Percentages'!E:E,MATCH($G:$G&amp;" "&amp;$E:$E,'ATLIS Percentages'!$A:$A,0)),
F19="STAR",INDEX('ATLIS Percentages'!F:F,MATCH($G:$G&amp;" "&amp;$E:$E,'ATLIS Percentages'!$A:$A,0)))</f>
        <v>0</v>
      </c>
      <c r="I19" s="31">
        <f t="shared" si="2"/>
        <v>0</v>
      </c>
      <c r="J19" s="31">
        <f t="shared" si="3"/>
        <v>0</v>
      </c>
      <c r="K19" s="31">
        <f>INDEX('IGT Calculation_1stHalf'!J:J,MATCH($A:$A&amp;"-"&amp;$G:$G&amp;"-"&amp;$E:$E&amp;"-"&amp;$F:$F,'IGT Calculation_1stHalf'!A:A,0))</f>
        <v>0</v>
      </c>
      <c r="L19" s="31">
        <f>INDEX('IGT Calculation_1stHalf'!K:K,MATCH(A:A&amp;"-"&amp;G:G&amp;"-"&amp;E:E&amp;"-"&amp;F:F,'IGT Calculation_1stHalf'!A:A,0))</f>
        <v>0</v>
      </c>
      <c r="M19" s="31">
        <f>INDEX('IGT Calculation_2ndHalf'!N:N,MATCH($A:$A&amp;"-"&amp;$G:$G&amp;"-"&amp;$E:$E&amp;"-"&amp;$F:$F,'IGT Calculation_2ndHalf'!A:A,0))</f>
        <v>0</v>
      </c>
      <c r="N19" s="31">
        <f>INDEX('IGT Calculation_2ndHalf'!O:O,MATCH($A:$A&amp;"-"&amp;$G:$G&amp;"-"&amp;$E:$E&amp;"-"&amp;$F:$F,'IGT Calculation_2ndHalf'!A:A,0))</f>
        <v>0</v>
      </c>
      <c r="O19" s="31">
        <f t="shared" si="4"/>
        <v>0</v>
      </c>
      <c r="P19" s="31">
        <f t="shared" si="5"/>
        <v>0</v>
      </c>
    </row>
    <row r="20" spans="1:16" x14ac:dyDescent="0.25">
      <c r="A20" s="29">
        <v>52</v>
      </c>
      <c r="B20" t="s">
        <v>8</v>
      </c>
      <c r="C20" s="28">
        <v>163372359.40405175</v>
      </c>
      <c r="D20" t="s">
        <v>8</v>
      </c>
      <c r="E20" t="s">
        <v>58</v>
      </c>
      <c r="F20" t="s">
        <v>10</v>
      </c>
      <c r="G20" t="s">
        <v>123</v>
      </c>
      <c r="H20" s="30">
        <f>_xlfn.IFS(F20="STAR Kids",INDEX('ATLIS Percentages'!D:D,MATCH($G:$G&amp;" "&amp;$E:$E,'ATLIS Percentages'!$A:$A,0)),
F20="STAR+PLUS",INDEX('ATLIS Percentages'!E:E,MATCH($G:$G&amp;" "&amp;$E:$E,'ATLIS Percentages'!$A:$A,0)),
F20="STAR",INDEX('ATLIS Percentages'!F:F,MATCH($G:$G&amp;" "&amp;$E:$E,'ATLIS Percentages'!$A:$A,0)))</f>
        <v>0</v>
      </c>
      <c r="I20" s="31">
        <f t="shared" si="2"/>
        <v>0</v>
      </c>
      <c r="J20" s="31">
        <f t="shared" si="3"/>
        <v>0</v>
      </c>
      <c r="K20" s="31">
        <f>INDEX('IGT Calculation_1stHalf'!J:J,MATCH($A:$A&amp;"-"&amp;$G:$G&amp;"-"&amp;$E:$E&amp;"-"&amp;$F:$F,'IGT Calculation_1stHalf'!A:A,0))</f>
        <v>0</v>
      </c>
      <c r="L20" s="31">
        <f>INDEX('IGT Calculation_1stHalf'!K:K,MATCH(A:A&amp;"-"&amp;G:G&amp;"-"&amp;E:E&amp;"-"&amp;F:F,'IGT Calculation_1stHalf'!A:A,0))</f>
        <v>0</v>
      </c>
      <c r="M20" s="31">
        <f>INDEX('IGT Calculation_2ndHalf'!N:N,MATCH($A:$A&amp;"-"&amp;$G:$G&amp;"-"&amp;$E:$E&amp;"-"&amp;$F:$F,'IGT Calculation_2ndHalf'!A:A,0))</f>
        <v>0</v>
      </c>
      <c r="N20" s="31">
        <f>INDEX('IGT Calculation_2ndHalf'!O:O,MATCH($A:$A&amp;"-"&amp;$G:$G&amp;"-"&amp;$E:$E&amp;"-"&amp;$F:$F,'IGT Calculation_2ndHalf'!A:A,0))</f>
        <v>0</v>
      </c>
      <c r="O20" s="31">
        <f t="shared" si="4"/>
        <v>0</v>
      </c>
      <c r="P20" s="31">
        <f t="shared" si="5"/>
        <v>0</v>
      </c>
    </row>
    <row r="21" spans="1:16" x14ac:dyDescent="0.25">
      <c r="A21" s="29">
        <v>53</v>
      </c>
      <c r="B21" t="s">
        <v>21</v>
      </c>
      <c r="C21" s="28">
        <v>39755793.701611347</v>
      </c>
      <c r="D21" t="s">
        <v>21</v>
      </c>
      <c r="E21" t="s">
        <v>147</v>
      </c>
      <c r="F21" t="s">
        <v>10</v>
      </c>
      <c r="G21" t="s">
        <v>123</v>
      </c>
      <c r="H21" s="30">
        <f>_xlfn.IFS(F21="STAR Kids",INDEX('ATLIS Percentages'!D:D,MATCH($G:$G&amp;" "&amp;$E:$E,'ATLIS Percentages'!$A:$A,0)),
F21="STAR+PLUS",INDEX('ATLIS Percentages'!E:E,MATCH($G:$G&amp;" "&amp;$E:$E,'ATLIS Percentages'!$A:$A,0)),
F21="STAR",INDEX('ATLIS Percentages'!F:F,MATCH($G:$G&amp;" "&amp;$E:$E,'ATLIS Percentages'!$A:$A,0)))</f>
        <v>0</v>
      </c>
      <c r="I21" s="31">
        <f t="shared" si="2"/>
        <v>0</v>
      </c>
      <c r="J21" s="31">
        <f t="shared" si="3"/>
        <v>0</v>
      </c>
      <c r="K21" s="31">
        <f>INDEX('IGT Calculation_1stHalf'!J:J,MATCH($A:$A&amp;"-"&amp;$G:$G&amp;"-"&amp;$E:$E&amp;"-"&amp;$F:$F,'IGT Calculation_1stHalf'!A:A,0))</f>
        <v>0</v>
      </c>
      <c r="L21" s="31">
        <f>INDEX('IGT Calculation_1stHalf'!K:K,MATCH(A:A&amp;"-"&amp;G:G&amp;"-"&amp;E:E&amp;"-"&amp;F:F,'IGT Calculation_1stHalf'!A:A,0))</f>
        <v>0</v>
      </c>
      <c r="M21" s="31">
        <f>INDEX('IGT Calculation_2ndHalf'!N:N,MATCH($A:$A&amp;"-"&amp;$G:$G&amp;"-"&amp;$E:$E&amp;"-"&amp;$F:$F,'IGT Calculation_2ndHalf'!A:A,0))</f>
        <v>0</v>
      </c>
      <c r="N21" s="31">
        <f>INDEX('IGT Calculation_2ndHalf'!O:O,MATCH($A:$A&amp;"-"&amp;$G:$G&amp;"-"&amp;$E:$E&amp;"-"&amp;$F:$F,'IGT Calculation_2ndHalf'!A:A,0))</f>
        <v>0</v>
      </c>
      <c r="O21" s="31">
        <f t="shared" si="4"/>
        <v>0</v>
      </c>
      <c r="P21" s="31">
        <f t="shared" si="5"/>
        <v>0</v>
      </c>
    </row>
    <row r="22" spans="1:16" x14ac:dyDescent="0.25">
      <c r="A22" s="29">
        <v>63</v>
      </c>
      <c r="B22" t="s">
        <v>21</v>
      </c>
      <c r="C22" s="28">
        <v>526986029.69148099</v>
      </c>
      <c r="D22" t="s">
        <v>21</v>
      </c>
      <c r="E22" t="s">
        <v>39</v>
      </c>
      <c r="F22" t="s">
        <v>10</v>
      </c>
      <c r="G22" t="s">
        <v>123</v>
      </c>
      <c r="H22" s="30">
        <f>_xlfn.IFS(F22="STAR Kids",INDEX('ATLIS Percentages'!D:D,MATCH($G:$G&amp;" "&amp;$E:$E,'ATLIS Percentages'!$A:$A,0)),
F22="STAR+PLUS",INDEX('ATLIS Percentages'!E:E,MATCH($G:$G&amp;" "&amp;$E:$E,'ATLIS Percentages'!$A:$A,0)),
F22="STAR",INDEX('ATLIS Percentages'!F:F,MATCH($G:$G&amp;" "&amp;$E:$E,'ATLIS Percentages'!$A:$A,0)))</f>
        <v>2.231346474884913E-2</v>
      </c>
      <c r="I22" s="31">
        <f t="shared" si="2"/>
        <v>11758884.199999999</v>
      </c>
      <c r="J22" s="31">
        <f t="shared" si="3"/>
        <v>5078568.01</v>
      </c>
      <c r="K22" s="31">
        <f>INDEX('IGT Calculation_1stHalf'!J:J,MATCH($A:$A&amp;"-"&amp;$G:$G&amp;"-"&amp;$E:$E&amp;"-"&amp;$F:$F,'IGT Calculation_1stHalf'!A:A,0))</f>
        <v>3657506.93</v>
      </c>
      <c r="L22" s="31">
        <f>INDEX('IGT Calculation_1stHalf'!K:K,MATCH(A:A&amp;"-"&amp;G:G&amp;"-"&amp;E:E&amp;"-"&amp;F:F,'IGT Calculation_1stHalf'!A:A,0))</f>
        <v>1579647.98</v>
      </c>
      <c r="M22" s="31">
        <f>INDEX('IGT Calculation_2ndHalf'!N:N,MATCH($A:$A&amp;"-"&amp;$G:$G&amp;"-"&amp;$E:$E&amp;"-"&amp;$F:$F,'IGT Calculation_2ndHalf'!A:A,0))</f>
        <v>3089249.24</v>
      </c>
      <c r="N22" s="31">
        <f>INDEX('IGT Calculation_2ndHalf'!O:O,MATCH($A:$A&amp;"-"&amp;$G:$G&amp;"-"&amp;$E:$E&amp;"-"&amp;$F:$F,'IGT Calculation_2ndHalf'!A:A,0))</f>
        <v>1334222.03</v>
      </c>
      <c r="O22" s="31">
        <f t="shared" si="4"/>
        <v>5012128.03</v>
      </c>
      <c r="P22" s="31">
        <f t="shared" si="5"/>
        <v>2164698</v>
      </c>
    </row>
    <row r="23" spans="1:16" x14ac:dyDescent="0.25">
      <c r="A23" s="29">
        <v>66</v>
      </c>
      <c r="B23" t="s">
        <v>46</v>
      </c>
      <c r="C23" s="28">
        <v>629414086.79214287</v>
      </c>
      <c r="D23" t="s">
        <v>46</v>
      </c>
      <c r="E23" t="s">
        <v>39</v>
      </c>
      <c r="F23" t="s">
        <v>10</v>
      </c>
      <c r="G23" t="s">
        <v>123</v>
      </c>
      <c r="H23" s="30">
        <f>_xlfn.IFS(F23="STAR Kids",INDEX('ATLIS Percentages'!D:D,MATCH($G:$G&amp;" "&amp;$E:$E,'ATLIS Percentages'!$A:$A,0)),
F23="STAR+PLUS",INDEX('ATLIS Percentages'!E:E,MATCH($G:$G&amp;" "&amp;$E:$E,'ATLIS Percentages'!$A:$A,0)),
F23="STAR",INDEX('ATLIS Percentages'!F:F,MATCH($G:$G&amp;" "&amp;$E:$E,'ATLIS Percentages'!$A:$A,0)))</f>
        <v>2.231346474884913E-2</v>
      </c>
      <c r="I23" s="31">
        <f t="shared" si="2"/>
        <v>14044409.039999999</v>
      </c>
      <c r="J23" s="31">
        <f t="shared" si="3"/>
        <v>6065667.9100000001</v>
      </c>
      <c r="K23" s="31">
        <f>INDEX('IGT Calculation_1stHalf'!J:J,MATCH($A:$A&amp;"-"&amp;$G:$G&amp;"-"&amp;$E:$E&amp;"-"&amp;$F:$F,'IGT Calculation_1stHalf'!A:A,0))</f>
        <v>3843544.1</v>
      </c>
      <c r="L23" s="31">
        <f>INDEX('IGT Calculation_1stHalf'!K:K,MATCH(A:A&amp;"-"&amp;G:G&amp;"-"&amp;E:E&amp;"-"&amp;F:F,'IGT Calculation_1stHalf'!A:A,0))</f>
        <v>1659995.95</v>
      </c>
      <c r="M23" s="31">
        <f>INDEX('IGT Calculation_2ndHalf'!N:N,MATCH($A:$A&amp;"-"&amp;$G:$G&amp;"-"&amp;$E:$E&amp;"-"&amp;$F:$F,'IGT Calculation_2ndHalf'!A:A,0))</f>
        <v>3990877.46</v>
      </c>
      <c r="N23" s="31">
        <f>INDEX('IGT Calculation_2ndHalf'!O:O,MATCH($A:$A&amp;"-"&amp;$G:$G&amp;"-"&amp;$E:$E&amp;"-"&amp;$F:$F,'IGT Calculation_2ndHalf'!A:A,0))</f>
        <v>1723628.05</v>
      </c>
      <c r="O23" s="31">
        <f t="shared" si="4"/>
        <v>6209987.4800000004</v>
      </c>
      <c r="P23" s="31">
        <f t="shared" si="5"/>
        <v>2682043.91</v>
      </c>
    </row>
    <row r="24" spans="1:16" x14ac:dyDescent="0.25">
      <c r="A24" s="29">
        <v>67</v>
      </c>
      <c r="B24" t="s">
        <v>23</v>
      </c>
      <c r="C24" s="28">
        <v>514858146.58136016</v>
      </c>
      <c r="D24" t="s">
        <v>23</v>
      </c>
      <c r="E24" t="s">
        <v>39</v>
      </c>
      <c r="F24" t="s">
        <v>10</v>
      </c>
      <c r="G24" t="s">
        <v>123</v>
      </c>
      <c r="H24" s="30">
        <f>_xlfn.IFS(F24="STAR Kids",INDEX('ATLIS Percentages'!D:D,MATCH($G:$G&amp;" "&amp;$E:$E,'ATLIS Percentages'!$A:$A,0)),
F24="STAR+PLUS",INDEX('ATLIS Percentages'!E:E,MATCH($G:$G&amp;" "&amp;$E:$E,'ATLIS Percentages'!$A:$A,0)),
F24="STAR",INDEX('ATLIS Percentages'!F:F,MATCH($G:$G&amp;" "&amp;$E:$E,'ATLIS Percentages'!$A:$A,0)))</f>
        <v>2.231346474884913E-2</v>
      </c>
      <c r="I24" s="31">
        <f t="shared" si="2"/>
        <v>11488269.1</v>
      </c>
      <c r="J24" s="31">
        <f t="shared" si="3"/>
        <v>4961691.5199999996</v>
      </c>
      <c r="K24" s="31">
        <f>INDEX('IGT Calculation_1stHalf'!J:J,MATCH($A:$A&amp;"-"&amp;$G:$G&amp;"-"&amp;$E:$E&amp;"-"&amp;$F:$F,'IGT Calculation_1stHalf'!A:A,0))</f>
        <v>3019692.66</v>
      </c>
      <c r="L24" s="31">
        <f>INDEX('IGT Calculation_1stHalf'!K:K,MATCH(A:A&amp;"-"&amp;G:G&amp;"-"&amp;E:E&amp;"-"&amp;F:F,'IGT Calculation_1stHalf'!A:A,0))</f>
        <v>1304181.1000000001</v>
      </c>
      <c r="M24" s="31">
        <f>INDEX('IGT Calculation_2ndHalf'!N:N,MATCH($A:$A&amp;"-"&amp;$G:$G&amp;"-"&amp;$E:$E&amp;"-"&amp;$F:$F,'IGT Calculation_2ndHalf'!A:A,0))</f>
        <v>3444276.56</v>
      </c>
      <c r="N24" s="31">
        <f>INDEX('IGT Calculation_2ndHalf'!O:O,MATCH($A:$A&amp;"-"&amp;$G:$G&amp;"-"&amp;$E:$E&amp;"-"&amp;$F:$F,'IGT Calculation_2ndHalf'!A:A,0))</f>
        <v>1487555.49</v>
      </c>
      <c r="O24" s="31">
        <f t="shared" si="4"/>
        <v>5024299.88</v>
      </c>
      <c r="P24" s="31">
        <f t="shared" si="5"/>
        <v>2169954.92</v>
      </c>
    </row>
    <row r="25" spans="1:16" x14ac:dyDescent="0.25">
      <c r="A25" s="29">
        <v>69</v>
      </c>
      <c r="B25" t="s">
        <v>21</v>
      </c>
      <c r="C25" s="28">
        <v>0</v>
      </c>
      <c r="D25" t="s">
        <v>21</v>
      </c>
      <c r="E25" t="s">
        <v>39</v>
      </c>
      <c r="F25" t="s">
        <v>14</v>
      </c>
      <c r="G25" t="s">
        <v>123</v>
      </c>
      <c r="H25" s="30">
        <f>_xlfn.IFS(F25="STAR Kids",INDEX('ATLIS Percentages'!D:D,MATCH($G:$G&amp;" "&amp;$E:$E,'ATLIS Percentages'!$A:$A,0)),
F25="STAR+PLUS",INDEX('ATLIS Percentages'!E:E,MATCH($G:$G&amp;" "&amp;$E:$E,'ATLIS Percentages'!$A:$A,0)),
F25="STAR",INDEX('ATLIS Percentages'!F:F,MATCH($G:$G&amp;" "&amp;$E:$E,'ATLIS Percentages'!$A:$A,0)))</f>
        <v>4.9566751187899744E-2</v>
      </c>
      <c r="I25" s="31">
        <f t="shared" si="2"/>
        <v>0</v>
      </c>
      <c r="J25" s="31">
        <f t="shared" si="3"/>
        <v>0</v>
      </c>
      <c r="K25" s="31">
        <f>INDEX('IGT Calculation_1stHalf'!J:J,MATCH($A:$A&amp;"-"&amp;$G:$G&amp;"-"&amp;$E:$E&amp;"-"&amp;$F:$F,'IGT Calculation_1stHalf'!A:A,0))</f>
        <v>0</v>
      </c>
      <c r="L25" s="31">
        <f>INDEX('IGT Calculation_1stHalf'!K:K,MATCH(A:A&amp;"-"&amp;G:G&amp;"-"&amp;E:E&amp;"-"&amp;F:F,'IGT Calculation_1stHalf'!A:A,0))</f>
        <v>0</v>
      </c>
      <c r="M25" s="31">
        <f>INDEX('IGT Calculation_2ndHalf'!N:N,MATCH($A:$A&amp;"-"&amp;$G:$G&amp;"-"&amp;$E:$E&amp;"-"&amp;$F:$F,'IGT Calculation_2ndHalf'!A:A,0))</f>
        <v>0</v>
      </c>
      <c r="N25" s="31">
        <f>INDEX('IGT Calculation_2ndHalf'!O:O,MATCH($A:$A&amp;"-"&amp;$G:$G&amp;"-"&amp;$E:$E&amp;"-"&amp;$F:$F,'IGT Calculation_2ndHalf'!A:A,0))</f>
        <v>0</v>
      </c>
      <c r="O25" s="31">
        <f t="shared" si="4"/>
        <v>0</v>
      </c>
      <c r="P25" s="31">
        <f t="shared" si="5"/>
        <v>0</v>
      </c>
    </row>
    <row r="26" spans="1:16" x14ac:dyDescent="0.25">
      <c r="A26" s="29">
        <v>71</v>
      </c>
      <c r="B26" t="s">
        <v>21</v>
      </c>
      <c r="C26" s="28">
        <v>306155258.97092205</v>
      </c>
      <c r="D26" t="s">
        <v>21</v>
      </c>
      <c r="E26" t="s">
        <v>13</v>
      </c>
      <c r="F26" t="s">
        <v>10</v>
      </c>
      <c r="G26" t="s">
        <v>123</v>
      </c>
      <c r="H26" s="30">
        <f>_xlfn.IFS(F26="STAR Kids",INDEX('ATLIS Percentages'!D:D,MATCH($G:$G&amp;" "&amp;$E:$E,'ATLIS Percentages'!$A:$A,0)),
F26="STAR+PLUS",INDEX('ATLIS Percentages'!E:E,MATCH($G:$G&amp;" "&amp;$E:$E,'ATLIS Percentages'!$A:$A,0)),
F26="STAR",INDEX('ATLIS Percentages'!F:F,MATCH($G:$G&amp;" "&amp;$E:$E,'ATLIS Percentages'!$A:$A,0)))</f>
        <v>0</v>
      </c>
      <c r="I26" s="31">
        <f t="shared" si="2"/>
        <v>0</v>
      </c>
      <c r="J26" s="31">
        <f t="shared" si="3"/>
        <v>0</v>
      </c>
      <c r="K26" s="31">
        <f>INDEX('IGT Calculation_1stHalf'!J:J,MATCH($A:$A&amp;"-"&amp;$G:$G&amp;"-"&amp;$E:$E&amp;"-"&amp;$F:$F,'IGT Calculation_1stHalf'!A:A,0))</f>
        <v>0</v>
      </c>
      <c r="L26" s="31">
        <f>INDEX('IGT Calculation_1stHalf'!K:K,MATCH(A:A&amp;"-"&amp;G:G&amp;"-"&amp;E:E&amp;"-"&amp;F:F,'IGT Calculation_1stHalf'!A:A,0))</f>
        <v>0</v>
      </c>
      <c r="M26" s="31">
        <f>INDEX('IGT Calculation_2ndHalf'!N:N,MATCH($A:$A&amp;"-"&amp;$G:$G&amp;"-"&amp;$E:$E&amp;"-"&amp;$F:$F,'IGT Calculation_2ndHalf'!A:A,0))</f>
        <v>0</v>
      </c>
      <c r="N26" s="31">
        <f>INDEX('IGT Calculation_2ndHalf'!O:O,MATCH($A:$A&amp;"-"&amp;$G:$G&amp;"-"&amp;$E:$E&amp;"-"&amp;$F:$F,'IGT Calculation_2ndHalf'!A:A,0))</f>
        <v>0</v>
      </c>
      <c r="O26" s="31">
        <f t="shared" si="4"/>
        <v>0</v>
      </c>
      <c r="P26" s="31">
        <f t="shared" si="5"/>
        <v>0</v>
      </c>
    </row>
    <row r="27" spans="1:16" x14ac:dyDescent="0.25">
      <c r="A27" s="29">
        <v>72</v>
      </c>
      <c r="B27" t="s">
        <v>4</v>
      </c>
      <c r="C27" s="28">
        <v>1694934913.6495905</v>
      </c>
      <c r="D27" t="s">
        <v>4</v>
      </c>
      <c r="E27" t="s">
        <v>13</v>
      </c>
      <c r="F27" t="s">
        <v>10</v>
      </c>
      <c r="G27" t="s">
        <v>123</v>
      </c>
      <c r="H27" s="30">
        <f>_xlfn.IFS(F27="STAR Kids",INDEX('ATLIS Percentages'!D:D,MATCH($G:$G&amp;" "&amp;$E:$E,'ATLIS Percentages'!$A:$A,0)),
F27="STAR+PLUS",INDEX('ATLIS Percentages'!E:E,MATCH($G:$G&amp;" "&amp;$E:$E,'ATLIS Percentages'!$A:$A,0)),
F27="STAR",INDEX('ATLIS Percentages'!F:F,MATCH($G:$G&amp;" "&amp;$E:$E,'ATLIS Percentages'!$A:$A,0)))</f>
        <v>0</v>
      </c>
      <c r="I27" s="31">
        <f t="shared" si="2"/>
        <v>0</v>
      </c>
      <c r="J27" s="31">
        <f t="shared" si="3"/>
        <v>0</v>
      </c>
      <c r="K27" s="31">
        <f>INDEX('IGT Calculation_1stHalf'!J:J,MATCH($A:$A&amp;"-"&amp;$G:$G&amp;"-"&amp;$E:$E&amp;"-"&amp;$F:$F,'IGT Calculation_1stHalf'!A:A,0))</f>
        <v>0</v>
      </c>
      <c r="L27" s="31">
        <f>INDEX('IGT Calculation_1stHalf'!K:K,MATCH(A:A&amp;"-"&amp;G:G&amp;"-"&amp;E:E&amp;"-"&amp;F:F,'IGT Calculation_1stHalf'!A:A,0))</f>
        <v>0</v>
      </c>
      <c r="M27" s="31">
        <f>INDEX('IGT Calculation_2ndHalf'!N:N,MATCH($A:$A&amp;"-"&amp;$G:$G&amp;"-"&amp;$E:$E&amp;"-"&amp;$F:$F,'IGT Calculation_2ndHalf'!A:A,0))</f>
        <v>0</v>
      </c>
      <c r="N27" s="31">
        <f>INDEX('IGT Calculation_2ndHalf'!O:O,MATCH($A:$A&amp;"-"&amp;$G:$G&amp;"-"&amp;$E:$E&amp;"-"&amp;$F:$F,'IGT Calculation_2ndHalf'!A:A,0))</f>
        <v>0</v>
      </c>
      <c r="O27" s="31">
        <f t="shared" si="4"/>
        <v>0</v>
      </c>
      <c r="P27" s="31">
        <f t="shared" si="5"/>
        <v>0</v>
      </c>
    </row>
    <row r="28" spans="1:16" x14ac:dyDescent="0.25">
      <c r="A28" s="29">
        <v>79</v>
      </c>
      <c r="B28" t="s">
        <v>16</v>
      </c>
      <c r="C28" s="28">
        <v>1376926581.9647527</v>
      </c>
      <c r="D28" t="s">
        <v>16</v>
      </c>
      <c r="E28" t="s">
        <v>13</v>
      </c>
      <c r="F28" t="s">
        <v>10</v>
      </c>
      <c r="G28" t="s">
        <v>123</v>
      </c>
      <c r="H28" s="30">
        <f>_xlfn.IFS(F28="STAR Kids",INDEX('ATLIS Percentages'!D:D,MATCH($G:$G&amp;" "&amp;$E:$E,'ATLIS Percentages'!$A:$A,0)),
F28="STAR+PLUS",INDEX('ATLIS Percentages'!E:E,MATCH($G:$G&amp;" "&amp;$E:$E,'ATLIS Percentages'!$A:$A,0)),
F28="STAR",INDEX('ATLIS Percentages'!F:F,MATCH($G:$G&amp;" "&amp;$E:$E,'ATLIS Percentages'!$A:$A,0)))</f>
        <v>0</v>
      </c>
      <c r="I28" s="31">
        <f t="shared" si="2"/>
        <v>0</v>
      </c>
      <c r="J28" s="31">
        <f t="shared" si="3"/>
        <v>0</v>
      </c>
      <c r="K28" s="31">
        <f>INDEX('IGT Calculation_1stHalf'!J:J,MATCH($A:$A&amp;"-"&amp;$G:$G&amp;"-"&amp;$E:$E&amp;"-"&amp;$F:$F,'IGT Calculation_1stHalf'!A:A,0))</f>
        <v>0</v>
      </c>
      <c r="L28" s="31">
        <f>INDEX('IGT Calculation_1stHalf'!K:K,MATCH(A:A&amp;"-"&amp;G:G&amp;"-"&amp;E:E&amp;"-"&amp;F:F,'IGT Calculation_1stHalf'!A:A,0))</f>
        <v>0</v>
      </c>
      <c r="M28" s="31">
        <f>INDEX('IGT Calculation_2ndHalf'!N:N,MATCH($A:$A&amp;"-"&amp;$G:$G&amp;"-"&amp;$E:$E&amp;"-"&amp;$F:$F,'IGT Calculation_2ndHalf'!A:A,0))</f>
        <v>0</v>
      </c>
      <c r="N28" s="31">
        <f>INDEX('IGT Calculation_2ndHalf'!O:O,MATCH($A:$A&amp;"-"&amp;$G:$G&amp;"-"&amp;$E:$E&amp;"-"&amp;$F:$F,'IGT Calculation_2ndHalf'!A:A,0))</f>
        <v>0</v>
      </c>
      <c r="O28" s="31">
        <f t="shared" si="4"/>
        <v>0</v>
      </c>
      <c r="P28" s="31">
        <f t="shared" si="5"/>
        <v>0</v>
      </c>
    </row>
    <row r="29" spans="1:16" x14ac:dyDescent="0.25">
      <c r="A29" s="29">
        <v>82</v>
      </c>
      <c r="B29" t="s">
        <v>33</v>
      </c>
      <c r="C29" s="28">
        <v>468031212.86358261</v>
      </c>
      <c r="D29" t="s">
        <v>33</v>
      </c>
      <c r="E29" t="s">
        <v>24</v>
      </c>
      <c r="F29" t="s">
        <v>10</v>
      </c>
      <c r="G29" t="s">
        <v>123</v>
      </c>
      <c r="H29" s="30">
        <f>_xlfn.IFS(F29="STAR Kids",INDEX('ATLIS Percentages'!D:D,MATCH($G:$G&amp;" "&amp;$E:$E,'ATLIS Percentages'!$A:$A,0)),
F29="STAR+PLUS",INDEX('ATLIS Percentages'!E:E,MATCH($G:$G&amp;" "&amp;$E:$E,'ATLIS Percentages'!$A:$A,0)),
F29="STAR",INDEX('ATLIS Percentages'!F:F,MATCH($G:$G&amp;" "&amp;$E:$E,'ATLIS Percentages'!$A:$A,0)))</f>
        <v>5.6106565520630067E-3</v>
      </c>
      <c r="I29" s="31">
        <f t="shared" si="2"/>
        <v>2625962.39</v>
      </c>
      <c r="J29" s="31">
        <f t="shared" si="3"/>
        <v>1134132.1499999999</v>
      </c>
      <c r="K29" s="31">
        <f>INDEX('IGT Calculation_1stHalf'!J:J,MATCH($A:$A&amp;"-"&amp;$G:$G&amp;"-"&amp;$E:$E&amp;"-"&amp;$F:$F,'IGT Calculation_1stHalf'!A:A,0))</f>
        <v>813897.5</v>
      </c>
      <c r="L29" s="31">
        <f>INDEX('IGT Calculation_1stHalf'!K:K,MATCH(A:A&amp;"-"&amp;G:G&amp;"-"&amp;E:E&amp;"-"&amp;F:F,'IGT Calculation_1stHalf'!A:A,0))</f>
        <v>351515.82</v>
      </c>
      <c r="M29" s="31">
        <f>INDEX('IGT Calculation_2ndHalf'!N:N,MATCH($A:$A&amp;"-"&amp;$G:$G&amp;"-"&amp;$E:$E&amp;"-"&amp;$F:$F,'IGT Calculation_2ndHalf'!A:A,0))</f>
        <v>795703.36</v>
      </c>
      <c r="N29" s="31">
        <f>INDEX('IGT Calculation_2ndHalf'!O:O,MATCH($A:$A&amp;"-"&amp;$G:$G&amp;"-"&amp;$E:$E&amp;"-"&amp;$F:$F,'IGT Calculation_2ndHalf'!A:A,0))</f>
        <v>343657.92</v>
      </c>
      <c r="O29" s="31">
        <f t="shared" si="4"/>
        <v>1016361.53</v>
      </c>
      <c r="P29" s="31">
        <f t="shared" si="5"/>
        <v>438958.41</v>
      </c>
    </row>
    <row r="30" spans="1:16" x14ac:dyDescent="0.25">
      <c r="A30" s="29">
        <v>83</v>
      </c>
      <c r="B30" t="s">
        <v>8</v>
      </c>
      <c r="C30" s="28">
        <v>143013373.53438181</v>
      </c>
      <c r="D30" t="s">
        <v>8</v>
      </c>
      <c r="E30" t="s">
        <v>24</v>
      </c>
      <c r="F30" t="s">
        <v>10</v>
      </c>
      <c r="G30" t="s">
        <v>123</v>
      </c>
      <c r="H30" s="30">
        <f>_xlfn.IFS(F30="STAR Kids",INDEX('ATLIS Percentages'!D:D,MATCH($G:$G&amp;" "&amp;$E:$E,'ATLIS Percentages'!$A:$A,0)),
F30="STAR+PLUS",INDEX('ATLIS Percentages'!E:E,MATCH($G:$G&amp;" "&amp;$E:$E,'ATLIS Percentages'!$A:$A,0)),
F30="STAR",INDEX('ATLIS Percentages'!F:F,MATCH($G:$G&amp;" "&amp;$E:$E,'ATLIS Percentages'!$A:$A,0)))</f>
        <v>5.6106565520630067E-3</v>
      </c>
      <c r="I30" s="31">
        <f t="shared" si="2"/>
        <v>802398.92</v>
      </c>
      <c r="J30" s="31">
        <f t="shared" si="3"/>
        <v>346549.67</v>
      </c>
      <c r="K30" s="31">
        <f>INDEX('IGT Calculation_1stHalf'!J:J,MATCH($A:$A&amp;"-"&amp;$G:$G&amp;"-"&amp;$E:$E&amp;"-"&amp;$F:$F,'IGT Calculation_1stHalf'!A:A,0))</f>
        <v>239058.09</v>
      </c>
      <c r="L30" s="31">
        <f>INDEX('IGT Calculation_1stHalf'!K:K,MATCH(A:A&amp;"-"&amp;G:G&amp;"-"&amp;E:E&amp;"-"&amp;F:F,'IGT Calculation_1stHalf'!A:A,0))</f>
        <v>103247.28</v>
      </c>
      <c r="M30" s="31">
        <f>INDEX('IGT Calculation_2ndHalf'!N:N,MATCH($A:$A&amp;"-"&amp;$G:$G&amp;"-"&amp;$E:$E&amp;"-"&amp;$F:$F,'IGT Calculation_2ndHalf'!A:A,0))</f>
        <v>234282.95</v>
      </c>
      <c r="N30" s="31">
        <f>INDEX('IGT Calculation_2ndHalf'!O:O,MATCH($A:$A&amp;"-"&amp;$G:$G&amp;"-"&amp;$E:$E&amp;"-"&amp;$F:$F,'IGT Calculation_2ndHalf'!A:A,0))</f>
        <v>101184.93</v>
      </c>
      <c r="O30" s="31">
        <f t="shared" si="4"/>
        <v>329057.88</v>
      </c>
      <c r="P30" s="31">
        <f t="shared" si="5"/>
        <v>142117.47</v>
      </c>
    </row>
    <row r="31" spans="1:16" x14ac:dyDescent="0.25">
      <c r="A31" s="29">
        <v>85</v>
      </c>
      <c r="B31" t="s">
        <v>12</v>
      </c>
      <c r="C31" s="28">
        <v>0</v>
      </c>
      <c r="D31" t="s">
        <v>12</v>
      </c>
      <c r="E31" t="s">
        <v>24</v>
      </c>
      <c r="F31" t="s">
        <v>14</v>
      </c>
      <c r="G31" t="s">
        <v>123</v>
      </c>
      <c r="H31" s="30">
        <f>_xlfn.IFS(F31="STAR Kids",INDEX('ATLIS Percentages'!D:D,MATCH($G:$G&amp;" "&amp;$E:$E,'ATLIS Percentages'!$A:$A,0)),
F31="STAR+PLUS",INDEX('ATLIS Percentages'!E:E,MATCH($G:$G&amp;" "&amp;$E:$E,'ATLIS Percentages'!$A:$A,0)),
F31="STAR",INDEX('ATLIS Percentages'!F:F,MATCH($G:$G&amp;" "&amp;$E:$E,'ATLIS Percentages'!$A:$A,0)))</f>
        <v>4.6983193040505994E-2</v>
      </c>
      <c r="I31" s="31">
        <f t="shared" si="2"/>
        <v>0</v>
      </c>
      <c r="J31" s="31">
        <f t="shared" si="3"/>
        <v>0</v>
      </c>
      <c r="K31" s="31">
        <f>INDEX('IGT Calculation_1stHalf'!J:J,MATCH($A:$A&amp;"-"&amp;$G:$G&amp;"-"&amp;$E:$E&amp;"-"&amp;$F:$F,'IGT Calculation_1stHalf'!A:A,0))</f>
        <v>0</v>
      </c>
      <c r="L31" s="31">
        <f>INDEX('IGT Calculation_1stHalf'!K:K,MATCH(A:A&amp;"-"&amp;G:G&amp;"-"&amp;E:E&amp;"-"&amp;F:F,'IGT Calculation_1stHalf'!A:A,0))</f>
        <v>0</v>
      </c>
      <c r="M31" s="31">
        <f>INDEX('IGT Calculation_2ndHalf'!N:N,MATCH($A:$A&amp;"-"&amp;$G:$G&amp;"-"&amp;$E:$E&amp;"-"&amp;$F:$F,'IGT Calculation_2ndHalf'!A:A,0))</f>
        <v>0</v>
      </c>
      <c r="N31" s="31">
        <f>INDEX('IGT Calculation_2ndHalf'!O:O,MATCH($A:$A&amp;"-"&amp;$G:$G&amp;"-"&amp;$E:$E&amp;"-"&amp;$F:$F,'IGT Calculation_2ndHalf'!A:A,0))</f>
        <v>0</v>
      </c>
      <c r="O31" s="31">
        <f t="shared" si="4"/>
        <v>0</v>
      </c>
      <c r="P31" s="31">
        <f t="shared" si="5"/>
        <v>0</v>
      </c>
    </row>
    <row r="32" spans="1:16" x14ac:dyDescent="0.25">
      <c r="A32" s="29">
        <v>86</v>
      </c>
      <c r="B32" t="s">
        <v>8</v>
      </c>
      <c r="C32" s="28">
        <v>377649387.97018611</v>
      </c>
      <c r="D32" t="s">
        <v>8</v>
      </c>
      <c r="E32" t="s">
        <v>148</v>
      </c>
      <c r="F32" t="s">
        <v>14</v>
      </c>
      <c r="G32" t="s">
        <v>123</v>
      </c>
      <c r="H32" s="30">
        <f>_xlfn.IFS(F32="STAR Kids",INDEX('ATLIS Percentages'!D:D,MATCH($G:$G&amp;" "&amp;$E:$E,'ATLIS Percentages'!$A:$A,0)),
F32="STAR+PLUS",INDEX('ATLIS Percentages'!E:E,MATCH($G:$G&amp;" "&amp;$E:$E,'ATLIS Percentages'!$A:$A,0)),
F32="STAR",INDEX('ATLIS Percentages'!F:F,MATCH($G:$G&amp;" "&amp;$E:$E,'ATLIS Percentages'!$A:$A,0)))</f>
        <v>4.6983193040505994E-2</v>
      </c>
      <c r="I32" s="31">
        <f t="shared" si="2"/>
        <v>17743174.100000001</v>
      </c>
      <c r="J32" s="31">
        <f t="shared" si="3"/>
        <v>7663134.9500000002</v>
      </c>
      <c r="K32" s="31">
        <f>INDEX('IGT Calculation_1stHalf'!J:J,MATCH($A:$A&amp;"-"&amp;$G:$G&amp;"-"&amp;$E:$E&amp;"-"&amp;$F:$F,'IGT Calculation_1stHalf'!A:A,0))</f>
        <v>7105946.7400000002</v>
      </c>
      <c r="L32" s="31">
        <f>INDEX('IGT Calculation_1stHalf'!K:K,MATCH(A:A&amp;"-"&amp;G:G&amp;"-"&amp;E:E&amp;"-"&amp;F:F,'IGT Calculation_1stHalf'!A:A,0))</f>
        <v>3069001.55</v>
      </c>
      <c r="M32" s="31">
        <f>INDEX('IGT Calculation_2ndHalf'!N:N,MATCH($A:$A&amp;"-"&amp;$G:$G&amp;"-"&amp;$E:$E&amp;"-"&amp;$F:$F,'IGT Calculation_2ndHalf'!A:A,0))</f>
        <v>7334693.0199999996</v>
      </c>
      <c r="N32" s="31">
        <f>INDEX('IGT Calculation_2ndHalf'!O:O,MATCH($A:$A&amp;"-"&amp;$G:$G&amp;"-"&amp;$E:$E&amp;"-"&amp;$F:$F,'IGT Calculation_2ndHalf'!A:A,0))</f>
        <v>3167795.24</v>
      </c>
      <c r="O32" s="31">
        <f t="shared" si="4"/>
        <v>3302534.34</v>
      </c>
      <c r="P32" s="31">
        <f t="shared" si="5"/>
        <v>1426338.16</v>
      </c>
    </row>
    <row r="33" spans="1:16" x14ac:dyDescent="0.25">
      <c r="A33" s="29">
        <v>90</v>
      </c>
      <c r="B33" t="s">
        <v>21</v>
      </c>
      <c r="C33" s="28">
        <v>1106250112.3813086</v>
      </c>
      <c r="D33" t="s">
        <v>21</v>
      </c>
      <c r="E33" t="s">
        <v>20</v>
      </c>
      <c r="F33" t="s">
        <v>10</v>
      </c>
      <c r="G33" t="s">
        <v>123</v>
      </c>
      <c r="H33" s="30">
        <f>_xlfn.IFS(F33="STAR Kids",INDEX('ATLIS Percentages'!D:D,MATCH($G:$G&amp;" "&amp;$E:$E,'ATLIS Percentages'!$A:$A,0)),
F33="STAR+PLUS",INDEX('ATLIS Percentages'!E:E,MATCH($G:$G&amp;" "&amp;$E:$E,'ATLIS Percentages'!$A:$A,0)),
F33="STAR",INDEX('ATLIS Percentages'!F:F,MATCH($G:$G&amp;" "&amp;$E:$E,'ATLIS Percentages'!$A:$A,0)))</f>
        <v>2.6003287050458634E-2</v>
      </c>
      <c r="I33" s="31">
        <f t="shared" si="2"/>
        <v>28766139.219999999</v>
      </c>
      <c r="J33" s="31">
        <f t="shared" si="3"/>
        <v>12423865.4</v>
      </c>
      <c r="K33" s="31">
        <f>INDEX('IGT Calculation_1stHalf'!J:J,MATCH($A:$A&amp;"-"&amp;$G:$G&amp;"-"&amp;$E:$E&amp;"-"&amp;$F:$F,'IGT Calculation_1stHalf'!A:A,0))</f>
        <v>9244676.4199999999</v>
      </c>
      <c r="L33" s="31">
        <f>INDEX('IGT Calculation_1stHalf'!K:K,MATCH(A:A&amp;"-"&amp;G:G&amp;"-"&amp;E:E&amp;"-"&amp;F:F,'IGT Calculation_1stHalf'!A:A,0))</f>
        <v>3992701.79</v>
      </c>
      <c r="M33" s="31">
        <f>INDEX('IGT Calculation_2ndHalf'!N:N,MATCH($A:$A&amp;"-"&amp;$G:$G&amp;"-"&amp;$E:$E&amp;"-"&amp;$F:$F,'IGT Calculation_2ndHalf'!A:A,0))</f>
        <v>8487290.5500000007</v>
      </c>
      <c r="N33" s="31">
        <f>INDEX('IGT Calculation_2ndHalf'!O:O,MATCH($A:$A&amp;"-"&amp;$G:$G&amp;"-"&amp;$E:$E&amp;"-"&amp;$F:$F,'IGT Calculation_2ndHalf'!A:A,0))</f>
        <v>3665592.89</v>
      </c>
      <c r="O33" s="31">
        <f t="shared" si="4"/>
        <v>11034172.25</v>
      </c>
      <c r="P33" s="31">
        <f t="shared" si="5"/>
        <v>4765570.72</v>
      </c>
    </row>
    <row r="34" spans="1:16" x14ac:dyDescent="0.25">
      <c r="A34" s="29">
        <v>93</v>
      </c>
      <c r="B34" t="s">
        <v>19</v>
      </c>
      <c r="C34" s="28">
        <v>979980390.02467287</v>
      </c>
      <c r="D34" t="s">
        <v>19</v>
      </c>
      <c r="E34" t="s">
        <v>20</v>
      </c>
      <c r="F34" t="s">
        <v>10</v>
      </c>
      <c r="G34" t="s">
        <v>123</v>
      </c>
      <c r="H34" s="30">
        <f>_xlfn.IFS(F34="STAR Kids",INDEX('ATLIS Percentages'!D:D,MATCH($G:$G&amp;" "&amp;$E:$E,'ATLIS Percentages'!$A:$A,0)),
F34="STAR+PLUS",INDEX('ATLIS Percentages'!E:E,MATCH($G:$G&amp;" "&amp;$E:$E,'ATLIS Percentages'!$A:$A,0)),
F34="STAR",INDEX('ATLIS Percentages'!F:F,MATCH($G:$G&amp;" "&amp;$E:$E,'ATLIS Percentages'!$A:$A,0)))</f>
        <v>2.6003287050458634E-2</v>
      </c>
      <c r="I34" s="31">
        <f t="shared" si="2"/>
        <v>25482711.390000001</v>
      </c>
      <c r="J34" s="31">
        <f t="shared" si="3"/>
        <v>11005779.189999999</v>
      </c>
      <c r="K34" s="31">
        <f>INDEX('IGT Calculation_1stHalf'!J:J,MATCH($A:$A&amp;"-"&amp;$G:$G&amp;"-"&amp;$E:$E&amp;"-"&amp;$F:$F,'IGT Calculation_1stHalf'!A:A,0))</f>
        <v>6850728.9800000004</v>
      </c>
      <c r="L34" s="31">
        <f>INDEX('IGT Calculation_1stHalf'!K:K,MATCH(A:A&amp;"-"&amp;G:G&amp;"-"&amp;E:E&amp;"-"&amp;F:F,'IGT Calculation_1stHalf'!A:A,0))</f>
        <v>2958775.04</v>
      </c>
      <c r="M34" s="31">
        <f>INDEX('IGT Calculation_2ndHalf'!N:N,MATCH($A:$A&amp;"-"&amp;$G:$G&amp;"-"&amp;$E:$E&amp;"-"&amp;$F:$F,'IGT Calculation_2ndHalf'!A:A,0))</f>
        <v>6972801.0899999999</v>
      </c>
      <c r="N34" s="31">
        <f>INDEX('IGT Calculation_2ndHalf'!O:O,MATCH($A:$A&amp;"-"&amp;$G:$G&amp;"-"&amp;$E:$E&amp;"-"&amp;$F:$F,'IGT Calculation_2ndHalf'!A:A,0))</f>
        <v>3011497.01</v>
      </c>
      <c r="O34" s="31">
        <f t="shared" si="4"/>
        <v>11659181.32</v>
      </c>
      <c r="P34" s="31">
        <f t="shared" si="5"/>
        <v>5035507.1399999997</v>
      </c>
    </row>
    <row r="35" spans="1:16" x14ac:dyDescent="0.25">
      <c r="A35" s="29">
        <v>95</v>
      </c>
      <c r="B35" t="s">
        <v>28</v>
      </c>
      <c r="C35" s="28">
        <v>272888013.20968914</v>
      </c>
      <c r="D35" t="s">
        <v>28</v>
      </c>
      <c r="E35" t="s">
        <v>151</v>
      </c>
      <c r="F35" t="s">
        <v>10</v>
      </c>
      <c r="G35" t="s">
        <v>123</v>
      </c>
      <c r="H35" s="30">
        <f>_xlfn.IFS(F35="STAR Kids",INDEX('ATLIS Percentages'!D:D,MATCH($G:$G&amp;" "&amp;$E:$E,'ATLIS Percentages'!$A:$A,0)),
F35="STAR+PLUS",INDEX('ATLIS Percentages'!E:E,MATCH($G:$G&amp;" "&amp;$E:$E,'ATLIS Percentages'!$A:$A,0)),
F35="STAR",INDEX('ATLIS Percentages'!F:F,MATCH($G:$G&amp;" "&amp;$E:$E,'ATLIS Percentages'!$A:$A,0)))</f>
        <v>2.6003287050458634E-2</v>
      </c>
      <c r="I35" s="31">
        <f t="shared" si="2"/>
        <v>7095985.3399999999</v>
      </c>
      <c r="J35" s="31">
        <f t="shared" si="3"/>
        <v>3064699.3</v>
      </c>
      <c r="K35" s="31">
        <f>INDEX('IGT Calculation_1stHalf'!J:J,MATCH($A:$A&amp;"-"&amp;$G:$G&amp;"-"&amp;$E:$E&amp;"-"&amp;$F:$F,'IGT Calculation_1stHalf'!A:A,0))</f>
        <v>1781192.31</v>
      </c>
      <c r="L35" s="31">
        <f>INDEX('IGT Calculation_1stHalf'!K:K,MATCH(A:A&amp;"-"&amp;G:G&amp;"-"&amp;E:E&amp;"-"&amp;F:F,'IGT Calculation_1stHalf'!A:A,0))</f>
        <v>769282.71</v>
      </c>
      <c r="M35" s="31">
        <f>INDEX('IGT Calculation_2ndHalf'!N:N,MATCH($A:$A&amp;"-"&amp;$G:$G&amp;"-"&amp;$E:$E&amp;"-"&amp;$F:$F,'IGT Calculation_2ndHalf'!A:A,0))</f>
        <v>2206642.1</v>
      </c>
      <c r="N35" s="31">
        <f>INDEX('IGT Calculation_2ndHalf'!O:O,MATCH($A:$A&amp;"-"&amp;$G:$G&amp;"-"&amp;$E:$E&amp;"-"&amp;$F:$F,'IGT Calculation_2ndHalf'!A:A,0))</f>
        <v>953031.07</v>
      </c>
      <c r="O35" s="31">
        <f t="shared" si="4"/>
        <v>3108150.93</v>
      </c>
      <c r="P35" s="31">
        <f t="shared" si="5"/>
        <v>1342385.52</v>
      </c>
    </row>
    <row r="36" spans="1:16" x14ac:dyDescent="0.25">
      <c r="A36" s="4" t="s">
        <v>67</v>
      </c>
      <c r="B36" t="s">
        <v>68</v>
      </c>
      <c r="C36" s="28">
        <v>118163008.9485943</v>
      </c>
      <c r="D36" t="s">
        <v>68</v>
      </c>
      <c r="E36" t="s">
        <v>41</v>
      </c>
      <c r="F36" t="s">
        <v>10</v>
      </c>
      <c r="G36" t="s">
        <v>123</v>
      </c>
      <c r="H36" s="30">
        <f>_xlfn.IFS(F36="STAR Kids",INDEX('ATLIS Percentages'!D:D,MATCH($G:$G&amp;" "&amp;$E:$E,'ATLIS Percentages'!$A:$A,0)),
F36="STAR+PLUS",INDEX('ATLIS Percentages'!E:E,MATCH($G:$G&amp;" "&amp;$E:$E,'ATLIS Percentages'!$A:$A,0)),
F36="STAR",INDEX('ATLIS Percentages'!F:F,MATCH($G:$G&amp;" "&amp;$E:$E,'ATLIS Percentages'!$A:$A,0)))</f>
        <v>0</v>
      </c>
      <c r="I36" s="31">
        <f t="shared" si="2"/>
        <v>0</v>
      </c>
      <c r="J36" s="31">
        <f t="shared" si="3"/>
        <v>0</v>
      </c>
      <c r="K36" s="31">
        <f>INDEX('IGT Calculation_1stHalf'!J:J,MATCH($A:$A&amp;"-"&amp;$G:$G&amp;"-"&amp;$E:$E&amp;"-"&amp;$F:$F,'IGT Calculation_1stHalf'!A:A,0))</f>
        <v>0</v>
      </c>
      <c r="L36" s="31">
        <f>INDEX('IGT Calculation_1stHalf'!K:K,MATCH(A:A&amp;"-"&amp;G:G&amp;"-"&amp;E:E&amp;"-"&amp;F:F,'IGT Calculation_1stHalf'!A:A,0))</f>
        <v>0</v>
      </c>
      <c r="M36" s="31">
        <f>INDEX('IGT Calculation_2ndHalf'!N:N,MATCH($A:$A&amp;"-"&amp;$G:$G&amp;"-"&amp;$E:$E&amp;"-"&amp;$F:$F,'IGT Calculation_2ndHalf'!A:A,0))</f>
        <v>0</v>
      </c>
      <c r="N36" s="31">
        <f>INDEX('IGT Calculation_2ndHalf'!O:O,MATCH($A:$A&amp;"-"&amp;$G:$G&amp;"-"&amp;$E:$E&amp;"-"&amp;$F:$F,'IGT Calculation_2ndHalf'!A:A,0))</f>
        <v>0</v>
      </c>
      <c r="O36" s="31">
        <f t="shared" si="4"/>
        <v>0</v>
      </c>
      <c r="P36" s="31">
        <f t="shared" si="5"/>
        <v>0</v>
      </c>
    </row>
    <row r="37" spans="1:16" x14ac:dyDescent="0.25">
      <c r="A37" s="4" t="s">
        <v>53</v>
      </c>
      <c r="B37" t="s">
        <v>48</v>
      </c>
      <c r="C37" s="28">
        <v>203059613.42442161</v>
      </c>
      <c r="D37" t="s">
        <v>48</v>
      </c>
      <c r="E37" t="s">
        <v>152</v>
      </c>
      <c r="F37" t="s">
        <v>10</v>
      </c>
      <c r="G37" t="s">
        <v>123</v>
      </c>
      <c r="H37" s="30">
        <f>_xlfn.IFS(F37="STAR Kids",INDEX('ATLIS Percentages'!D:D,MATCH($G:$G&amp;" "&amp;$E:$E,'ATLIS Percentages'!$A:$A,0)),
F37="STAR+PLUS",INDEX('ATLIS Percentages'!E:E,MATCH($G:$G&amp;" "&amp;$E:$E,'ATLIS Percentages'!$A:$A,0)),
F37="STAR",INDEX('ATLIS Percentages'!F:F,MATCH($G:$G&amp;" "&amp;$E:$E,'ATLIS Percentages'!$A:$A,0)))</f>
        <v>0</v>
      </c>
      <c r="I37" s="31">
        <f t="shared" si="2"/>
        <v>0</v>
      </c>
      <c r="J37" s="31">
        <f t="shared" si="3"/>
        <v>0</v>
      </c>
      <c r="K37" s="31">
        <f>INDEX('IGT Calculation_1stHalf'!J:J,MATCH($A:$A&amp;"-"&amp;$G:$G&amp;"-"&amp;$E:$E&amp;"-"&amp;$F:$F,'IGT Calculation_1stHalf'!A:A,0))</f>
        <v>0</v>
      </c>
      <c r="L37" s="31">
        <f>INDEX('IGT Calculation_1stHalf'!K:K,MATCH(A:A&amp;"-"&amp;G:G&amp;"-"&amp;E:E&amp;"-"&amp;F:F,'IGT Calculation_1stHalf'!A:A,0))</f>
        <v>0</v>
      </c>
      <c r="M37" s="31">
        <f>INDEX('IGT Calculation_2ndHalf'!N:N,MATCH($A:$A&amp;"-"&amp;$G:$G&amp;"-"&amp;$E:$E&amp;"-"&amp;$F:$F,'IGT Calculation_2ndHalf'!A:A,0))</f>
        <v>0</v>
      </c>
      <c r="N37" s="31">
        <f>INDEX('IGT Calculation_2ndHalf'!O:O,MATCH($A:$A&amp;"-"&amp;$G:$G&amp;"-"&amp;$E:$E&amp;"-"&amp;$F:$F,'IGT Calculation_2ndHalf'!A:A,0))</f>
        <v>0</v>
      </c>
      <c r="O37" s="31">
        <f t="shared" si="4"/>
        <v>0</v>
      </c>
      <c r="P37" s="31">
        <f t="shared" si="5"/>
        <v>0</v>
      </c>
    </row>
    <row r="38" spans="1:16" x14ac:dyDescent="0.25">
      <c r="A38" s="4" t="s">
        <v>38</v>
      </c>
      <c r="B38" t="s">
        <v>12</v>
      </c>
      <c r="C38" s="28">
        <v>20571257.771265291</v>
      </c>
      <c r="D38" t="s">
        <v>12</v>
      </c>
      <c r="E38" t="s">
        <v>24</v>
      </c>
      <c r="F38" t="s">
        <v>10</v>
      </c>
      <c r="G38" t="s">
        <v>123</v>
      </c>
      <c r="H38" s="30">
        <f>_xlfn.IFS(F38="STAR Kids",INDEX('ATLIS Percentages'!D:D,MATCH($G:$G&amp;" "&amp;$E:$E,'ATLIS Percentages'!$A:$A,0)),
F38="STAR+PLUS",INDEX('ATLIS Percentages'!E:E,MATCH($G:$G&amp;" "&amp;$E:$E,'ATLIS Percentages'!$A:$A,0)),
F38="STAR",INDEX('ATLIS Percentages'!F:F,MATCH($G:$G&amp;" "&amp;$E:$E,'ATLIS Percentages'!$A:$A,0)))</f>
        <v>5.6106565520630067E-3</v>
      </c>
      <c r="I38" s="31">
        <f t="shared" si="2"/>
        <v>115418.26</v>
      </c>
      <c r="J38" s="31">
        <f t="shared" si="3"/>
        <v>49848.22</v>
      </c>
      <c r="K38" s="31">
        <f>INDEX('IGT Calculation_1stHalf'!J:J,MATCH($A:$A&amp;"-"&amp;$G:$G&amp;"-"&amp;$E:$E&amp;"-"&amp;$F:$F,'IGT Calculation_1stHalf'!A:A,0))</f>
        <v>29499.45</v>
      </c>
      <c r="L38" s="31">
        <f>INDEX('IGT Calculation_1stHalf'!K:K,MATCH(A:A&amp;"-"&amp;G:G&amp;"-"&amp;E:E&amp;"-"&amp;F:F,'IGT Calculation_1stHalf'!A:A,0))</f>
        <v>12740.58</v>
      </c>
      <c r="M38" s="31">
        <f>INDEX('IGT Calculation_2ndHalf'!N:N,MATCH($A:$A&amp;"-"&amp;$G:$G&amp;"-"&amp;$E:$E&amp;"-"&amp;$F:$F,'IGT Calculation_2ndHalf'!A:A,0))</f>
        <v>28619.200000000001</v>
      </c>
      <c r="N38" s="31">
        <f>INDEX('IGT Calculation_2ndHalf'!O:O,MATCH($A:$A&amp;"-"&amp;$G:$G&amp;"-"&amp;$E:$E&amp;"-"&amp;$F:$F,'IGT Calculation_2ndHalf'!A:A,0))</f>
        <v>12360.4</v>
      </c>
      <c r="O38" s="31">
        <f t="shared" si="4"/>
        <v>57299.61</v>
      </c>
      <c r="P38" s="31">
        <f t="shared" si="5"/>
        <v>24747.24</v>
      </c>
    </row>
    <row r="39" spans="1:16" x14ac:dyDescent="0.25">
      <c r="A39" s="4" t="s">
        <v>76</v>
      </c>
      <c r="B39" t="s">
        <v>21</v>
      </c>
      <c r="C39" s="28">
        <v>137294839.39001095</v>
      </c>
      <c r="D39" t="s">
        <v>21</v>
      </c>
      <c r="E39" t="s">
        <v>147</v>
      </c>
      <c r="F39" t="s">
        <v>14</v>
      </c>
      <c r="G39" t="s">
        <v>123</v>
      </c>
      <c r="H39" s="30">
        <f>_xlfn.IFS(F39="STAR Kids",INDEX('ATLIS Percentages'!D:D,MATCH($G:$G&amp;" "&amp;$E:$E,'ATLIS Percentages'!$A:$A,0)),
F39="STAR+PLUS",INDEX('ATLIS Percentages'!E:E,MATCH($G:$G&amp;" "&amp;$E:$E,'ATLIS Percentages'!$A:$A,0)),
F39="STAR",INDEX('ATLIS Percentages'!F:F,MATCH($G:$G&amp;" "&amp;$E:$E,'ATLIS Percentages'!$A:$A,0)))</f>
        <v>1.9217023546411249E-2</v>
      </c>
      <c r="I39" s="31">
        <f t="shared" si="2"/>
        <v>2638398.16</v>
      </c>
      <c r="J39" s="31">
        <f t="shared" si="3"/>
        <v>1139503.06</v>
      </c>
      <c r="K39" s="31">
        <f>INDEX('IGT Calculation_1stHalf'!J:J,MATCH($A:$A&amp;"-"&amp;$G:$G&amp;"-"&amp;$E:$E&amp;"-"&amp;$F:$F,'IGT Calculation_1stHalf'!A:A,0))</f>
        <v>990992.38</v>
      </c>
      <c r="L39" s="31">
        <f>INDEX('IGT Calculation_1stHalf'!K:K,MATCH(A:A&amp;"-"&amp;G:G&amp;"-"&amp;E:E&amp;"-"&amp;F:F,'IGT Calculation_1stHalf'!A:A,0))</f>
        <v>428001.68</v>
      </c>
      <c r="M39" s="31">
        <f>INDEX('IGT Calculation_2ndHalf'!N:N,MATCH($A:$A&amp;"-"&amp;$G:$G&amp;"-"&amp;$E:$E&amp;"-"&amp;$F:$F,'IGT Calculation_2ndHalf'!A:A,0))</f>
        <v>932889.9</v>
      </c>
      <c r="N39" s="31">
        <f>INDEX('IGT Calculation_2ndHalf'!O:O,MATCH($A:$A&amp;"-"&amp;$G:$G&amp;"-"&amp;$E:$E&amp;"-"&amp;$F:$F,'IGT Calculation_2ndHalf'!A:A,0))</f>
        <v>402907.68</v>
      </c>
      <c r="O39" s="31">
        <f t="shared" si="4"/>
        <v>714515.88</v>
      </c>
      <c r="P39" s="31">
        <f t="shared" si="5"/>
        <v>308593.69</v>
      </c>
    </row>
    <row r="40" spans="1:16" x14ac:dyDescent="0.25">
      <c r="A40" s="4" t="s">
        <v>94</v>
      </c>
      <c r="B40" t="s">
        <v>8</v>
      </c>
      <c r="C40" s="28">
        <v>158495843.19668058</v>
      </c>
      <c r="D40" t="s">
        <v>8</v>
      </c>
      <c r="E40" t="s">
        <v>147</v>
      </c>
      <c r="F40" t="s">
        <v>14</v>
      </c>
      <c r="G40" t="s">
        <v>123</v>
      </c>
      <c r="H40" s="30">
        <f>_xlfn.IFS(F40="STAR Kids",INDEX('ATLIS Percentages'!D:D,MATCH($G:$G&amp;" "&amp;$E:$E,'ATLIS Percentages'!$A:$A,0)),
F40="STAR+PLUS",INDEX('ATLIS Percentages'!E:E,MATCH($G:$G&amp;" "&amp;$E:$E,'ATLIS Percentages'!$A:$A,0)),
F40="STAR",INDEX('ATLIS Percentages'!F:F,MATCH($G:$G&amp;" "&amp;$E:$E,'ATLIS Percentages'!$A:$A,0)))</f>
        <v>1.9217023546411249E-2</v>
      </c>
      <c r="I40" s="31">
        <f t="shared" si="2"/>
        <v>3045818.35</v>
      </c>
      <c r="J40" s="31">
        <f t="shared" si="3"/>
        <v>1315464.58</v>
      </c>
      <c r="K40" s="31">
        <f>INDEX('IGT Calculation_1stHalf'!J:J,MATCH($A:$A&amp;"-"&amp;$G:$G&amp;"-"&amp;$E:$E&amp;"-"&amp;$F:$F,'IGT Calculation_1stHalf'!A:A,0))</f>
        <v>1151644.1399999999</v>
      </c>
      <c r="L40" s="31">
        <f>INDEX('IGT Calculation_1stHalf'!K:K,MATCH(A:A&amp;"-"&amp;G:G&amp;"-"&amp;E:E&amp;"-"&amp;F:F,'IGT Calculation_1stHalf'!A:A,0))</f>
        <v>497385.89</v>
      </c>
      <c r="M40" s="31">
        <f>INDEX('IGT Calculation_2ndHalf'!N:N,MATCH($A:$A&amp;"-"&amp;$G:$G&amp;"-"&amp;$E:$E&amp;"-"&amp;$F:$F,'IGT Calculation_2ndHalf'!A:A,0))</f>
        <v>1100713.96</v>
      </c>
      <c r="N40" s="31">
        <f>INDEX('IGT Calculation_2ndHalf'!O:O,MATCH($A:$A&amp;"-"&amp;$G:$G&amp;"-"&amp;$E:$E&amp;"-"&amp;$F:$F,'IGT Calculation_2ndHalf'!A:A,0))</f>
        <v>475389.55</v>
      </c>
      <c r="O40" s="31">
        <f t="shared" si="4"/>
        <v>793460.25</v>
      </c>
      <c r="P40" s="31">
        <f t="shared" si="5"/>
        <v>342689.13</v>
      </c>
    </row>
    <row r="41" spans="1:16" x14ac:dyDescent="0.25">
      <c r="A41" s="4" t="s">
        <v>90</v>
      </c>
      <c r="B41" t="s">
        <v>28</v>
      </c>
      <c r="C41" s="28">
        <v>123854082.50642827</v>
      </c>
      <c r="D41" t="s">
        <v>28</v>
      </c>
      <c r="E41" t="s">
        <v>13</v>
      </c>
      <c r="F41" t="s">
        <v>10</v>
      </c>
      <c r="G41" t="s">
        <v>123</v>
      </c>
      <c r="H41" s="30">
        <f>_xlfn.IFS(F41="STAR Kids",INDEX('ATLIS Percentages'!D:D,MATCH($G:$G&amp;" "&amp;$E:$E,'ATLIS Percentages'!$A:$A,0)),
F41="STAR+PLUS",INDEX('ATLIS Percentages'!E:E,MATCH($G:$G&amp;" "&amp;$E:$E,'ATLIS Percentages'!$A:$A,0)),
F41="STAR",INDEX('ATLIS Percentages'!F:F,MATCH($G:$G&amp;" "&amp;$E:$E,'ATLIS Percentages'!$A:$A,0)))</f>
        <v>0</v>
      </c>
      <c r="I41" s="31">
        <f t="shared" si="2"/>
        <v>0</v>
      </c>
      <c r="J41" s="31">
        <f t="shared" si="3"/>
        <v>0</v>
      </c>
      <c r="K41" s="31">
        <f>INDEX('IGT Calculation_1stHalf'!J:J,MATCH($A:$A&amp;"-"&amp;$G:$G&amp;"-"&amp;$E:$E&amp;"-"&amp;$F:$F,'IGT Calculation_1stHalf'!A:A,0))</f>
        <v>0</v>
      </c>
      <c r="L41" s="31">
        <f>INDEX('IGT Calculation_1stHalf'!K:K,MATCH(A:A&amp;"-"&amp;G:G&amp;"-"&amp;E:E&amp;"-"&amp;F:F,'IGT Calculation_1stHalf'!A:A,0))</f>
        <v>0</v>
      </c>
      <c r="M41" s="31">
        <f>INDEX('IGT Calculation_2ndHalf'!N:N,MATCH($A:$A&amp;"-"&amp;$G:$G&amp;"-"&amp;$E:$E&amp;"-"&amp;$F:$F,'IGT Calculation_2ndHalf'!A:A,0))</f>
        <v>0</v>
      </c>
      <c r="N41" s="31">
        <f>INDEX('IGT Calculation_2ndHalf'!O:O,MATCH($A:$A&amp;"-"&amp;$G:$G&amp;"-"&amp;$E:$E&amp;"-"&amp;$F:$F,'IGT Calculation_2ndHalf'!A:A,0))</f>
        <v>0</v>
      </c>
      <c r="O41" s="31">
        <f t="shared" si="4"/>
        <v>0</v>
      </c>
      <c r="P41" s="31">
        <f t="shared" si="5"/>
        <v>0</v>
      </c>
    </row>
    <row r="42" spans="1:16" x14ac:dyDescent="0.25">
      <c r="A42" s="4" t="s">
        <v>97</v>
      </c>
      <c r="B42" t="s">
        <v>12</v>
      </c>
      <c r="C42" s="28">
        <v>754186952.62155449</v>
      </c>
      <c r="D42" t="s">
        <v>12</v>
      </c>
      <c r="E42" t="s">
        <v>146</v>
      </c>
      <c r="F42" t="s">
        <v>10</v>
      </c>
      <c r="G42" t="s">
        <v>123</v>
      </c>
      <c r="H42" s="30">
        <f>_xlfn.IFS(F42="STAR Kids",INDEX('ATLIS Percentages'!D:D,MATCH($G:$G&amp;" "&amp;$E:$E,'ATLIS Percentages'!$A:$A,0)),
F42="STAR+PLUS",INDEX('ATLIS Percentages'!E:E,MATCH($G:$G&amp;" "&amp;$E:$E,'ATLIS Percentages'!$A:$A,0)),
F42="STAR",INDEX('ATLIS Percentages'!F:F,MATCH($G:$G&amp;" "&amp;$E:$E,'ATLIS Percentages'!$A:$A,0)))</f>
        <v>0</v>
      </c>
      <c r="I42" s="31">
        <f t="shared" si="2"/>
        <v>0</v>
      </c>
      <c r="J42" s="31">
        <f t="shared" si="3"/>
        <v>0</v>
      </c>
      <c r="K42" s="31">
        <f>INDEX('IGT Calculation_1stHalf'!J:J,MATCH($A:$A&amp;"-"&amp;$G:$G&amp;"-"&amp;$E:$E&amp;"-"&amp;$F:$F,'IGT Calculation_1stHalf'!A:A,0))</f>
        <v>0</v>
      </c>
      <c r="L42" s="31">
        <f>INDEX('IGT Calculation_1stHalf'!K:K,MATCH(A:A&amp;"-"&amp;G:G&amp;"-"&amp;E:E&amp;"-"&amp;F:F,'IGT Calculation_1stHalf'!A:A,0))</f>
        <v>0</v>
      </c>
      <c r="M42" s="31">
        <f>INDEX('IGT Calculation_2ndHalf'!N:N,MATCH($A:$A&amp;"-"&amp;$G:$G&amp;"-"&amp;$E:$E&amp;"-"&amp;$F:$F,'IGT Calculation_2ndHalf'!A:A,0))</f>
        <v>0</v>
      </c>
      <c r="N42" s="31">
        <f>INDEX('IGT Calculation_2ndHalf'!O:O,MATCH($A:$A&amp;"-"&amp;$G:$G&amp;"-"&amp;$E:$E&amp;"-"&amp;$F:$F,'IGT Calculation_2ndHalf'!A:A,0))</f>
        <v>0</v>
      </c>
      <c r="O42" s="31">
        <f t="shared" si="4"/>
        <v>0</v>
      </c>
      <c r="P42" s="31">
        <f t="shared" si="5"/>
        <v>0</v>
      </c>
    </row>
    <row r="43" spans="1:16" x14ac:dyDescent="0.25">
      <c r="A43" s="4" t="s">
        <v>63</v>
      </c>
      <c r="B43" t="s">
        <v>21</v>
      </c>
      <c r="C43" s="28">
        <v>0</v>
      </c>
      <c r="D43" t="s">
        <v>21</v>
      </c>
      <c r="E43" t="s">
        <v>13</v>
      </c>
      <c r="F43" t="s">
        <v>14</v>
      </c>
      <c r="G43" t="s">
        <v>123</v>
      </c>
      <c r="H43" s="30">
        <f>_xlfn.IFS(F43="STAR Kids",INDEX('ATLIS Percentages'!D:D,MATCH($G:$G&amp;" "&amp;$E:$E,'ATLIS Percentages'!$A:$A,0)),
F43="STAR+PLUS",INDEX('ATLIS Percentages'!E:E,MATCH($G:$G&amp;" "&amp;$E:$E,'ATLIS Percentages'!$A:$A,0)),
F43="STAR",INDEX('ATLIS Percentages'!F:F,MATCH($G:$G&amp;" "&amp;$E:$E,'ATLIS Percentages'!$A:$A,0)))</f>
        <v>2.43610288038448E-2</v>
      </c>
      <c r="I43" s="31">
        <f t="shared" si="2"/>
        <v>0</v>
      </c>
      <c r="J43" s="31">
        <f t="shared" si="3"/>
        <v>0</v>
      </c>
      <c r="K43" s="31">
        <f>INDEX('IGT Calculation_1stHalf'!J:J,MATCH($A:$A&amp;"-"&amp;$G:$G&amp;"-"&amp;$E:$E&amp;"-"&amp;$F:$F,'IGT Calculation_1stHalf'!A:A,0))</f>
        <v>0</v>
      </c>
      <c r="L43" s="31">
        <f>INDEX('IGT Calculation_1stHalf'!K:K,MATCH(A:A&amp;"-"&amp;G:G&amp;"-"&amp;E:E&amp;"-"&amp;F:F,'IGT Calculation_1stHalf'!A:A,0))</f>
        <v>0</v>
      </c>
      <c r="M43" s="31">
        <f>INDEX('IGT Calculation_2ndHalf'!N:N,MATCH($A:$A&amp;"-"&amp;$G:$G&amp;"-"&amp;$E:$E&amp;"-"&amp;$F:$F,'IGT Calculation_2ndHalf'!A:A,0))</f>
        <v>0</v>
      </c>
      <c r="N43" s="31">
        <f>INDEX('IGT Calculation_2ndHalf'!O:O,MATCH($A:$A&amp;"-"&amp;$G:$G&amp;"-"&amp;$E:$E&amp;"-"&amp;$F:$F,'IGT Calculation_2ndHalf'!A:A,0))</f>
        <v>0</v>
      </c>
      <c r="O43" s="31">
        <f t="shared" si="4"/>
        <v>0</v>
      </c>
      <c r="P43" s="31">
        <f t="shared" si="5"/>
        <v>0</v>
      </c>
    </row>
    <row r="44" spans="1:16" x14ac:dyDescent="0.25">
      <c r="A44" s="4" t="s">
        <v>11</v>
      </c>
      <c r="B44" t="s">
        <v>12</v>
      </c>
      <c r="C44" s="28">
        <v>1709490322.3097699</v>
      </c>
      <c r="D44" t="s">
        <v>12</v>
      </c>
      <c r="E44" t="s">
        <v>13</v>
      </c>
      <c r="F44" t="s">
        <v>14</v>
      </c>
      <c r="G44" t="s">
        <v>123</v>
      </c>
      <c r="H44" s="30">
        <f>_xlfn.IFS(F44="STAR Kids",INDEX('ATLIS Percentages'!D:D,MATCH($G:$G&amp;" "&amp;$E:$E,'ATLIS Percentages'!$A:$A,0)),
F44="STAR+PLUS",INDEX('ATLIS Percentages'!E:E,MATCH($G:$G&amp;" "&amp;$E:$E,'ATLIS Percentages'!$A:$A,0)),
F44="STAR",INDEX('ATLIS Percentages'!F:F,MATCH($G:$G&amp;" "&amp;$E:$E,'ATLIS Percentages'!$A:$A,0)))</f>
        <v>2.43610288038448E-2</v>
      </c>
      <c r="I44" s="31">
        <f t="shared" si="2"/>
        <v>41644942.979999997</v>
      </c>
      <c r="J44" s="31">
        <f t="shared" si="3"/>
        <v>17986117.710000001</v>
      </c>
      <c r="K44" s="31">
        <f>INDEX('IGT Calculation_1stHalf'!J:J,MATCH($A:$A&amp;"-"&amp;$G:$G&amp;"-"&amp;$E:$E&amp;"-"&amp;$F:$F,'IGT Calculation_1stHalf'!A:A,0))</f>
        <v>17043318.27</v>
      </c>
      <c r="L44" s="31">
        <f>INDEX('IGT Calculation_1stHalf'!K:K,MATCH(A:A&amp;"-"&amp;G:G&amp;"-"&amp;E:E&amp;"-"&amp;F:F,'IGT Calculation_1stHalf'!A:A,0))</f>
        <v>7360872.8099999996</v>
      </c>
      <c r="M44" s="31">
        <f>INDEX('IGT Calculation_2ndHalf'!N:N,MATCH($A:$A&amp;"-"&amp;$G:$G&amp;"-"&amp;$E:$E&amp;"-"&amp;$F:$F,'IGT Calculation_2ndHalf'!A:A,0))</f>
        <v>15709749.73</v>
      </c>
      <c r="N44" s="31">
        <f>INDEX('IGT Calculation_2ndHalf'!O:O,MATCH($A:$A&amp;"-"&amp;$G:$G&amp;"-"&amp;$E:$E&amp;"-"&amp;$F:$F,'IGT Calculation_2ndHalf'!A:A,0))</f>
        <v>6784915.2300000004</v>
      </c>
      <c r="O44" s="31">
        <f t="shared" si="4"/>
        <v>8891874.9800000004</v>
      </c>
      <c r="P44" s="31">
        <f t="shared" si="5"/>
        <v>3840329.67</v>
      </c>
    </row>
    <row r="45" spans="1:16" x14ac:dyDescent="0.25">
      <c r="A45" s="4" t="s">
        <v>52</v>
      </c>
      <c r="B45" t="s">
        <v>28</v>
      </c>
      <c r="C45" s="28">
        <v>621800902.61467052</v>
      </c>
      <c r="D45" t="s">
        <v>28</v>
      </c>
      <c r="E45" t="s">
        <v>146</v>
      </c>
      <c r="F45" t="s">
        <v>14</v>
      </c>
      <c r="G45" t="s">
        <v>123</v>
      </c>
      <c r="H45" s="30">
        <f>_xlfn.IFS(F45="STAR Kids",INDEX('ATLIS Percentages'!D:D,MATCH($G:$G&amp;" "&amp;$E:$E,'ATLIS Percentages'!$A:$A,0)),
F45="STAR+PLUS",INDEX('ATLIS Percentages'!E:E,MATCH($G:$G&amp;" "&amp;$E:$E,'ATLIS Percentages'!$A:$A,0)),
F45="STAR",INDEX('ATLIS Percentages'!F:F,MATCH($G:$G&amp;" "&amp;$E:$E,'ATLIS Percentages'!$A:$A,0)))</f>
        <v>2.43610288038448E-2</v>
      </c>
      <c r="I45" s="31">
        <f t="shared" si="2"/>
        <v>15147709.699999999</v>
      </c>
      <c r="J45" s="31">
        <f t="shared" si="3"/>
        <v>6542174.6399999997</v>
      </c>
      <c r="K45" s="31">
        <f>INDEX('IGT Calculation_1stHalf'!J:J,MATCH($A:$A&amp;"-"&amp;$G:$G&amp;"-"&amp;$E:$E&amp;"-"&amp;$F:$F,'IGT Calculation_1stHalf'!A:A,0))</f>
        <v>5710495.2699999996</v>
      </c>
      <c r="L45" s="31">
        <f>INDEX('IGT Calculation_1stHalf'!K:K,MATCH(A:A&amp;"-"&amp;G:G&amp;"-"&amp;E:E&amp;"-"&amp;F:F,'IGT Calculation_1stHalf'!A:A,0))</f>
        <v>2466317.2200000002</v>
      </c>
      <c r="M45" s="31">
        <f>INDEX('IGT Calculation_2ndHalf'!N:N,MATCH($A:$A&amp;"-"&amp;$G:$G&amp;"-"&amp;$E:$E&amp;"-"&amp;$F:$F,'IGT Calculation_2ndHalf'!A:A,0))</f>
        <v>6255505.3899999997</v>
      </c>
      <c r="N45" s="31">
        <f>INDEX('IGT Calculation_2ndHalf'!O:O,MATCH($A:$A&amp;"-"&amp;$G:$G&amp;"-"&amp;$E:$E&amp;"-"&amp;$F:$F,'IGT Calculation_2ndHalf'!A:A,0))</f>
        <v>2701702.73</v>
      </c>
      <c r="O45" s="31">
        <f t="shared" si="4"/>
        <v>3181709.04</v>
      </c>
      <c r="P45" s="31">
        <f t="shared" si="5"/>
        <v>1374154.68</v>
      </c>
    </row>
    <row r="46" spans="1:16" x14ac:dyDescent="0.25">
      <c r="A46" s="4" t="s">
        <v>62</v>
      </c>
      <c r="B46" t="s">
        <v>21</v>
      </c>
      <c r="C46" s="28">
        <v>32939608.01968576</v>
      </c>
      <c r="D46" t="s">
        <v>21</v>
      </c>
      <c r="E46" t="s">
        <v>5</v>
      </c>
      <c r="F46" t="s">
        <v>10</v>
      </c>
      <c r="G46" t="s">
        <v>123</v>
      </c>
      <c r="H46" s="30">
        <f>_xlfn.IFS(F46="STAR Kids",INDEX('ATLIS Percentages'!D:D,MATCH($G:$G&amp;" "&amp;$E:$E,'ATLIS Percentages'!$A:$A,0)),
F46="STAR+PLUS",INDEX('ATLIS Percentages'!E:E,MATCH($G:$G&amp;" "&amp;$E:$E,'ATLIS Percentages'!$A:$A,0)),
F46="STAR",INDEX('ATLIS Percentages'!F:F,MATCH($G:$G&amp;" "&amp;$E:$E,'ATLIS Percentages'!$A:$A,0)))</f>
        <v>0</v>
      </c>
      <c r="I46" s="31">
        <f t="shared" si="2"/>
        <v>0</v>
      </c>
      <c r="J46" s="31">
        <f t="shared" si="3"/>
        <v>0</v>
      </c>
      <c r="K46" s="31">
        <f>INDEX('IGT Calculation_1stHalf'!J:J,MATCH($A:$A&amp;"-"&amp;$G:$G&amp;"-"&amp;$E:$E&amp;"-"&amp;$F:$F,'IGT Calculation_1stHalf'!A:A,0))</f>
        <v>0</v>
      </c>
      <c r="L46" s="31">
        <f>INDEX('IGT Calculation_1stHalf'!K:K,MATCH(A:A&amp;"-"&amp;G:G&amp;"-"&amp;E:E&amp;"-"&amp;F:F,'IGT Calculation_1stHalf'!A:A,0))</f>
        <v>0</v>
      </c>
      <c r="M46" s="31">
        <f>INDEX('IGT Calculation_2ndHalf'!N:N,MATCH($A:$A&amp;"-"&amp;$G:$G&amp;"-"&amp;$E:$E&amp;"-"&amp;$F:$F,'IGT Calculation_2ndHalf'!A:A,0))</f>
        <v>0</v>
      </c>
      <c r="N46" s="31">
        <f>INDEX('IGT Calculation_2ndHalf'!O:O,MATCH($A:$A&amp;"-"&amp;$G:$G&amp;"-"&amp;$E:$E&amp;"-"&amp;$F:$F,'IGT Calculation_2ndHalf'!A:A,0))</f>
        <v>0</v>
      </c>
      <c r="O46" s="31">
        <f t="shared" si="4"/>
        <v>0</v>
      </c>
      <c r="P46" s="31">
        <f t="shared" si="5"/>
        <v>0</v>
      </c>
    </row>
    <row r="47" spans="1:16" x14ac:dyDescent="0.25">
      <c r="A47" s="4" t="s">
        <v>93</v>
      </c>
      <c r="B47" t="s">
        <v>16</v>
      </c>
      <c r="C47" s="28">
        <v>99093884.777901858</v>
      </c>
      <c r="D47" t="s">
        <v>16</v>
      </c>
      <c r="E47" t="s">
        <v>5</v>
      </c>
      <c r="F47" t="s">
        <v>10</v>
      </c>
      <c r="G47" t="s">
        <v>123</v>
      </c>
      <c r="H47" s="30">
        <f>_xlfn.IFS(F47="STAR Kids",INDEX('ATLIS Percentages'!D:D,MATCH($G:$G&amp;" "&amp;$E:$E,'ATLIS Percentages'!$A:$A,0)),
F47="STAR+PLUS",INDEX('ATLIS Percentages'!E:E,MATCH($G:$G&amp;" "&amp;$E:$E,'ATLIS Percentages'!$A:$A,0)),
F47="STAR",INDEX('ATLIS Percentages'!F:F,MATCH($G:$G&amp;" "&amp;$E:$E,'ATLIS Percentages'!$A:$A,0)))</f>
        <v>0</v>
      </c>
      <c r="I47" s="31">
        <f t="shared" si="2"/>
        <v>0</v>
      </c>
      <c r="J47" s="31">
        <f t="shared" si="3"/>
        <v>0</v>
      </c>
      <c r="K47" s="31">
        <f>INDEX('IGT Calculation_1stHalf'!J:J,MATCH($A:$A&amp;"-"&amp;$G:$G&amp;"-"&amp;$E:$E&amp;"-"&amp;$F:$F,'IGT Calculation_1stHalf'!A:A,0))</f>
        <v>0</v>
      </c>
      <c r="L47" s="31">
        <f>INDEX('IGT Calculation_1stHalf'!K:K,MATCH(A:A&amp;"-"&amp;G:G&amp;"-"&amp;E:E&amp;"-"&amp;F:F,'IGT Calculation_1stHalf'!A:A,0))</f>
        <v>0</v>
      </c>
      <c r="M47" s="31">
        <f>INDEX('IGT Calculation_2ndHalf'!N:N,MATCH($A:$A&amp;"-"&amp;$G:$G&amp;"-"&amp;$E:$E&amp;"-"&amp;$F:$F,'IGT Calculation_2ndHalf'!A:A,0))</f>
        <v>0</v>
      </c>
      <c r="N47" s="31">
        <f>INDEX('IGT Calculation_2ndHalf'!O:O,MATCH($A:$A&amp;"-"&amp;$G:$G&amp;"-"&amp;$E:$E&amp;"-"&amp;$F:$F,'IGT Calculation_2ndHalf'!A:A,0))</f>
        <v>0</v>
      </c>
      <c r="O47" s="31">
        <f t="shared" si="4"/>
        <v>0</v>
      </c>
      <c r="P47" s="31">
        <f t="shared" si="5"/>
        <v>0</v>
      </c>
    </row>
    <row r="48" spans="1:16" x14ac:dyDescent="0.25">
      <c r="A48" s="4" t="s">
        <v>87</v>
      </c>
      <c r="B48" t="s">
        <v>28</v>
      </c>
      <c r="C48" s="28">
        <v>23111082.278655171</v>
      </c>
      <c r="D48" t="s">
        <v>28</v>
      </c>
      <c r="E48" t="s">
        <v>5</v>
      </c>
      <c r="F48" t="s">
        <v>10</v>
      </c>
      <c r="G48" t="s">
        <v>123</v>
      </c>
      <c r="H48" s="30">
        <f>_xlfn.IFS(F48="STAR Kids",INDEX('ATLIS Percentages'!D:D,MATCH($G:$G&amp;" "&amp;$E:$E,'ATLIS Percentages'!$A:$A,0)),
F48="STAR+PLUS",INDEX('ATLIS Percentages'!E:E,MATCH($G:$G&amp;" "&amp;$E:$E,'ATLIS Percentages'!$A:$A,0)),
F48="STAR",INDEX('ATLIS Percentages'!F:F,MATCH($G:$G&amp;" "&amp;$E:$E,'ATLIS Percentages'!$A:$A,0)))</f>
        <v>0</v>
      </c>
      <c r="I48" s="31">
        <f t="shared" si="2"/>
        <v>0</v>
      </c>
      <c r="J48" s="31">
        <f t="shared" si="3"/>
        <v>0</v>
      </c>
      <c r="K48" s="31">
        <f>INDEX('IGT Calculation_1stHalf'!J:J,MATCH($A:$A&amp;"-"&amp;$G:$G&amp;"-"&amp;$E:$E&amp;"-"&amp;$F:$F,'IGT Calculation_1stHalf'!A:A,0))</f>
        <v>0</v>
      </c>
      <c r="L48" s="31">
        <f>INDEX('IGT Calculation_1stHalf'!K:K,MATCH(A:A&amp;"-"&amp;G:G&amp;"-"&amp;E:E&amp;"-"&amp;F:F,'IGT Calculation_1stHalf'!A:A,0))</f>
        <v>0</v>
      </c>
      <c r="M48" s="31">
        <f>INDEX('IGT Calculation_2ndHalf'!N:N,MATCH($A:$A&amp;"-"&amp;$G:$G&amp;"-"&amp;$E:$E&amp;"-"&amp;$F:$F,'IGT Calculation_2ndHalf'!A:A,0))</f>
        <v>0</v>
      </c>
      <c r="N48" s="31">
        <f>INDEX('IGT Calculation_2ndHalf'!O:O,MATCH($A:$A&amp;"-"&amp;$G:$G&amp;"-"&amp;$E:$E&amp;"-"&amp;$F:$F,'IGT Calculation_2ndHalf'!A:A,0))</f>
        <v>0</v>
      </c>
      <c r="O48" s="31">
        <f t="shared" si="4"/>
        <v>0</v>
      </c>
      <c r="P48" s="31">
        <f t="shared" si="5"/>
        <v>0</v>
      </c>
    </row>
    <row r="49" spans="1:16" x14ac:dyDescent="0.25">
      <c r="A49" s="4" t="s">
        <v>57</v>
      </c>
      <c r="B49" t="s">
        <v>4</v>
      </c>
      <c r="C49" s="28">
        <v>184495586.32466471</v>
      </c>
      <c r="D49" t="s">
        <v>4</v>
      </c>
      <c r="E49" t="s">
        <v>5</v>
      </c>
      <c r="F49" t="s">
        <v>10</v>
      </c>
      <c r="G49" t="s">
        <v>123</v>
      </c>
      <c r="H49" s="30">
        <f>_xlfn.IFS(F49="STAR Kids",INDEX('ATLIS Percentages'!D:D,MATCH($G:$G&amp;" "&amp;$E:$E,'ATLIS Percentages'!$A:$A,0)),
F49="STAR+PLUS",INDEX('ATLIS Percentages'!E:E,MATCH($G:$G&amp;" "&amp;$E:$E,'ATLIS Percentages'!$A:$A,0)),
F49="STAR",INDEX('ATLIS Percentages'!F:F,MATCH($G:$G&amp;" "&amp;$E:$E,'ATLIS Percentages'!$A:$A,0)))</f>
        <v>0</v>
      </c>
      <c r="I49" s="31">
        <f t="shared" si="2"/>
        <v>0</v>
      </c>
      <c r="J49" s="31">
        <f t="shared" si="3"/>
        <v>0</v>
      </c>
      <c r="K49" s="31">
        <f>INDEX('IGT Calculation_1stHalf'!J:J,MATCH($A:$A&amp;"-"&amp;$G:$G&amp;"-"&amp;$E:$E&amp;"-"&amp;$F:$F,'IGT Calculation_1stHalf'!A:A,0))</f>
        <v>0</v>
      </c>
      <c r="L49" s="31">
        <f>INDEX('IGT Calculation_1stHalf'!K:K,MATCH(A:A&amp;"-"&amp;G:G&amp;"-"&amp;E:E&amp;"-"&amp;F:F,'IGT Calculation_1stHalf'!A:A,0))</f>
        <v>0</v>
      </c>
      <c r="M49" s="31">
        <f>INDEX('IGT Calculation_2ndHalf'!N:N,MATCH($A:$A&amp;"-"&amp;$G:$G&amp;"-"&amp;$E:$E&amp;"-"&amp;$F:$F,'IGT Calculation_2ndHalf'!A:A,0))</f>
        <v>0</v>
      </c>
      <c r="N49" s="31">
        <f>INDEX('IGT Calculation_2ndHalf'!O:O,MATCH($A:$A&amp;"-"&amp;$G:$G&amp;"-"&amp;$E:$E&amp;"-"&amp;$F:$F,'IGT Calculation_2ndHalf'!A:A,0))</f>
        <v>0</v>
      </c>
      <c r="O49" s="31">
        <f t="shared" si="4"/>
        <v>0</v>
      </c>
      <c r="P49" s="31">
        <f t="shared" si="5"/>
        <v>0</v>
      </c>
    </row>
    <row r="50" spans="1:16" x14ac:dyDescent="0.25">
      <c r="A50" s="4" t="s">
        <v>86</v>
      </c>
      <c r="B50" t="s">
        <v>12</v>
      </c>
      <c r="C50" s="28">
        <v>112128417.80992733</v>
      </c>
      <c r="D50" t="s">
        <v>12</v>
      </c>
      <c r="E50" t="s">
        <v>5</v>
      </c>
      <c r="F50" t="s">
        <v>10</v>
      </c>
      <c r="G50" t="s">
        <v>123</v>
      </c>
      <c r="H50" s="30">
        <f>_xlfn.IFS(F50="STAR Kids",INDEX('ATLIS Percentages'!D:D,MATCH($G:$G&amp;" "&amp;$E:$E,'ATLIS Percentages'!$A:$A,0)),
F50="STAR+PLUS",INDEX('ATLIS Percentages'!E:E,MATCH($G:$G&amp;" "&amp;$E:$E,'ATLIS Percentages'!$A:$A,0)),
F50="STAR",INDEX('ATLIS Percentages'!F:F,MATCH($G:$G&amp;" "&amp;$E:$E,'ATLIS Percentages'!$A:$A,0)))</f>
        <v>0</v>
      </c>
      <c r="I50" s="31">
        <f t="shared" si="2"/>
        <v>0</v>
      </c>
      <c r="J50" s="31">
        <f t="shared" si="3"/>
        <v>0</v>
      </c>
      <c r="K50" s="31">
        <f>INDEX('IGT Calculation_1stHalf'!J:J,MATCH($A:$A&amp;"-"&amp;$G:$G&amp;"-"&amp;$E:$E&amp;"-"&amp;$F:$F,'IGT Calculation_1stHalf'!A:A,0))</f>
        <v>0</v>
      </c>
      <c r="L50" s="31">
        <f>INDEX('IGT Calculation_1stHalf'!K:K,MATCH(A:A&amp;"-"&amp;G:G&amp;"-"&amp;E:E&amp;"-"&amp;F:F,'IGT Calculation_1stHalf'!A:A,0))</f>
        <v>0</v>
      </c>
      <c r="M50" s="31">
        <f>INDEX('IGT Calculation_2ndHalf'!N:N,MATCH($A:$A&amp;"-"&amp;$G:$G&amp;"-"&amp;$E:$E&amp;"-"&amp;$F:$F,'IGT Calculation_2ndHalf'!A:A,0))</f>
        <v>0</v>
      </c>
      <c r="N50" s="31">
        <f>INDEX('IGT Calculation_2ndHalf'!O:O,MATCH($A:$A&amp;"-"&amp;$G:$G&amp;"-"&amp;$E:$E&amp;"-"&amp;$F:$F,'IGT Calculation_2ndHalf'!A:A,0))</f>
        <v>0</v>
      </c>
      <c r="O50" s="31">
        <f t="shared" si="4"/>
        <v>0</v>
      </c>
      <c r="P50" s="31">
        <f t="shared" si="5"/>
        <v>0</v>
      </c>
    </row>
    <row r="51" spans="1:16" x14ac:dyDescent="0.25">
      <c r="A51" s="4" t="s">
        <v>35</v>
      </c>
      <c r="B51" t="s">
        <v>21</v>
      </c>
      <c r="C51" s="28">
        <v>223309438.66841567</v>
      </c>
      <c r="D51" t="s">
        <v>21</v>
      </c>
      <c r="E51" t="s">
        <v>5</v>
      </c>
      <c r="F51" t="s">
        <v>14</v>
      </c>
      <c r="G51" t="s">
        <v>123</v>
      </c>
      <c r="H51" s="30">
        <f>_xlfn.IFS(F51="STAR Kids",INDEX('ATLIS Percentages'!D:D,MATCH($G:$G&amp;" "&amp;$E:$E,'ATLIS Percentages'!$A:$A,0)),
F51="STAR+PLUS",INDEX('ATLIS Percentages'!E:E,MATCH($G:$G&amp;" "&amp;$E:$E,'ATLIS Percentages'!$A:$A,0)),
F51="STAR",INDEX('ATLIS Percentages'!F:F,MATCH($G:$G&amp;" "&amp;$E:$E,'ATLIS Percentages'!$A:$A,0)))</f>
        <v>4.2858443876116689E-2</v>
      </c>
      <c r="I51" s="31">
        <f t="shared" si="2"/>
        <v>9570695.0399999991</v>
      </c>
      <c r="J51" s="31">
        <f t="shared" si="3"/>
        <v>4133506.62</v>
      </c>
      <c r="K51" s="31">
        <f>INDEX('IGT Calculation_1stHalf'!J:J,MATCH($A:$A&amp;"-"&amp;$G:$G&amp;"-"&amp;$E:$E&amp;"-"&amp;$F:$F,'IGT Calculation_1stHalf'!A:A,0))</f>
        <v>3737845.38</v>
      </c>
      <c r="L51" s="31">
        <f>INDEX('IGT Calculation_1stHalf'!K:K,MATCH(A:A&amp;"-"&amp;G:G&amp;"-"&amp;E:E&amp;"-"&amp;F:F,'IGT Calculation_1stHalf'!A:A,0))</f>
        <v>1614345.52</v>
      </c>
      <c r="M51" s="31">
        <f>INDEX('IGT Calculation_2ndHalf'!N:N,MATCH($A:$A&amp;"-"&amp;$G:$G&amp;"-"&amp;$E:$E&amp;"-"&amp;$F:$F,'IGT Calculation_2ndHalf'!A:A,0))</f>
        <v>3595217.99</v>
      </c>
      <c r="N51" s="31">
        <f>INDEX('IGT Calculation_2ndHalf'!O:O,MATCH($A:$A&amp;"-"&amp;$G:$G&amp;"-"&amp;$E:$E&amp;"-"&amp;$F:$F,'IGT Calculation_2ndHalf'!A:A,0))</f>
        <v>1552745.89</v>
      </c>
      <c r="O51" s="31">
        <f t="shared" si="4"/>
        <v>2237631.67</v>
      </c>
      <c r="P51" s="31">
        <f t="shared" si="5"/>
        <v>966415.22</v>
      </c>
    </row>
    <row r="52" spans="1:16" x14ac:dyDescent="0.25">
      <c r="A52" s="4" t="s">
        <v>30</v>
      </c>
      <c r="B52" t="s">
        <v>12</v>
      </c>
      <c r="C52" s="28">
        <v>0</v>
      </c>
      <c r="D52" t="s">
        <v>12</v>
      </c>
      <c r="E52" t="s">
        <v>5</v>
      </c>
      <c r="F52" t="s">
        <v>14</v>
      </c>
      <c r="G52" t="s">
        <v>123</v>
      </c>
      <c r="H52" s="30">
        <f>_xlfn.IFS(F52="STAR Kids",INDEX('ATLIS Percentages'!D:D,MATCH($G:$G&amp;" "&amp;$E:$E,'ATLIS Percentages'!$A:$A,0)),
F52="STAR+PLUS",INDEX('ATLIS Percentages'!E:E,MATCH($G:$G&amp;" "&amp;$E:$E,'ATLIS Percentages'!$A:$A,0)),
F52="STAR",INDEX('ATLIS Percentages'!F:F,MATCH($G:$G&amp;" "&amp;$E:$E,'ATLIS Percentages'!$A:$A,0)))</f>
        <v>4.2858443876116689E-2</v>
      </c>
      <c r="I52" s="31">
        <f t="shared" si="2"/>
        <v>0</v>
      </c>
      <c r="J52" s="31">
        <f t="shared" si="3"/>
        <v>0</v>
      </c>
      <c r="K52" s="31">
        <f>INDEX('IGT Calculation_1stHalf'!J:J,MATCH($A:$A&amp;"-"&amp;$G:$G&amp;"-"&amp;$E:$E&amp;"-"&amp;$F:$F,'IGT Calculation_1stHalf'!A:A,0))</f>
        <v>0</v>
      </c>
      <c r="L52" s="31">
        <f>INDEX('IGT Calculation_1stHalf'!K:K,MATCH(A:A&amp;"-"&amp;G:G&amp;"-"&amp;E:E&amp;"-"&amp;F:F,'IGT Calculation_1stHalf'!A:A,0))</f>
        <v>0</v>
      </c>
      <c r="M52" s="31">
        <f>INDEX('IGT Calculation_2ndHalf'!N:N,MATCH($A:$A&amp;"-"&amp;$G:$G&amp;"-"&amp;$E:$E&amp;"-"&amp;$F:$F,'IGT Calculation_2ndHalf'!A:A,0))</f>
        <v>0</v>
      </c>
      <c r="N52" s="31">
        <f>INDEX('IGT Calculation_2ndHalf'!O:O,MATCH($A:$A&amp;"-"&amp;$G:$G&amp;"-"&amp;$E:$E&amp;"-"&amp;$F:$F,'IGT Calculation_2ndHalf'!A:A,0))</f>
        <v>0</v>
      </c>
      <c r="O52" s="31">
        <f t="shared" si="4"/>
        <v>0</v>
      </c>
      <c r="P52" s="31">
        <f t="shared" si="5"/>
        <v>0</v>
      </c>
    </row>
    <row r="53" spans="1:16" x14ac:dyDescent="0.25">
      <c r="A53" s="4" t="s">
        <v>27</v>
      </c>
      <c r="B53" t="s">
        <v>28</v>
      </c>
      <c r="C53" s="28">
        <v>224197257.91730434</v>
      </c>
      <c r="D53" t="s">
        <v>28</v>
      </c>
      <c r="E53" t="s">
        <v>5</v>
      </c>
      <c r="F53" t="s">
        <v>14</v>
      </c>
      <c r="G53" t="s">
        <v>123</v>
      </c>
      <c r="H53" s="30">
        <f>_xlfn.IFS(F53="STAR Kids",INDEX('ATLIS Percentages'!D:D,MATCH($G:$G&amp;" "&amp;$E:$E,'ATLIS Percentages'!$A:$A,0)),
F53="STAR+PLUS",INDEX('ATLIS Percentages'!E:E,MATCH($G:$G&amp;" "&amp;$E:$E,'ATLIS Percentages'!$A:$A,0)),
F53="STAR",INDEX('ATLIS Percentages'!F:F,MATCH($G:$G&amp;" "&amp;$E:$E,'ATLIS Percentages'!$A:$A,0)))</f>
        <v>4.2858443876116689E-2</v>
      </c>
      <c r="I53" s="31">
        <f t="shared" si="2"/>
        <v>9608745.5999999996</v>
      </c>
      <c r="J53" s="31">
        <f t="shared" si="3"/>
        <v>4149940.35</v>
      </c>
      <c r="K53" s="31">
        <f>INDEX('IGT Calculation_1stHalf'!J:J,MATCH($A:$A&amp;"-"&amp;$G:$G&amp;"-"&amp;$E:$E&amp;"-"&amp;$F:$F,'IGT Calculation_1stHalf'!A:A,0))</f>
        <v>3678688.99</v>
      </c>
      <c r="L53" s="31">
        <f>INDEX('IGT Calculation_1stHalf'!K:K,MATCH(A:A&amp;"-"&amp;G:G&amp;"-"&amp;E:E&amp;"-"&amp;F:F,'IGT Calculation_1stHalf'!A:A,0))</f>
        <v>1588796.35</v>
      </c>
      <c r="M53" s="31">
        <f>INDEX('IGT Calculation_2ndHalf'!N:N,MATCH($A:$A&amp;"-"&amp;$G:$G&amp;"-"&amp;$E:$E&amp;"-"&amp;$F:$F,'IGT Calculation_2ndHalf'!A:A,0))</f>
        <v>3631753.42</v>
      </c>
      <c r="N53" s="31">
        <f>INDEX('IGT Calculation_2ndHalf'!O:O,MATCH($A:$A&amp;"-"&amp;$G:$G&amp;"-"&amp;$E:$E&amp;"-"&amp;$F:$F,'IGT Calculation_2ndHalf'!A:A,0))</f>
        <v>1568525.25</v>
      </c>
      <c r="O53" s="31">
        <f t="shared" si="4"/>
        <v>2298303.19</v>
      </c>
      <c r="P53" s="31">
        <f t="shared" si="5"/>
        <v>992618.76</v>
      </c>
    </row>
    <row r="54" spans="1:16" x14ac:dyDescent="0.25">
      <c r="A54" s="4" t="s">
        <v>96</v>
      </c>
      <c r="B54" t="s">
        <v>28</v>
      </c>
      <c r="C54" s="28">
        <v>926040396.34638894</v>
      </c>
      <c r="D54" t="s">
        <v>28</v>
      </c>
      <c r="E54" t="s">
        <v>151</v>
      </c>
      <c r="F54" t="s">
        <v>14</v>
      </c>
      <c r="G54" t="s">
        <v>123</v>
      </c>
      <c r="H54" s="30">
        <f>_xlfn.IFS(F54="STAR Kids",INDEX('ATLIS Percentages'!D:D,MATCH($G:$G&amp;" "&amp;$E:$E,'ATLIS Percentages'!$A:$A,0)),
F54="STAR+PLUS",INDEX('ATLIS Percentages'!E:E,MATCH($G:$G&amp;" "&amp;$E:$E,'ATLIS Percentages'!$A:$A,0)),
F54="STAR",INDEX('ATLIS Percentages'!F:F,MATCH($G:$G&amp;" "&amp;$E:$E,'ATLIS Percentages'!$A:$A,0)))</f>
        <v>2.2737070985419289E-2</v>
      </c>
      <c r="I54" s="31">
        <f t="shared" si="2"/>
        <v>21055446.23</v>
      </c>
      <c r="J54" s="31">
        <f t="shared" si="3"/>
        <v>9093678.7799999993</v>
      </c>
      <c r="K54" s="31">
        <f>INDEX('IGT Calculation_1stHalf'!J:J,MATCH($A:$A&amp;"-"&amp;$G:$G&amp;"-"&amp;$E:$E&amp;"-"&amp;$F:$F,'IGT Calculation_1stHalf'!A:A,0))</f>
        <v>8439297.9399999995</v>
      </c>
      <c r="L54" s="31">
        <f>INDEX('IGT Calculation_1stHalf'!K:K,MATCH(A:A&amp;"-"&amp;G:G&amp;"-"&amp;E:E&amp;"-"&amp;F:F,'IGT Calculation_1stHalf'!A:A,0))</f>
        <v>3644865.27</v>
      </c>
      <c r="M54" s="31">
        <f>INDEX('IGT Calculation_2ndHalf'!N:N,MATCH($A:$A&amp;"-"&amp;$G:$G&amp;"-"&amp;$E:$E&amp;"-"&amp;$F:$F,'IGT Calculation_2ndHalf'!A:A,0))</f>
        <v>8082169.4100000001</v>
      </c>
      <c r="N54" s="31">
        <f>INDEX('IGT Calculation_2ndHalf'!O:O,MATCH($A:$A&amp;"-"&amp;$G:$G&amp;"-"&amp;$E:$E&amp;"-"&amp;$F:$F,'IGT Calculation_2ndHalf'!A:A,0))</f>
        <v>3490624.31</v>
      </c>
      <c r="O54" s="31">
        <f t="shared" si="4"/>
        <v>4533978.88</v>
      </c>
      <c r="P54" s="31">
        <f t="shared" si="5"/>
        <v>1958189.21</v>
      </c>
    </row>
    <row r="55" spans="1:16" x14ac:dyDescent="0.25">
      <c r="A55" s="4" t="s">
        <v>74</v>
      </c>
      <c r="B55" t="s">
        <v>8</v>
      </c>
      <c r="C55" s="28">
        <v>715903545.51880956</v>
      </c>
      <c r="D55" t="s">
        <v>8</v>
      </c>
      <c r="E55" t="s">
        <v>151</v>
      </c>
      <c r="F55" t="s">
        <v>14</v>
      </c>
      <c r="G55" t="s">
        <v>123</v>
      </c>
      <c r="H55" s="30">
        <f>_xlfn.IFS(F55="STAR Kids",INDEX('ATLIS Percentages'!D:D,MATCH($G:$G&amp;" "&amp;$E:$E,'ATLIS Percentages'!$A:$A,0)),
F55="STAR+PLUS",INDEX('ATLIS Percentages'!E:E,MATCH($G:$G&amp;" "&amp;$E:$E,'ATLIS Percentages'!$A:$A,0)),
F55="STAR",INDEX('ATLIS Percentages'!F:F,MATCH($G:$G&amp;" "&amp;$E:$E,'ATLIS Percentages'!$A:$A,0)))</f>
        <v>2.2737070985419289E-2</v>
      </c>
      <c r="I55" s="31">
        <f t="shared" si="2"/>
        <v>16277549.73</v>
      </c>
      <c r="J55" s="31">
        <f t="shared" si="3"/>
        <v>7030143.5099999998</v>
      </c>
      <c r="K55" s="31">
        <f>INDEX('IGT Calculation_1stHalf'!J:J,MATCH($A:$A&amp;"-"&amp;$G:$G&amp;"-"&amp;$E:$E&amp;"-"&amp;$F:$F,'IGT Calculation_1stHalf'!A:A,0))</f>
        <v>6755394.3700000001</v>
      </c>
      <c r="L55" s="31">
        <f>INDEX('IGT Calculation_1stHalf'!K:K,MATCH(A:A&amp;"-"&amp;G:G&amp;"-"&amp;E:E&amp;"-"&amp;F:F,'IGT Calculation_1stHalf'!A:A,0))</f>
        <v>2917600.79</v>
      </c>
      <c r="M55" s="31">
        <f>INDEX('IGT Calculation_2ndHalf'!N:N,MATCH($A:$A&amp;"-"&amp;$G:$G&amp;"-"&amp;$E:$E&amp;"-"&amp;$F:$F,'IGT Calculation_2ndHalf'!A:A,0))</f>
        <v>5877243.6100000003</v>
      </c>
      <c r="N55" s="31">
        <f>INDEX('IGT Calculation_2ndHalf'!O:O,MATCH($A:$A&amp;"-"&amp;$G:$G&amp;"-"&amp;$E:$E&amp;"-"&amp;$F:$F,'IGT Calculation_2ndHalf'!A:A,0))</f>
        <v>2538334.5</v>
      </c>
      <c r="O55" s="31">
        <f t="shared" si="4"/>
        <v>3644911.75</v>
      </c>
      <c r="P55" s="31">
        <f t="shared" si="5"/>
        <v>1574208.23</v>
      </c>
    </row>
    <row r="56" spans="1:16" x14ac:dyDescent="0.25">
      <c r="A56" s="4" t="s">
        <v>101</v>
      </c>
      <c r="B56" t="s">
        <v>21</v>
      </c>
      <c r="C56" s="28">
        <v>48567346.457855061</v>
      </c>
      <c r="D56" t="s">
        <v>21</v>
      </c>
      <c r="E56" t="s">
        <v>18</v>
      </c>
      <c r="F56" t="s">
        <v>10</v>
      </c>
      <c r="G56" t="s">
        <v>123</v>
      </c>
      <c r="H56" s="30">
        <f>_xlfn.IFS(F56="STAR Kids",INDEX('ATLIS Percentages'!D:D,MATCH($G:$G&amp;" "&amp;$E:$E,'ATLIS Percentages'!$A:$A,0)),
F56="STAR+PLUS",INDEX('ATLIS Percentages'!E:E,MATCH($G:$G&amp;" "&amp;$E:$E,'ATLIS Percentages'!$A:$A,0)),
F56="STAR",INDEX('ATLIS Percentages'!F:F,MATCH($G:$G&amp;" "&amp;$E:$E,'ATLIS Percentages'!$A:$A,0)))</f>
        <v>3.5323848369360269E-18</v>
      </c>
      <c r="I56" s="31">
        <f t="shared" si="2"/>
        <v>0</v>
      </c>
      <c r="J56" s="31">
        <f t="shared" si="3"/>
        <v>0</v>
      </c>
      <c r="K56" s="31">
        <f>INDEX('IGT Calculation_1stHalf'!J:J,MATCH($A:$A&amp;"-"&amp;$G:$G&amp;"-"&amp;$E:$E&amp;"-"&amp;$F:$F,'IGT Calculation_1stHalf'!A:A,0))</f>
        <v>0</v>
      </c>
      <c r="L56" s="31">
        <f>INDEX('IGT Calculation_1stHalf'!K:K,MATCH(A:A&amp;"-"&amp;G:G&amp;"-"&amp;E:E&amp;"-"&amp;F:F,'IGT Calculation_1stHalf'!A:A,0))</f>
        <v>0</v>
      </c>
      <c r="M56" s="31">
        <f>INDEX('IGT Calculation_2ndHalf'!N:N,MATCH($A:$A&amp;"-"&amp;$G:$G&amp;"-"&amp;$E:$E&amp;"-"&amp;$F:$F,'IGT Calculation_2ndHalf'!A:A,0))</f>
        <v>0</v>
      </c>
      <c r="N56" s="31">
        <f>INDEX('IGT Calculation_2ndHalf'!O:O,MATCH($A:$A&amp;"-"&amp;$G:$G&amp;"-"&amp;$E:$E&amp;"-"&amp;$F:$F,'IGT Calculation_2ndHalf'!A:A,0))</f>
        <v>0</v>
      </c>
      <c r="O56" s="31">
        <f t="shared" si="4"/>
        <v>0</v>
      </c>
      <c r="P56" s="31">
        <f t="shared" si="5"/>
        <v>0</v>
      </c>
    </row>
    <row r="57" spans="1:16" x14ac:dyDescent="0.25">
      <c r="A57" s="4" t="s">
        <v>17</v>
      </c>
      <c r="B57" t="s">
        <v>8</v>
      </c>
      <c r="C57" s="28">
        <v>361295485.18245178</v>
      </c>
      <c r="D57" t="s">
        <v>8</v>
      </c>
      <c r="E57" t="s">
        <v>18</v>
      </c>
      <c r="F57" t="s">
        <v>10</v>
      </c>
      <c r="G57" t="s">
        <v>123</v>
      </c>
      <c r="H57" s="30">
        <f>_xlfn.IFS(F57="STAR Kids",INDEX('ATLIS Percentages'!D:D,MATCH($G:$G&amp;" "&amp;$E:$E,'ATLIS Percentages'!$A:$A,0)),
F57="STAR+PLUS",INDEX('ATLIS Percentages'!E:E,MATCH($G:$G&amp;" "&amp;$E:$E,'ATLIS Percentages'!$A:$A,0)),
F57="STAR",INDEX('ATLIS Percentages'!F:F,MATCH($G:$G&amp;" "&amp;$E:$E,'ATLIS Percentages'!$A:$A,0)))</f>
        <v>3.5323848369360269E-18</v>
      </c>
      <c r="I57" s="31">
        <f t="shared" si="2"/>
        <v>0</v>
      </c>
      <c r="J57" s="31">
        <f t="shared" si="3"/>
        <v>0</v>
      </c>
      <c r="K57" s="31">
        <f>INDEX('IGT Calculation_1stHalf'!J:J,MATCH($A:$A&amp;"-"&amp;$G:$G&amp;"-"&amp;$E:$E&amp;"-"&amp;$F:$F,'IGT Calculation_1stHalf'!A:A,0))</f>
        <v>0</v>
      </c>
      <c r="L57" s="31">
        <f>INDEX('IGT Calculation_1stHalf'!K:K,MATCH(A:A&amp;"-"&amp;G:G&amp;"-"&amp;E:E&amp;"-"&amp;F:F,'IGT Calculation_1stHalf'!A:A,0))</f>
        <v>0</v>
      </c>
      <c r="M57" s="31">
        <f>INDEX('IGT Calculation_2ndHalf'!N:N,MATCH($A:$A&amp;"-"&amp;$G:$G&amp;"-"&amp;$E:$E&amp;"-"&amp;$F:$F,'IGT Calculation_2ndHalf'!A:A,0))</f>
        <v>0</v>
      </c>
      <c r="N57" s="31">
        <f>INDEX('IGT Calculation_2ndHalf'!O:O,MATCH($A:$A&amp;"-"&amp;$G:$G&amp;"-"&amp;$E:$E&amp;"-"&amp;$F:$F,'IGT Calculation_2ndHalf'!A:A,0))</f>
        <v>0</v>
      </c>
      <c r="O57" s="31">
        <f t="shared" si="4"/>
        <v>0</v>
      </c>
      <c r="P57" s="31">
        <f t="shared" si="5"/>
        <v>0</v>
      </c>
    </row>
    <row r="58" spans="1:16" x14ac:dyDescent="0.25">
      <c r="A58" s="4" t="s">
        <v>36</v>
      </c>
      <c r="B58" t="s">
        <v>37</v>
      </c>
      <c r="C58" s="28">
        <v>185985480.75360379</v>
      </c>
      <c r="D58" t="s">
        <v>37</v>
      </c>
      <c r="E58" t="s">
        <v>18</v>
      </c>
      <c r="F58" t="s">
        <v>10</v>
      </c>
      <c r="G58" t="s">
        <v>123</v>
      </c>
      <c r="H58" s="30">
        <f>_xlfn.IFS(F58="STAR Kids",INDEX('ATLIS Percentages'!D:D,MATCH($G:$G&amp;" "&amp;$E:$E,'ATLIS Percentages'!$A:$A,0)),
F58="STAR+PLUS",INDEX('ATLIS Percentages'!E:E,MATCH($G:$G&amp;" "&amp;$E:$E,'ATLIS Percentages'!$A:$A,0)),
F58="STAR",INDEX('ATLIS Percentages'!F:F,MATCH($G:$G&amp;" "&amp;$E:$E,'ATLIS Percentages'!$A:$A,0)))</f>
        <v>3.5323848369360269E-18</v>
      </c>
      <c r="I58" s="31">
        <f t="shared" si="2"/>
        <v>0</v>
      </c>
      <c r="J58" s="31">
        <f t="shared" si="3"/>
        <v>0</v>
      </c>
      <c r="K58" s="31">
        <f>INDEX('IGT Calculation_1stHalf'!J:J,MATCH($A:$A&amp;"-"&amp;$G:$G&amp;"-"&amp;$E:$E&amp;"-"&amp;$F:$F,'IGT Calculation_1stHalf'!A:A,0))</f>
        <v>0</v>
      </c>
      <c r="L58" s="31">
        <f>INDEX('IGT Calculation_1stHalf'!K:K,MATCH(A:A&amp;"-"&amp;G:G&amp;"-"&amp;E:E&amp;"-"&amp;F:F,'IGT Calculation_1stHalf'!A:A,0))</f>
        <v>0</v>
      </c>
      <c r="M58" s="31">
        <f>INDEX('IGT Calculation_2ndHalf'!N:N,MATCH($A:$A&amp;"-"&amp;$G:$G&amp;"-"&amp;$E:$E&amp;"-"&amp;$F:$F,'IGT Calculation_2ndHalf'!A:A,0))</f>
        <v>0</v>
      </c>
      <c r="N58" s="31">
        <f>INDEX('IGT Calculation_2ndHalf'!O:O,MATCH($A:$A&amp;"-"&amp;$G:$G&amp;"-"&amp;$E:$E&amp;"-"&amp;$F:$F,'IGT Calculation_2ndHalf'!A:A,0))</f>
        <v>0</v>
      </c>
      <c r="O58" s="31">
        <f t="shared" si="4"/>
        <v>0</v>
      </c>
      <c r="P58" s="31">
        <f t="shared" si="5"/>
        <v>0</v>
      </c>
    </row>
    <row r="59" spans="1:16" x14ac:dyDescent="0.25">
      <c r="A59" s="4" t="s">
        <v>34</v>
      </c>
      <c r="B59" t="s">
        <v>8</v>
      </c>
      <c r="C59" s="28">
        <v>371011884.67179734</v>
      </c>
      <c r="D59" t="s">
        <v>8</v>
      </c>
      <c r="E59" t="s">
        <v>18</v>
      </c>
      <c r="F59" t="s">
        <v>14</v>
      </c>
      <c r="G59" t="s">
        <v>123</v>
      </c>
      <c r="H59" s="30">
        <f>_xlfn.IFS(F59="STAR Kids",INDEX('ATLIS Percentages'!D:D,MATCH($G:$G&amp;" "&amp;$E:$E,'ATLIS Percentages'!$A:$A,0)),
F59="STAR+PLUS",INDEX('ATLIS Percentages'!E:E,MATCH($G:$G&amp;" "&amp;$E:$E,'ATLIS Percentages'!$A:$A,0)),
F59="STAR",INDEX('ATLIS Percentages'!F:F,MATCH($G:$G&amp;" "&amp;$E:$E,'ATLIS Percentages'!$A:$A,0)))</f>
        <v>2.2189143375013799E-2</v>
      </c>
      <c r="I59" s="31">
        <f t="shared" si="2"/>
        <v>8232435.9000000004</v>
      </c>
      <c r="J59" s="31">
        <f t="shared" si="3"/>
        <v>3555523.21</v>
      </c>
      <c r="K59" s="31">
        <f>INDEX('IGT Calculation_1stHalf'!J:J,MATCH($A:$A&amp;"-"&amp;$G:$G&amp;"-"&amp;$E:$E&amp;"-"&amp;$F:$F,'IGT Calculation_1stHalf'!A:A,0))</f>
        <v>3113484.51</v>
      </c>
      <c r="L59" s="31">
        <f>INDEX('IGT Calculation_1stHalf'!K:K,MATCH(A:A&amp;"-"&amp;G:G&amp;"-"&amp;E:E&amp;"-"&amp;F:F,'IGT Calculation_1stHalf'!A:A,0))</f>
        <v>1344689.05</v>
      </c>
      <c r="M59" s="31">
        <f>INDEX('IGT Calculation_2ndHalf'!N:N,MATCH($A:$A&amp;"-"&amp;$G:$G&amp;"-"&amp;$E:$E&amp;"-"&amp;$F:$F,'IGT Calculation_2ndHalf'!A:A,0))</f>
        <v>2927381.32</v>
      </c>
      <c r="N59" s="31">
        <f>INDEX('IGT Calculation_2ndHalf'!O:O,MATCH($A:$A&amp;"-"&amp;$G:$G&amp;"-"&amp;$E:$E&amp;"-"&amp;$F:$F,'IGT Calculation_2ndHalf'!A:A,0))</f>
        <v>1264312.57</v>
      </c>
      <c r="O59" s="31">
        <f t="shared" si="4"/>
        <v>2191570.0699999998</v>
      </c>
      <c r="P59" s="31">
        <f t="shared" si="5"/>
        <v>946521.58</v>
      </c>
    </row>
    <row r="60" spans="1:16" x14ac:dyDescent="0.25">
      <c r="A60" s="4" t="s">
        <v>83</v>
      </c>
      <c r="B60" t="s">
        <v>12</v>
      </c>
      <c r="C60" s="28">
        <v>403842571.60745275</v>
      </c>
      <c r="D60" t="s">
        <v>12</v>
      </c>
      <c r="E60" t="s">
        <v>18</v>
      </c>
      <c r="F60" t="s">
        <v>14</v>
      </c>
      <c r="G60" t="s">
        <v>123</v>
      </c>
      <c r="H60" s="30">
        <f>_xlfn.IFS(F60="STAR Kids",INDEX('ATLIS Percentages'!D:D,MATCH($G:$G&amp;" "&amp;$E:$E,'ATLIS Percentages'!$A:$A,0)),
F60="STAR+PLUS",INDEX('ATLIS Percentages'!E:E,MATCH($G:$G&amp;" "&amp;$E:$E,'ATLIS Percentages'!$A:$A,0)),
F60="STAR",INDEX('ATLIS Percentages'!F:F,MATCH($G:$G&amp;" "&amp;$E:$E,'ATLIS Percentages'!$A:$A,0)))</f>
        <v>2.2189143375013799E-2</v>
      </c>
      <c r="I60" s="31">
        <f t="shared" si="2"/>
        <v>8960920.7200000007</v>
      </c>
      <c r="J60" s="31">
        <f t="shared" si="3"/>
        <v>3870149.97</v>
      </c>
      <c r="K60" s="31">
        <f>INDEX('IGT Calculation_1stHalf'!J:J,MATCH($A:$A&amp;"-"&amp;$G:$G&amp;"-"&amp;$E:$E&amp;"-"&amp;$F:$F,'IGT Calculation_1stHalf'!A:A,0))</f>
        <v>3203910.93</v>
      </c>
      <c r="L60" s="31">
        <f>INDEX('IGT Calculation_1stHalf'!K:K,MATCH(A:A&amp;"-"&amp;G:G&amp;"-"&amp;E:E&amp;"-"&amp;F:F,'IGT Calculation_1stHalf'!A:A,0))</f>
        <v>1383743.5</v>
      </c>
      <c r="M60" s="31">
        <f>INDEX('IGT Calculation_2ndHalf'!N:N,MATCH($A:$A&amp;"-"&amp;$G:$G&amp;"-"&amp;$E:$E&amp;"-"&amp;$F:$F,'IGT Calculation_2ndHalf'!A:A,0))</f>
        <v>3217393.66</v>
      </c>
      <c r="N60" s="31">
        <f>INDEX('IGT Calculation_2ndHalf'!O:O,MATCH($A:$A&amp;"-"&amp;$G:$G&amp;"-"&amp;$E:$E&amp;"-"&amp;$F:$F,'IGT Calculation_2ndHalf'!A:A,0))</f>
        <v>1389566.58</v>
      </c>
      <c r="O60" s="31">
        <f t="shared" si="4"/>
        <v>2539616.13</v>
      </c>
      <c r="P60" s="31">
        <f t="shared" si="5"/>
        <v>1096839.8899999999</v>
      </c>
    </row>
    <row r="61" spans="1:16" x14ac:dyDescent="0.25">
      <c r="A61" s="4" t="s">
        <v>98</v>
      </c>
      <c r="B61" t="s">
        <v>12</v>
      </c>
      <c r="C61" s="28">
        <v>176404948.07779193</v>
      </c>
      <c r="D61" t="s">
        <v>12</v>
      </c>
      <c r="E61" t="s">
        <v>66</v>
      </c>
      <c r="F61" t="s">
        <v>10</v>
      </c>
      <c r="G61" t="s">
        <v>123</v>
      </c>
      <c r="H61" s="30">
        <f>_xlfn.IFS(F61="STAR Kids",INDEX('ATLIS Percentages'!D:D,MATCH($G:$G&amp;" "&amp;$E:$E,'ATLIS Percentages'!$A:$A,0)),
F61="STAR+PLUS",INDEX('ATLIS Percentages'!E:E,MATCH($G:$G&amp;" "&amp;$E:$E,'ATLIS Percentages'!$A:$A,0)),
F61="STAR",INDEX('ATLIS Percentages'!F:F,MATCH($G:$G&amp;" "&amp;$E:$E,'ATLIS Percentages'!$A:$A,0)))</f>
        <v>0</v>
      </c>
      <c r="I61" s="31">
        <f t="shared" si="2"/>
        <v>0</v>
      </c>
      <c r="J61" s="31">
        <f t="shared" si="3"/>
        <v>0</v>
      </c>
      <c r="K61" s="31">
        <f>INDEX('IGT Calculation_1stHalf'!J:J,MATCH($A:$A&amp;"-"&amp;$G:$G&amp;"-"&amp;$E:$E&amp;"-"&amp;$F:$F,'IGT Calculation_1stHalf'!A:A,0))</f>
        <v>0</v>
      </c>
      <c r="L61" s="31">
        <f>INDEX('IGT Calculation_1stHalf'!K:K,MATCH(A:A&amp;"-"&amp;G:G&amp;"-"&amp;E:E&amp;"-"&amp;F:F,'IGT Calculation_1stHalf'!A:A,0))</f>
        <v>0</v>
      </c>
      <c r="M61" s="31">
        <f>INDEX('IGT Calculation_2ndHalf'!N:N,MATCH($A:$A&amp;"-"&amp;$G:$G&amp;"-"&amp;$E:$E&amp;"-"&amp;$F:$F,'IGT Calculation_2ndHalf'!A:A,0))</f>
        <v>0</v>
      </c>
      <c r="N61" s="31">
        <f>INDEX('IGT Calculation_2ndHalf'!O:O,MATCH($A:$A&amp;"-"&amp;$G:$G&amp;"-"&amp;$E:$E&amp;"-"&amp;$F:$F,'IGT Calculation_2ndHalf'!A:A,0))</f>
        <v>0</v>
      </c>
      <c r="O61" s="31">
        <f t="shared" si="4"/>
        <v>0</v>
      </c>
      <c r="P61" s="31">
        <f t="shared" si="5"/>
        <v>0</v>
      </c>
    </row>
    <row r="62" spans="1:16" x14ac:dyDescent="0.25">
      <c r="A62" s="4" t="s">
        <v>79</v>
      </c>
      <c r="B62" t="s">
        <v>8</v>
      </c>
      <c r="C62" s="28">
        <v>690976372.0921731</v>
      </c>
      <c r="D62" t="s">
        <v>8</v>
      </c>
      <c r="E62" t="s">
        <v>66</v>
      </c>
      <c r="F62" t="s">
        <v>10</v>
      </c>
      <c r="G62" t="s">
        <v>123</v>
      </c>
      <c r="H62" s="30">
        <f>_xlfn.IFS(F62="STAR Kids",INDEX('ATLIS Percentages'!D:D,MATCH($G:$G&amp;" "&amp;$E:$E,'ATLIS Percentages'!$A:$A,0)),
F62="STAR+PLUS",INDEX('ATLIS Percentages'!E:E,MATCH($G:$G&amp;" "&amp;$E:$E,'ATLIS Percentages'!$A:$A,0)),
F62="STAR",INDEX('ATLIS Percentages'!F:F,MATCH($G:$G&amp;" "&amp;$E:$E,'ATLIS Percentages'!$A:$A,0)))</f>
        <v>0</v>
      </c>
      <c r="I62" s="31">
        <f t="shared" si="2"/>
        <v>0</v>
      </c>
      <c r="J62" s="31">
        <f t="shared" si="3"/>
        <v>0</v>
      </c>
      <c r="K62" s="31">
        <f>INDEX('IGT Calculation_1stHalf'!J:J,MATCH($A:$A&amp;"-"&amp;$G:$G&amp;"-"&amp;$E:$E&amp;"-"&amp;$F:$F,'IGT Calculation_1stHalf'!A:A,0))</f>
        <v>0</v>
      </c>
      <c r="L62" s="31">
        <f>INDEX('IGT Calculation_1stHalf'!K:K,MATCH(A:A&amp;"-"&amp;G:G&amp;"-"&amp;E:E&amp;"-"&amp;F:F,'IGT Calculation_1stHalf'!A:A,0))</f>
        <v>0</v>
      </c>
      <c r="M62" s="31">
        <f>INDEX('IGT Calculation_2ndHalf'!N:N,MATCH($A:$A&amp;"-"&amp;$G:$G&amp;"-"&amp;$E:$E&amp;"-"&amp;$F:$F,'IGT Calculation_2ndHalf'!A:A,0))</f>
        <v>0</v>
      </c>
      <c r="N62" s="31">
        <f>INDEX('IGT Calculation_2ndHalf'!O:O,MATCH($A:$A&amp;"-"&amp;$G:$G&amp;"-"&amp;$E:$E&amp;"-"&amp;$F:$F,'IGT Calculation_2ndHalf'!A:A,0))</f>
        <v>0</v>
      </c>
      <c r="O62" s="31">
        <f t="shared" si="4"/>
        <v>0</v>
      </c>
      <c r="P62" s="31">
        <f t="shared" si="5"/>
        <v>0</v>
      </c>
    </row>
    <row r="63" spans="1:16" x14ac:dyDescent="0.25">
      <c r="A63" s="4" t="s">
        <v>65</v>
      </c>
      <c r="B63" t="s">
        <v>28</v>
      </c>
      <c r="C63" s="28">
        <v>153961982.08300206</v>
      </c>
      <c r="D63" t="s">
        <v>28</v>
      </c>
      <c r="E63" t="s">
        <v>66</v>
      </c>
      <c r="F63" t="s">
        <v>10</v>
      </c>
      <c r="G63" t="s">
        <v>123</v>
      </c>
      <c r="H63" s="30">
        <f>_xlfn.IFS(F63="STAR Kids",INDEX('ATLIS Percentages'!D:D,MATCH($G:$G&amp;" "&amp;$E:$E,'ATLIS Percentages'!$A:$A,0)),
F63="STAR+PLUS",INDEX('ATLIS Percentages'!E:E,MATCH($G:$G&amp;" "&amp;$E:$E,'ATLIS Percentages'!$A:$A,0)),
F63="STAR",INDEX('ATLIS Percentages'!F:F,MATCH($G:$G&amp;" "&amp;$E:$E,'ATLIS Percentages'!$A:$A,0)))</f>
        <v>0</v>
      </c>
      <c r="I63" s="31">
        <f t="shared" si="2"/>
        <v>0</v>
      </c>
      <c r="J63" s="31">
        <f t="shared" si="3"/>
        <v>0</v>
      </c>
      <c r="K63" s="31">
        <f>INDEX('IGT Calculation_1stHalf'!J:J,MATCH($A:$A&amp;"-"&amp;$G:$G&amp;"-"&amp;$E:$E&amp;"-"&amp;$F:$F,'IGT Calculation_1stHalf'!A:A,0))</f>
        <v>0</v>
      </c>
      <c r="L63" s="31">
        <f>INDEX('IGT Calculation_1stHalf'!K:K,MATCH(A:A&amp;"-"&amp;G:G&amp;"-"&amp;E:E&amp;"-"&amp;F:F,'IGT Calculation_1stHalf'!A:A,0))</f>
        <v>0</v>
      </c>
      <c r="M63" s="31">
        <f>INDEX('IGT Calculation_2ndHalf'!N:N,MATCH($A:$A&amp;"-"&amp;$G:$G&amp;"-"&amp;$E:$E&amp;"-"&amp;$F:$F,'IGT Calculation_2ndHalf'!A:A,0))</f>
        <v>0</v>
      </c>
      <c r="N63" s="31">
        <f>INDEX('IGT Calculation_2ndHalf'!O:O,MATCH($A:$A&amp;"-"&amp;$G:$G&amp;"-"&amp;$E:$E&amp;"-"&amp;$F:$F,'IGT Calculation_2ndHalf'!A:A,0))</f>
        <v>0</v>
      </c>
      <c r="O63" s="31">
        <f t="shared" si="4"/>
        <v>0</v>
      </c>
      <c r="P63" s="31">
        <f t="shared" si="5"/>
        <v>0</v>
      </c>
    </row>
    <row r="64" spans="1:16" x14ac:dyDescent="0.25">
      <c r="A64" s="4" t="s">
        <v>81</v>
      </c>
      <c r="B64" t="s">
        <v>33</v>
      </c>
      <c r="C64" s="28">
        <v>538966681.43523753</v>
      </c>
      <c r="D64" t="s">
        <v>33</v>
      </c>
      <c r="E64" t="s">
        <v>66</v>
      </c>
      <c r="F64" t="s">
        <v>10</v>
      </c>
      <c r="G64" t="s">
        <v>123</v>
      </c>
      <c r="H64" s="30">
        <f>_xlfn.IFS(F64="STAR Kids",INDEX('ATLIS Percentages'!D:D,MATCH($G:$G&amp;" "&amp;$E:$E,'ATLIS Percentages'!$A:$A,0)),
F64="STAR+PLUS",INDEX('ATLIS Percentages'!E:E,MATCH($G:$G&amp;" "&amp;$E:$E,'ATLIS Percentages'!$A:$A,0)),
F64="STAR",INDEX('ATLIS Percentages'!F:F,MATCH($G:$G&amp;" "&amp;$E:$E,'ATLIS Percentages'!$A:$A,0)))</f>
        <v>0</v>
      </c>
      <c r="I64" s="31">
        <f t="shared" si="2"/>
        <v>0</v>
      </c>
      <c r="J64" s="31">
        <f t="shared" si="3"/>
        <v>0</v>
      </c>
      <c r="K64" s="31">
        <f>INDEX('IGT Calculation_1stHalf'!J:J,MATCH($A:$A&amp;"-"&amp;$G:$G&amp;"-"&amp;$E:$E&amp;"-"&amp;$F:$F,'IGT Calculation_1stHalf'!A:A,0))</f>
        <v>0</v>
      </c>
      <c r="L64" s="31">
        <f>INDEX('IGT Calculation_1stHalf'!K:K,MATCH(A:A&amp;"-"&amp;G:G&amp;"-"&amp;E:E&amp;"-"&amp;F:F,'IGT Calculation_1stHalf'!A:A,0))</f>
        <v>0</v>
      </c>
      <c r="M64" s="31">
        <f>INDEX('IGT Calculation_2ndHalf'!N:N,MATCH($A:$A&amp;"-"&amp;$G:$G&amp;"-"&amp;$E:$E&amp;"-"&amp;$F:$F,'IGT Calculation_2ndHalf'!A:A,0))</f>
        <v>0</v>
      </c>
      <c r="N64" s="31">
        <f>INDEX('IGT Calculation_2ndHalf'!O:O,MATCH($A:$A&amp;"-"&amp;$G:$G&amp;"-"&amp;$E:$E&amp;"-"&amp;$F:$F,'IGT Calculation_2ndHalf'!A:A,0))</f>
        <v>0</v>
      </c>
      <c r="O64" s="31">
        <f t="shared" si="4"/>
        <v>0</v>
      </c>
      <c r="P64" s="31">
        <f t="shared" si="5"/>
        <v>0</v>
      </c>
    </row>
    <row r="65" spans="1:16" x14ac:dyDescent="0.25">
      <c r="A65" s="4" t="s">
        <v>77</v>
      </c>
      <c r="B65" t="s">
        <v>8</v>
      </c>
      <c r="C65" s="28">
        <v>1081867454.1466684</v>
      </c>
      <c r="D65" t="s">
        <v>8</v>
      </c>
      <c r="E65" t="s">
        <v>66</v>
      </c>
      <c r="F65" t="s">
        <v>14</v>
      </c>
      <c r="G65" t="s">
        <v>123</v>
      </c>
      <c r="H65" s="30">
        <f>_xlfn.IFS(F65="STAR Kids",INDEX('ATLIS Percentages'!D:D,MATCH($G:$G&amp;" "&amp;$E:$E,'ATLIS Percentages'!$A:$A,0)),
F65="STAR+PLUS",INDEX('ATLIS Percentages'!E:E,MATCH($G:$G&amp;" "&amp;$E:$E,'ATLIS Percentages'!$A:$A,0)),
F65="STAR",INDEX('ATLIS Percentages'!F:F,MATCH($G:$G&amp;" "&amp;$E:$E,'ATLIS Percentages'!$A:$A,0)))</f>
        <v>2.8141104088843859E-2</v>
      </c>
      <c r="I65" s="31">
        <f t="shared" si="2"/>
        <v>30444944.640000001</v>
      </c>
      <c r="J65" s="31">
        <f t="shared" si="3"/>
        <v>13148928.029999999</v>
      </c>
      <c r="K65" s="31">
        <f>INDEX('IGT Calculation_1stHalf'!J:J,MATCH($A:$A&amp;"-"&amp;$G:$G&amp;"-"&amp;$E:$E&amp;"-"&amp;$F:$F,'IGT Calculation_1stHalf'!A:A,0))</f>
        <v>13952999.51</v>
      </c>
      <c r="L65" s="31">
        <f>INDEX('IGT Calculation_1stHalf'!K:K,MATCH(A:A&amp;"-"&amp;G:G&amp;"-"&amp;E:E&amp;"-"&amp;F:F,'IGT Calculation_1stHalf'!A:A,0))</f>
        <v>6026188.8600000003</v>
      </c>
      <c r="M65" s="31">
        <f>INDEX('IGT Calculation_2ndHalf'!N:N,MATCH($A:$A&amp;"-"&amp;$G:$G&amp;"-"&amp;$E:$E&amp;"-"&amp;$F:$F,'IGT Calculation_2ndHalf'!A:A,0))</f>
        <v>13923424.77</v>
      </c>
      <c r="N65" s="31">
        <f>INDEX('IGT Calculation_2ndHalf'!O:O,MATCH($A:$A&amp;"-"&amp;$G:$G&amp;"-"&amp;$E:$E&amp;"-"&amp;$F:$F,'IGT Calculation_2ndHalf'!A:A,0))</f>
        <v>6013415.7699999996</v>
      </c>
      <c r="O65" s="31">
        <f t="shared" si="4"/>
        <v>2568520.36</v>
      </c>
      <c r="P65" s="31">
        <f t="shared" si="5"/>
        <v>1109323.3999999999</v>
      </c>
    </row>
    <row r="66" spans="1:16" x14ac:dyDescent="0.25">
      <c r="A66" s="4" t="s">
        <v>84</v>
      </c>
      <c r="B66" t="s">
        <v>28</v>
      </c>
      <c r="C66" s="28">
        <v>774394165.66626894</v>
      </c>
      <c r="D66" t="s">
        <v>28</v>
      </c>
      <c r="E66" t="s">
        <v>66</v>
      </c>
      <c r="F66" t="s">
        <v>14</v>
      </c>
      <c r="G66" t="s">
        <v>123</v>
      </c>
      <c r="H66" s="30">
        <f>_xlfn.IFS(F66="STAR Kids",INDEX('ATLIS Percentages'!D:D,MATCH($G:$G&amp;" "&amp;$E:$E,'ATLIS Percentages'!$A:$A,0)),
F66="STAR+PLUS",INDEX('ATLIS Percentages'!E:E,MATCH($G:$G&amp;" "&amp;$E:$E,'ATLIS Percentages'!$A:$A,0)),
F66="STAR",INDEX('ATLIS Percentages'!F:F,MATCH($G:$G&amp;" "&amp;$E:$E,'ATLIS Percentages'!$A:$A,0)))</f>
        <v>2.8141104088843859E-2</v>
      </c>
      <c r="I66" s="31">
        <f t="shared" si="2"/>
        <v>21792306.82</v>
      </c>
      <c r="J66" s="31">
        <f t="shared" si="3"/>
        <v>9411922.9800000004</v>
      </c>
      <c r="K66" s="31">
        <f>INDEX('IGT Calculation_1stHalf'!J:J,MATCH($A:$A&amp;"-"&amp;$G:$G&amp;"-"&amp;$E:$E&amp;"-"&amp;$F:$F,'IGT Calculation_1stHalf'!A:A,0))</f>
        <v>10437674.48</v>
      </c>
      <c r="L66" s="31">
        <f>INDEX('IGT Calculation_1stHalf'!K:K,MATCH(A:A&amp;"-"&amp;G:G&amp;"-"&amp;E:E&amp;"-"&amp;F:F,'IGT Calculation_1stHalf'!A:A,0))</f>
        <v>4507948.1100000003</v>
      </c>
      <c r="M66" s="31">
        <f>INDEX('IGT Calculation_2ndHalf'!N:N,MATCH($A:$A&amp;"-"&amp;$G:$G&amp;"-"&amp;$E:$E&amp;"-"&amp;$F:$F,'IGT Calculation_2ndHalf'!A:A,0))</f>
        <v>9493274</v>
      </c>
      <c r="N66" s="31">
        <f>INDEX('IGT Calculation_2ndHalf'!O:O,MATCH($A:$A&amp;"-"&amp;$G:$G&amp;"-"&amp;$E:$E&amp;"-"&amp;$F:$F,'IGT Calculation_2ndHalf'!A:A,0))</f>
        <v>4100069.09</v>
      </c>
      <c r="O66" s="31">
        <f t="shared" si="4"/>
        <v>1861358.34</v>
      </c>
      <c r="P66" s="31">
        <f t="shared" si="5"/>
        <v>803905.78</v>
      </c>
    </row>
    <row r="67" spans="1:16" x14ac:dyDescent="0.25">
      <c r="A67" s="4" t="s">
        <v>112</v>
      </c>
      <c r="B67" t="s">
        <v>23</v>
      </c>
      <c r="C67" s="28">
        <v>117434437.94070409</v>
      </c>
      <c r="D67" t="s">
        <v>23</v>
      </c>
      <c r="E67" t="s">
        <v>39</v>
      </c>
      <c r="F67" t="s">
        <v>6</v>
      </c>
      <c r="G67" t="s">
        <v>123</v>
      </c>
      <c r="H67" s="30">
        <f>_xlfn.IFS(F67="STAR Kids",INDEX('ATLIS Percentages'!D:D,MATCH($G:$G&amp;" "&amp;$E:$E,'ATLIS Percentages'!$A:$A,0)),
F67="STAR+PLUS",INDEX('ATLIS Percentages'!E:E,MATCH($G:$G&amp;" "&amp;$E:$E,'ATLIS Percentages'!$A:$A,0)),
F67="STAR",INDEX('ATLIS Percentages'!F:F,MATCH($G:$G&amp;" "&amp;$E:$E,'ATLIS Percentages'!$A:$A,0)))</f>
        <v>0</v>
      </c>
      <c r="I67" s="31">
        <f t="shared" si="2"/>
        <v>0</v>
      </c>
      <c r="J67" s="31">
        <f t="shared" si="3"/>
        <v>0</v>
      </c>
      <c r="K67" s="31">
        <f>INDEX('IGT Calculation_1stHalf'!J:J,MATCH($A:$A&amp;"-"&amp;$G:$G&amp;"-"&amp;$E:$E&amp;"-"&amp;$F:$F,'IGT Calculation_1stHalf'!A:A,0))</f>
        <v>0</v>
      </c>
      <c r="L67" s="31">
        <f>INDEX('IGT Calculation_1stHalf'!K:K,MATCH(A:A&amp;"-"&amp;G:G&amp;"-"&amp;E:E&amp;"-"&amp;F:F,'IGT Calculation_1stHalf'!A:A,0))</f>
        <v>0</v>
      </c>
      <c r="M67" s="31">
        <f>INDEX('IGT Calculation_2ndHalf'!N:N,MATCH($A:$A&amp;"-"&amp;$G:$G&amp;"-"&amp;$E:$E&amp;"-"&amp;$F:$F,'IGT Calculation_2ndHalf'!A:A,0))</f>
        <v>0</v>
      </c>
      <c r="N67" s="31">
        <f>INDEX('IGT Calculation_2ndHalf'!O:O,MATCH($A:$A&amp;"-"&amp;$G:$G&amp;"-"&amp;$E:$E&amp;"-"&amp;$F:$F,'IGT Calculation_2ndHalf'!A:A,0))</f>
        <v>0</v>
      </c>
      <c r="O67" s="31">
        <f t="shared" si="4"/>
        <v>0</v>
      </c>
      <c r="P67" s="31">
        <f t="shared" si="5"/>
        <v>0</v>
      </c>
    </row>
    <row r="68" spans="1:16" x14ac:dyDescent="0.25">
      <c r="A68" s="4" t="s">
        <v>108</v>
      </c>
      <c r="B68" t="s">
        <v>21</v>
      </c>
      <c r="C68" s="28">
        <v>335112454.16479689</v>
      </c>
      <c r="D68" t="s">
        <v>21</v>
      </c>
      <c r="E68" t="s">
        <v>20</v>
      </c>
      <c r="F68" t="s">
        <v>6</v>
      </c>
      <c r="G68" t="s">
        <v>123</v>
      </c>
      <c r="H68" s="30">
        <f>_xlfn.IFS(F68="STAR Kids",INDEX('ATLIS Percentages'!D:D,MATCH($G:$G&amp;" "&amp;$E:$E,'ATLIS Percentages'!$A:$A,0)),
F68="STAR+PLUS",INDEX('ATLIS Percentages'!E:E,MATCH($G:$G&amp;" "&amp;$E:$E,'ATLIS Percentages'!$A:$A,0)),
F68="STAR",INDEX('ATLIS Percentages'!F:F,MATCH($G:$G&amp;" "&amp;$E:$E,'ATLIS Percentages'!$A:$A,0)))</f>
        <v>0</v>
      </c>
      <c r="I68" s="31">
        <f t="shared" si="2"/>
        <v>0</v>
      </c>
      <c r="J68" s="31">
        <f t="shared" si="3"/>
        <v>0</v>
      </c>
      <c r="K68" s="31">
        <f>INDEX('IGT Calculation_1stHalf'!J:J,MATCH($A:$A&amp;"-"&amp;$G:$G&amp;"-"&amp;$E:$E&amp;"-"&amp;$F:$F,'IGT Calculation_1stHalf'!A:A,0))</f>
        <v>0</v>
      </c>
      <c r="L68" s="31">
        <f>INDEX('IGT Calculation_1stHalf'!K:K,MATCH(A:A&amp;"-"&amp;G:G&amp;"-"&amp;E:E&amp;"-"&amp;F:F,'IGT Calculation_1stHalf'!A:A,0))</f>
        <v>0</v>
      </c>
      <c r="M68" s="31">
        <f>INDEX('IGT Calculation_2ndHalf'!N:N,MATCH($A:$A&amp;"-"&amp;$G:$G&amp;"-"&amp;$E:$E&amp;"-"&amp;$F:$F,'IGT Calculation_2ndHalf'!A:A,0))</f>
        <v>0</v>
      </c>
      <c r="N68" s="31">
        <f>INDEX('IGT Calculation_2ndHalf'!O:O,MATCH($A:$A&amp;"-"&amp;$G:$G&amp;"-"&amp;$E:$E&amp;"-"&amp;$F:$F,'IGT Calculation_2ndHalf'!A:A,0))</f>
        <v>0</v>
      </c>
      <c r="O68" s="31">
        <f t="shared" si="4"/>
        <v>0</v>
      </c>
      <c r="P68" s="31">
        <f t="shared" si="5"/>
        <v>0</v>
      </c>
    </row>
    <row r="69" spans="1:16" x14ac:dyDescent="0.25">
      <c r="A69" s="4" t="s">
        <v>55</v>
      </c>
      <c r="B69" t="s">
        <v>21</v>
      </c>
      <c r="C69" s="28">
        <v>27383723.925659701</v>
      </c>
      <c r="D69" t="s">
        <v>21</v>
      </c>
      <c r="E69" t="s">
        <v>45</v>
      </c>
      <c r="F69" t="s">
        <v>6</v>
      </c>
      <c r="G69" t="s">
        <v>123</v>
      </c>
      <c r="H69" s="30">
        <f>_xlfn.IFS(F69="STAR Kids",INDEX('ATLIS Percentages'!D:D,MATCH($G:$G&amp;" "&amp;$E:$E,'ATLIS Percentages'!$A:$A,0)),
F69="STAR+PLUS",INDEX('ATLIS Percentages'!E:E,MATCH($G:$G&amp;" "&amp;$E:$E,'ATLIS Percentages'!$A:$A,0)),
F69="STAR",INDEX('ATLIS Percentages'!F:F,MATCH($G:$G&amp;" "&amp;$E:$E,'ATLIS Percentages'!$A:$A,0)))</f>
        <v>0</v>
      </c>
      <c r="I69" s="31">
        <f t="shared" ref="I69:I132" si="6">ROUND(C69*H69,2)</f>
        <v>0</v>
      </c>
      <c r="J69" s="31">
        <f t="shared" ref="J69:J132" si="7">ROUND(I69*$J$1*1.08,2)</f>
        <v>0</v>
      </c>
      <c r="K69" s="31">
        <f>INDEX('IGT Calculation_1stHalf'!J:J,MATCH($A:$A&amp;"-"&amp;$G:$G&amp;"-"&amp;$E:$E&amp;"-"&amp;$F:$F,'IGT Calculation_1stHalf'!A:A,0))</f>
        <v>0</v>
      </c>
      <c r="L69" s="31">
        <f>INDEX('IGT Calculation_1stHalf'!K:K,MATCH(A:A&amp;"-"&amp;G:G&amp;"-"&amp;E:E&amp;"-"&amp;F:F,'IGT Calculation_1stHalf'!A:A,0))</f>
        <v>0</v>
      </c>
      <c r="M69" s="31">
        <f>INDEX('IGT Calculation_2ndHalf'!N:N,MATCH($A:$A&amp;"-"&amp;$G:$G&amp;"-"&amp;$E:$E&amp;"-"&amp;$F:$F,'IGT Calculation_2ndHalf'!A:A,0))</f>
        <v>0</v>
      </c>
      <c r="N69" s="31">
        <f>INDEX('IGT Calculation_2ndHalf'!O:O,MATCH($A:$A&amp;"-"&amp;$G:$G&amp;"-"&amp;$E:$E&amp;"-"&amp;$F:$F,'IGT Calculation_2ndHalf'!A:A,0))</f>
        <v>0</v>
      </c>
      <c r="O69" s="31">
        <f t="shared" ref="O69:O132" si="8">ROUND(I69-K69-M69,2)</f>
        <v>0</v>
      </c>
      <c r="P69" s="31">
        <f t="shared" ref="P69:P132" si="9">ROUND(O69*$J$1*1.08,2)</f>
        <v>0</v>
      </c>
    </row>
    <row r="70" spans="1:16" x14ac:dyDescent="0.25">
      <c r="A70" s="4" t="s">
        <v>100</v>
      </c>
      <c r="B70" t="s">
        <v>21</v>
      </c>
      <c r="C70" s="28">
        <v>121058226.4632474</v>
      </c>
      <c r="D70" t="s">
        <v>21</v>
      </c>
      <c r="E70" t="s">
        <v>13</v>
      </c>
      <c r="F70" t="s">
        <v>6</v>
      </c>
      <c r="G70" t="s">
        <v>123</v>
      </c>
      <c r="H70" s="30">
        <f>_xlfn.IFS(F70="STAR Kids",INDEX('ATLIS Percentages'!D:D,MATCH($G:$G&amp;" "&amp;$E:$E,'ATLIS Percentages'!$A:$A,0)),
F70="STAR+PLUS",INDEX('ATLIS Percentages'!E:E,MATCH($G:$G&amp;" "&amp;$E:$E,'ATLIS Percentages'!$A:$A,0)),
F70="STAR",INDEX('ATLIS Percentages'!F:F,MATCH($G:$G&amp;" "&amp;$E:$E,'ATLIS Percentages'!$A:$A,0)))</f>
        <v>0</v>
      </c>
      <c r="I70" s="31">
        <f t="shared" si="6"/>
        <v>0</v>
      </c>
      <c r="J70" s="31">
        <f t="shared" si="7"/>
        <v>0</v>
      </c>
      <c r="K70" s="31">
        <f>INDEX('IGT Calculation_1stHalf'!J:J,MATCH($A:$A&amp;"-"&amp;$G:$G&amp;"-"&amp;$E:$E&amp;"-"&amp;$F:$F,'IGT Calculation_1stHalf'!A:A,0))</f>
        <v>0</v>
      </c>
      <c r="L70" s="31">
        <f>INDEX('IGT Calculation_1stHalf'!K:K,MATCH(A:A&amp;"-"&amp;G:G&amp;"-"&amp;E:E&amp;"-"&amp;F:F,'IGT Calculation_1stHalf'!A:A,0))</f>
        <v>0</v>
      </c>
      <c r="M70" s="31">
        <f>INDEX('IGT Calculation_2ndHalf'!N:N,MATCH($A:$A&amp;"-"&amp;$G:$G&amp;"-"&amp;$E:$E&amp;"-"&amp;$F:$F,'IGT Calculation_2ndHalf'!A:A,0))</f>
        <v>0</v>
      </c>
      <c r="N70" s="31">
        <f>INDEX('IGT Calculation_2ndHalf'!O:O,MATCH($A:$A&amp;"-"&amp;$G:$G&amp;"-"&amp;$E:$E&amp;"-"&amp;$F:$F,'IGT Calculation_2ndHalf'!A:A,0))</f>
        <v>0</v>
      </c>
      <c r="O70" s="31">
        <f t="shared" si="8"/>
        <v>0</v>
      </c>
      <c r="P70" s="31">
        <f t="shared" si="9"/>
        <v>0</v>
      </c>
    </row>
    <row r="71" spans="1:16" x14ac:dyDescent="0.25">
      <c r="A71" s="4" t="s">
        <v>105</v>
      </c>
      <c r="B71" t="s">
        <v>21</v>
      </c>
      <c r="C71" s="28">
        <v>29294227.948472496</v>
      </c>
      <c r="D71" t="s">
        <v>21</v>
      </c>
      <c r="E71" t="s">
        <v>58</v>
      </c>
      <c r="F71" t="s">
        <v>6</v>
      </c>
      <c r="G71" t="s">
        <v>123</v>
      </c>
      <c r="H71" s="30">
        <f>_xlfn.IFS(F71="STAR Kids",INDEX('ATLIS Percentages'!D:D,MATCH($G:$G&amp;" "&amp;$E:$E,'ATLIS Percentages'!$A:$A,0)),
F71="STAR+PLUS",INDEX('ATLIS Percentages'!E:E,MATCH($G:$G&amp;" "&amp;$E:$E,'ATLIS Percentages'!$A:$A,0)),
F71="STAR",INDEX('ATLIS Percentages'!F:F,MATCH($G:$G&amp;" "&amp;$E:$E,'ATLIS Percentages'!$A:$A,0)))</f>
        <v>0</v>
      </c>
      <c r="I71" s="31">
        <f t="shared" si="6"/>
        <v>0</v>
      </c>
      <c r="J71" s="31">
        <f t="shared" si="7"/>
        <v>0</v>
      </c>
      <c r="K71" s="31">
        <f>INDEX('IGT Calculation_1stHalf'!J:J,MATCH($A:$A&amp;"-"&amp;$G:$G&amp;"-"&amp;$E:$E&amp;"-"&amp;$F:$F,'IGT Calculation_1stHalf'!A:A,0))</f>
        <v>0</v>
      </c>
      <c r="L71" s="31">
        <f>INDEX('IGT Calculation_1stHalf'!K:K,MATCH(A:A&amp;"-"&amp;G:G&amp;"-"&amp;E:E&amp;"-"&amp;F:F,'IGT Calculation_1stHalf'!A:A,0))</f>
        <v>0</v>
      </c>
      <c r="M71" s="31">
        <f>INDEX('IGT Calculation_2ndHalf'!N:N,MATCH($A:$A&amp;"-"&amp;$G:$G&amp;"-"&amp;$E:$E&amp;"-"&amp;$F:$F,'IGT Calculation_2ndHalf'!A:A,0))</f>
        <v>0</v>
      </c>
      <c r="N71" s="31">
        <f>INDEX('IGT Calculation_2ndHalf'!O:O,MATCH($A:$A&amp;"-"&amp;$G:$G&amp;"-"&amp;$E:$E&amp;"-"&amp;$F:$F,'IGT Calculation_2ndHalf'!A:A,0))</f>
        <v>0</v>
      </c>
      <c r="O71" s="31">
        <f t="shared" si="8"/>
        <v>0</v>
      </c>
      <c r="P71" s="31">
        <f t="shared" si="9"/>
        <v>0</v>
      </c>
    </row>
    <row r="72" spans="1:16" x14ac:dyDescent="0.25">
      <c r="A72" s="4" t="s">
        <v>110</v>
      </c>
      <c r="B72" t="s">
        <v>21</v>
      </c>
      <c r="C72" s="28">
        <v>53653019.258535132</v>
      </c>
      <c r="D72" t="s">
        <v>21</v>
      </c>
      <c r="E72" t="s">
        <v>9</v>
      </c>
      <c r="F72" t="s">
        <v>6</v>
      </c>
      <c r="G72" t="s">
        <v>123</v>
      </c>
      <c r="H72" s="30">
        <f>_xlfn.IFS(F72="STAR Kids",INDEX('ATLIS Percentages'!D:D,MATCH($G:$G&amp;" "&amp;$E:$E,'ATLIS Percentages'!$A:$A,0)),
F72="STAR+PLUS",INDEX('ATLIS Percentages'!E:E,MATCH($G:$G&amp;" "&amp;$E:$E,'ATLIS Percentages'!$A:$A,0)),
F72="STAR",INDEX('ATLIS Percentages'!F:F,MATCH($G:$G&amp;" "&amp;$E:$E,'ATLIS Percentages'!$A:$A,0)))</f>
        <v>0</v>
      </c>
      <c r="I72" s="31">
        <f t="shared" si="6"/>
        <v>0</v>
      </c>
      <c r="J72" s="31">
        <f t="shared" si="7"/>
        <v>0</v>
      </c>
      <c r="K72" s="31">
        <f>INDEX('IGT Calculation_1stHalf'!J:J,MATCH($A:$A&amp;"-"&amp;$G:$G&amp;"-"&amp;$E:$E&amp;"-"&amp;$F:$F,'IGT Calculation_1stHalf'!A:A,0))</f>
        <v>0</v>
      </c>
      <c r="L72" s="31">
        <f>INDEX('IGT Calculation_1stHalf'!K:K,MATCH(A:A&amp;"-"&amp;G:G&amp;"-"&amp;E:E&amp;"-"&amp;F:F,'IGT Calculation_1stHalf'!A:A,0))</f>
        <v>0</v>
      </c>
      <c r="M72" s="31">
        <f>INDEX('IGT Calculation_2ndHalf'!N:N,MATCH($A:$A&amp;"-"&amp;$G:$G&amp;"-"&amp;$E:$E&amp;"-"&amp;$F:$F,'IGT Calculation_2ndHalf'!A:A,0))</f>
        <v>0</v>
      </c>
      <c r="N72" s="31">
        <f>INDEX('IGT Calculation_2ndHalf'!O:O,MATCH($A:$A&amp;"-"&amp;$G:$G&amp;"-"&amp;$E:$E&amp;"-"&amp;$F:$F,'IGT Calculation_2ndHalf'!A:A,0))</f>
        <v>0</v>
      </c>
      <c r="O72" s="31">
        <f t="shared" si="8"/>
        <v>0</v>
      </c>
      <c r="P72" s="31">
        <f t="shared" si="9"/>
        <v>0</v>
      </c>
    </row>
    <row r="73" spans="1:16" x14ac:dyDescent="0.25">
      <c r="A73" s="4" t="s">
        <v>47</v>
      </c>
      <c r="B73" t="s">
        <v>48</v>
      </c>
      <c r="C73" s="28">
        <v>100624354.50397904</v>
      </c>
      <c r="D73" t="s">
        <v>48</v>
      </c>
      <c r="E73" t="s">
        <v>18</v>
      </c>
      <c r="F73" t="s">
        <v>6</v>
      </c>
      <c r="G73" t="s">
        <v>123</v>
      </c>
      <c r="H73" s="30">
        <f>_xlfn.IFS(F73="STAR Kids",INDEX('ATLIS Percentages'!D:D,MATCH($G:$G&amp;" "&amp;$E:$E,'ATLIS Percentages'!$A:$A,0)),
F73="STAR+PLUS",INDEX('ATLIS Percentages'!E:E,MATCH($G:$G&amp;" "&amp;$E:$E,'ATLIS Percentages'!$A:$A,0)),
F73="STAR",INDEX('ATLIS Percentages'!F:F,MATCH($G:$G&amp;" "&amp;$E:$E,'ATLIS Percentages'!$A:$A,0)))</f>
        <v>0</v>
      </c>
      <c r="I73" s="31">
        <f t="shared" si="6"/>
        <v>0</v>
      </c>
      <c r="J73" s="31">
        <f t="shared" si="7"/>
        <v>0</v>
      </c>
      <c r="K73" s="31">
        <f>INDEX('IGT Calculation_1stHalf'!J:J,MATCH($A:$A&amp;"-"&amp;$G:$G&amp;"-"&amp;$E:$E&amp;"-"&amp;$F:$F,'IGT Calculation_1stHalf'!A:A,0))</f>
        <v>0</v>
      </c>
      <c r="L73" s="31">
        <f>INDEX('IGT Calculation_1stHalf'!K:K,MATCH(A:A&amp;"-"&amp;G:G&amp;"-"&amp;E:E&amp;"-"&amp;F:F,'IGT Calculation_1stHalf'!A:A,0))</f>
        <v>0</v>
      </c>
      <c r="M73" s="31">
        <f>INDEX('IGT Calculation_2ndHalf'!N:N,MATCH($A:$A&amp;"-"&amp;$G:$G&amp;"-"&amp;$E:$E&amp;"-"&amp;$F:$F,'IGT Calculation_2ndHalf'!A:A,0))</f>
        <v>0</v>
      </c>
      <c r="N73" s="31">
        <f>INDEX('IGT Calculation_2ndHalf'!O:O,MATCH($A:$A&amp;"-"&amp;$G:$G&amp;"-"&amp;$E:$E&amp;"-"&amp;$F:$F,'IGT Calculation_2ndHalf'!A:A,0))</f>
        <v>0</v>
      </c>
      <c r="O73" s="31">
        <f t="shared" si="8"/>
        <v>0</v>
      </c>
      <c r="P73" s="31">
        <f t="shared" si="9"/>
        <v>0</v>
      </c>
    </row>
    <row r="74" spans="1:16" x14ac:dyDescent="0.25">
      <c r="A74" s="4" t="s">
        <v>60</v>
      </c>
      <c r="B74" t="s">
        <v>48</v>
      </c>
      <c r="C74" s="28">
        <v>104790521.86354537</v>
      </c>
      <c r="D74" t="s">
        <v>48</v>
      </c>
      <c r="E74" t="s">
        <v>41</v>
      </c>
      <c r="F74" t="s">
        <v>6</v>
      </c>
      <c r="G74" t="s">
        <v>123</v>
      </c>
      <c r="H74" s="30">
        <f>_xlfn.IFS(F74="STAR Kids",INDEX('ATLIS Percentages'!D:D,MATCH($G:$G&amp;" "&amp;$E:$E,'ATLIS Percentages'!$A:$A,0)),
F74="STAR+PLUS",INDEX('ATLIS Percentages'!E:E,MATCH($G:$G&amp;" "&amp;$E:$E,'ATLIS Percentages'!$A:$A,0)),
F74="STAR",INDEX('ATLIS Percentages'!F:F,MATCH($G:$G&amp;" "&amp;$E:$E,'ATLIS Percentages'!$A:$A,0)))</f>
        <v>0</v>
      </c>
      <c r="I74" s="31">
        <f t="shared" si="6"/>
        <v>0</v>
      </c>
      <c r="J74" s="31">
        <f t="shared" si="7"/>
        <v>0</v>
      </c>
      <c r="K74" s="31">
        <f>INDEX('IGT Calculation_1stHalf'!J:J,MATCH($A:$A&amp;"-"&amp;$G:$G&amp;"-"&amp;$E:$E&amp;"-"&amp;$F:$F,'IGT Calculation_1stHalf'!A:A,0))</f>
        <v>0</v>
      </c>
      <c r="L74" s="31">
        <f>INDEX('IGT Calculation_1stHalf'!K:K,MATCH(A:A&amp;"-"&amp;G:G&amp;"-"&amp;E:E&amp;"-"&amp;F:F,'IGT Calculation_1stHalf'!A:A,0))</f>
        <v>0</v>
      </c>
      <c r="M74" s="31">
        <f>INDEX('IGT Calculation_2ndHalf'!N:N,MATCH($A:$A&amp;"-"&amp;$G:$G&amp;"-"&amp;$E:$E&amp;"-"&amp;$F:$F,'IGT Calculation_2ndHalf'!A:A,0))</f>
        <v>0</v>
      </c>
      <c r="N74" s="31">
        <f>INDEX('IGT Calculation_2ndHalf'!O:O,MATCH($A:$A&amp;"-"&amp;$G:$G&amp;"-"&amp;$E:$E&amp;"-"&amp;$F:$F,'IGT Calculation_2ndHalf'!A:A,0))</f>
        <v>0</v>
      </c>
      <c r="O74" s="31">
        <f t="shared" si="8"/>
        <v>0</v>
      </c>
      <c r="P74" s="31">
        <f t="shared" si="9"/>
        <v>0</v>
      </c>
    </row>
    <row r="75" spans="1:16" x14ac:dyDescent="0.25">
      <c r="A75" s="4" t="s">
        <v>109</v>
      </c>
      <c r="B75" t="s">
        <v>61</v>
      </c>
      <c r="C75" s="28">
        <v>188516141.92771935</v>
      </c>
      <c r="D75" t="s">
        <v>61</v>
      </c>
      <c r="E75" t="s">
        <v>22</v>
      </c>
      <c r="F75" t="s">
        <v>6</v>
      </c>
      <c r="G75" t="s">
        <v>123</v>
      </c>
      <c r="H75" s="30">
        <f>_xlfn.IFS(F75="STAR Kids",INDEX('ATLIS Percentages'!D:D,MATCH($G:$G&amp;" "&amp;$E:$E,'ATLIS Percentages'!$A:$A,0)),
F75="STAR+PLUS",INDEX('ATLIS Percentages'!E:E,MATCH($G:$G&amp;" "&amp;$E:$E,'ATLIS Percentages'!$A:$A,0)),
F75="STAR",INDEX('ATLIS Percentages'!F:F,MATCH($G:$G&amp;" "&amp;$E:$E,'ATLIS Percentages'!$A:$A,0)))</f>
        <v>0</v>
      </c>
      <c r="I75" s="31">
        <f t="shared" si="6"/>
        <v>0</v>
      </c>
      <c r="J75" s="31">
        <f t="shared" si="7"/>
        <v>0</v>
      </c>
      <c r="K75" s="31">
        <f>INDEX('IGT Calculation_1stHalf'!J:J,MATCH($A:$A&amp;"-"&amp;$G:$G&amp;"-"&amp;$E:$E&amp;"-"&amp;$F:$F,'IGT Calculation_1stHalf'!A:A,0))</f>
        <v>0</v>
      </c>
      <c r="L75" s="31">
        <f>INDEX('IGT Calculation_1stHalf'!K:K,MATCH(A:A&amp;"-"&amp;G:G&amp;"-"&amp;E:E&amp;"-"&amp;F:F,'IGT Calculation_1stHalf'!A:A,0))</f>
        <v>0</v>
      </c>
      <c r="M75" s="31">
        <f>INDEX('IGT Calculation_2ndHalf'!N:N,MATCH($A:$A&amp;"-"&amp;$G:$G&amp;"-"&amp;$E:$E&amp;"-"&amp;$F:$F,'IGT Calculation_2ndHalf'!A:A,0))</f>
        <v>0</v>
      </c>
      <c r="N75" s="31">
        <f>INDEX('IGT Calculation_2ndHalf'!O:O,MATCH($A:$A&amp;"-"&amp;$G:$G&amp;"-"&amp;$E:$E&amp;"-"&amp;$F:$F,'IGT Calculation_2ndHalf'!A:A,0))</f>
        <v>0</v>
      </c>
      <c r="O75" s="31">
        <f t="shared" si="8"/>
        <v>0</v>
      </c>
      <c r="P75" s="31">
        <f t="shared" si="9"/>
        <v>0</v>
      </c>
    </row>
    <row r="76" spans="1:16" x14ac:dyDescent="0.25">
      <c r="A76" s="4" t="s">
        <v>59</v>
      </c>
      <c r="B76" t="s">
        <v>46</v>
      </c>
      <c r="C76" s="28">
        <v>234761125.74403334</v>
      </c>
      <c r="D76" t="s">
        <v>46</v>
      </c>
      <c r="E76" t="s">
        <v>39</v>
      </c>
      <c r="F76" t="s">
        <v>6</v>
      </c>
      <c r="G76" t="s">
        <v>123</v>
      </c>
      <c r="H76" s="30">
        <f>_xlfn.IFS(F76="STAR Kids",INDEX('ATLIS Percentages'!D:D,MATCH($G:$G&amp;" "&amp;$E:$E,'ATLIS Percentages'!$A:$A,0)),
F76="STAR+PLUS",INDEX('ATLIS Percentages'!E:E,MATCH($G:$G&amp;" "&amp;$E:$E,'ATLIS Percentages'!$A:$A,0)),
F76="STAR",INDEX('ATLIS Percentages'!F:F,MATCH($G:$G&amp;" "&amp;$E:$E,'ATLIS Percentages'!$A:$A,0)))</f>
        <v>0</v>
      </c>
      <c r="I76" s="31">
        <f t="shared" si="6"/>
        <v>0</v>
      </c>
      <c r="J76" s="31">
        <f t="shared" si="7"/>
        <v>0</v>
      </c>
      <c r="K76" s="31">
        <f>INDEX('IGT Calculation_1stHalf'!J:J,MATCH($A:$A&amp;"-"&amp;$G:$G&amp;"-"&amp;$E:$E&amp;"-"&amp;$F:$F,'IGT Calculation_1stHalf'!A:A,0))</f>
        <v>0</v>
      </c>
      <c r="L76" s="31">
        <f>INDEX('IGT Calculation_1stHalf'!K:K,MATCH(A:A&amp;"-"&amp;G:G&amp;"-"&amp;E:E&amp;"-"&amp;F:F,'IGT Calculation_1stHalf'!A:A,0))</f>
        <v>0</v>
      </c>
      <c r="M76" s="31">
        <f>INDEX('IGT Calculation_2ndHalf'!N:N,MATCH($A:$A&amp;"-"&amp;$G:$G&amp;"-"&amp;$E:$E&amp;"-"&amp;$F:$F,'IGT Calculation_2ndHalf'!A:A,0))</f>
        <v>0</v>
      </c>
      <c r="N76" s="31">
        <f>INDEX('IGT Calculation_2ndHalf'!O:O,MATCH($A:$A&amp;"-"&amp;$G:$G&amp;"-"&amp;$E:$E&amp;"-"&amp;$F:$F,'IGT Calculation_2ndHalf'!A:A,0))</f>
        <v>0</v>
      </c>
      <c r="O76" s="31">
        <f t="shared" si="8"/>
        <v>0</v>
      </c>
      <c r="P76" s="31">
        <f t="shared" si="9"/>
        <v>0</v>
      </c>
    </row>
    <row r="77" spans="1:16" x14ac:dyDescent="0.25">
      <c r="A77" s="4" t="s">
        <v>91</v>
      </c>
      <c r="B77" t="s">
        <v>33</v>
      </c>
      <c r="C77" s="28">
        <v>136963565.03438124</v>
      </c>
      <c r="D77" t="s">
        <v>33</v>
      </c>
      <c r="E77" t="s">
        <v>66</v>
      </c>
      <c r="F77" t="s">
        <v>6</v>
      </c>
      <c r="G77" t="s">
        <v>123</v>
      </c>
      <c r="H77" s="30">
        <f>_xlfn.IFS(F77="STAR Kids",INDEX('ATLIS Percentages'!D:D,MATCH($G:$G&amp;" "&amp;$E:$E,'ATLIS Percentages'!$A:$A,0)),
F77="STAR+PLUS",INDEX('ATLIS Percentages'!E:E,MATCH($G:$G&amp;" "&amp;$E:$E,'ATLIS Percentages'!$A:$A,0)),
F77="STAR",INDEX('ATLIS Percentages'!F:F,MATCH($G:$G&amp;" "&amp;$E:$E,'ATLIS Percentages'!$A:$A,0)))</f>
        <v>0</v>
      </c>
      <c r="I77" s="31">
        <f t="shared" si="6"/>
        <v>0</v>
      </c>
      <c r="J77" s="31">
        <f t="shared" si="7"/>
        <v>0</v>
      </c>
      <c r="K77" s="31">
        <f>INDEX('IGT Calculation_1stHalf'!J:J,MATCH($A:$A&amp;"-"&amp;$G:$G&amp;"-"&amp;$E:$E&amp;"-"&amp;$F:$F,'IGT Calculation_1stHalf'!A:A,0))</f>
        <v>0</v>
      </c>
      <c r="L77" s="31">
        <f>INDEX('IGT Calculation_1stHalf'!K:K,MATCH(A:A&amp;"-"&amp;G:G&amp;"-"&amp;E:E&amp;"-"&amp;F:F,'IGT Calculation_1stHalf'!A:A,0))</f>
        <v>0</v>
      </c>
      <c r="M77" s="31">
        <f>INDEX('IGT Calculation_2ndHalf'!N:N,MATCH($A:$A&amp;"-"&amp;$G:$G&amp;"-"&amp;$E:$E&amp;"-"&amp;$F:$F,'IGT Calculation_2ndHalf'!A:A,0))</f>
        <v>0</v>
      </c>
      <c r="N77" s="31">
        <f>INDEX('IGT Calculation_2ndHalf'!O:O,MATCH($A:$A&amp;"-"&amp;$G:$G&amp;"-"&amp;$E:$E&amp;"-"&amp;$F:$F,'IGT Calculation_2ndHalf'!A:A,0))</f>
        <v>0</v>
      </c>
      <c r="O77" s="31">
        <f t="shared" si="8"/>
        <v>0</v>
      </c>
      <c r="P77" s="31">
        <f t="shared" si="9"/>
        <v>0</v>
      </c>
    </row>
    <row r="78" spans="1:16" x14ac:dyDescent="0.25">
      <c r="A78" s="4" t="s">
        <v>75</v>
      </c>
      <c r="B78" t="s">
        <v>33</v>
      </c>
      <c r="C78" s="28">
        <v>73858544.495218515</v>
      </c>
      <c r="D78" t="s">
        <v>33</v>
      </c>
      <c r="E78" t="s">
        <v>24</v>
      </c>
      <c r="F78" t="s">
        <v>6</v>
      </c>
      <c r="G78" t="s">
        <v>123</v>
      </c>
      <c r="H78" s="30">
        <f>_xlfn.IFS(F78="STAR Kids",INDEX('ATLIS Percentages'!D:D,MATCH($G:$G&amp;" "&amp;$E:$E,'ATLIS Percentages'!$A:$A,0)),
F78="STAR+PLUS",INDEX('ATLIS Percentages'!E:E,MATCH($G:$G&amp;" "&amp;$E:$E,'ATLIS Percentages'!$A:$A,0)),
F78="STAR",INDEX('ATLIS Percentages'!F:F,MATCH($G:$G&amp;" "&amp;$E:$E,'ATLIS Percentages'!$A:$A,0)))</f>
        <v>0</v>
      </c>
      <c r="I78" s="31">
        <f t="shared" si="6"/>
        <v>0</v>
      </c>
      <c r="J78" s="31">
        <f t="shared" si="7"/>
        <v>0</v>
      </c>
      <c r="K78" s="31">
        <f>INDEX('IGT Calculation_1stHalf'!J:J,MATCH($A:$A&amp;"-"&amp;$G:$G&amp;"-"&amp;$E:$E&amp;"-"&amp;$F:$F,'IGT Calculation_1stHalf'!A:A,0))</f>
        <v>0</v>
      </c>
      <c r="L78" s="31">
        <f>INDEX('IGT Calculation_1stHalf'!K:K,MATCH(A:A&amp;"-"&amp;G:G&amp;"-"&amp;E:E&amp;"-"&amp;F:F,'IGT Calculation_1stHalf'!A:A,0))</f>
        <v>0</v>
      </c>
      <c r="M78" s="31">
        <f>INDEX('IGT Calculation_2ndHalf'!N:N,MATCH($A:$A&amp;"-"&amp;$G:$G&amp;"-"&amp;$E:$E&amp;"-"&amp;$F:$F,'IGT Calculation_2ndHalf'!A:A,0))</f>
        <v>0</v>
      </c>
      <c r="N78" s="31">
        <f>INDEX('IGT Calculation_2ndHalf'!O:O,MATCH($A:$A&amp;"-"&amp;$G:$G&amp;"-"&amp;$E:$E&amp;"-"&amp;$F:$F,'IGT Calculation_2ndHalf'!A:A,0))</f>
        <v>0</v>
      </c>
      <c r="O78" s="31">
        <f t="shared" si="8"/>
        <v>0</v>
      </c>
      <c r="P78" s="31">
        <f t="shared" si="9"/>
        <v>0</v>
      </c>
    </row>
    <row r="79" spans="1:16" x14ac:dyDescent="0.25">
      <c r="A79" s="4" t="s">
        <v>54</v>
      </c>
      <c r="B79" t="s">
        <v>8</v>
      </c>
      <c r="C79" s="28">
        <v>169444233.07254654</v>
      </c>
      <c r="D79" t="s">
        <v>8</v>
      </c>
      <c r="E79" t="s">
        <v>22</v>
      </c>
      <c r="F79" t="s">
        <v>6</v>
      </c>
      <c r="G79" t="s">
        <v>123</v>
      </c>
      <c r="H79" s="30">
        <f>_xlfn.IFS(F79="STAR Kids",INDEX('ATLIS Percentages'!D:D,MATCH($G:$G&amp;" "&amp;$E:$E,'ATLIS Percentages'!$A:$A,0)),
F79="STAR+PLUS",INDEX('ATLIS Percentages'!E:E,MATCH($G:$G&amp;" "&amp;$E:$E,'ATLIS Percentages'!$A:$A,0)),
F79="STAR",INDEX('ATLIS Percentages'!F:F,MATCH($G:$G&amp;" "&amp;$E:$E,'ATLIS Percentages'!$A:$A,0)))</f>
        <v>0</v>
      </c>
      <c r="I79" s="31">
        <f t="shared" si="6"/>
        <v>0</v>
      </c>
      <c r="J79" s="31">
        <f t="shared" si="7"/>
        <v>0</v>
      </c>
      <c r="K79" s="31">
        <f>INDEX('IGT Calculation_1stHalf'!J:J,MATCH($A:$A&amp;"-"&amp;$G:$G&amp;"-"&amp;$E:$E&amp;"-"&amp;$F:$F,'IGT Calculation_1stHalf'!A:A,0))</f>
        <v>0</v>
      </c>
      <c r="L79" s="31">
        <f>INDEX('IGT Calculation_1stHalf'!K:K,MATCH(A:A&amp;"-"&amp;G:G&amp;"-"&amp;E:E&amp;"-"&amp;F:F,'IGT Calculation_1stHalf'!A:A,0))</f>
        <v>0</v>
      </c>
      <c r="M79" s="31">
        <f>INDEX('IGT Calculation_2ndHalf'!N:N,MATCH($A:$A&amp;"-"&amp;$G:$G&amp;"-"&amp;$E:$E&amp;"-"&amp;$F:$F,'IGT Calculation_2ndHalf'!A:A,0))</f>
        <v>0</v>
      </c>
      <c r="N79" s="31">
        <f>INDEX('IGT Calculation_2ndHalf'!O:O,MATCH($A:$A&amp;"-"&amp;$G:$G&amp;"-"&amp;$E:$E&amp;"-"&amp;$F:$F,'IGT Calculation_2ndHalf'!A:A,0))</f>
        <v>0</v>
      </c>
      <c r="O79" s="31">
        <f t="shared" si="8"/>
        <v>0</v>
      </c>
      <c r="P79" s="31">
        <f t="shared" si="9"/>
        <v>0</v>
      </c>
    </row>
    <row r="80" spans="1:16" x14ac:dyDescent="0.25">
      <c r="A80" s="4" t="s">
        <v>102</v>
      </c>
      <c r="B80" t="s">
        <v>8</v>
      </c>
      <c r="C80" s="28">
        <v>77952190.696982846</v>
      </c>
      <c r="D80" t="s">
        <v>8</v>
      </c>
      <c r="E80" t="s">
        <v>45</v>
      </c>
      <c r="F80" t="s">
        <v>6</v>
      </c>
      <c r="G80" t="s">
        <v>123</v>
      </c>
      <c r="H80" s="30">
        <f>_xlfn.IFS(F80="STAR Kids",INDEX('ATLIS Percentages'!D:D,MATCH($G:$G&amp;" "&amp;$E:$E,'ATLIS Percentages'!$A:$A,0)),
F80="STAR+PLUS",INDEX('ATLIS Percentages'!E:E,MATCH($G:$G&amp;" "&amp;$E:$E,'ATLIS Percentages'!$A:$A,0)),
F80="STAR",INDEX('ATLIS Percentages'!F:F,MATCH($G:$G&amp;" "&amp;$E:$E,'ATLIS Percentages'!$A:$A,0)))</f>
        <v>0</v>
      </c>
      <c r="I80" s="31">
        <f t="shared" si="6"/>
        <v>0</v>
      </c>
      <c r="J80" s="31">
        <f t="shared" si="7"/>
        <v>0</v>
      </c>
      <c r="K80" s="31">
        <f>INDEX('IGT Calculation_1stHalf'!J:J,MATCH($A:$A&amp;"-"&amp;$G:$G&amp;"-"&amp;$E:$E&amp;"-"&amp;$F:$F,'IGT Calculation_1stHalf'!A:A,0))</f>
        <v>0</v>
      </c>
      <c r="L80" s="31">
        <f>INDEX('IGT Calculation_1stHalf'!K:K,MATCH(A:A&amp;"-"&amp;G:G&amp;"-"&amp;E:E&amp;"-"&amp;F:F,'IGT Calculation_1stHalf'!A:A,0))</f>
        <v>0</v>
      </c>
      <c r="M80" s="31">
        <f>INDEX('IGT Calculation_2ndHalf'!N:N,MATCH($A:$A&amp;"-"&amp;$G:$G&amp;"-"&amp;$E:$E&amp;"-"&amp;$F:$F,'IGT Calculation_2ndHalf'!A:A,0))</f>
        <v>0</v>
      </c>
      <c r="N80" s="31">
        <f>INDEX('IGT Calculation_2ndHalf'!O:O,MATCH($A:$A&amp;"-"&amp;$G:$G&amp;"-"&amp;$E:$E&amp;"-"&amp;$F:$F,'IGT Calculation_2ndHalf'!A:A,0))</f>
        <v>0</v>
      </c>
      <c r="O80" s="31">
        <f t="shared" si="8"/>
        <v>0</v>
      </c>
      <c r="P80" s="31">
        <f t="shared" si="9"/>
        <v>0</v>
      </c>
    </row>
    <row r="81" spans="1:16" x14ac:dyDescent="0.25">
      <c r="A81" s="4" t="s">
        <v>71</v>
      </c>
      <c r="B81" t="s">
        <v>8</v>
      </c>
      <c r="C81" s="28">
        <v>254863119.16910213</v>
      </c>
      <c r="D81" t="s">
        <v>8</v>
      </c>
      <c r="E81" t="s">
        <v>66</v>
      </c>
      <c r="F81" t="s">
        <v>6</v>
      </c>
      <c r="G81" t="s">
        <v>123</v>
      </c>
      <c r="H81" s="30">
        <f>_xlfn.IFS(F81="STAR Kids",INDEX('ATLIS Percentages'!D:D,MATCH($G:$G&amp;" "&amp;$E:$E,'ATLIS Percentages'!$A:$A,0)),
F81="STAR+PLUS",INDEX('ATLIS Percentages'!E:E,MATCH($G:$G&amp;" "&amp;$E:$E,'ATLIS Percentages'!$A:$A,0)),
F81="STAR",INDEX('ATLIS Percentages'!F:F,MATCH($G:$G&amp;" "&amp;$E:$E,'ATLIS Percentages'!$A:$A,0)))</f>
        <v>0</v>
      </c>
      <c r="I81" s="31">
        <f t="shared" si="6"/>
        <v>0</v>
      </c>
      <c r="J81" s="31">
        <f t="shared" si="7"/>
        <v>0</v>
      </c>
      <c r="K81" s="31">
        <f>INDEX('IGT Calculation_1stHalf'!J:J,MATCH($A:$A&amp;"-"&amp;$G:$G&amp;"-"&amp;$E:$E&amp;"-"&amp;$F:$F,'IGT Calculation_1stHalf'!A:A,0))</f>
        <v>0</v>
      </c>
      <c r="L81" s="31">
        <f>INDEX('IGT Calculation_1stHalf'!K:K,MATCH(A:A&amp;"-"&amp;G:G&amp;"-"&amp;E:E&amp;"-"&amp;F:F,'IGT Calculation_1stHalf'!A:A,0))</f>
        <v>0</v>
      </c>
      <c r="M81" s="31">
        <f>INDEX('IGT Calculation_2ndHalf'!N:N,MATCH($A:$A&amp;"-"&amp;$G:$G&amp;"-"&amp;$E:$E&amp;"-"&amp;$F:$F,'IGT Calculation_2ndHalf'!A:A,0))</f>
        <v>0</v>
      </c>
      <c r="N81" s="31">
        <f>INDEX('IGT Calculation_2ndHalf'!O:O,MATCH($A:$A&amp;"-"&amp;$G:$G&amp;"-"&amp;$E:$E&amp;"-"&amp;$F:$F,'IGT Calculation_2ndHalf'!A:A,0))</f>
        <v>0</v>
      </c>
      <c r="O81" s="31">
        <f t="shared" si="8"/>
        <v>0</v>
      </c>
      <c r="P81" s="31">
        <f t="shared" si="9"/>
        <v>0</v>
      </c>
    </row>
    <row r="82" spans="1:16" x14ac:dyDescent="0.25">
      <c r="A82" s="4" t="s">
        <v>107</v>
      </c>
      <c r="B82" t="s">
        <v>8</v>
      </c>
      <c r="C82" s="28">
        <v>40984521.27408462</v>
      </c>
      <c r="D82" t="s">
        <v>8</v>
      </c>
      <c r="E82" t="s">
        <v>58</v>
      </c>
      <c r="F82" t="s">
        <v>6</v>
      </c>
      <c r="G82" t="s">
        <v>123</v>
      </c>
      <c r="H82" s="30">
        <f>_xlfn.IFS(F82="STAR Kids",INDEX('ATLIS Percentages'!D:D,MATCH($G:$G&amp;" "&amp;$E:$E,'ATLIS Percentages'!$A:$A,0)),
F82="STAR+PLUS",INDEX('ATLIS Percentages'!E:E,MATCH($G:$G&amp;" "&amp;$E:$E,'ATLIS Percentages'!$A:$A,0)),
F82="STAR",INDEX('ATLIS Percentages'!F:F,MATCH($G:$G&amp;" "&amp;$E:$E,'ATLIS Percentages'!$A:$A,0)))</f>
        <v>0</v>
      </c>
      <c r="I82" s="31">
        <f t="shared" si="6"/>
        <v>0</v>
      </c>
      <c r="J82" s="31">
        <f t="shared" si="7"/>
        <v>0</v>
      </c>
      <c r="K82" s="31">
        <f>INDEX('IGT Calculation_1stHalf'!J:J,MATCH($A:$A&amp;"-"&amp;$G:$G&amp;"-"&amp;$E:$E&amp;"-"&amp;$F:$F,'IGT Calculation_1stHalf'!A:A,0))</f>
        <v>0</v>
      </c>
      <c r="L82" s="31">
        <f>INDEX('IGT Calculation_1stHalf'!K:K,MATCH(A:A&amp;"-"&amp;G:G&amp;"-"&amp;E:E&amp;"-"&amp;F:F,'IGT Calculation_1stHalf'!A:A,0))</f>
        <v>0</v>
      </c>
      <c r="M82" s="31">
        <f>INDEX('IGT Calculation_2ndHalf'!N:N,MATCH($A:$A&amp;"-"&amp;$G:$G&amp;"-"&amp;$E:$E&amp;"-"&amp;$F:$F,'IGT Calculation_2ndHalf'!A:A,0))</f>
        <v>0</v>
      </c>
      <c r="N82" s="31">
        <f>INDEX('IGT Calculation_2ndHalf'!O:O,MATCH($A:$A&amp;"-"&amp;$G:$G&amp;"-"&amp;$E:$E&amp;"-"&amp;$F:$F,'IGT Calculation_2ndHalf'!A:A,0))</f>
        <v>0</v>
      </c>
      <c r="O82" s="31">
        <f t="shared" si="8"/>
        <v>0</v>
      </c>
      <c r="P82" s="31">
        <f t="shared" si="9"/>
        <v>0</v>
      </c>
    </row>
    <row r="83" spans="1:16" x14ac:dyDescent="0.25">
      <c r="A83" s="4" t="s">
        <v>95</v>
      </c>
      <c r="B83" t="s">
        <v>8</v>
      </c>
      <c r="C83" s="28">
        <v>69582154.749757424</v>
      </c>
      <c r="D83" t="s">
        <v>8</v>
      </c>
      <c r="E83" t="s">
        <v>9</v>
      </c>
      <c r="F83" t="s">
        <v>6</v>
      </c>
      <c r="G83" t="s">
        <v>123</v>
      </c>
      <c r="H83" s="30">
        <f>_xlfn.IFS(F83="STAR Kids",INDEX('ATLIS Percentages'!D:D,MATCH($G:$G&amp;" "&amp;$E:$E,'ATLIS Percentages'!$A:$A,0)),
F83="STAR+PLUS",INDEX('ATLIS Percentages'!E:E,MATCH($G:$G&amp;" "&amp;$E:$E,'ATLIS Percentages'!$A:$A,0)),
F83="STAR",INDEX('ATLIS Percentages'!F:F,MATCH($G:$G&amp;" "&amp;$E:$E,'ATLIS Percentages'!$A:$A,0)))</f>
        <v>0</v>
      </c>
      <c r="I83" s="31">
        <f t="shared" si="6"/>
        <v>0</v>
      </c>
      <c r="J83" s="31">
        <f t="shared" si="7"/>
        <v>0</v>
      </c>
      <c r="K83" s="31">
        <f>INDEX('IGT Calculation_1stHalf'!J:J,MATCH($A:$A&amp;"-"&amp;$G:$G&amp;"-"&amp;$E:$E&amp;"-"&amp;$F:$F,'IGT Calculation_1stHalf'!A:A,0))</f>
        <v>0</v>
      </c>
      <c r="L83" s="31">
        <f>INDEX('IGT Calculation_1stHalf'!K:K,MATCH(A:A&amp;"-"&amp;G:G&amp;"-"&amp;E:E&amp;"-"&amp;F:F,'IGT Calculation_1stHalf'!A:A,0))</f>
        <v>0</v>
      </c>
      <c r="M83" s="31">
        <f>INDEX('IGT Calculation_2ndHalf'!N:N,MATCH($A:$A&amp;"-"&amp;$G:$G&amp;"-"&amp;$E:$E&amp;"-"&amp;$F:$F,'IGT Calculation_2ndHalf'!A:A,0))</f>
        <v>0</v>
      </c>
      <c r="N83" s="31">
        <f>INDEX('IGT Calculation_2ndHalf'!O:O,MATCH($A:$A&amp;"-"&amp;$G:$G&amp;"-"&amp;$E:$E&amp;"-"&amp;$F:$F,'IGT Calculation_2ndHalf'!A:A,0))</f>
        <v>0</v>
      </c>
      <c r="O83" s="31">
        <f t="shared" si="8"/>
        <v>0</v>
      </c>
      <c r="P83" s="31">
        <f t="shared" si="9"/>
        <v>0</v>
      </c>
    </row>
    <row r="84" spans="1:16" x14ac:dyDescent="0.25">
      <c r="A84" s="4" t="s">
        <v>40</v>
      </c>
      <c r="B84" t="s">
        <v>8</v>
      </c>
      <c r="C84" s="28">
        <v>68409581.915010944</v>
      </c>
      <c r="D84" t="s">
        <v>8</v>
      </c>
      <c r="E84" t="s">
        <v>41</v>
      </c>
      <c r="F84" t="s">
        <v>6</v>
      </c>
      <c r="G84" t="s">
        <v>123</v>
      </c>
      <c r="H84" s="30">
        <f>_xlfn.IFS(F84="STAR Kids",INDEX('ATLIS Percentages'!D:D,MATCH($G:$G&amp;" "&amp;$E:$E,'ATLIS Percentages'!$A:$A,0)),
F84="STAR+PLUS",INDEX('ATLIS Percentages'!E:E,MATCH($G:$G&amp;" "&amp;$E:$E,'ATLIS Percentages'!$A:$A,0)),
F84="STAR",INDEX('ATLIS Percentages'!F:F,MATCH($G:$G&amp;" "&amp;$E:$E,'ATLIS Percentages'!$A:$A,0)))</f>
        <v>0</v>
      </c>
      <c r="I84" s="31">
        <f t="shared" si="6"/>
        <v>0</v>
      </c>
      <c r="J84" s="31">
        <f t="shared" si="7"/>
        <v>0</v>
      </c>
      <c r="K84" s="31">
        <f>INDEX('IGT Calculation_1stHalf'!J:J,MATCH($A:$A&amp;"-"&amp;$G:$G&amp;"-"&amp;$E:$E&amp;"-"&amp;$F:$F,'IGT Calculation_1stHalf'!A:A,0))</f>
        <v>0</v>
      </c>
      <c r="L84" s="31">
        <f>INDEX('IGT Calculation_1stHalf'!K:K,MATCH(A:A&amp;"-"&amp;G:G&amp;"-"&amp;E:E&amp;"-"&amp;F:F,'IGT Calculation_1stHalf'!A:A,0))</f>
        <v>0</v>
      </c>
      <c r="M84" s="31">
        <f>INDEX('IGT Calculation_2ndHalf'!N:N,MATCH($A:$A&amp;"-"&amp;$G:$G&amp;"-"&amp;$E:$E&amp;"-"&amp;$F:$F,'IGT Calculation_2ndHalf'!A:A,0))</f>
        <v>0</v>
      </c>
      <c r="N84" s="31">
        <f>INDEX('IGT Calculation_2ndHalf'!O:O,MATCH($A:$A&amp;"-"&amp;$G:$G&amp;"-"&amp;$E:$E&amp;"-"&amp;$F:$F,'IGT Calculation_2ndHalf'!A:A,0))</f>
        <v>0</v>
      </c>
      <c r="O84" s="31">
        <f t="shared" si="8"/>
        <v>0</v>
      </c>
      <c r="P84" s="31">
        <f t="shared" si="9"/>
        <v>0</v>
      </c>
    </row>
    <row r="85" spans="1:16" x14ac:dyDescent="0.25">
      <c r="A85" s="4" t="s">
        <v>72</v>
      </c>
      <c r="B85" t="s">
        <v>4</v>
      </c>
      <c r="C85" s="28">
        <v>571049319.58132482</v>
      </c>
      <c r="D85" t="s">
        <v>4</v>
      </c>
      <c r="E85" t="s">
        <v>13</v>
      </c>
      <c r="F85" t="s">
        <v>6</v>
      </c>
      <c r="G85" t="s">
        <v>123</v>
      </c>
      <c r="H85" s="30">
        <f>_xlfn.IFS(F85="STAR Kids",INDEX('ATLIS Percentages'!D:D,MATCH($G:$G&amp;" "&amp;$E:$E,'ATLIS Percentages'!$A:$A,0)),
F85="STAR+PLUS",INDEX('ATLIS Percentages'!E:E,MATCH($G:$G&amp;" "&amp;$E:$E,'ATLIS Percentages'!$A:$A,0)),
F85="STAR",INDEX('ATLIS Percentages'!F:F,MATCH($G:$G&amp;" "&amp;$E:$E,'ATLIS Percentages'!$A:$A,0)))</f>
        <v>0</v>
      </c>
      <c r="I85" s="31">
        <f t="shared" si="6"/>
        <v>0</v>
      </c>
      <c r="J85" s="31">
        <f t="shared" si="7"/>
        <v>0</v>
      </c>
      <c r="K85" s="31">
        <f>INDEX('IGT Calculation_1stHalf'!J:J,MATCH($A:$A&amp;"-"&amp;$G:$G&amp;"-"&amp;$E:$E&amp;"-"&amp;$F:$F,'IGT Calculation_1stHalf'!A:A,0))</f>
        <v>0</v>
      </c>
      <c r="L85" s="31">
        <f>INDEX('IGT Calculation_1stHalf'!K:K,MATCH(A:A&amp;"-"&amp;G:G&amp;"-"&amp;E:E&amp;"-"&amp;F:F,'IGT Calculation_1stHalf'!A:A,0))</f>
        <v>0</v>
      </c>
      <c r="M85" s="31">
        <f>INDEX('IGT Calculation_2ndHalf'!N:N,MATCH($A:$A&amp;"-"&amp;$G:$G&amp;"-"&amp;$E:$E&amp;"-"&amp;$F:$F,'IGT Calculation_2ndHalf'!A:A,0))</f>
        <v>0</v>
      </c>
      <c r="N85" s="31">
        <f>INDEX('IGT Calculation_2ndHalf'!O:O,MATCH($A:$A&amp;"-"&amp;$G:$G&amp;"-"&amp;$E:$E&amp;"-"&amp;$F:$F,'IGT Calculation_2ndHalf'!A:A,0))</f>
        <v>0</v>
      </c>
      <c r="O85" s="31">
        <f t="shared" si="8"/>
        <v>0</v>
      </c>
      <c r="P85" s="31">
        <f t="shared" si="9"/>
        <v>0</v>
      </c>
    </row>
    <row r="86" spans="1:16" x14ac:dyDescent="0.25">
      <c r="A86" s="4" t="s">
        <v>3</v>
      </c>
      <c r="B86" t="s">
        <v>4</v>
      </c>
      <c r="C86" s="28">
        <v>64540843.871408604</v>
      </c>
      <c r="D86" t="s">
        <v>4</v>
      </c>
      <c r="E86" t="s">
        <v>5</v>
      </c>
      <c r="F86" t="s">
        <v>6</v>
      </c>
      <c r="G86" t="s">
        <v>123</v>
      </c>
      <c r="H86" s="30">
        <f>_xlfn.IFS(F86="STAR Kids",INDEX('ATLIS Percentages'!D:D,MATCH($G:$G&amp;" "&amp;$E:$E,'ATLIS Percentages'!$A:$A,0)),
F86="STAR+PLUS",INDEX('ATLIS Percentages'!E:E,MATCH($G:$G&amp;" "&amp;$E:$E,'ATLIS Percentages'!$A:$A,0)),
F86="STAR",INDEX('ATLIS Percentages'!F:F,MATCH($G:$G&amp;" "&amp;$E:$E,'ATLIS Percentages'!$A:$A,0)))</f>
        <v>0</v>
      </c>
      <c r="I86" s="31">
        <f t="shared" si="6"/>
        <v>0</v>
      </c>
      <c r="J86" s="31">
        <f t="shared" si="7"/>
        <v>0</v>
      </c>
      <c r="K86" s="31">
        <f>INDEX('IGT Calculation_1stHalf'!J:J,MATCH($A:$A&amp;"-"&amp;$G:$G&amp;"-"&amp;$E:$E&amp;"-"&amp;$F:$F,'IGT Calculation_1stHalf'!A:A,0))</f>
        <v>0</v>
      </c>
      <c r="L86" s="31">
        <f>INDEX('IGT Calculation_1stHalf'!K:K,MATCH(A:A&amp;"-"&amp;G:G&amp;"-"&amp;E:E&amp;"-"&amp;F:F,'IGT Calculation_1stHalf'!A:A,0))</f>
        <v>0</v>
      </c>
      <c r="M86" s="31">
        <f>INDEX('IGT Calculation_2ndHalf'!N:N,MATCH($A:$A&amp;"-"&amp;$G:$G&amp;"-"&amp;$E:$E&amp;"-"&amp;$F:$F,'IGT Calculation_2ndHalf'!A:A,0))</f>
        <v>0</v>
      </c>
      <c r="N86" s="31">
        <f>INDEX('IGT Calculation_2ndHalf'!O:O,MATCH($A:$A&amp;"-"&amp;$G:$G&amp;"-"&amp;$E:$E&amp;"-"&amp;$F:$F,'IGT Calculation_2ndHalf'!A:A,0))</f>
        <v>0</v>
      </c>
      <c r="O86" s="31">
        <f t="shared" si="8"/>
        <v>0</v>
      </c>
      <c r="P86" s="31">
        <f t="shared" si="9"/>
        <v>0</v>
      </c>
    </row>
    <row r="87" spans="1:16" x14ac:dyDescent="0.25">
      <c r="A87" s="4" t="s">
        <v>92</v>
      </c>
      <c r="B87" t="s">
        <v>4</v>
      </c>
      <c r="C87" s="28">
        <v>160701895.05039209</v>
      </c>
      <c r="D87" t="s">
        <v>4</v>
      </c>
      <c r="E87" t="s">
        <v>50</v>
      </c>
      <c r="F87" t="s">
        <v>6</v>
      </c>
      <c r="G87" t="s">
        <v>123</v>
      </c>
      <c r="H87" s="30">
        <f>_xlfn.IFS(F87="STAR Kids",INDEX('ATLIS Percentages'!D:D,MATCH($G:$G&amp;" "&amp;$E:$E,'ATLIS Percentages'!$A:$A,0)),
F87="STAR+PLUS",INDEX('ATLIS Percentages'!E:E,MATCH($G:$G&amp;" "&amp;$E:$E,'ATLIS Percentages'!$A:$A,0)),
F87="STAR",INDEX('ATLIS Percentages'!F:F,MATCH($G:$G&amp;" "&amp;$E:$E,'ATLIS Percentages'!$A:$A,0)))</f>
        <v>0</v>
      </c>
      <c r="I87" s="31">
        <f t="shared" si="6"/>
        <v>0</v>
      </c>
      <c r="J87" s="31">
        <f t="shared" si="7"/>
        <v>0</v>
      </c>
      <c r="K87" s="31">
        <f>INDEX('IGT Calculation_1stHalf'!J:J,MATCH($A:$A&amp;"-"&amp;$G:$G&amp;"-"&amp;$E:$E&amp;"-"&amp;$F:$F,'IGT Calculation_1stHalf'!A:A,0))</f>
        <v>0</v>
      </c>
      <c r="L87" s="31">
        <f>INDEX('IGT Calculation_1stHalf'!K:K,MATCH(A:A&amp;"-"&amp;G:G&amp;"-"&amp;E:E&amp;"-"&amp;F:F,'IGT Calculation_1stHalf'!A:A,0))</f>
        <v>0</v>
      </c>
      <c r="M87" s="31">
        <f>INDEX('IGT Calculation_2ndHalf'!N:N,MATCH($A:$A&amp;"-"&amp;$G:$G&amp;"-"&amp;$E:$E&amp;"-"&amp;$F:$F,'IGT Calculation_2ndHalf'!A:A,0))</f>
        <v>0</v>
      </c>
      <c r="N87" s="31">
        <f>INDEX('IGT Calculation_2ndHalf'!O:O,MATCH($A:$A&amp;"-"&amp;$G:$G&amp;"-"&amp;$E:$E&amp;"-"&amp;$F:$F,'IGT Calculation_2ndHalf'!A:A,0))</f>
        <v>0</v>
      </c>
      <c r="O87" s="31">
        <f t="shared" si="8"/>
        <v>0</v>
      </c>
      <c r="P87" s="31">
        <f t="shared" si="9"/>
        <v>0</v>
      </c>
    </row>
    <row r="88" spans="1:16" x14ac:dyDescent="0.25">
      <c r="A88" s="4" t="s">
        <v>25</v>
      </c>
      <c r="B88" t="s">
        <v>12</v>
      </c>
      <c r="C88" s="28">
        <v>231893927.90982383</v>
      </c>
      <c r="D88" t="s">
        <v>12</v>
      </c>
      <c r="E88" t="s">
        <v>13</v>
      </c>
      <c r="F88" t="s">
        <v>6</v>
      </c>
      <c r="G88" t="s">
        <v>123</v>
      </c>
      <c r="H88" s="30">
        <f>_xlfn.IFS(F88="STAR Kids",INDEX('ATLIS Percentages'!D:D,MATCH($G:$G&amp;" "&amp;$E:$E,'ATLIS Percentages'!$A:$A,0)),
F88="STAR+PLUS",INDEX('ATLIS Percentages'!E:E,MATCH($G:$G&amp;" "&amp;$E:$E,'ATLIS Percentages'!$A:$A,0)),
F88="STAR",INDEX('ATLIS Percentages'!F:F,MATCH($G:$G&amp;" "&amp;$E:$E,'ATLIS Percentages'!$A:$A,0)))</f>
        <v>0</v>
      </c>
      <c r="I88" s="31">
        <f t="shared" si="6"/>
        <v>0</v>
      </c>
      <c r="J88" s="31">
        <f t="shared" si="7"/>
        <v>0</v>
      </c>
      <c r="K88" s="31">
        <f>INDEX('IGT Calculation_1stHalf'!J:J,MATCH($A:$A&amp;"-"&amp;$G:$G&amp;"-"&amp;$E:$E&amp;"-"&amp;$F:$F,'IGT Calculation_1stHalf'!A:A,0))</f>
        <v>0</v>
      </c>
      <c r="L88" s="31">
        <f>INDEX('IGT Calculation_1stHalf'!K:K,MATCH(A:A&amp;"-"&amp;G:G&amp;"-"&amp;E:E&amp;"-"&amp;F:F,'IGT Calculation_1stHalf'!A:A,0))</f>
        <v>0</v>
      </c>
      <c r="M88" s="31">
        <f>INDEX('IGT Calculation_2ndHalf'!N:N,MATCH($A:$A&amp;"-"&amp;$G:$G&amp;"-"&amp;$E:$E&amp;"-"&amp;$F:$F,'IGT Calculation_2ndHalf'!A:A,0))</f>
        <v>0</v>
      </c>
      <c r="N88" s="31">
        <f>INDEX('IGT Calculation_2ndHalf'!O:O,MATCH($A:$A&amp;"-"&amp;$G:$G&amp;"-"&amp;$E:$E&amp;"-"&amp;$F:$F,'IGT Calculation_2ndHalf'!A:A,0))</f>
        <v>0</v>
      </c>
      <c r="O88" s="31">
        <f t="shared" si="8"/>
        <v>0</v>
      </c>
      <c r="P88" s="31">
        <f t="shared" si="9"/>
        <v>0</v>
      </c>
    </row>
    <row r="89" spans="1:16" x14ac:dyDescent="0.25">
      <c r="A89" s="4" t="s">
        <v>104</v>
      </c>
      <c r="B89" t="s">
        <v>12</v>
      </c>
      <c r="C89" s="28">
        <v>96277653.133794054</v>
      </c>
      <c r="D89" t="s">
        <v>12</v>
      </c>
      <c r="E89" t="s">
        <v>66</v>
      </c>
      <c r="F89" t="s">
        <v>6</v>
      </c>
      <c r="G89" t="s">
        <v>123</v>
      </c>
      <c r="H89" s="30">
        <f>_xlfn.IFS(F89="STAR Kids",INDEX('ATLIS Percentages'!D:D,MATCH($G:$G&amp;" "&amp;$E:$E,'ATLIS Percentages'!$A:$A,0)),
F89="STAR+PLUS",INDEX('ATLIS Percentages'!E:E,MATCH($G:$G&amp;" "&amp;$E:$E,'ATLIS Percentages'!$A:$A,0)),
F89="STAR",INDEX('ATLIS Percentages'!F:F,MATCH($G:$G&amp;" "&amp;$E:$E,'ATLIS Percentages'!$A:$A,0)))</f>
        <v>0</v>
      </c>
      <c r="I89" s="31">
        <f t="shared" si="6"/>
        <v>0</v>
      </c>
      <c r="J89" s="31">
        <f t="shared" si="7"/>
        <v>0</v>
      </c>
      <c r="K89" s="31">
        <f>INDEX('IGT Calculation_1stHalf'!J:J,MATCH($A:$A&amp;"-"&amp;$G:$G&amp;"-"&amp;$E:$E&amp;"-"&amp;$F:$F,'IGT Calculation_1stHalf'!A:A,0))</f>
        <v>0</v>
      </c>
      <c r="L89" s="31">
        <f>INDEX('IGT Calculation_1stHalf'!K:K,MATCH(A:A&amp;"-"&amp;G:G&amp;"-"&amp;E:E&amp;"-"&amp;F:F,'IGT Calculation_1stHalf'!A:A,0))</f>
        <v>0</v>
      </c>
      <c r="M89" s="31">
        <f>INDEX('IGT Calculation_2ndHalf'!N:N,MATCH($A:$A&amp;"-"&amp;$G:$G&amp;"-"&amp;$E:$E&amp;"-"&amp;$F:$F,'IGT Calculation_2ndHalf'!A:A,0))</f>
        <v>0</v>
      </c>
      <c r="N89" s="31">
        <f>INDEX('IGT Calculation_2ndHalf'!O:O,MATCH($A:$A&amp;"-"&amp;$G:$G&amp;"-"&amp;$E:$E&amp;"-"&amp;$F:$F,'IGT Calculation_2ndHalf'!A:A,0))</f>
        <v>0</v>
      </c>
      <c r="O89" s="31">
        <f t="shared" si="8"/>
        <v>0</v>
      </c>
      <c r="P89" s="31">
        <f t="shared" si="9"/>
        <v>0</v>
      </c>
    </row>
    <row r="90" spans="1:16" x14ac:dyDescent="0.25">
      <c r="A90" s="4" t="s">
        <v>106</v>
      </c>
      <c r="B90" t="s">
        <v>12</v>
      </c>
      <c r="C90" s="28">
        <v>37030336.160138436</v>
      </c>
      <c r="D90" t="s">
        <v>12</v>
      </c>
      <c r="E90" t="s">
        <v>5</v>
      </c>
      <c r="F90" t="s">
        <v>6</v>
      </c>
      <c r="G90" t="s">
        <v>123</v>
      </c>
      <c r="H90" s="30">
        <f>_xlfn.IFS(F90="STAR Kids",INDEX('ATLIS Percentages'!D:D,MATCH($G:$G&amp;" "&amp;$E:$E,'ATLIS Percentages'!$A:$A,0)),
F90="STAR+PLUS",INDEX('ATLIS Percentages'!E:E,MATCH($G:$G&amp;" "&amp;$E:$E,'ATLIS Percentages'!$A:$A,0)),
F90="STAR",INDEX('ATLIS Percentages'!F:F,MATCH($G:$G&amp;" "&amp;$E:$E,'ATLIS Percentages'!$A:$A,0)))</f>
        <v>0</v>
      </c>
      <c r="I90" s="31">
        <f t="shared" si="6"/>
        <v>0</v>
      </c>
      <c r="J90" s="31">
        <f t="shared" si="7"/>
        <v>0</v>
      </c>
      <c r="K90" s="31">
        <f>INDEX('IGT Calculation_1stHalf'!J:J,MATCH($A:$A&amp;"-"&amp;$G:$G&amp;"-"&amp;$E:$E&amp;"-"&amp;$F:$F,'IGT Calculation_1stHalf'!A:A,0))</f>
        <v>0</v>
      </c>
      <c r="L90" s="31">
        <f>INDEX('IGT Calculation_1stHalf'!K:K,MATCH(A:A&amp;"-"&amp;G:G&amp;"-"&amp;E:E&amp;"-"&amp;F:F,'IGT Calculation_1stHalf'!A:A,0))</f>
        <v>0</v>
      </c>
      <c r="M90" s="31">
        <f>INDEX('IGT Calculation_2ndHalf'!N:N,MATCH($A:$A&amp;"-"&amp;$G:$G&amp;"-"&amp;$E:$E&amp;"-"&amp;$F:$F,'IGT Calculation_2ndHalf'!A:A,0))</f>
        <v>0</v>
      </c>
      <c r="N90" s="31">
        <f>INDEX('IGT Calculation_2ndHalf'!O:O,MATCH($A:$A&amp;"-"&amp;$G:$G&amp;"-"&amp;$E:$E&amp;"-"&amp;$F:$F,'IGT Calculation_2ndHalf'!A:A,0))</f>
        <v>0</v>
      </c>
      <c r="O90" s="31">
        <f t="shared" si="8"/>
        <v>0</v>
      </c>
      <c r="P90" s="31">
        <f t="shared" si="9"/>
        <v>0</v>
      </c>
    </row>
    <row r="91" spans="1:16" x14ac:dyDescent="0.25">
      <c r="A91" s="4" t="s">
        <v>103</v>
      </c>
      <c r="B91" t="s">
        <v>12</v>
      </c>
      <c r="C91" s="28">
        <v>60565950.547345445</v>
      </c>
      <c r="D91" t="s">
        <v>12</v>
      </c>
      <c r="E91" t="s">
        <v>18</v>
      </c>
      <c r="F91" t="s">
        <v>6</v>
      </c>
      <c r="G91" t="s">
        <v>123</v>
      </c>
      <c r="H91" s="30">
        <f>_xlfn.IFS(F91="STAR Kids",INDEX('ATLIS Percentages'!D:D,MATCH($G:$G&amp;" "&amp;$E:$E,'ATLIS Percentages'!$A:$A,0)),
F91="STAR+PLUS",INDEX('ATLIS Percentages'!E:E,MATCH($G:$G&amp;" "&amp;$E:$E,'ATLIS Percentages'!$A:$A,0)),
F91="STAR",INDEX('ATLIS Percentages'!F:F,MATCH($G:$G&amp;" "&amp;$E:$E,'ATLIS Percentages'!$A:$A,0)))</f>
        <v>0</v>
      </c>
      <c r="I91" s="31">
        <f t="shared" si="6"/>
        <v>0</v>
      </c>
      <c r="J91" s="31">
        <f t="shared" si="7"/>
        <v>0</v>
      </c>
      <c r="K91" s="31">
        <f>INDEX('IGT Calculation_1stHalf'!J:J,MATCH($A:$A&amp;"-"&amp;$G:$G&amp;"-"&amp;$E:$E&amp;"-"&amp;$F:$F,'IGT Calculation_1stHalf'!A:A,0))</f>
        <v>0</v>
      </c>
      <c r="L91" s="31">
        <f>INDEX('IGT Calculation_1stHalf'!K:K,MATCH(A:A&amp;"-"&amp;G:G&amp;"-"&amp;E:E&amp;"-"&amp;F:F,'IGT Calculation_1stHalf'!A:A,0))</f>
        <v>0</v>
      </c>
      <c r="M91" s="31">
        <f>INDEX('IGT Calculation_2ndHalf'!N:N,MATCH($A:$A&amp;"-"&amp;$G:$G&amp;"-"&amp;$E:$E&amp;"-"&amp;$F:$F,'IGT Calculation_2ndHalf'!A:A,0))</f>
        <v>0</v>
      </c>
      <c r="N91" s="31">
        <f>INDEX('IGT Calculation_2ndHalf'!O:O,MATCH($A:$A&amp;"-"&amp;$G:$G&amp;"-"&amp;$E:$E&amp;"-"&amp;$F:$F,'IGT Calculation_2ndHalf'!A:A,0))</f>
        <v>0</v>
      </c>
      <c r="O91" s="31">
        <f t="shared" si="8"/>
        <v>0</v>
      </c>
      <c r="P91" s="31">
        <f t="shared" si="9"/>
        <v>0</v>
      </c>
    </row>
    <row r="92" spans="1:16" x14ac:dyDescent="0.25">
      <c r="A92" s="4" t="s">
        <v>80</v>
      </c>
      <c r="B92" t="s">
        <v>12</v>
      </c>
      <c r="C92" s="28">
        <v>76093864.536988899</v>
      </c>
      <c r="D92" t="s">
        <v>12</v>
      </c>
      <c r="E92" t="s">
        <v>50</v>
      </c>
      <c r="F92" t="s">
        <v>6</v>
      </c>
      <c r="G92" t="s">
        <v>123</v>
      </c>
      <c r="H92" s="30">
        <f>_xlfn.IFS(F92="STAR Kids",INDEX('ATLIS Percentages'!D:D,MATCH($G:$G&amp;" "&amp;$E:$E,'ATLIS Percentages'!$A:$A,0)),
F92="STAR+PLUS",INDEX('ATLIS Percentages'!E:E,MATCH($G:$G&amp;" "&amp;$E:$E,'ATLIS Percentages'!$A:$A,0)),
F92="STAR",INDEX('ATLIS Percentages'!F:F,MATCH($G:$G&amp;" "&amp;$E:$E,'ATLIS Percentages'!$A:$A,0)))</f>
        <v>0</v>
      </c>
      <c r="I92" s="31">
        <f t="shared" si="6"/>
        <v>0</v>
      </c>
      <c r="J92" s="31">
        <f t="shared" si="7"/>
        <v>0</v>
      </c>
      <c r="K92" s="31">
        <f>INDEX('IGT Calculation_1stHalf'!J:J,MATCH($A:$A&amp;"-"&amp;$G:$G&amp;"-"&amp;$E:$E&amp;"-"&amp;$F:$F,'IGT Calculation_1stHalf'!A:A,0))</f>
        <v>0</v>
      </c>
      <c r="L92" s="31">
        <f>INDEX('IGT Calculation_1stHalf'!K:K,MATCH(A:A&amp;"-"&amp;G:G&amp;"-"&amp;E:E&amp;"-"&amp;F:F,'IGT Calculation_1stHalf'!A:A,0))</f>
        <v>0</v>
      </c>
      <c r="M92" s="31">
        <f>INDEX('IGT Calculation_2ndHalf'!N:N,MATCH($A:$A&amp;"-"&amp;$G:$G&amp;"-"&amp;$E:$E&amp;"-"&amp;$F:$F,'IGT Calculation_2ndHalf'!A:A,0))</f>
        <v>0</v>
      </c>
      <c r="N92" s="31">
        <f>INDEX('IGT Calculation_2ndHalf'!O:O,MATCH($A:$A&amp;"-"&amp;$G:$G&amp;"-"&amp;$E:$E&amp;"-"&amp;$F:$F,'IGT Calculation_2ndHalf'!A:A,0))</f>
        <v>0</v>
      </c>
      <c r="O92" s="31">
        <f t="shared" si="8"/>
        <v>0</v>
      </c>
      <c r="P92" s="31">
        <f t="shared" si="9"/>
        <v>0</v>
      </c>
    </row>
    <row r="93" spans="1:16" x14ac:dyDescent="0.25">
      <c r="A93" s="4" t="s">
        <v>78</v>
      </c>
      <c r="B93" t="s">
        <v>8</v>
      </c>
      <c r="C93" s="28">
        <v>29867921.333164107</v>
      </c>
      <c r="D93" t="s">
        <v>8</v>
      </c>
      <c r="E93" t="s">
        <v>24</v>
      </c>
      <c r="F93" t="s">
        <v>6</v>
      </c>
      <c r="G93" t="s">
        <v>123</v>
      </c>
      <c r="H93" s="30">
        <f>_xlfn.IFS(F93="STAR Kids",INDEX('ATLIS Percentages'!D:D,MATCH($G:$G&amp;" "&amp;$E:$E,'ATLIS Percentages'!$A:$A,0)),
F93="STAR+PLUS",INDEX('ATLIS Percentages'!E:E,MATCH($G:$G&amp;" "&amp;$E:$E,'ATLIS Percentages'!$A:$A,0)),
F93="STAR",INDEX('ATLIS Percentages'!F:F,MATCH($G:$G&amp;" "&amp;$E:$E,'ATLIS Percentages'!$A:$A,0)))</f>
        <v>0</v>
      </c>
      <c r="I93" s="31">
        <f t="shared" si="6"/>
        <v>0</v>
      </c>
      <c r="J93" s="31">
        <f t="shared" si="7"/>
        <v>0</v>
      </c>
      <c r="K93" s="31">
        <f>INDEX('IGT Calculation_1stHalf'!J:J,MATCH($A:$A&amp;"-"&amp;$G:$G&amp;"-"&amp;$E:$E&amp;"-"&amp;$F:$F,'IGT Calculation_1stHalf'!A:A,0))</f>
        <v>0</v>
      </c>
      <c r="L93" s="31">
        <f>INDEX('IGT Calculation_1stHalf'!K:K,MATCH(A:A&amp;"-"&amp;G:G&amp;"-"&amp;E:E&amp;"-"&amp;F:F,'IGT Calculation_1stHalf'!A:A,0))</f>
        <v>0</v>
      </c>
      <c r="M93" s="31">
        <f>INDEX('IGT Calculation_2ndHalf'!N:N,MATCH($A:$A&amp;"-"&amp;$G:$G&amp;"-"&amp;$E:$E&amp;"-"&amp;$F:$F,'IGT Calculation_2ndHalf'!A:A,0))</f>
        <v>0</v>
      </c>
      <c r="N93" s="31">
        <f>INDEX('IGT Calculation_2ndHalf'!O:O,MATCH($A:$A&amp;"-"&amp;$G:$G&amp;"-"&amp;$E:$E&amp;"-"&amp;$F:$F,'IGT Calculation_2ndHalf'!A:A,0))</f>
        <v>0</v>
      </c>
      <c r="O93" s="31">
        <f t="shared" si="8"/>
        <v>0</v>
      </c>
      <c r="P93" s="31">
        <f t="shared" si="9"/>
        <v>0</v>
      </c>
    </row>
    <row r="94" spans="1:16" x14ac:dyDescent="0.25">
      <c r="A94" s="4" t="s">
        <v>111</v>
      </c>
      <c r="B94" t="s">
        <v>23</v>
      </c>
      <c r="C94" s="28">
        <v>215003568.77033764</v>
      </c>
      <c r="D94" t="s">
        <v>23</v>
      </c>
      <c r="E94" t="s">
        <v>20</v>
      </c>
      <c r="F94" t="s">
        <v>6</v>
      </c>
      <c r="G94" t="s">
        <v>123</v>
      </c>
      <c r="H94" s="30">
        <f>_xlfn.IFS(F94="STAR Kids",INDEX('ATLIS Percentages'!D:D,MATCH($G:$G&amp;" "&amp;$E:$E,'ATLIS Percentages'!$A:$A,0)),
F94="STAR+PLUS",INDEX('ATLIS Percentages'!E:E,MATCH($G:$G&amp;" "&amp;$E:$E,'ATLIS Percentages'!$A:$A,0)),
F94="STAR",INDEX('ATLIS Percentages'!F:F,MATCH($G:$G&amp;" "&amp;$E:$E,'ATLIS Percentages'!$A:$A,0)))</f>
        <v>0</v>
      </c>
      <c r="I94" s="31">
        <f t="shared" si="6"/>
        <v>0</v>
      </c>
      <c r="J94" s="31">
        <f t="shared" si="7"/>
        <v>0</v>
      </c>
      <c r="K94" s="31">
        <f>INDEX('IGT Calculation_1stHalf'!J:J,MATCH($A:$A&amp;"-"&amp;$G:$G&amp;"-"&amp;$E:$E&amp;"-"&amp;$F:$F,'IGT Calculation_1stHalf'!A:A,0))</f>
        <v>0</v>
      </c>
      <c r="L94" s="31">
        <f>INDEX('IGT Calculation_1stHalf'!K:K,MATCH(A:A&amp;"-"&amp;G:G&amp;"-"&amp;E:E&amp;"-"&amp;F:F,'IGT Calculation_1stHalf'!A:A,0))</f>
        <v>0</v>
      </c>
      <c r="M94" s="31">
        <f>INDEX('IGT Calculation_2ndHalf'!N:N,MATCH($A:$A&amp;"-"&amp;$G:$G&amp;"-"&amp;$E:$E&amp;"-"&amp;$F:$F,'IGT Calculation_2ndHalf'!A:A,0))</f>
        <v>0</v>
      </c>
      <c r="N94" s="31">
        <f>INDEX('IGT Calculation_2ndHalf'!O:O,MATCH($A:$A&amp;"-"&amp;$G:$G&amp;"-"&amp;$E:$E&amp;"-"&amp;$F:$F,'IGT Calculation_2ndHalf'!A:A,0))</f>
        <v>0</v>
      </c>
      <c r="O94" s="31">
        <f t="shared" si="8"/>
        <v>0</v>
      </c>
      <c r="P94" s="31">
        <f t="shared" si="9"/>
        <v>0</v>
      </c>
    </row>
    <row r="95" spans="1:16" x14ac:dyDescent="0.25">
      <c r="A95" s="4" t="s">
        <v>56</v>
      </c>
      <c r="B95" t="s">
        <v>21</v>
      </c>
      <c r="C95" s="28">
        <v>313130557.94891369</v>
      </c>
      <c r="D95" t="s">
        <v>21</v>
      </c>
      <c r="E95" t="s">
        <v>50</v>
      </c>
      <c r="F95" t="s">
        <v>10</v>
      </c>
      <c r="G95" t="s">
        <v>123</v>
      </c>
      <c r="H95" s="30">
        <f>_xlfn.IFS(F95="STAR Kids",INDEX('ATLIS Percentages'!D:D,MATCH($G:$G&amp;" "&amp;$E:$E,'ATLIS Percentages'!$A:$A,0)),
F95="STAR+PLUS",INDEX('ATLIS Percentages'!E:E,MATCH($G:$G&amp;" "&amp;$E:$E,'ATLIS Percentages'!$A:$A,0)),
F95="STAR",INDEX('ATLIS Percentages'!F:F,MATCH($G:$G&amp;" "&amp;$E:$E,'ATLIS Percentages'!$A:$A,0)))</f>
        <v>0</v>
      </c>
      <c r="I95" s="31">
        <f t="shared" si="6"/>
        <v>0</v>
      </c>
      <c r="J95" s="31">
        <f t="shared" si="7"/>
        <v>0</v>
      </c>
      <c r="K95" s="31">
        <f>INDEX('IGT Calculation_1stHalf'!J:J,MATCH($A:$A&amp;"-"&amp;$G:$G&amp;"-"&amp;$E:$E&amp;"-"&amp;$F:$F,'IGT Calculation_1stHalf'!A:A,0))</f>
        <v>0</v>
      </c>
      <c r="L95" s="31">
        <f>INDEX('IGT Calculation_1stHalf'!K:K,MATCH(A:A&amp;"-"&amp;G:G&amp;"-"&amp;E:E&amp;"-"&amp;F:F,'IGT Calculation_1stHalf'!A:A,0))</f>
        <v>0</v>
      </c>
      <c r="M95" s="31">
        <f>INDEX('IGT Calculation_2ndHalf'!N:N,MATCH($A:$A&amp;"-"&amp;$G:$G&amp;"-"&amp;$E:$E&amp;"-"&amp;$F:$F,'IGT Calculation_2ndHalf'!A:A,0))</f>
        <v>0</v>
      </c>
      <c r="N95" s="31">
        <f>INDEX('IGT Calculation_2ndHalf'!O:O,MATCH($A:$A&amp;"-"&amp;$G:$G&amp;"-"&amp;$E:$E&amp;"-"&amp;$F:$F,'IGT Calculation_2ndHalf'!A:A,0))</f>
        <v>0</v>
      </c>
      <c r="O95" s="31">
        <f t="shared" si="8"/>
        <v>0</v>
      </c>
      <c r="P95" s="31">
        <f t="shared" si="9"/>
        <v>0</v>
      </c>
    </row>
    <row r="96" spans="1:16" x14ac:dyDescent="0.25">
      <c r="A96" s="4" t="s">
        <v>51</v>
      </c>
      <c r="B96" t="s">
        <v>8</v>
      </c>
      <c r="C96" s="28">
        <v>448142153.9315207</v>
      </c>
      <c r="D96" t="s">
        <v>8</v>
      </c>
      <c r="E96" t="s">
        <v>50</v>
      </c>
      <c r="F96" t="s">
        <v>10</v>
      </c>
      <c r="G96" t="s">
        <v>123</v>
      </c>
      <c r="H96" s="30">
        <f>_xlfn.IFS(F96="STAR Kids",INDEX('ATLIS Percentages'!D:D,MATCH($G:$G&amp;" "&amp;$E:$E,'ATLIS Percentages'!$A:$A,0)),
F96="STAR+PLUS",INDEX('ATLIS Percentages'!E:E,MATCH($G:$G&amp;" "&amp;$E:$E,'ATLIS Percentages'!$A:$A,0)),
F96="STAR",INDEX('ATLIS Percentages'!F:F,MATCH($G:$G&amp;" "&amp;$E:$E,'ATLIS Percentages'!$A:$A,0)))</f>
        <v>0</v>
      </c>
      <c r="I96" s="31">
        <f t="shared" si="6"/>
        <v>0</v>
      </c>
      <c r="J96" s="31">
        <f t="shared" si="7"/>
        <v>0</v>
      </c>
      <c r="K96" s="31">
        <f>INDEX('IGT Calculation_1stHalf'!J:J,MATCH($A:$A&amp;"-"&amp;$G:$G&amp;"-"&amp;$E:$E&amp;"-"&amp;$F:$F,'IGT Calculation_1stHalf'!A:A,0))</f>
        <v>0</v>
      </c>
      <c r="L96" s="31">
        <f>INDEX('IGT Calculation_1stHalf'!K:K,MATCH(A:A&amp;"-"&amp;G:G&amp;"-"&amp;E:E&amp;"-"&amp;F:F,'IGT Calculation_1stHalf'!A:A,0))</f>
        <v>0</v>
      </c>
      <c r="M96" s="31">
        <f>INDEX('IGT Calculation_2ndHalf'!N:N,MATCH($A:$A&amp;"-"&amp;$G:$G&amp;"-"&amp;$E:$E&amp;"-"&amp;$F:$F,'IGT Calculation_2ndHalf'!A:A,0))</f>
        <v>0</v>
      </c>
      <c r="N96" s="31">
        <f>INDEX('IGT Calculation_2ndHalf'!O:O,MATCH($A:$A&amp;"-"&amp;$G:$G&amp;"-"&amp;$E:$E&amp;"-"&amp;$F:$F,'IGT Calculation_2ndHalf'!A:A,0))</f>
        <v>0</v>
      </c>
      <c r="O96" s="31">
        <f t="shared" si="8"/>
        <v>0</v>
      </c>
      <c r="P96" s="31">
        <f t="shared" si="9"/>
        <v>0</v>
      </c>
    </row>
    <row r="97" spans="1:16" x14ac:dyDescent="0.25">
      <c r="A97" s="4" t="s">
        <v>99</v>
      </c>
      <c r="B97" t="s">
        <v>12</v>
      </c>
      <c r="C97" s="28">
        <v>773012466.89327669</v>
      </c>
      <c r="D97" t="s">
        <v>12</v>
      </c>
      <c r="E97" t="s">
        <v>50</v>
      </c>
      <c r="F97" t="s">
        <v>14</v>
      </c>
      <c r="G97" t="s">
        <v>123</v>
      </c>
      <c r="H97" s="30">
        <f>_xlfn.IFS(F97="STAR Kids",INDEX('ATLIS Percentages'!D:D,MATCH($G:$G&amp;" "&amp;$E:$E,'ATLIS Percentages'!$A:$A,0)),
F97="STAR+PLUS",INDEX('ATLIS Percentages'!E:E,MATCH($G:$G&amp;" "&amp;$E:$E,'ATLIS Percentages'!$A:$A,0)),
F97="STAR",INDEX('ATLIS Percentages'!F:F,MATCH($G:$G&amp;" "&amp;$E:$E,'ATLIS Percentages'!$A:$A,0)))</f>
        <v>7.7860482084871757E-3</v>
      </c>
      <c r="I97" s="31">
        <f t="shared" si="6"/>
        <v>6018712.3300000001</v>
      </c>
      <c r="J97" s="31">
        <f t="shared" si="7"/>
        <v>2599433.71</v>
      </c>
      <c r="K97" s="31">
        <f>INDEX('IGT Calculation_1stHalf'!J:J,MATCH($A:$A&amp;"-"&amp;$G:$G&amp;"-"&amp;$E:$E&amp;"-"&amp;$F:$F,'IGT Calculation_1stHalf'!A:A,0))</f>
        <v>2204147.73</v>
      </c>
      <c r="L97" s="31">
        <f>INDEX('IGT Calculation_1stHalf'!K:K,MATCH(A:A&amp;"-"&amp;G:G&amp;"-"&amp;E:E&amp;"-"&amp;F:F,'IGT Calculation_1stHalf'!A:A,0))</f>
        <v>951953.77</v>
      </c>
      <c r="M97" s="31">
        <f>INDEX('IGT Calculation_2ndHalf'!N:N,MATCH($A:$A&amp;"-"&amp;$G:$G&amp;"-"&amp;$E:$E&amp;"-"&amp;$F:$F,'IGT Calculation_2ndHalf'!A:A,0))</f>
        <v>2112620.67</v>
      </c>
      <c r="N97" s="31">
        <f>INDEX('IGT Calculation_2ndHalf'!O:O,MATCH($A:$A&amp;"-"&amp;$G:$G&amp;"-"&amp;$E:$E&amp;"-"&amp;$F:$F,'IGT Calculation_2ndHalf'!A:A,0))</f>
        <v>912423.97</v>
      </c>
      <c r="O97" s="31">
        <f t="shared" si="8"/>
        <v>1701943.93</v>
      </c>
      <c r="P97" s="31">
        <f t="shared" si="9"/>
        <v>735055.97</v>
      </c>
    </row>
    <row r="98" spans="1:16" x14ac:dyDescent="0.25">
      <c r="A98" s="4" t="s">
        <v>42</v>
      </c>
      <c r="B98" t="s">
        <v>28</v>
      </c>
      <c r="C98" s="28">
        <v>677726495.66757202</v>
      </c>
      <c r="D98" t="s">
        <v>28</v>
      </c>
      <c r="E98" t="s">
        <v>39</v>
      </c>
      <c r="F98" t="s">
        <v>14</v>
      </c>
      <c r="G98" t="s">
        <v>123</v>
      </c>
      <c r="H98" s="30">
        <f>_xlfn.IFS(F98="STAR Kids",INDEX('ATLIS Percentages'!D:D,MATCH($G:$G&amp;" "&amp;$E:$E,'ATLIS Percentages'!$A:$A,0)),
F98="STAR+PLUS",INDEX('ATLIS Percentages'!E:E,MATCH($G:$G&amp;" "&amp;$E:$E,'ATLIS Percentages'!$A:$A,0)),
F98="STAR",INDEX('ATLIS Percentages'!F:F,MATCH($G:$G&amp;" "&amp;$E:$E,'ATLIS Percentages'!$A:$A,0)))</f>
        <v>4.9566751187899744E-2</v>
      </c>
      <c r="I98" s="31">
        <f t="shared" si="6"/>
        <v>33592700.579999998</v>
      </c>
      <c r="J98" s="31">
        <f t="shared" si="7"/>
        <v>14508418.640000001</v>
      </c>
      <c r="K98" s="31">
        <f>INDEX('IGT Calculation_1stHalf'!J:J,MATCH($A:$A&amp;"-"&amp;$G:$G&amp;"-"&amp;$E:$E&amp;"-"&amp;$F:$F,'IGT Calculation_1stHalf'!A:A,0))</f>
        <v>11672290.59</v>
      </c>
      <c r="L98" s="31">
        <f>INDEX('IGT Calculation_1stHalf'!K:K,MATCH(A:A&amp;"-"&amp;G:G&amp;"-"&amp;E:E&amp;"-"&amp;F:F,'IGT Calculation_1stHalf'!A:A,0))</f>
        <v>5041168.93</v>
      </c>
      <c r="M98" s="31">
        <f>INDEX('IGT Calculation_2ndHalf'!N:N,MATCH($A:$A&amp;"-"&amp;$G:$G&amp;"-"&amp;$E:$E&amp;"-"&amp;$F:$F,'IGT Calculation_2ndHalf'!A:A,0))</f>
        <v>12229487.23</v>
      </c>
      <c r="N98" s="31">
        <f>INDEX('IGT Calculation_2ndHalf'!O:O,MATCH($A:$A&amp;"-"&amp;$G:$G&amp;"-"&amp;$E:$E&amp;"-"&amp;$F:$F,'IGT Calculation_2ndHalf'!A:A,0))</f>
        <v>5281817.7</v>
      </c>
      <c r="O98" s="31">
        <f t="shared" si="8"/>
        <v>9690922.7599999998</v>
      </c>
      <c r="P98" s="31">
        <f t="shared" si="9"/>
        <v>4185432.01</v>
      </c>
    </row>
    <row r="99" spans="1:16" x14ac:dyDescent="0.25">
      <c r="A99" s="4" t="s">
        <v>49</v>
      </c>
      <c r="B99" t="s">
        <v>28</v>
      </c>
      <c r="C99" s="28">
        <v>365806025.76834977</v>
      </c>
      <c r="D99" t="s">
        <v>28</v>
      </c>
      <c r="E99" t="s">
        <v>50</v>
      </c>
      <c r="F99" t="s">
        <v>14</v>
      </c>
      <c r="G99" t="s">
        <v>123</v>
      </c>
      <c r="H99" s="30">
        <f>_xlfn.IFS(F99="STAR Kids",INDEX('ATLIS Percentages'!D:D,MATCH($G:$G&amp;" "&amp;$E:$E,'ATLIS Percentages'!$A:$A,0)),
F99="STAR+PLUS",INDEX('ATLIS Percentages'!E:E,MATCH($G:$G&amp;" "&amp;$E:$E,'ATLIS Percentages'!$A:$A,0)),
F99="STAR",INDEX('ATLIS Percentages'!F:F,MATCH($G:$G&amp;" "&amp;$E:$E,'ATLIS Percentages'!$A:$A,0)))</f>
        <v>7.7860482084871757E-3</v>
      </c>
      <c r="I99" s="31">
        <f t="shared" si="6"/>
        <v>2848183.35</v>
      </c>
      <c r="J99" s="31">
        <f t="shared" si="7"/>
        <v>1230107.6000000001</v>
      </c>
      <c r="K99" s="31">
        <f>INDEX('IGT Calculation_1stHalf'!J:J,MATCH($A:$A&amp;"-"&amp;$G:$G&amp;"-"&amp;$E:$E&amp;"-"&amp;$F:$F,'IGT Calculation_1stHalf'!A:A,0))</f>
        <v>1096763.6000000001</v>
      </c>
      <c r="L99" s="31">
        <f>INDEX('IGT Calculation_1stHalf'!K:K,MATCH(A:A&amp;"-"&amp;G:G&amp;"-"&amp;E:E&amp;"-"&amp;F:F,'IGT Calculation_1stHalf'!A:A,0))</f>
        <v>473683.42</v>
      </c>
      <c r="M99" s="31">
        <f>INDEX('IGT Calculation_2ndHalf'!N:N,MATCH($A:$A&amp;"-"&amp;$G:$G&amp;"-"&amp;$E:$E&amp;"-"&amp;$F:$F,'IGT Calculation_2ndHalf'!A:A,0))</f>
        <v>994294</v>
      </c>
      <c r="N99" s="31">
        <f>INDEX('IGT Calculation_2ndHalf'!O:O,MATCH($A:$A&amp;"-"&amp;$G:$G&amp;"-"&amp;$E:$E&amp;"-"&amp;$F:$F,'IGT Calculation_2ndHalf'!A:A,0))</f>
        <v>429427.62</v>
      </c>
      <c r="O99" s="31">
        <f t="shared" si="8"/>
        <v>757125.75</v>
      </c>
      <c r="P99" s="31">
        <f t="shared" si="9"/>
        <v>326996.55</v>
      </c>
    </row>
    <row r="100" spans="1:16" x14ac:dyDescent="0.25">
      <c r="A100" s="4" t="s">
        <v>70</v>
      </c>
      <c r="B100" t="s">
        <v>61</v>
      </c>
      <c r="C100" s="28">
        <v>382128091.22140634</v>
      </c>
      <c r="D100" t="s">
        <v>61</v>
      </c>
      <c r="E100" t="s">
        <v>22</v>
      </c>
      <c r="F100" t="s">
        <v>14</v>
      </c>
      <c r="G100" t="s">
        <v>123</v>
      </c>
      <c r="H100" s="30">
        <f>_xlfn.IFS(F100="STAR Kids",INDEX('ATLIS Percentages'!D:D,MATCH($G:$G&amp;" "&amp;$E:$E,'ATLIS Percentages'!$A:$A,0)),
F100="STAR+PLUS",INDEX('ATLIS Percentages'!E:E,MATCH($G:$G&amp;" "&amp;$E:$E,'ATLIS Percentages'!$A:$A,0)),
F100="STAR",INDEX('ATLIS Percentages'!F:F,MATCH($G:$G&amp;" "&amp;$E:$E,'ATLIS Percentages'!$A:$A,0)))</f>
        <v>4.9226907572373253E-2</v>
      </c>
      <c r="I100" s="31">
        <f t="shared" si="6"/>
        <v>18810984.23</v>
      </c>
      <c r="J100" s="31">
        <f t="shared" si="7"/>
        <v>8124313.5999999996</v>
      </c>
      <c r="K100" s="31">
        <f>INDEX('IGT Calculation_1stHalf'!J:J,MATCH($A:$A&amp;"-"&amp;$G:$G&amp;"-"&amp;$E:$E&amp;"-"&amp;$F:$F,'IGT Calculation_1stHalf'!A:A,0))</f>
        <v>8286953.7000000002</v>
      </c>
      <c r="L100" s="31">
        <f>INDEX('IGT Calculation_1stHalf'!K:K,MATCH(A:A&amp;"-"&amp;G:G&amp;"-"&amp;E:E&amp;"-"&amp;F:F,'IGT Calculation_1stHalf'!A:A,0))</f>
        <v>3579069.01</v>
      </c>
      <c r="M100" s="31">
        <f>INDEX('IGT Calculation_2ndHalf'!N:N,MATCH($A:$A&amp;"-"&amp;$G:$G&amp;"-"&amp;$E:$E&amp;"-"&amp;$F:$F,'IGT Calculation_2ndHalf'!A:A,0))</f>
        <v>7099063.4000000004</v>
      </c>
      <c r="N100" s="31">
        <f>INDEX('IGT Calculation_2ndHalf'!O:O,MATCH($A:$A&amp;"-"&amp;$G:$G&amp;"-"&amp;$E:$E&amp;"-"&amp;$F:$F,'IGT Calculation_2ndHalf'!A:A,0))</f>
        <v>3066028.69</v>
      </c>
      <c r="O100" s="31">
        <f t="shared" si="8"/>
        <v>3424967.13</v>
      </c>
      <c r="P100" s="31">
        <f t="shared" si="9"/>
        <v>1479215.9</v>
      </c>
    </row>
    <row r="101" spans="1:16" x14ac:dyDescent="0.25">
      <c r="A101" s="4" t="s">
        <v>43</v>
      </c>
      <c r="B101" t="s">
        <v>44</v>
      </c>
      <c r="C101" s="28">
        <v>209818572.83974585</v>
      </c>
      <c r="D101" t="s">
        <v>44</v>
      </c>
      <c r="E101" t="s">
        <v>45</v>
      </c>
      <c r="F101" t="s">
        <v>14</v>
      </c>
      <c r="G101" t="s">
        <v>123</v>
      </c>
      <c r="H101" s="30">
        <f>_xlfn.IFS(F101="STAR Kids",INDEX('ATLIS Percentages'!D:D,MATCH($G:$G&amp;" "&amp;$E:$E,'ATLIS Percentages'!$A:$A,0)),
F101="STAR+PLUS",INDEX('ATLIS Percentages'!E:E,MATCH($G:$G&amp;" "&amp;$E:$E,'ATLIS Percentages'!$A:$A,0)),
F101="STAR",INDEX('ATLIS Percentages'!F:F,MATCH($G:$G&amp;" "&amp;$E:$E,'ATLIS Percentages'!$A:$A,0)))</f>
        <v>4.3247235776152318E-2</v>
      </c>
      <c r="I101" s="31">
        <f t="shared" si="6"/>
        <v>9074073.2899999991</v>
      </c>
      <c r="J101" s="31">
        <f t="shared" si="7"/>
        <v>3919019.66</v>
      </c>
      <c r="K101" s="31">
        <f>INDEX('IGT Calculation_1stHalf'!J:J,MATCH($A:$A&amp;"-"&amp;$G:$G&amp;"-"&amp;$E:$E&amp;"-"&amp;$F:$F,'IGT Calculation_1stHalf'!A:A,0))</f>
        <v>4028348.54</v>
      </c>
      <c r="L101" s="31">
        <f>INDEX('IGT Calculation_1stHalf'!K:K,MATCH(A:A&amp;"-"&amp;G:G&amp;"-"&amp;E:E&amp;"-"&amp;F:F,'IGT Calculation_1stHalf'!A:A,0))</f>
        <v>1739811.51</v>
      </c>
      <c r="M101" s="31">
        <f>INDEX('IGT Calculation_2ndHalf'!N:N,MATCH($A:$A&amp;"-"&amp;$G:$G&amp;"-"&amp;$E:$E&amp;"-"&amp;$F:$F,'IGT Calculation_2ndHalf'!A:A,0))</f>
        <v>3969957.03</v>
      </c>
      <c r="N101" s="31">
        <f>INDEX('IGT Calculation_2ndHalf'!O:O,MATCH($A:$A&amp;"-"&amp;$G:$G&amp;"-"&amp;$E:$E&amp;"-"&amp;$F:$F,'IGT Calculation_2ndHalf'!A:A,0))</f>
        <v>1714592.68</v>
      </c>
      <c r="O101" s="31">
        <f t="shared" si="8"/>
        <v>1075767.72</v>
      </c>
      <c r="P101" s="31">
        <f t="shared" si="9"/>
        <v>464615.47</v>
      </c>
    </row>
    <row r="102" spans="1:16" x14ac:dyDescent="0.25">
      <c r="A102" s="4" t="s">
        <v>15</v>
      </c>
      <c r="B102" t="s">
        <v>16</v>
      </c>
      <c r="C102" s="28">
        <v>509541559.51747268</v>
      </c>
      <c r="D102" t="s">
        <v>16</v>
      </c>
      <c r="E102" t="s">
        <v>13</v>
      </c>
      <c r="F102" t="s">
        <v>14</v>
      </c>
      <c r="G102" t="s">
        <v>123</v>
      </c>
      <c r="H102" s="30">
        <f>_xlfn.IFS(F102="STAR Kids",INDEX('ATLIS Percentages'!D:D,MATCH($G:$G&amp;" "&amp;$E:$E,'ATLIS Percentages'!$A:$A,0)),
F102="STAR+PLUS",INDEX('ATLIS Percentages'!E:E,MATCH($G:$G&amp;" "&amp;$E:$E,'ATLIS Percentages'!$A:$A,0)),
F102="STAR",INDEX('ATLIS Percentages'!F:F,MATCH($G:$G&amp;" "&amp;$E:$E,'ATLIS Percentages'!$A:$A,0)))</f>
        <v>2.43610288038448E-2</v>
      </c>
      <c r="I102" s="31">
        <f t="shared" si="6"/>
        <v>12412956.609999999</v>
      </c>
      <c r="J102" s="31">
        <f t="shared" si="7"/>
        <v>5361056.66</v>
      </c>
      <c r="K102" s="31">
        <f>INDEX('IGT Calculation_1stHalf'!J:J,MATCH($A:$A&amp;"-"&amp;$G:$G&amp;"-"&amp;$E:$E&amp;"-"&amp;$F:$F,'IGT Calculation_1stHalf'!A:A,0))</f>
        <v>5078598.5999999996</v>
      </c>
      <c r="L102" s="31">
        <f>INDEX('IGT Calculation_1stHalf'!K:K,MATCH(A:A&amp;"-"&amp;G:G&amp;"-"&amp;E:E&amp;"-"&amp;F:F,'IGT Calculation_1stHalf'!A:A,0))</f>
        <v>2193406.11</v>
      </c>
      <c r="M102" s="31">
        <f>INDEX('IGT Calculation_2ndHalf'!N:N,MATCH($A:$A&amp;"-"&amp;$G:$G&amp;"-"&amp;$E:$E&amp;"-"&amp;$F:$F,'IGT Calculation_2ndHalf'!A:A,0))</f>
        <v>4568894.22</v>
      </c>
      <c r="N102" s="31">
        <f>INDEX('IGT Calculation_2ndHalf'!O:O,MATCH($A:$A&amp;"-"&amp;$G:$G&amp;"-"&amp;$E:$E&amp;"-"&amp;$F:$F,'IGT Calculation_2ndHalf'!A:A,0))</f>
        <v>1973268.86</v>
      </c>
      <c r="O102" s="31">
        <f t="shared" si="8"/>
        <v>2765463.79</v>
      </c>
      <c r="P102" s="31">
        <f t="shared" si="9"/>
        <v>1194381.69</v>
      </c>
    </row>
    <row r="103" spans="1:16" x14ac:dyDescent="0.25">
      <c r="A103" s="4" t="s">
        <v>82</v>
      </c>
      <c r="B103" t="s">
        <v>8</v>
      </c>
      <c r="C103" s="28">
        <v>210937778.23913527</v>
      </c>
      <c r="D103" t="s">
        <v>8</v>
      </c>
      <c r="E103" t="s">
        <v>41</v>
      </c>
      <c r="F103" t="s">
        <v>14</v>
      </c>
      <c r="G103" t="s">
        <v>123</v>
      </c>
      <c r="H103" s="30">
        <f>_xlfn.IFS(F103="STAR Kids",INDEX('ATLIS Percentages'!D:D,MATCH($G:$G&amp;" "&amp;$E:$E,'ATLIS Percentages'!$A:$A,0)),
F103="STAR+PLUS",INDEX('ATLIS Percentages'!E:E,MATCH($G:$G&amp;" "&amp;$E:$E,'ATLIS Percentages'!$A:$A,0)),
F103="STAR",INDEX('ATLIS Percentages'!F:F,MATCH($G:$G&amp;" "&amp;$E:$E,'ATLIS Percentages'!$A:$A,0)))</f>
        <v>1.6148722677364648E-2</v>
      </c>
      <c r="I103" s="31">
        <f t="shared" si="6"/>
        <v>3406375.68</v>
      </c>
      <c r="J103" s="31">
        <f t="shared" si="7"/>
        <v>1471186.41</v>
      </c>
      <c r="K103" s="31">
        <f>INDEX('IGT Calculation_1stHalf'!J:J,MATCH($A:$A&amp;"-"&amp;$G:$G&amp;"-"&amp;$E:$E&amp;"-"&amp;$F:$F,'IGT Calculation_1stHalf'!A:A,0))</f>
        <v>1134607.8999999999</v>
      </c>
      <c r="L103" s="31">
        <f>INDEX('IGT Calculation_1stHalf'!K:K,MATCH(A:A&amp;"-"&amp;G:G&amp;"-"&amp;E:E&amp;"-"&amp;F:F,'IGT Calculation_1stHalf'!A:A,0))</f>
        <v>490028.08</v>
      </c>
      <c r="M103" s="31">
        <f>INDEX('IGT Calculation_2ndHalf'!N:N,MATCH($A:$A&amp;"-"&amp;$G:$G&amp;"-"&amp;$E:$E&amp;"-"&amp;$F:$F,'IGT Calculation_2ndHalf'!A:A,0))</f>
        <v>1377487.61</v>
      </c>
      <c r="N103" s="31">
        <f>INDEX('IGT Calculation_2ndHalf'!O:O,MATCH($A:$A&amp;"-"&amp;$G:$G&amp;"-"&amp;$E:$E&amp;"-"&amp;$F:$F,'IGT Calculation_2ndHalf'!A:A,0))</f>
        <v>594925.88</v>
      </c>
      <c r="O103" s="31">
        <f t="shared" si="8"/>
        <v>894280.17</v>
      </c>
      <c r="P103" s="31">
        <f t="shared" si="9"/>
        <v>386232.45</v>
      </c>
    </row>
    <row r="104" spans="1:16" x14ac:dyDescent="0.25">
      <c r="A104" s="4" t="s">
        <v>29</v>
      </c>
      <c r="B104" t="s">
        <v>12</v>
      </c>
      <c r="C104" s="28">
        <v>386936647.48072517</v>
      </c>
      <c r="D104" t="s">
        <v>12</v>
      </c>
      <c r="E104" t="s">
        <v>22</v>
      </c>
      <c r="F104" t="s">
        <v>14</v>
      </c>
      <c r="G104" t="s">
        <v>123</v>
      </c>
      <c r="H104" s="30">
        <f>_xlfn.IFS(F104="STAR Kids",INDEX('ATLIS Percentages'!D:D,MATCH($G:$G&amp;" "&amp;$E:$E,'ATLIS Percentages'!$A:$A,0)),
F104="STAR+PLUS",INDEX('ATLIS Percentages'!E:E,MATCH($G:$G&amp;" "&amp;$E:$E,'ATLIS Percentages'!$A:$A,0)),
F104="STAR",INDEX('ATLIS Percentages'!F:F,MATCH($G:$G&amp;" "&amp;$E:$E,'ATLIS Percentages'!$A:$A,0)))</f>
        <v>4.9226907572373253E-2</v>
      </c>
      <c r="I104" s="31">
        <f t="shared" si="6"/>
        <v>19047694.579999998</v>
      </c>
      <c r="J104" s="31">
        <f t="shared" si="7"/>
        <v>8226546.9100000001</v>
      </c>
      <c r="K104" s="31">
        <f>INDEX('IGT Calculation_1stHalf'!J:J,MATCH($A:$A&amp;"-"&amp;$G:$G&amp;"-"&amp;$E:$E&amp;"-"&amp;$F:$F,'IGT Calculation_1stHalf'!A:A,0))</f>
        <v>8211980.1100000003</v>
      </c>
      <c r="L104" s="31">
        <f>INDEX('IGT Calculation_1stHalf'!K:K,MATCH(A:A&amp;"-"&amp;G:G&amp;"-"&amp;E:E&amp;"-"&amp;F:F,'IGT Calculation_1stHalf'!A:A,0))</f>
        <v>3546688.51</v>
      </c>
      <c r="M104" s="31">
        <f>INDEX('IGT Calculation_2ndHalf'!N:N,MATCH($A:$A&amp;"-"&amp;$G:$G&amp;"-"&amp;$E:$E&amp;"-"&amp;$F:$F,'IGT Calculation_2ndHalf'!A:A,0))</f>
        <v>7393722.4400000004</v>
      </c>
      <c r="N104" s="31">
        <f>INDEX('IGT Calculation_2ndHalf'!O:O,MATCH($A:$A&amp;"-"&amp;$G:$G&amp;"-"&amp;$E:$E&amp;"-"&amp;$F:$F,'IGT Calculation_2ndHalf'!A:A,0))</f>
        <v>3193289.57</v>
      </c>
      <c r="O104" s="31">
        <f t="shared" si="8"/>
        <v>3441992.03</v>
      </c>
      <c r="P104" s="31">
        <f t="shared" si="9"/>
        <v>1486568.82</v>
      </c>
    </row>
    <row r="105" spans="1:16" x14ac:dyDescent="0.25">
      <c r="A105" s="4" t="s">
        <v>85</v>
      </c>
      <c r="B105" t="s">
        <v>12</v>
      </c>
      <c r="C105" s="28">
        <v>125983389.6766319</v>
      </c>
      <c r="D105" t="s">
        <v>12</v>
      </c>
      <c r="E105" t="s">
        <v>20</v>
      </c>
      <c r="F105" t="s">
        <v>14</v>
      </c>
      <c r="G105" t="s">
        <v>123</v>
      </c>
      <c r="H105" s="30">
        <f>_xlfn.IFS(F105="STAR Kids",INDEX('ATLIS Percentages'!D:D,MATCH($G:$G&amp;" "&amp;$E:$E,'ATLIS Percentages'!$A:$A,0)),
F105="STAR+PLUS",INDEX('ATLIS Percentages'!E:E,MATCH($G:$G&amp;" "&amp;$E:$E,'ATLIS Percentages'!$A:$A,0)),
F105="STAR",INDEX('ATLIS Percentages'!F:F,MATCH($G:$G&amp;" "&amp;$E:$E,'ATLIS Percentages'!$A:$A,0)))</f>
        <v>2.2737070985419289E-2</v>
      </c>
      <c r="I105" s="31">
        <f t="shared" si="6"/>
        <v>2864493.27</v>
      </c>
      <c r="J105" s="31">
        <f t="shared" si="7"/>
        <v>1237151.73</v>
      </c>
      <c r="K105" s="31">
        <f>INDEX('IGT Calculation_1stHalf'!J:J,MATCH($A:$A&amp;"-"&amp;$G:$G&amp;"-"&amp;$E:$E&amp;"-"&amp;$F:$F,'IGT Calculation_1stHalf'!A:A,0))</f>
        <v>676510.24</v>
      </c>
      <c r="L105" s="31">
        <f>INDEX('IGT Calculation_1stHalf'!K:K,MATCH(A:A&amp;"-"&amp;G:G&amp;"-"&amp;E:E&amp;"-"&amp;F:F,'IGT Calculation_1stHalf'!A:A,0))</f>
        <v>292179.36</v>
      </c>
      <c r="M105" s="31">
        <f>INDEX('IGT Calculation_2ndHalf'!N:N,MATCH($A:$A&amp;"-"&amp;$G:$G&amp;"-"&amp;$E:$E&amp;"-"&amp;$F:$F,'IGT Calculation_2ndHalf'!A:A,0))</f>
        <v>1360978.72</v>
      </c>
      <c r="N105" s="31">
        <f>INDEX('IGT Calculation_2ndHalf'!O:O,MATCH($A:$A&amp;"-"&amp;$G:$G&amp;"-"&amp;$E:$E&amp;"-"&amp;$F:$F,'IGT Calculation_2ndHalf'!A:A,0))</f>
        <v>587795.81999999995</v>
      </c>
      <c r="O105" s="31">
        <f t="shared" si="8"/>
        <v>827004.31</v>
      </c>
      <c r="P105" s="31">
        <f t="shared" si="9"/>
        <v>357176.55</v>
      </c>
    </row>
    <row r="106" spans="1:16" x14ac:dyDescent="0.25">
      <c r="A106" s="4" t="s">
        <v>69</v>
      </c>
      <c r="B106" t="s">
        <v>12</v>
      </c>
      <c r="C106" s="28">
        <v>55692564.354626201</v>
      </c>
      <c r="D106" t="s">
        <v>12</v>
      </c>
      <c r="E106" t="s">
        <v>66</v>
      </c>
      <c r="F106" t="s">
        <v>14</v>
      </c>
      <c r="G106" t="s">
        <v>123</v>
      </c>
      <c r="H106" s="30">
        <f>_xlfn.IFS(F106="STAR Kids",INDEX('ATLIS Percentages'!D:D,MATCH($G:$G&amp;" "&amp;$E:$E,'ATLIS Percentages'!$A:$A,0)),
F106="STAR+PLUS",INDEX('ATLIS Percentages'!E:E,MATCH($G:$G&amp;" "&amp;$E:$E,'ATLIS Percentages'!$A:$A,0)),
F106="STAR",INDEX('ATLIS Percentages'!F:F,MATCH($G:$G&amp;" "&amp;$E:$E,'ATLIS Percentages'!$A:$A,0)))</f>
        <v>2.8141104088843859E-2</v>
      </c>
      <c r="I106" s="31">
        <f t="shared" si="6"/>
        <v>1567250.25</v>
      </c>
      <c r="J106" s="31">
        <f t="shared" si="7"/>
        <v>676882.84</v>
      </c>
      <c r="K106" s="31">
        <f>INDEX('IGT Calculation_1stHalf'!J:J,MATCH($A:$A&amp;"-"&amp;$G:$G&amp;"-"&amp;$E:$E&amp;"-"&amp;$F:$F,'IGT Calculation_1stHalf'!A:A,0))</f>
        <v>453195.02</v>
      </c>
      <c r="L106" s="31">
        <f>INDEX('IGT Calculation_1stHalf'!K:K,MATCH(A:A&amp;"-"&amp;G:G&amp;"-"&amp;E:E&amp;"-"&amp;F:F,'IGT Calculation_1stHalf'!A:A,0))</f>
        <v>195731.3</v>
      </c>
      <c r="M106" s="31">
        <f>INDEX('IGT Calculation_2ndHalf'!N:N,MATCH($A:$A&amp;"-"&amp;$G:$G&amp;"-"&amp;$E:$E&amp;"-"&amp;$F:$F,'IGT Calculation_2ndHalf'!A:A,0))</f>
        <v>883526.33</v>
      </c>
      <c r="N106" s="31">
        <f>INDEX('IGT Calculation_2ndHalf'!O:O,MATCH($A:$A&amp;"-"&amp;$G:$G&amp;"-"&amp;$E:$E&amp;"-"&amp;$F:$F,'IGT Calculation_2ndHalf'!A:A,0))</f>
        <v>381587.95</v>
      </c>
      <c r="O106" s="31">
        <f t="shared" si="8"/>
        <v>230528.9</v>
      </c>
      <c r="P106" s="31">
        <f t="shared" si="9"/>
        <v>99563.59</v>
      </c>
    </row>
    <row r="107" spans="1:16" x14ac:dyDescent="0.25">
      <c r="A107" s="4" t="s">
        <v>73</v>
      </c>
      <c r="B107" t="s">
        <v>12</v>
      </c>
      <c r="C107" s="28">
        <v>604597084.35092938</v>
      </c>
      <c r="D107" t="s">
        <v>12</v>
      </c>
      <c r="E107" t="s">
        <v>39</v>
      </c>
      <c r="F107" t="s">
        <v>14</v>
      </c>
      <c r="G107" t="s">
        <v>123</v>
      </c>
      <c r="H107" s="30">
        <f>_xlfn.IFS(F107="STAR Kids",INDEX('ATLIS Percentages'!D:D,MATCH($G:$G&amp;" "&amp;$E:$E,'ATLIS Percentages'!$A:$A,0)),
F107="STAR+PLUS",INDEX('ATLIS Percentages'!E:E,MATCH($G:$G&amp;" "&amp;$E:$E,'ATLIS Percentages'!$A:$A,0)),
F107="STAR",INDEX('ATLIS Percentages'!F:F,MATCH($G:$G&amp;" "&amp;$E:$E,'ATLIS Percentages'!$A:$A,0)))</f>
        <v>4.9566751187899744E-2</v>
      </c>
      <c r="I107" s="31">
        <f t="shared" si="6"/>
        <v>29967913.25</v>
      </c>
      <c r="J107" s="31">
        <f t="shared" si="7"/>
        <v>12942901.99</v>
      </c>
      <c r="K107" s="31">
        <f>INDEX('IGT Calculation_1stHalf'!J:J,MATCH($A:$A&amp;"-"&amp;$G:$G&amp;"-"&amp;$E:$E&amp;"-"&amp;$F:$F,'IGT Calculation_1stHalf'!A:A,0))</f>
        <v>10901562.84</v>
      </c>
      <c r="L107" s="31">
        <f>INDEX('IGT Calculation_1stHalf'!K:K,MATCH(A:A&amp;"-"&amp;G:G&amp;"-"&amp;E:E&amp;"-"&amp;F:F,'IGT Calculation_1stHalf'!A:A,0))</f>
        <v>4708297.78</v>
      </c>
      <c r="M107" s="31">
        <f>INDEX('IGT Calculation_2ndHalf'!N:N,MATCH($A:$A&amp;"-"&amp;$G:$G&amp;"-"&amp;$E:$E&amp;"-"&amp;$F:$F,'IGT Calculation_2ndHalf'!A:A,0))</f>
        <v>10526543.23</v>
      </c>
      <c r="N107" s="31">
        <f>INDEX('IGT Calculation_2ndHalf'!O:O,MATCH($A:$A&amp;"-"&amp;$G:$G&amp;"-"&amp;$E:$E&amp;"-"&amp;$F:$F,'IGT Calculation_2ndHalf'!A:A,0))</f>
        <v>4546329.8099999996</v>
      </c>
      <c r="O107" s="31">
        <f t="shared" si="8"/>
        <v>8539807.1799999997</v>
      </c>
      <c r="P107" s="31">
        <f t="shared" si="9"/>
        <v>3688274.4</v>
      </c>
    </row>
    <row r="108" spans="1:16" x14ac:dyDescent="0.25">
      <c r="A108" s="4" t="s">
        <v>89</v>
      </c>
      <c r="B108" t="s">
        <v>21</v>
      </c>
      <c r="C108" s="28">
        <v>167031175.58941862</v>
      </c>
      <c r="D108" t="s">
        <v>21</v>
      </c>
      <c r="E108" t="s">
        <v>24</v>
      </c>
      <c r="F108" t="s">
        <v>14</v>
      </c>
      <c r="G108" t="s">
        <v>123</v>
      </c>
      <c r="H108" s="30">
        <f>_xlfn.IFS(F108="STAR Kids",INDEX('ATLIS Percentages'!D:D,MATCH($G:$G&amp;" "&amp;$E:$E,'ATLIS Percentages'!$A:$A,0)),
F108="STAR+PLUS",INDEX('ATLIS Percentages'!E:E,MATCH($G:$G&amp;" "&amp;$E:$E,'ATLIS Percentages'!$A:$A,0)),
F108="STAR",INDEX('ATLIS Percentages'!F:F,MATCH($G:$G&amp;" "&amp;$E:$E,'ATLIS Percentages'!$A:$A,0)))</f>
        <v>4.6983193040505994E-2</v>
      </c>
      <c r="I108" s="31">
        <f t="shared" si="6"/>
        <v>7847657.9699999997</v>
      </c>
      <c r="J108" s="31">
        <f t="shared" si="7"/>
        <v>3389340.7</v>
      </c>
      <c r="K108" s="31">
        <f>INDEX('IGT Calculation_1stHalf'!J:J,MATCH($A:$A&amp;"-"&amp;$G:$G&amp;"-"&amp;$E:$E&amp;"-"&amp;$F:$F,'IGT Calculation_1stHalf'!A:A,0))</f>
        <v>3663218.12</v>
      </c>
      <c r="L108" s="31">
        <f>INDEX('IGT Calculation_1stHalf'!K:K,MATCH(A:A&amp;"-"&amp;G:G&amp;"-"&amp;E:E&amp;"-"&amp;F:F,'IGT Calculation_1stHalf'!A:A,0))</f>
        <v>1582114.6</v>
      </c>
      <c r="M108" s="31">
        <f>INDEX('IGT Calculation_2ndHalf'!N:N,MATCH($A:$A&amp;"-"&amp;$G:$G&amp;"-"&amp;$E:$E&amp;"-"&amp;$F:$F,'IGT Calculation_2ndHalf'!A:A,0))</f>
        <v>2648178.84</v>
      </c>
      <c r="N108" s="31">
        <f>INDEX('IGT Calculation_2ndHalf'!O:O,MATCH($A:$A&amp;"-"&amp;$G:$G&amp;"-"&amp;$E:$E&amp;"-"&amp;$F:$F,'IGT Calculation_2ndHalf'!A:A,0))</f>
        <v>1143727.26</v>
      </c>
      <c r="O108" s="31">
        <f t="shared" si="8"/>
        <v>1536261.01</v>
      </c>
      <c r="P108" s="31">
        <f t="shared" si="9"/>
        <v>663498.84</v>
      </c>
    </row>
    <row r="109" spans="1:16" x14ac:dyDescent="0.25">
      <c r="A109" s="4" t="s">
        <v>64</v>
      </c>
      <c r="B109" t="s">
        <v>21</v>
      </c>
      <c r="C109" s="28">
        <v>134157061.97582391</v>
      </c>
      <c r="D109" t="s">
        <v>21</v>
      </c>
      <c r="E109" t="s">
        <v>9</v>
      </c>
      <c r="F109" t="s">
        <v>10</v>
      </c>
      <c r="G109" t="s">
        <v>123</v>
      </c>
      <c r="H109" s="30">
        <f>_xlfn.IFS(F109="STAR Kids",INDEX('ATLIS Percentages'!D:D,MATCH($G:$G&amp;" "&amp;$E:$E,'ATLIS Percentages'!$A:$A,0)),
F109="STAR+PLUS",INDEX('ATLIS Percentages'!E:E,MATCH($G:$G&amp;" "&amp;$E:$E,'ATLIS Percentages'!$A:$A,0)),
F109="STAR",INDEX('ATLIS Percentages'!F:F,MATCH($G:$G&amp;" "&amp;$E:$E,'ATLIS Percentages'!$A:$A,0)))</f>
        <v>0</v>
      </c>
      <c r="I109" s="31">
        <f t="shared" si="6"/>
        <v>0</v>
      </c>
      <c r="J109" s="31">
        <f t="shared" si="7"/>
        <v>0</v>
      </c>
      <c r="K109" s="31">
        <f>INDEX('IGT Calculation_1stHalf'!J:J,MATCH($A:$A&amp;"-"&amp;$G:$G&amp;"-"&amp;$E:$E&amp;"-"&amp;$F:$F,'IGT Calculation_1stHalf'!A:A,0))</f>
        <v>0</v>
      </c>
      <c r="L109" s="31">
        <f>INDEX('IGT Calculation_1stHalf'!K:K,MATCH(A:A&amp;"-"&amp;G:G&amp;"-"&amp;E:E&amp;"-"&amp;F:F,'IGT Calculation_1stHalf'!A:A,0))</f>
        <v>0</v>
      </c>
      <c r="M109" s="31">
        <f>INDEX('IGT Calculation_2ndHalf'!N:N,MATCH($A:$A&amp;"-"&amp;$G:$G&amp;"-"&amp;$E:$E&amp;"-"&amp;$F:$F,'IGT Calculation_2ndHalf'!A:A,0))</f>
        <v>0</v>
      </c>
      <c r="N109" s="31">
        <f>INDEX('IGT Calculation_2ndHalf'!O:O,MATCH($A:$A&amp;"-"&amp;$G:$G&amp;"-"&amp;$E:$E&amp;"-"&amp;$F:$F,'IGT Calculation_2ndHalf'!A:A,0))</f>
        <v>0</v>
      </c>
      <c r="O109" s="31">
        <f t="shared" si="8"/>
        <v>0</v>
      </c>
      <c r="P109" s="31">
        <f t="shared" si="9"/>
        <v>0</v>
      </c>
    </row>
    <row r="110" spans="1:16" x14ac:dyDescent="0.25">
      <c r="A110" s="4" t="s">
        <v>7</v>
      </c>
      <c r="B110" t="s">
        <v>8</v>
      </c>
      <c r="C110" s="28">
        <v>413362939.6407057</v>
      </c>
      <c r="D110" t="s">
        <v>8</v>
      </c>
      <c r="E110" t="s">
        <v>9</v>
      </c>
      <c r="F110" t="s">
        <v>10</v>
      </c>
      <c r="G110" t="s">
        <v>123</v>
      </c>
      <c r="H110" s="30">
        <f>_xlfn.IFS(F110="STAR Kids",INDEX('ATLIS Percentages'!D:D,MATCH($G:$G&amp;" "&amp;$E:$E,'ATLIS Percentages'!$A:$A,0)),
F110="STAR+PLUS",INDEX('ATLIS Percentages'!E:E,MATCH($G:$G&amp;" "&amp;$E:$E,'ATLIS Percentages'!$A:$A,0)),
F110="STAR",INDEX('ATLIS Percentages'!F:F,MATCH($G:$G&amp;" "&amp;$E:$E,'ATLIS Percentages'!$A:$A,0)))</f>
        <v>0</v>
      </c>
      <c r="I110" s="31">
        <f t="shared" si="6"/>
        <v>0</v>
      </c>
      <c r="J110" s="31">
        <f t="shared" si="7"/>
        <v>0</v>
      </c>
      <c r="K110" s="31">
        <f>INDEX('IGT Calculation_1stHalf'!J:J,MATCH($A:$A&amp;"-"&amp;$G:$G&amp;"-"&amp;$E:$E&amp;"-"&amp;$F:$F,'IGT Calculation_1stHalf'!A:A,0))</f>
        <v>0</v>
      </c>
      <c r="L110" s="31">
        <f>INDEX('IGT Calculation_1stHalf'!K:K,MATCH(A:A&amp;"-"&amp;G:G&amp;"-"&amp;E:E&amp;"-"&amp;F:F,'IGT Calculation_1stHalf'!A:A,0))</f>
        <v>0</v>
      </c>
      <c r="M110" s="31">
        <f>INDEX('IGT Calculation_2ndHalf'!N:N,MATCH($A:$A&amp;"-"&amp;$G:$G&amp;"-"&amp;$E:$E&amp;"-"&amp;$F:$F,'IGT Calculation_2ndHalf'!A:A,0))</f>
        <v>0</v>
      </c>
      <c r="N110" s="31">
        <f>INDEX('IGT Calculation_2ndHalf'!O:O,MATCH($A:$A&amp;"-"&amp;$G:$G&amp;"-"&amp;$E:$E&amp;"-"&amp;$F:$F,'IGT Calculation_2ndHalf'!A:A,0))</f>
        <v>0</v>
      </c>
      <c r="O110" s="31">
        <f t="shared" si="8"/>
        <v>0</v>
      </c>
      <c r="P110" s="31">
        <f t="shared" si="9"/>
        <v>0</v>
      </c>
    </row>
    <row r="111" spans="1:16" x14ac:dyDescent="0.25">
      <c r="A111" s="4" t="s">
        <v>31</v>
      </c>
      <c r="B111" t="s">
        <v>32</v>
      </c>
      <c r="C111" s="28">
        <v>205259250.28896528</v>
      </c>
      <c r="D111" t="s">
        <v>32</v>
      </c>
      <c r="E111" t="s">
        <v>9</v>
      </c>
      <c r="F111" t="s">
        <v>10</v>
      </c>
      <c r="G111" t="s">
        <v>123</v>
      </c>
      <c r="H111" s="30">
        <f>_xlfn.IFS(F111="STAR Kids",INDEX('ATLIS Percentages'!D:D,MATCH($G:$G&amp;" "&amp;$E:$E,'ATLIS Percentages'!$A:$A,0)),
F111="STAR+PLUS",INDEX('ATLIS Percentages'!E:E,MATCH($G:$G&amp;" "&amp;$E:$E,'ATLIS Percentages'!$A:$A,0)),
F111="STAR",INDEX('ATLIS Percentages'!F:F,MATCH($G:$G&amp;" "&amp;$E:$E,'ATLIS Percentages'!$A:$A,0)))</f>
        <v>0</v>
      </c>
      <c r="I111" s="31">
        <f t="shared" si="6"/>
        <v>0</v>
      </c>
      <c r="J111" s="31">
        <f t="shared" si="7"/>
        <v>0</v>
      </c>
      <c r="K111" s="31">
        <f>INDEX('IGT Calculation_1stHalf'!J:J,MATCH($A:$A&amp;"-"&amp;$G:$G&amp;"-"&amp;$E:$E&amp;"-"&amp;$F:$F,'IGT Calculation_1stHalf'!A:A,0))</f>
        <v>0</v>
      </c>
      <c r="L111" s="31">
        <f>INDEX('IGT Calculation_1stHalf'!K:K,MATCH(A:A&amp;"-"&amp;G:G&amp;"-"&amp;E:E&amp;"-"&amp;F:F,'IGT Calculation_1stHalf'!A:A,0))</f>
        <v>0</v>
      </c>
      <c r="M111" s="31">
        <f>INDEX('IGT Calculation_2ndHalf'!N:N,MATCH($A:$A&amp;"-"&amp;$G:$G&amp;"-"&amp;$E:$E&amp;"-"&amp;$F:$F,'IGT Calculation_2ndHalf'!A:A,0))</f>
        <v>0</v>
      </c>
      <c r="N111" s="31">
        <f>INDEX('IGT Calculation_2ndHalf'!O:O,MATCH($A:$A&amp;"-"&amp;$G:$G&amp;"-"&amp;$E:$E&amp;"-"&amp;$F:$F,'IGT Calculation_2ndHalf'!A:A,0))</f>
        <v>0</v>
      </c>
      <c r="O111" s="31">
        <f t="shared" si="8"/>
        <v>0</v>
      </c>
      <c r="P111" s="31">
        <f t="shared" si="9"/>
        <v>0</v>
      </c>
    </row>
    <row r="112" spans="1:16" x14ac:dyDescent="0.25">
      <c r="A112" s="4" t="s">
        <v>88</v>
      </c>
      <c r="B112" t="s">
        <v>21</v>
      </c>
      <c r="C112" s="28">
        <v>346902313.14176202</v>
      </c>
      <c r="D112" t="s">
        <v>21</v>
      </c>
      <c r="E112" t="s">
        <v>9</v>
      </c>
      <c r="F112" t="s">
        <v>14</v>
      </c>
      <c r="G112" t="s">
        <v>123</v>
      </c>
      <c r="H112" s="30">
        <f>_xlfn.IFS(F112="STAR Kids",INDEX('ATLIS Percentages'!D:D,MATCH($G:$G&amp;" "&amp;$E:$E,'ATLIS Percentages'!$A:$A,0)),
F112="STAR+PLUS",INDEX('ATLIS Percentages'!E:E,MATCH($G:$G&amp;" "&amp;$E:$E,'ATLIS Percentages'!$A:$A,0)),
F112="STAR",INDEX('ATLIS Percentages'!F:F,MATCH($G:$G&amp;" "&amp;$E:$E,'ATLIS Percentages'!$A:$A,0)))</f>
        <v>1.9508566317190591E-2</v>
      </c>
      <c r="I112" s="31">
        <f t="shared" si="6"/>
        <v>6767566.7800000003</v>
      </c>
      <c r="J112" s="31">
        <f t="shared" si="7"/>
        <v>2922857.95</v>
      </c>
      <c r="K112" s="31">
        <f>INDEX('IGT Calculation_1stHalf'!J:J,MATCH($A:$A&amp;"-"&amp;$G:$G&amp;"-"&amp;$E:$E&amp;"-"&amp;$F:$F,'IGT Calculation_1stHalf'!A:A,0))</f>
        <v>2558272.77</v>
      </c>
      <c r="L112" s="31">
        <f>INDEX('IGT Calculation_1stHalf'!K:K,MATCH(A:A&amp;"-"&amp;G:G&amp;"-"&amp;E:E&amp;"-"&amp;F:F,'IGT Calculation_1stHalf'!A:A,0))</f>
        <v>1104897.54</v>
      </c>
      <c r="M112" s="31">
        <f>INDEX('IGT Calculation_2ndHalf'!N:N,MATCH($A:$A&amp;"-"&amp;$G:$G&amp;"-"&amp;$E:$E&amp;"-"&amp;$F:$F,'IGT Calculation_2ndHalf'!A:A,0))</f>
        <v>2470955.98</v>
      </c>
      <c r="N112" s="31">
        <f>INDEX('IGT Calculation_2ndHalf'!O:O,MATCH($A:$A&amp;"-"&amp;$G:$G&amp;"-"&amp;$E:$E&amp;"-"&amp;$F:$F,'IGT Calculation_2ndHalf'!A:A,0))</f>
        <v>1067186.1200000001</v>
      </c>
      <c r="O112" s="31">
        <f t="shared" si="8"/>
        <v>1738338.03</v>
      </c>
      <c r="P112" s="31">
        <f t="shared" si="9"/>
        <v>750774.29</v>
      </c>
    </row>
    <row r="113" spans="1:16" x14ac:dyDescent="0.25">
      <c r="A113" s="4" t="s">
        <v>26</v>
      </c>
      <c r="B113" t="s">
        <v>8</v>
      </c>
      <c r="C113" s="28">
        <v>509565413.2106787</v>
      </c>
      <c r="D113" t="s">
        <v>8</v>
      </c>
      <c r="E113" t="s">
        <v>9</v>
      </c>
      <c r="F113" t="s">
        <v>14</v>
      </c>
      <c r="G113" t="s">
        <v>123</v>
      </c>
      <c r="H113" s="30">
        <f>_xlfn.IFS(F113="STAR Kids",INDEX('ATLIS Percentages'!D:D,MATCH($G:$G&amp;" "&amp;$E:$E,'ATLIS Percentages'!$A:$A,0)),
F113="STAR+PLUS",INDEX('ATLIS Percentages'!E:E,MATCH($G:$G&amp;" "&amp;$E:$E,'ATLIS Percentages'!$A:$A,0)),
F113="STAR",INDEX('ATLIS Percentages'!F:F,MATCH($G:$G&amp;" "&amp;$E:$E,'ATLIS Percentages'!$A:$A,0)))</f>
        <v>1.9508566317190591E-2</v>
      </c>
      <c r="I113" s="31">
        <f t="shared" si="6"/>
        <v>9940890.6600000001</v>
      </c>
      <c r="J113" s="31">
        <f t="shared" si="7"/>
        <v>4293391.1500000004</v>
      </c>
      <c r="K113" s="31">
        <f>INDEX('IGT Calculation_1stHalf'!J:J,MATCH($A:$A&amp;"-"&amp;$G:$G&amp;"-"&amp;$E:$E&amp;"-"&amp;$F:$F,'IGT Calculation_1stHalf'!A:A,0))</f>
        <v>3745574.47</v>
      </c>
      <c r="L113" s="31">
        <f>INDEX('IGT Calculation_1stHalf'!K:K,MATCH(A:A&amp;"-"&amp;G:G&amp;"-"&amp;E:E&amp;"-"&amp;F:F,'IGT Calculation_1stHalf'!A:A,0))</f>
        <v>1617683.65</v>
      </c>
      <c r="M113" s="31">
        <f>INDEX('IGT Calculation_2ndHalf'!N:N,MATCH($A:$A&amp;"-"&amp;$G:$G&amp;"-"&amp;$E:$E&amp;"-"&amp;$F:$F,'IGT Calculation_2ndHalf'!A:A,0))</f>
        <v>3614413.59</v>
      </c>
      <c r="N113" s="31">
        <f>INDEX('IGT Calculation_2ndHalf'!O:O,MATCH($A:$A&amp;"-"&amp;$G:$G&amp;"-"&amp;$E:$E&amp;"-"&amp;$F:$F,'IGT Calculation_2ndHalf'!A:A,0))</f>
        <v>1561036.31</v>
      </c>
      <c r="O113" s="31">
        <f t="shared" si="8"/>
        <v>2580902.6</v>
      </c>
      <c r="P113" s="31">
        <f t="shared" si="9"/>
        <v>1114671.19</v>
      </c>
    </row>
    <row r="114" spans="1:16" x14ac:dyDescent="0.25">
      <c r="A114" s="29">
        <v>10</v>
      </c>
      <c r="B114" t="s">
        <v>8</v>
      </c>
      <c r="C114" s="28">
        <v>487194554.64259553</v>
      </c>
      <c r="D114" t="s">
        <v>8</v>
      </c>
      <c r="E114" t="s">
        <v>41</v>
      </c>
      <c r="F114" t="s">
        <v>10</v>
      </c>
      <c r="G114" t="s">
        <v>120</v>
      </c>
      <c r="H114" s="30">
        <f>_xlfn.IFS(F114="STAR Kids",INDEX('ATLIS Percentages'!D:D,MATCH($G:$G&amp;" "&amp;$E:$E,'ATLIS Percentages'!$A:$A,0)),
F114="STAR+PLUS",INDEX('ATLIS Percentages'!E:E,MATCH($G:$G&amp;" "&amp;$E:$E,'ATLIS Percentages'!$A:$A,0)),
F114="STAR",INDEX('ATLIS Percentages'!F:F,MATCH($G:$G&amp;" "&amp;$E:$E,'ATLIS Percentages'!$A:$A,0)))</f>
        <v>0</v>
      </c>
      <c r="I114" s="31">
        <f t="shared" si="6"/>
        <v>0</v>
      </c>
      <c r="J114" s="31">
        <f t="shared" si="7"/>
        <v>0</v>
      </c>
      <c r="K114" s="31">
        <f>INDEX('IGT Calculation_1stHalf'!J:J,MATCH($A:$A&amp;"-"&amp;$G:$G&amp;"-"&amp;$E:$E&amp;"-"&amp;$F:$F,'IGT Calculation_1stHalf'!A:A,0))</f>
        <v>0</v>
      </c>
      <c r="L114" s="31">
        <f>INDEX('IGT Calculation_1stHalf'!K:K,MATCH(A:A&amp;"-"&amp;G:G&amp;"-"&amp;E:E&amp;"-"&amp;F:F,'IGT Calculation_1stHalf'!A:A,0))</f>
        <v>0</v>
      </c>
      <c r="M114" s="31">
        <f>INDEX('IGT Calculation_2ndHalf'!N:N,MATCH($A:$A&amp;"-"&amp;$G:$G&amp;"-"&amp;$E:$E&amp;"-"&amp;$F:$F,'IGT Calculation_2ndHalf'!A:A,0))</f>
        <v>0</v>
      </c>
      <c r="N114" s="31">
        <f>INDEX('IGT Calculation_2ndHalf'!O:O,MATCH($A:$A&amp;"-"&amp;$G:$G&amp;"-"&amp;$E:$E&amp;"-"&amp;$F:$F,'IGT Calculation_2ndHalf'!A:A,0))</f>
        <v>0</v>
      </c>
      <c r="O114" s="31">
        <f t="shared" si="8"/>
        <v>0</v>
      </c>
      <c r="P114" s="31">
        <f t="shared" si="9"/>
        <v>0</v>
      </c>
    </row>
    <row r="115" spans="1:16" x14ac:dyDescent="0.25">
      <c r="A115" s="29">
        <v>18</v>
      </c>
      <c r="B115" t="s">
        <v>12</v>
      </c>
      <c r="C115" s="28">
        <v>497552000.10620296</v>
      </c>
      <c r="D115" t="s">
        <v>12</v>
      </c>
      <c r="E115" t="s">
        <v>41</v>
      </c>
      <c r="F115" t="s">
        <v>14</v>
      </c>
      <c r="G115" t="s">
        <v>120</v>
      </c>
      <c r="H115" s="30">
        <f>_xlfn.IFS(F115="STAR Kids",INDEX('ATLIS Percentages'!D:D,MATCH($G:$G&amp;" "&amp;$E:$E,'ATLIS Percentages'!$A:$A,0)),
F115="STAR+PLUS",INDEX('ATLIS Percentages'!E:E,MATCH($G:$G&amp;" "&amp;$E:$E,'ATLIS Percentages'!$A:$A,0)),
F115="STAR",INDEX('ATLIS Percentages'!F:F,MATCH($G:$G&amp;" "&amp;$E:$E,'ATLIS Percentages'!$A:$A,0)))</f>
        <v>0</v>
      </c>
      <c r="I115" s="31">
        <f t="shared" si="6"/>
        <v>0</v>
      </c>
      <c r="J115" s="31">
        <f t="shared" si="7"/>
        <v>0</v>
      </c>
      <c r="K115" s="31">
        <f>INDEX('IGT Calculation_1stHalf'!J:J,MATCH($A:$A&amp;"-"&amp;$G:$G&amp;"-"&amp;$E:$E&amp;"-"&amp;$F:$F,'IGT Calculation_1stHalf'!A:A,0))</f>
        <v>0</v>
      </c>
      <c r="L115" s="31">
        <f>INDEX('IGT Calculation_1stHalf'!K:K,MATCH(A:A&amp;"-"&amp;G:G&amp;"-"&amp;E:E&amp;"-"&amp;F:F,'IGT Calculation_1stHalf'!A:A,0))</f>
        <v>0</v>
      </c>
      <c r="M115" s="31">
        <f>INDEX('IGT Calculation_2ndHalf'!N:N,MATCH($A:$A&amp;"-"&amp;$G:$G&amp;"-"&amp;$E:$E&amp;"-"&amp;$F:$F,'IGT Calculation_2ndHalf'!A:A,0))</f>
        <v>0</v>
      </c>
      <c r="N115" s="31">
        <f>INDEX('IGT Calculation_2ndHalf'!O:O,MATCH($A:$A&amp;"-"&amp;$G:$G&amp;"-"&amp;$E:$E&amp;"-"&amp;$F:$F,'IGT Calculation_2ndHalf'!A:A,0))</f>
        <v>0</v>
      </c>
      <c r="O115" s="31">
        <f t="shared" si="8"/>
        <v>0</v>
      </c>
      <c r="P115" s="31">
        <f t="shared" si="9"/>
        <v>0</v>
      </c>
    </row>
    <row r="116" spans="1:16" x14ac:dyDescent="0.25">
      <c r="A116" s="29">
        <v>19</v>
      </c>
      <c r="B116" t="s">
        <v>21</v>
      </c>
      <c r="C116" s="28">
        <v>0</v>
      </c>
      <c r="D116" t="s">
        <v>21</v>
      </c>
      <c r="E116" t="s">
        <v>41</v>
      </c>
      <c r="F116" t="s">
        <v>14</v>
      </c>
      <c r="G116" t="s">
        <v>120</v>
      </c>
      <c r="H116" s="30">
        <f>_xlfn.IFS(F116="STAR Kids",INDEX('ATLIS Percentages'!D:D,MATCH($G:$G&amp;" "&amp;$E:$E,'ATLIS Percentages'!$A:$A,0)),
F116="STAR+PLUS",INDEX('ATLIS Percentages'!E:E,MATCH($G:$G&amp;" "&amp;$E:$E,'ATLIS Percentages'!$A:$A,0)),
F116="STAR",INDEX('ATLIS Percentages'!F:F,MATCH($G:$G&amp;" "&amp;$E:$E,'ATLIS Percentages'!$A:$A,0)))</f>
        <v>0</v>
      </c>
      <c r="I116" s="31">
        <f t="shared" si="6"/>
        <v>0</v>
      </c>
      <c r="J116" s="31">
        <f t="shared" si="7"/>
        <v>0</v>
      </c>
      <c r="K116" s="31">
        <f>INDEX('IGT Calculation_1stHalf'!J:J,MATCH($A:$A&amp;"-"&amp;$G:$G&amp;"-"&amp;$E:$E&amp;"-"&amp;$F:$F,'IGT Calculation_1stHalf'!A:A,0))</f>
        <v>0</v>
      </c>
      <c r="L116" s="31">
        <f>INDEX('IGT Calculation_1stHalf'!K:K,MATCH(A:A&amp;"-"&amp;G:G&amp;"-"&amp;E:E&amp;"-"&amp;F:F,'IGT Calculation_1stHalf'!A:A,0))</f>
        <v>0</v>
      </c>
      <c r="M116" s="31">
        <f>INDEX('IGT Calculation_2ndHalf'!N:N,MATCH($A:$A&amp;"-"&amp;$G:$G&amp;"-"&amp;$E:$E&amp;"-"&amp;$F:$F,'IGT Calculation_2ndHalf'!A:A,0))</f>
        <v>0</v>
      </c>
      <c r="N116" s="31">
        <f>INDEX('IGT Calculation_2ndHalf'!O:O,MATCH($A:$A&amp;"-"&amp;$G:$G&amp;"-"&amp;$E:$E&amp;"-"&amp;$F:$F,'IGT Calculation_2ndHalf'!A:A,0))</f>
        <v>0</v>
      </c>
      <c r="O116" s="31">
        <f t="shared" si="8"/>
        <v>0</v>
      </c>
      <c r="P116" s="31">
        <f t="shared" si="9"/>
        <v>0</v>
      </c>
    </row>
    <row r="117" spans="1:16" x14ac:dyDescent="0.25">
      <c r="A117" s="29">
        <v>31</v>
      </c>
      <c r="B117" t="s">
        <v>28</v>
      </c>
      <c r="C117" s="28">
        <v>25502082.565354537</v>
      </c>
      <c r="D117" t="s">
        <v>28</v>
      </c>
      <c r="E117" t="s">
        <v>145</v>
      </c>
      <c r="F117" t="s">
        <v>10</v>
      </c>
      <c r="G117" t="s">
        <v>120</v>
      </c>
      <c r="H117" s="30">
        <f>_xlfn.IFS(F117="STAR Kids",INDEX('ATLIS Percentages'!D:D,MATCH($G:$G&amp;" "&amp;$E:$E,'ATLIS Percentages'!$A:$A,0)),
F117="STAR+PLUS",INDEX('ATLIS Percentages'!E:E,MATCH($G:$G&amp;" "&amp;$E:$E,'ATLIS Percentages'!$A:$A,0)),
F117="STAR",INDEX('ATLIS Percentages'!F:F,MATCH($G:$G&amp;" "&amp;$E:$E,'ATLIS Percentages'!$A:$A,0)))</f>
        <v>0</v>
      </c>
      <c r="I117" s="31">
        <f t="shared" si="6"/>
        <v>0</v>
      </c>
      <c r="J117" s="31">
        <f t="shared" si="7"/>
        <v>0</v>
      </c>
      <c r="K117" s="31">
        <f>INDEX('IGT Calculation_1stHalf'!J:J,MATCH($A:$A&amp;"-"&amp;$G:$G&amp;"-"&amp;$E:$E&amp;"-"&amp;$F:$F,'IGT Calculation_1stHalf'!A:A,0))</f>
        <v>0</v>
      </c>
      <c r="L117" s="31">
        <f>INDEX('IGT Calculation_1stHalf'!K:K,MATCH(A:A&amp;"-"&amp;G:G&amp;"-"&amp;E:E&amp;"-"&amp;F:F,'IGT Calculation_1stHalf'!A:A,0))</f>
        <v>0</v>
      </c>
      <c r="M117" s="31">
        <f>INDEX('IGT Calculation_2ndHalf'!N:N,MATCH($A:$A&amp;"-"&amp;$G:$G&amp;"-"&amp;$E:$E&amp;"-"&amp;$F:$F,'IGT Calculation_2ndHalf'!A:A,0))</f>
        <v>0</v>
      </c>
      <c r="N117" s="31">
        <f>INDEX('IGT Calculation_2ndHalf'!O:O,MATCH($A:$A&amp;"-"&amp;$G:$G&amp;"-"&amp;$E:$E&amp;"-"&amp;$F:$F,'IGT Calculation_2ndHalf'!A:A,0))</f>
        <v>0</v>
      </c>
      <c r="O117" s="31">
        <f t="shared" si="8"/>
        <v>0</v>
      </c>
      <c r="P117" s="31">
        <f t="shared" si="9"/>
        <v>0</v>
      </c>
    </row>
    <row r="118" spans="1:16" x14ac:dyDescent="0.25">
      <c r="A118" s="29">
        <v>33</v>
      </c>
      <c r="B118" t="s">
        <v>28</v>
      </c>
      <c r="C118" s="28">
        <v>270089254.25804752</v>
      </c>
      <c r="D118" t="s">
        <v>28</v>
      </c>
      <c r="E118" t="s">
        <v>145</v>
      </c>
      <c r="F118" t="s">
        <v>14</v>
      </c>
      <c r="G118" t="s">
        <v>120</v>
      </c>
      <c r="H118" s="30">
        <f>_xlfn.IFS(F118="STAR Kids",INDEX('ATLIS Percentages'!D:D,MATCH($G:$G&amp;" "&amp;$E:$E,'ATLIS Percentages'!$A:$A,0)),
F118="STAR+PLUS",INDEX('ATLIS Percentages'!E:E,MATCH($G:$G&amp;" "&amp;$E:$E,'ATLIS Percentages'!$A:$A,0)),
F118="STAR",INDEX('ATLIS Percentages'!F:F,MATCH($G:$G&amp;" "&amp;$E:$E,'ATLIS Percentages'!$A:$A,0)))</f>
        <v>0</v>
      </c>
      <c r="I118" s="31">
        <f t="shared" si="6"/>
        <v>0</v>
      </c>
      <c r="J118" s="31">
        <f t="shared" si="7"/>
        <v>0</v>
      </c>
      <c r="K118" s="31">
        <f>INDEX('IGT Calculation_1stHalf'!J:J,MATCH($A:$A&amp;"-"&amp;$G:$G&amp;"-"&amp;$E:$E&amp;"-"&amp;$F:$F,'IGT Calculation_1stHalf'!A:A,0))</f>
        <v>0</v>
      </c>
      <c r="L118" s="31">
        <f>INDEX('IGT Calculation_1stHalf'!K:K,MATCH(A:A&amp;"-"&amp;G:G&amp;"-"&amp;E:E&amp;"-"&amp;F:F,'IGT Calculation_1stHalf'!A:A,0))</f>
        <v>0</v>
      </c>
      <c r="M118" s="31">
        <f>INDEX('IGT Calculation_2ndHalf'!N:N,MATCH($A:$A&amp;"-"&amp;$G:$G&amp;"-"&amp;$E:$E&amp;"-"&amp;$F:$F,'IGT Calculation_2ndHalf'!A:A,0))</f>
        <v>0</v>
      </c>
      <c r="N118" s="31">
        <f>INDEX('IGT Calculation_2ndHalf'!O:O,MATCH($A:$A&amp;"-"&amp;$G:$G&amp;"-"&amp;$E:$E&amp;"-"&amp;$F:$F,'IGT Calculation_2ndHalf'!A:A,0))</f>
        <v>0</v>
      </c>
      <c r="O118" s="31">
        <f t="shared" si="8"/>
        <v>0</v>
      </c>
      <c r="P118" s="31">
        <f t="shared" si="9"/>
        <v>0</v>
      </c>
    </row>
    <row r="119" spans="1:16" x14ac:dyDescent="0.25">
      <c r="A119" s="29">
        <v>34</v>
      </c>
      <c r="B119" t="s">
        <v>21</v>
      </c>
      <c r="C119" s="28">
        <v>0</v>
      </c>
      <c r="D119" t="s">
        <v>21</v>
      </c>
      <c r="E119" t="s">
        <v>45</v>
      </c>
      <c r="F119" t="s">
        <v>14</v>
      </c>
      <c r="G119" t="s">
        <v>120</v>
      </c>
      <c r="H119" s="30">
        <f>_xlfn.IFS(F119="STAR Kids",INDEX('ATLIS Percentages'!D:D,MATCH($G:$G&amp;" "&amp;$E:$E,'ATLIS Percentages'!$A:$A,0)),
F119="STAR+PLUS",INDEX('ATLIS Percentages'!E:E,MATCH($G:$G&amp;" "&amp;$E:$E,'ATLIS Percentages'!$A:$A,0)),
F119="STAR",INDEX('ATLIS Percentages'!F:F,MATCH($G:$G&amp;" "&amp;$E:$E,'ATLIS Percentages'!$A:$A,0)))</f>
        <v>0</v>
      </c>
      <c r="I119" s="31">
        <f t="shared" si="6"/>
        <v>0</v>
      </c>
      <c r="J119" s="31">
        <f t="shared" si="7"/>
        <v>0</v>
      </c>
      <c r="K119" s="31">
        <f>INDEX('IGT Calculation_1stHalf'!J:J,MATCH($A:$A&amp;"-"&amp;$G:$G&amp;"-"&amp;$E:$E&amp;"-"&amp;$F:$F,'IGT Calculation_1stHalf'!A:A,0))</f>
        <v>0</v>
      </c>
      <c r="L119" s="31">
        <f>INDEX('IGT Calculation_1stHalf'!K:K,MATCH(A:A&amp;"-"&amp;G:G&amp;"-"&amp;E:E&amp;"-"&amp;F:F,'IGT Calculation_1stHalf'!A:A,0))</f>
        <v>0</v>
      </c>
      <c r="M119" s="31">
        <f>INDEX('IGT Calculation_2ndHalf'!N:N,MATCH($A:$A&amp;"-"&amp;$G:$G&amp;"-"&amp;$E:$E&amp;"-"&amp;$F:$F,'IGT Calculation_2ndHalf'!A:A,0))</f>
        <v>0</v>
      </c>
      <c r="N119" s="31">
        <f>INDEX('IGT Calculation_2ndHalf'!O:O,MATCH($A:$A&amp;"-"&amp;$G:$G&amp;"-"&amp;$E:$E&amp;"-"&amp;$F:$F,'IGT Calculation_2ndHalf'!A:A,0))</f>
        <v>0</v>
      </c>
      <c r="O119" s="31">
        <f t="shared" si="8"/>
        <v>0</v>
      </c>
      <c r="P119" s="31">
        <f t="shared" si="9"/>
        <v>0</v>
      </c>
    </row>
    <row r="120" spans="1:16" x14ac:dyDescent="0.25">
      <c r="A120" s="29">
        <v>36</v>
      </c>
      <c r="B120" t="s">
        <v>8</v>
      </c>
      <c r="C120" s="28">
        <v>222923898.32465494</v>
      </c>
      <c r="D120" t="s">
        <v>8</v>
      </c>
      <c r="E120" t="s">
        <v>45</v>
      </c>
      <c r="F120" t="s">
        <v>10</v>
      </c>
      <c r="G120" t="s">
        <v>120</v>
      </c>
      <c r="H120" s="30">
        <f>_xlfn.IFS(F120="STAR Kids",INDEX('ATLIS Percentages'!D:D,MATCH($G:$G&amp;" "&amp;$E:$E,'ATLIS Percentages'!$A:$A,0)),
F120="STAR+PLUS",INDEX('ATLIS Percentages'!E:E,MATCH($G:$G&amp;" "&amp;$E:$E,'ATLIS Percentages'!$A:$A,0)),
F120="STAR",INDEX('ATLIS Percentages'!F:F,MATCH($G:$G&amp;" "&amp;$E:$E,'ATLIS Percentages'!$A:$A,0)))</f>
        <v>0</v>
      </c>
      <c r="I120" s="31">
        <f t="shared" si="6"/>
        <v>0</v>
      </c>
      <c r="J120" s="31">
        <f t="shared" si="7"/>
        <v>0</v>
      </c>
      <c r="K120" s="31">
        <f>INDEX('IGT Calculation_1stHalf'!J:J,MATCH($A:$A&amp;"-"&amp;$G:$G&amp;"-"&amp;$E:$E&amp;"-"&amp;$F:$F,'IGT Calculation_1stHalf'!A:A,0))</f>
        <v>0</v>
      </c>
      <c r="L120" s="31">
        <f>INDEX('IGT Calculation_1stHalf'!K:K,MATCH(A:A&amp;"-"&amp;G:G&amp;"-"&amp;E:E&amp;"-"&amp;F:F,'IGT Calculation_1stHalf'!A:A,0))</f>
        <v>0</v>
      </c>
      <c r="M120" s="31">
        <f>INDEX('IGT Calculation_2ndHalf'!N:N,MATCH($A:$A&amp;"-"&amp;$G:$G&amp;"-"&amp;$E:$E&amp;"-"&amp;$F:$F,'IGT Calculation_2ndHalf'!A:A,0))</f>
        <v>0</v>
      </c>
      <c r="N120" s="31">
        <f>INDEX('IGT Calculation_2ndHalf'!O:O,MATCH($A:$A&amp;"-"&amp;$G:$G&amp;"-"&amp;$E:$E&amp;"-"&amp;$F:$F,'IGT Calculation_2ndHalf'!A:A,0))</f>
        <v>0</v>
      </c>
      <c r="O120" s="31">
        <f t="shared" si="8"/>
        <v>0</v>
      </c>
      <c r="P120" s="31">
        <f t="shared" si="9"/>
        <v>0</v>
      </c>
    </row>
    <row r="121" spans="1:16" x14ac:dyDescent="0.25">
      <c r="A121" s="29">
        <v>37</v>
      </c>
      <c r="B121" t="s">
        <v>44</v>
      </c>
      <c r="C121" s="28">
        <v>311509970.0277406</v>
      </c>
      <c r="D121" t="s">
        <v>44</v>
      </c>
      <c r="E121" t="s">
        <v>45</v>
      </c>
      <c r="F121" t="s">
        <v>10</v>
      </c>
      <c r="G121" t="s">
        <v>120</v>
      </c>
      <c r="H121" s="30">
        <f>_xlfn.IFS(F121="STAR Kids",INDEX('ATLIS Percentages'!D:D,MATCH($G:$G&amp;" "&amp;$E:$E,'ATLIS Percentages'!$A:$A,0)),
F121="STAR+PLUS",INDEX('ATLIS Percentages'!E:E,MATCH($G:$G&amp;" "&amp;$E:$E,'ATLIS Percentages'!$A:$A,0)),
F121="STAR",INDEX('ATLIS Percentages'!F:F,MATCH($G:$G&amp;" "&amp;$E:$E,'ATLIS Percentages'!$A:$A,0)))</f>
        <v>0</v>
      </c>
      <c r="I121" s="31">
        <f t="shared" si="6"/>
        <v>0</v>
      </c>
      <c r="J121" s="31">
        <f t="shared" si="7"/>
        <v>0</v>
      </c>
      <c r="K121" s="31">
        <f>INDEX('IGT Calculation_1stHalf'!J:J,MATCH($A:$A&amp;"-"&amp;$G:$G&amp;"-"&amp;$E:$E&amp;"-"&amp;$F:$F,'IGT Calculation_1stHalf'!A:A,0))</f>
        <v>0</v>
      </c>
      <c r="L121" s="31">
        <f>INDEX('IGT Calculation_1stHalf'!K:K,MATCH(A:A&amp;"-"&amp;G:G&amp;"-"&amp;E:E&amp;"-"&amp;F:F,'IGT Calculation_1stHalf'!A:A,0))</f>
        <v>0</v>
      </c>
      <c r="M121" s="31">
        <f>INDEX('IGT Calculation_2ndHalf'!N:N,MATCH($A:$A&amp;"-"&amp;$G:$G&amp;"-"&amp;$E:$E&amp;"-"&amp;$F:$F,'IGT Calculation_2ndHalf'!A:A,0))</f>
        <v>0</v>
      </c>
      <c r="N121" s="31">
        <f>INDEX('IGT Calculation_2ndHalf'!O:O,MATCH($A:$A&amp;"-"&amp;$G:$G&amp;"-"&amp;$E:$E&amp;"-"&amp;$F:$F,'IGT Calculation_2ndHalf'!A:A,0))</f>
        <v>0</v>
      </c>
      <c r="O121" s="31">
        <f t="shared" si="8"/>
        <v>0</v>
      </c>
      <c r="P121" s="31">
        <f t="shared" si="9"/>
        <v>0</v>
      </c>
    </row>
    <row r="122" spans="1:16" x14ac:dyDescent="0.25">
      <c r="A122" s="29">
        <v>40</v>
      </c>
      <c r="B122" t="s">
        <v>8</v>
      </c>
      <c r="C122" s="28">
        <v>634581244.18041945</v>
      </c>
      <c r="D122" t="s">
        <v>8</v>
      </c>
      <c r="E122" t="s">
        <v>22</v>
      </c>
      <c r="F122" t="s">
        <v>10</v>
      </c>
      <c r="G122" t="s">
        <v>120</v>
      </c>
      <c r="H122" s="30">
        <f>_xlfn.IFS(F122="STAR Kids",INDEX('ATLIS Percentages'!D:D,MATCH($G:$G&amp;" "&amp;$E:$E,'ATLIS Percentages'!$A:$A,0)),
F122="STAR+PLUS",INDEX('ATLIS Percentages'!E:E,MATCH($G:$G&amp;" "&amp;$E:$E,'ATLIS Percentages'!$A:$A,0)),
F122="STAR",INDEX('ATLIS Percentages'!F:F,MATCH($G:$G&amp;" "&amp;$E:$E,'ATLIS Percentages'!$A:$A,0)))</f>
        <v>0</v>
      </c>
      <c r="I122" s="31">
        <f t="shared" si="6"/>
        <v>0</v>
      </c>
      <c r="J122" s="31">
        <f t="shared" si="7"/>
        <v>0</v>
      </c>
      <c r="K122" s="31">
        <f>INDEX('IGT Calculation_1stHalf'!J:J,MATCH($A:$A&amp;"-"&amp;$G:$G&amp;"-"&amp;$E:$E&amp;"-"&amp;$F:$F,'IGT Calculation_1stHalf'!A:A,0))</f>
        <v>0</v>
      </c>
      <c r="L122" s="31">
        <f>INDEX('IGT Calculation_1stHalf'!K:K,MATCH(A:A&amp;"-"&amp;G:G&amp;"-"&amp;E:E&amp;"-"&amp;F:F,'IGT Calculation_1stHalf'!A:A,0))</f>
        <v>0</v>
      </c>
      <c r="M122" s="31">
        <f>INDEX('IGT Calculation_2ndHalf'!N:N,MATCH($A:$A&amp;"-"&amp;$G:$G&amp;"-"&amp;$E:$E&amp;"-"&amp;$F:$F,'IGT Calculation_2ndHalf'!A:A,0))</f>
        <v>0</v>
      </c>
      <c r="N122" s="31">
        <f>INDEX('IGT Calculation_2ndHalf'!O:O,MATCH($A:$A&amp;"-"&amp;$G:$G&amp;"-"&amp;$E:$E&amp;"-"&amp;$F:$F,'IGT Calculation_2ndHalf'!A:A,0))</f>
        <v>0</v>
      </c>
      <c r="O122" s="31">
        <f t="shared" si="8"/>
        <v>0</v>
      </c>
      <c r="P122" s="31">
        <f t="shared" si="9"/>
        <v>0</v>
      </c>
    </row>
    <row r="123" spans="1:16" x14ac:dyDescent="0.25">
      <c r="A123" s="29">
        <v>42</v>
      </c>
      <c r="B123" t="s">
        <v>61</v>
      </c>
      <c r="C123" s="28">
        <v>556219469.53399348</v>
      </c>
      <c r="D123" t="s">
        <v>61</v>
      </c>
      <c r="E123" t="s">
        <v>22</v>
      </c>
      <c r="F123" t="s">
        <v>10</v>
      </c>
      <c r="G123" t="s">
        <v>120</v>
      </c>
      <c r="H123" s="30">
        <f>_xlfn.IFS(F123="STAR Kids",INDEX('ATLIS Percentages'!D:D,MATCH($G:$G&amp;" "&amp;$E:$E,'ATLIS Percentages'!$A:$A,0)),
F123="STAR+PLUS",INDEX('ATLIS Percentages'!E:E,MATCH($G:$G&amp;" "&amp;$E:$E,'ATLIS Percentages'!$A:$A,0)),
F123="STAR",INDEX('ATLIS Percentages'!F:F,MATCH($G:$G&amp;" "&amp;$E:$E,'ATLIS Percentages'!$A:$A,0)))</f>
        <v>0</v>
      </c>
      <c r="I123" s="31">
        <f t="shared" si="6"/>
        <v>0</v>
      </c>
      <c r="J123" s="31">
        <f t="shared" si="7"/>
        <v>0</v>
      </c>
      <c r="K123" s="31">
        <f>INDEX('IGT Calculation_1stHalf'!J:J,MATCH($A:$A&amp;"-"&amp;$G:$G&amp;"-"&amp;$E:$E&amp;"-"&amp;$F:$F,'IGT Calculation_1stHalf'!A:A,0))</f>
        <v>0</v>
      </c>
      <c r="L123" s="31">
        <f>INDEX('IGT Calculation_1stHalf'!K:K,MATCH(A:A&amp;"-"&amp;G:G&amp;"-"&amp;E:E&amp;"-"&amp;F:F,'IGT Calculation_1stHalf'!A:A,0))</f>
        <v>0</v>
      </c>
      <c r="M123" s="31">
        <f>INDEX('IGT Calculation_2ndHalf'!N:N,MATCH($A:$A&amp;"-"&amp;$G:$G&amp;"-"&amp;$E:$E&amp;"-"&amp;$F:$F,'IGT Calculation_2ndHalf'!A:A,0))</f>
        <v>0</v>
      </c>
      <c r="N123" s="31">
        <f>INDEX('IGT Calculation_2ndHalf'!O:O,MATCH($A:$A&amp;"-"&amp;$G:$G&amp;"-"&amp;$E:$E&amp;"-"&amp;$F:$F,'IGT Calculation_2ndHalf'!A:A,0))</f>
        <v>0</v>
      </c>
      <c r="O123" s="31">
        <f t="shared" si="8"/>
        <v>0</v>
      </c>
      <c r="P123" s="31">
        <f t="shared" si="9"/>
        <v>0</v>
      </c>
    </row>
    <row r="124" spans="1:16" x14ac:dyDescent="0.25">
      <c r="A124" s="29">
        <v>43</v>
      </c>
      <c r="B124" t="s">
        <v>23</v>
      </c>
      <c r="C124" s="28">
        <v>140966812.74667504</v>
      </c>
      <c r="D124" t="s">
        <v>23</v>
      </c>
      <c r="E124" t="s">
        <v>22</v>
      </c>
      <c r="F124" t="s">
        <v>10</v>
      </c>
      <c r="G124" t="s">
        <v>120</v>
      </c>
      <c r="H124" s="30">
        <f>_xlfn.IFS(F124="STAR Kids",INDEX('ATLIS Percentages'!D:D,MATCH($G:$G&amp;" "&amp;$E:$E,'ATLIS Percentages'!$A:$A,0)),
F124="STAR+PLUS",INDEX('ATLIS Percentages'!E:E,MATCH($G:$G&amp;" "&amp;$E:$E,'ATLIS Percentages'!$A:$A,0)),
F124="STAR",INDEX('ATLIS Percentages'!F:F,MATCH($G:$G&amp;" "&amp;$E:$E,'ATLIS Percentages'!$A:$A,0)))</f>
        <v>0</v>
      </c>
      <c r="I124" s="31">
        <f t="shared" si="6"/>
        <v>0</v>
      </c>
      <c r="J124" s="31">
        <f t="shared" si="7"/>
        <v>0</v>
      </c>
      <c r="K124" s="31">
        <f>INDEX('IGT Calculation_1stHalf'!J:J,MATCH($A:$A&amp;"-"&amp;$G:$G&amp;"-"&amp;$E:$E&amp;"-"&amp;$F:$F,'IGT Calculation_1stHalf'!A:A,0))</f>
        <v>0</v>
      </c>
      <c r="L124" s="31">
        <f>INDEX('IGT Calculation_1stHalf'!K:K,MATCH(A:A&amp;"-"&amp;G:G&amp;"-"&amp;E:E&amp;"-"&amp;F:F,'IGT Calculation_1stHalf'!A:A,0))</f>
        <v>0</v>
      </c>
      <c r="M124" s="31">
        <f>INDEX('IGT Calculation_2ndHalf'!N:N,MATCH($A:$A&amp;"-"&amp;$G:$G&amp;"-"&amp;$E:$E&amp;"-"&amp;$F:$F,'IGT Calculation_2ndHalf'!A:A,0))</f>
        <v>0</v>
      </c>
      <c r="N124" s="31">
        <f>INDEX('IGT Calculation_2ndHalf'!O:O,MATCH($A:$A&amp;"-"&amp;$G:$G&amp;"-"&amp;$E:$E&amp;"-"&amp;$F:$F,'IGT Calculation_2ndHalf'!A:A,0))</f>
        <v>0</v>
      </c>
      <c r="O124" s="31">
        <f t="shared" si="8"/>
        <v>0</v>
      </c>
      <c r="P124" s="31">
        <f t="shared" si="9"/>
        <v>0</v>
      </c>
    </row>
    <row r="125" spans="1:16" x14ac:dyDescent="0.25">
      <c r="A125" s="29">
        <v>44</v>
      </c>
      <c r="B125" t="s">
        <v>21</v>
      </c>
      <c r="C125" s="28">
        <v>40242704.873281099</v>
      </c>
      <c r="D125" t="s">
        <v>21</v>
      </c>
      <c r="E125" t="s">
        <v>150</v>
      </c>
      <c r="F125" t="s">
        <v>10</v>
      </c>
      <c r="G125" t="s">
        <v>120</v>
      </c>
      <c r="H125" s="30">
        <f>_xlfn.IFS(F125="STAR Kids",INDEX('ATLIS Percentages'!D:D,MATCH($G:$G&amp;" "&amp;$E:$E,'ATLIS Percentages'!$A:$A,0)),
F125="STAR+PLUS",INDEX('ATLIS Percentages'!E:E,MATCH($G:$G&amp;" "&amp;$E:$E,'ATLIS Percentages'!$A:$A,0)),
F125="STAR",INDEX('ATLIS Percentages'!F:F,MATCH($G:$G&amp;" "&amp;$E:$E,'ATLIS Percentages'!$A:$A,0)))</f>
        <v>0</v>
      </c>
      <c r="I125" s="31">
        <f t="shared" si="6"/>
        <v>0</v>
      </c>
      <c r="J125" s="31">
        <f t="shared" si="7"/>
        <v>0</v>
      </c>
      <c r="K125" s="31">
        <f>INDEX('IGT Calculation_1stHalf'!J:J,MATCH($A:$A&amp;"-"&amp;$G:$G&amp;"-"&amp;$E:$E&amp;"-"&amp;$F:$F,'IGT Calculation_1stHalf'!A:A,0))</f>
        <v>0</v>
      </c>
      <c r="L125" s="31">
        <f>INDEX('IGT Calculation_1stHalf'!K:K,MATCH(A:A&amp;"-"&amp;G:G&amp;"-"&amp;E:E&amp;"-"&amp;F:F,'IGT Calculation_1stHalf'!A:A,0))</f>
        <v>0</v>
      </c>
      <c r="M125" s="31">
        <f>INDEX('IGT Calculation_2ndHalf'!N:N,MATCH($A:$A&amp;"-"&amp;$G:$G&amp;"-"&amp;$E:$E&amp;"-"&amp;$F:$F,'IGT Calculation_2ndHalf'!A:A,0))</f>
        <v>0</v>
      </c>
      <c r="N125" s="31">
        <f>INDEX('IGT Calculation_2ndHalf'!O:O,MATCH($A:$A&amp;"-"&amp;$G:$G&amp;"-"&amp;$E:$E&amp;"-"&amp;$F:$F,'IGT Calculation_2ndHalf'!A:A,0))</f>
        <v>0</v>
      </c>
      <c r="O125" s="31">
        <f t="shared" si="8"/>
        <v>0</v>
      </c>
      <c r="P125" s="31">
        <f t="shared" si="9"/>
        <v>0</v>
      </c>
    </row>
    <row r="126" spans="1:16" x14ac:dyDescent="0.25">
      <c r="A126" s="29">
        <v>45</v>
      </c>
      <c r="B126" t="s">
        <v>21</v>
      </c>
      <c r="C126" s="28">
        <v>0</v>
      </c>
      <c r="D126" t="s">
        <v>21</v>
      </c>
      <c r="E126" t="s">
        <v>22</v>
      </c>
      <c r="F126" t="s">
        <v>14</v>
      </c>
      <c r="G126" t="s">
        <v>120</v>
      </c>
      <c r="H126" s="30">
        <f>_xlfn.IFS(F126="STAR Kids",INDEX('ATLIS Percentages'!D:D,MATCH($G:$G&amp;" "&amp;$E:$E,'ATLIS Percentages'!$A:$A,0)),
F126="STAR+PLUS",INDEX('ATLIS Percentages'!E:E,MATCH($G:$G&amp;" "&amp;$E:$E,'ATLIS Percentages'!$A:$A,0)),
F126="STAR",INDEX('ATLIS Percentages'!F:F,MATCH($G:$G&amp;" "&amp;$E:$E,'ATLIS Percentages'!$A:$A,0)))</f>
        <v>0</v>
      </c>
      <c r="I126" s="31">
        <f t="shared" si="6"/>
        <v>0</v>
      </c>
      <c r="J126" s="31">
        <f t="shared" si="7"/>
        <v>0</v>
      </c>
      <c r="K126" s="31">
        <f>INDEX('IGT Calculation_1stHalf'!J:J,MATCH($A:$A&amp;"-"&amp;$G:$G&amp;"-"&amp;$E:$E&amp;"-"&amp;$F:$F,'IGT Calculation_1stHalf'!A:A,0))</f>
        <v>0</v>
      </c>
      <c r="L126" s="31">
        <f>INDEX('IGT Calculation_1stHalf'!K:K,MATCH(A:A&amp;"-"&amp;G:G&amp;"-"&amp;E:E&amp;"-"&amp;F:F,'IGT Calculation_1stHalf'!A:A,0))</f>
        <v>0</v>
      </c>
      <c r="M126" s="31">
        <f>INDEX('IGT Calculation_2ndHalf'!N:N,MATCH($A:$A&amp;"-"&amp;$G:$G&amp;"-"&amp;$E:$E&amp;"-"&amp;$F:$F,'IGT Calculation_2ndHalf'!A:A,0))</f>
        <v>0</v>
      </c>
      <c r="N126" s="31">
        <f>INDEX('IGT Calculation_2ndHalf'!O:O,MATCH($A:$A&amp;"-"&amp;$G:$G&amp;"-"&amp;$E:$E&amp;"-"&amp;$F:$F,'IGT Calculation_2ndHalf'!A:A,0))</f>
        <v>0</v>
      </c>
      <c r="O126" s="31">
        <f t="shared" si="8"/>
        <v>0</v>
      </c>
      <c r="P126" s="31">
        <f t="shared" si="9"/>
        <v>0</v>
      </c>
    </row>
    <row r="127" spans="1:16" x14ac:dyDescent="0.25">
      <c r="A127" s="29">
        <v>46</v>
      </c>
      <c r="B127" t="s">
        <v>28</v>
      </c>
      <c r="C127" s="28">
        <v>502774031.42762399</v>
      </c>
      <c r="D127" t="s">
        <v>28</v>
      </c>
      <c r="E127" t="s">
        <v>150</v>
      </c>
      <c r="F127" t="s">
        <v>14</v>
      </c>
      <c r="G127" t="s">
        <v>120</v>
      </c>
      <c r="H127" s="30">
        <f>_xlfn.IFS(F127="STAR Kids",INDEX('ATLIS Percentages'!D:D,MATCH($G:$G&amp;" "&amp;$E:$E,'ATLIS Percentages'!$A:$A,0)),
F127="STAR+PLUS",INDEX('ATLIS Percentages'!E:E,MATCH($G:$G&amp;" "&amp;$E:$E,'ATLIS Percentages'!$A:$A,0)),
F127="STAR",INDEX('ATLIS Percentages'!F:F,MATCH($G:$G&amp;" "&amp;$E:$E,'ATLIS Percentages'!$A:$A,0)))</f>
        <v>0</v>
      </c>
      <c r="I127" s="31">
        <f t="shared" si="6"/>
        <v>0</v>
      </c>
      <c r="J127" s="31">
        <f t="shared" si="7"/>
        <v>0</v>
      </c>
      <c r="K127" s="31">
        <f>INDEX('IGT Calculation_1stHalf'!J:J,MATCH($A:$A&amp;"-"&amp;$G:$G&amp;"-"&amp;$E:$E&amp;"-"&amp;$F:$F,'IGT Calculation_1stHalf'!A:A,0))</f>
        <v>0</v>
      </c>
      <c r="L127" s="31">
        <f>INDEX('IGT Calculation_1stHalf'!K:K,MATCH(A:A&amp;"-"&amp;G:G&amp;"-"&amp;E:E&amp;"-"&amp;F:F,'IGT Calculation_1stHalf'!A:A,0))</f>
        <v>0</v>
      </c>
      <c r="M127" s="31">
        <f>INDEX('IGT Calculation_2ndHalf'!N:N,MATCH($A:$A&amp;"-"&amp;$G:$G&amp;"-"&amp;$E:$E&amp;"-"&amp;$F:$F,'IGT Calculation_2ndHalf'!A:A,0))</f>
        <v>0</v>
      </c>
      <c r="N127" s="31">
        <f>INDEX('IGT Calculation_2ndHalf'!O:O,MATCH($A:$A&amp;"-"&amp;$G:$G&amp;"-"&amp;$E:$E&amp;"-"&amp;$F:$F,'IGT Calculation_2ndHalf'!A:A,0))</f>
        <v>0</v>
      </c>
      <c r="O127" s="31">
        <f t="shared" si="8"/>
        <v>0</v>
      </c>
      <c r="P127" s="31">
        <f t="shared" si="9"/>
        <v>0</v>
      </c>
    </row>
    <row r="128" spans="1:16" x14ac:dyDescent="0.25">
      <c r="A128" s="29">
        <v>47</v>
      </c>
      <c r="B128" t="s">
        <v>8</v>
      </c>
      <c r="C128" s="28">
        <v>0</v>
      </c>
      <c r="D128" t="s">
        <v>8</v>
      </c>
      <c r="E128" t="s">
        <v>22</v>
      </c>
      <c r="F128" t="s">
        <v>14</v>
      </c>
      <c r="G128" t="s">
        <v>120</v>
      </c>
      <c r="H128" s="30">
        <f>_xlfn.IFS(F128="STAR Kids",INDEX('ATLIS Percentages'!D:D,MATCH($G:$G&amp;" "&amp;$E:$E,'ATLIS Percentages'!$A:$A,0)),
F128="STAR+PLUS",INDEX('ATLIS Percentages'!E:E,MATCH($G:$G&amp;" "&amp;$E:$E,'ATLIS Percentages'!$A:$A,0)),
F128="STAR",INDEX('ATLIS Percentages'!F:F,MATCH($G:$G&amp;" "&amp;$E:$E,'ATLIS Percentages'!$A:$A,0)))</f>
        <v>0</v>
      </c>
      <c r="I128" s="31">
        <f t="shared" si="6"/>
        <v>0</v>
      </c>
      <c r="J128" s="31">
        <f t="shared" si="7"/>
        <v>0</v>
      </c>
      <c r="K128" s="31">
        <f>INDEX('IGT Calculation_1stHalf'!J:J,MATCH($A:$A&amp;"-"&amp;$G:$G&amp;"-"&amp;$E:$E&amp;"-"&amp;$F:$F,'IGT Calculation_1stHalf'!A:A,0))</f>
        <v>0</v>
      </c>
      <c r="L128" s="31">
        <f>INDEX('IGT Calculation_1stHalf'!K:K,MATCH(A:A&amp;"-"&amp;G:G&amp;"-"&amp;E:E&amp;"-"&amp;F:F,'IGT Calculation_1stHalf'!A:A,0))</f>
        <v>0</v>
      </c>
      <c r="M128" s="31">
        <f>INDEX('IGT Calculation_2ndHalf'!N:N,MATCH($A:$A&amp;"-"&amp;$G:$G&amp;"-"&amp;$E:$E&amp;"-"&amp;$F:$F,'IGT Calculation_2ndHalf'!A:A,0))</f>
        <v>0</v>
      </c>
      <c r="N128" s="31">
        <f>INDEX('IGT Calculation_2ndHalf'!O:O,MATCH($A:$A&amp;"-"&amp;$G:$G&amp;"-"&amp;$E:$E&amp;"-"&amp;$F:$F,'IGT Calculation_2ndHalf'!A:A,0))</f>
        <v>0</v>
      </c>
      <c r="O128" s="31">
        <f t="shared" si="8"/>
        <v>0</v>
      </c>
      <c r="P128" s="31">
        <f t="shared" si="9"/>
        <v>0</v>
      </c>
    </row>
    <row r="129" spans="1:16" x14ac:dyDescent="0.25">
      <c r="A129" s="29">
        <v>50</v>
      </c>
      <c r="B129" t="s">
        <v>32</v>
      </c>
      <c r="C129" s="28">
        <v>179670336.78196171</v>
      </c>
      <c r="D129" t="s">
        <v>32</v>
      </c>
      <c r="E129" t="s">
        <v>58</v>
      </c>
      <c r="F129" t="s">
        <v>10</v>
      </c>
      <c r="G129" t="s">
        <v>120</v>
      </c>
      <c r="H129" s="30">
        <f>_xlfn.IFS(F129="STAR Kids",INDEX('ATLIS Percentages'!D:D,MATCH($G:$G&amp;" "&amp;$E:$E,'ATLIS Percentages'!$A:$A,0)),
F129="STAR+PLUS",INDEX('ATLIS Percentages'!E:E,MATCH($G:$G&amp;" "&amp;$E:$E,'ATLIS Percentages'!$A:$A,0)),
F129="STAR",INDEX('ATLIS Percentages'!F:F,MATCH($G:$G&amp;" "&amp;$E:$E,'ATLIS Percentages'!$A:$A,0)))</f>
        <v>0</v>
      </c>
      <c r="I129" s="31">
        <f t="shared" si="6"/>
        <v>0</v>
      </c>
      <c r="J129" s="31">
        <f t="shared" si="7"/>
        <v>0</v>
      </c>
      <c r="K129" s="31">
        <f>INDEX('IGT Calculation_1stHalf'!J:J,MATCH($A:$A&amp;"-"&amp;$G:$G&amp;"-"&amp;$E:$E&amp;"-"&amp;$F:$F,'IGT Calculation_1stHalf'!A:A,0))</f>
        <v>0</v>
      </c>
      <c r="L129" s="31">
        <f>INDEX('IGT Calculation_1stHalf'!K:K,MATCH(A:A&amp;"-"&amp;G:G&amp;"-"&amp;E:E&amp;"-"&amp;F:F,'IGT Calculation_1stHalf'!A:A,0))</f>
        <v>0</v>
      </c>
      <c r="M129" s="31">
        <f>INDEX('IGT Calculation_2ndHalf'!N:N,MATCH($A:$A&amp;"-"&amp;$G:$G&amp;"-"&amp;$E:$E&amp;"-"&amp;$F:$F,'IGT Calculation_2ndHalf'!A:A,0))</f>
        <v>0</v>
      </c>
      <c r="N129" s="31">
        <f>INDEX('IGT Calculation_2ndHalf'!O:O,MATCH($A:$A&amp;"-"&amp;$G:$G&amp;"-"&amp;$E:$E&amp;"-"&amp;$F:$F,'IGT Calculation_2ndHalf'!A:A,0))</f>
        <v>0</v>
      </c>
      <c r="O129" s="31">
        <f t="shared" si="8"/>
        <v>0</v>
      </c>
      <c r="P129" s="31">
        <f t="shared" si="9"/>
        <v>0</v>
      </c>
    </row>
    <row r="130" spans="1:16" x14ac:dyDescent="0.25">
      <c r="A130" s="29">
        <v>52</v>
      </c>
      <c r="B130" t="s">
        <v>8</v>
      </c>
      <c r="C130" s="28">
        <v>163372359.40405175</v>
      </c>
      <c r="D130" t="s">
        <v>8</v>
      </c>
      <c r="E130" t="s">
        <v>58</v>
      </c>
      <c r="F130" t="s">
        <v>10</v>
      </c>
      <c r="G130" t="s">
        <v>120</v>
      </c>
      <c r="H130" s="30">
        <f>_xlfn.IFS(F130="STAR Kids",INDEX('ATLIS Percentages'!D:D,MATCH($G:$G&amp;" "&amp;$E:$E,'ATLIS Percentages'!$A:$A,0)),
F130="STAR+PLUS",INDEX('ATLIS Percentages'!E:E,MATCH($G:$G&amp;" "&amp;$E:$E,'ATLIS Percentages'!$A:$A,0)),
F130="STAR",INDEX('ATLIS Percentages'!F:F,MATCH($G:$G&amp;" "&amp;$E:$E,'ATLIS Percentages'!$A:$A,0)))</f>
        <v>0</v>
      </c>
      <c r="I130" s="31">
        <f t="shared" si="6"/>
        <v>0</v>
      </c>
      <c r="J130" s="31">
        <f t="shared" si="7"/>
        <v>0</v>
      </c>
      <c r="K130" s="31">
        <f>INDEX('IGT Calculation_1stHalf'!J:J,MATCH($A:$A&amp;"-"&amp;$G:$G&amp;"-"&amp;$E:$E&amp;"-"&amp;$F:$F,'IGT Calculation_1stHalf'!A:A,0))</f>
        <v>0</v>
      </c>
      <c r="L130" s="31">
        <f>INDEX('IGT Calculation_1stHalf'!K:K,MATCH(A:A&amp;"-"&amp;G:G&amp;"-"&amp;E:E&amp;"-"&amp;F:F,'IGT Calculation_1stHalf'!A:A,0))</f>
        <v>0</v>
      </c>
      <c r="M130" s="31">
        <f>INDEX('IGT Calculation_2ndHalf'!N:N,MATCH($A:$A&amp;"-"&amp;$G:$G&amp;"-"&amp;$E:$E&amp;"-"&amp;$F:$F,'IGT Calculation_2ndHalf'!A:A,0))</f>
        <v>0</v>
      </c>
      <c r="N130" s="31">
        <f>INDEX('IGT Calculation_2ndHalf'!O:O,MATCH($A:$A&amp;"-"&amp;$G:$G&amp;"-"&amp;$E:$E&amp;"-"&amp;$F:$F,'IGT Calculation_2ndHalf'!A:A,0))</f>
        <v>0</v>
      </c>
      <c r="O130" s="31">
        <f t="shared" si="8"/>
        <v>0</v>
      </c>
      <c r="P130" s="31">
        <f t="shared" si="9"/>
        <v>0</v>
      </c>
    </row>
    <row r="131" spans="1:16" x14ac:dyDescent="0.25">
      <c r="A131" s="29">
        <v>53</v>
      </c>
      <c r="B131" t="s">
        <v>21</v>
      </c>
      <c r="C131" s="28">
        <v>39755793.701611347</v>
      </c>
      <c r="D131" t="s">
        <v>21</v>
      </c>
      <c r="E131" t="s">
        <v>147</v>
      </c>
      <c r="F131" t="s">
        <v>10</v>
      </c>
      <c r="G131" t="s">
        <v>120</v>
      </c>
      <c r="H131" s="30">
        <f>_xlfn.IFS(F131="STAR Kids",INDEX('ATLIS Percentages'!D:D,MATCH($G:$G&amp;" "&amp;$E:$E,'ATLIS Percentages'!$A:$A,0)),
F131="STAR+PLUS",INDEX('ATLIS Percentages'!E:E,MATCH($G:$G&amp;" "&amp;$E:$E,'ATLIS Percentages'!$A:$A,0)),
F131="STAR",INDEX('ATLIS Percentages'!F:F,MATCH($G:$G&amp;" "&amp;$E:$E,'ATLIS Percentages'!$A:$A,0)))</f>
        <v>0</v>
      </c>
      <c r="I131" s="31">
        <f t="shared" si="6"/>
        <v>0</v>
      </c>
      <c r="J131" s="31">
        <f t="shared" si="7"/>
        <v>0</v>
      </c>
      <c r="K131" s="31">
        <f>INDEX('IGT Calculation_1stHalf'!J:J,MATCH($A:$A&amp;"-"&amp;$G:$G&amp;"-"&amp;$E:$E&amp;"-"&amp;$F:$F,'IGT Calculation_1stHalf'!A:A,0))</f>
        <v>0</v>
      </c>
      <c r="L131" s="31">
        <f>INDEX('IGT Calculation_1stHalf'!K:K,MATCH(A:A&amp;"-"&amp;G:G&amp;"-"&amp;E:E&amp;"-"&amp;F:F,'IGT Calculation_1stHalf'!A:A,0))</f>
        <v>0</v>
      </c>
      <c r="M131" s="31">
        <f>INDEX('IGT Calculation_2ndHalf'!N:N,MATCH($A:$A&amp;"-"&amp;$G:$G&amp;"-"&amp;$E:$E&amp;"-"&amp;$F:$F,'IGT Calculation_2ndHalf'!A:A,0))</f>
        <v>0</v>
      </c>
      <c r="N131" s="31">
        <f>INDEX('IGT Calculation_2ndHalf'!O:O,MATCH($A:$A&amp;"-"&amp;$G:$G&amp;"-"&amp;$E:$E&amp;"-"&amp;$F:$F,'IGT Calculation_2ndHalf'!A:A,0))</f>
        <v>0</v>
      </c>
      <c r="O131" s="31">
        <f t="shared" si="8"/>
        <v>0</v>
      </c>
      <c r="P131" s="31">
        <f t="shared" si="9"/>
        <v>0</v>
      </c>
    </row>
    <row r="132" spans="1:16" x14ac:dyDescent="0.25">
      <c r="A132" s="29">
        <v>63</v>
      </c>
      <c r="B132" t="s">
        <v>21</v>
      </c>
      <c r="C132" s="28">
        <v>526986029.69148099</v>
      </c>
      <c r="D132" t="s">
        <v>21</v>
      </c>
      <c r="E132" t="s">
        <v>39</v>
      </c>
      <c r="F132" t="s">
        <v>10</v>
      </c>
      <c r="G132" t="s">
        <v>120</v>
      </c>
      <c r="H132" s="30">
        <f>_xlfn.IFS(F132="STAR Kids",INDEX('ATLIS Percentages'!D:D,MATCH($G:$G&amp;" "&amp;$E:$E,'ATLIS Percentages'!$A:$A,0)),
F132="STAR+PLUS",INDEX('ATLIS Percentages'!E:E,MATCH($G:$G&amp;" "&amp;$E:$E,'ATLIS Percentages'!$A:$A,0)),
F132="STAR",INDEX('ATLIS Percentages'!F:F,MATCH($G:$G&amp;" "&amp;$E:$E,'ATLIS Percentages'!$A:$A,0)))</f>
        <v>0</v>
      </c>
      <c r="I132" s="31">
        <f t="shared" si="6"/>
        <v>0</v>
      </c>
      <c r="J132" s="31">
        <f t="shared" si="7"/>
        <v>0</v>
      </c>
      <c r="K132" s="31">
        <f>INDEX('IGT Calculation_1stHalf'!J:J,MATCH($A:$A&amp;"-"&amp;$G:$G&amp;"-"&amp;$E:$E&amp;"-"&amp;$F:$F,'IGT Calculation_1stHalf'!A:A,0))</f>
        <v>0</v>
      </c>
      <c r="L132" s="31">
        <f>INDEX('IGT Calculation_1stHalf'!K:K,MATCH(A:A&amp;"-"&amp;G:G&amp;"-"&amp;E:E&amp;"-"&amp;F:F,'IGT Calculation_1stHalf'!A:A,0))</f>
        <v>0</v>
      </c>
      <c r="M132" s="31">
        <f>INDEX('IGT Calculation_2ndHalf'!N:N,MATCH($A:$A&amp;"-"&amp;$G:$G&amp;"-"&amp;$E:$E&amp;"-"&amp;$F:$F,'IGT Calculation_2ndHalf'!A:A,0))</f>
        <v>0</v>
      </c>
      <c r="N132" s="31">
        <f>INDEX('IGT Calculation_2ndHalf'!O:O,MATCH($A:$A&amp;"-"&amp;$G:$G&amp;"-"&amp;$E:$E&amp;"-"&amp;$F:$F,'IGT Calculation_2ndHalf'!A:A,0))</f>
        <v>0</v>
      </c>
      <c r="O132" s="31">
        <f t="shared" si="8"/>
        <v>0</v>
      </c>
      <c r="P132" s="31">
        <f t="shared" si="9"/>
        <v>0</v>
      </c>
    </row>
    <row r="133" spans="1:16" x14ac:dyDescent="0.25">
      <c r="A133" s="29">
        <v>66</v>
      </c>
      <c r="B133" t="s">
        <v>46</v>
      </c>
      <c r="C133" s="28">
        <v>629414086.79214287</v>
      </c>
      <c r="D133" t="s">
        <v>46</v>
      </c>
      <c r="E133" t="s">
        <v>39</v>
      </c>
      <c r="F133" t="s">
        <v>10</v>
      </c>
      <c r="G133" t="s">
        <v>120</v>
      </c>
      <c r="H133" s="30">
        <f>_xlfn.IFS(F133="STAR Kids",INDEX('ATLIS Percentages'!D:D,MATCH($G:$G&amp;" "&amp;$E:$E,'ATLIS Percentages'!$A:$A,0)),
F133="STAR+PLUS",INDEX('ATLIS Percentages'!E:E,MATCH($G:$G&amp;" "&amp;$E:$E,'ATLIS Percentages'!$A:$A,0)),
F133="STAR",INDEX('ATLIS Percentages'!F:F,MATCH($G:$G&amp;" "&amp;$E:$E,'ATLIS Percentages'!$A:$A,0)))</f>
        <v>0</v>
      </c>
      <c r="I133" s="31">
        <f t="shared" ref="I133:I196" si="10">ROUND(C133*H133,2)</f>
        <v>0</v>
      </c>
      <c r="J133" s="31">
        <f t="shared" ref="J133:J196" si="11">ROUND(I133*$J$1*1.08,2)</f>
        <v>0</v>
      </c>
      <c r="K133" s="31">
        <f>INDEX('IGT Calculation_1stHalf'!J:J,MATCH($A:$A&amp;"-"&amp;$G:$G&amp;"-"&amp;$E:$E&amp;"-"&amp;$F:$F,'IGT Calculation_1stHalf'!A:A,0))</f>
        <v>0</v>
      </c>
      <c r="L133" s="31">
        <f>INDEX('IGT Calculation_1stHalf'!K:K,MATCH(A:A&amp;"-"&amp;G:G&amp;"-"&amp;E:E&amp;"-"&amp;F:F,'IGT Calculation_1stHalf'!A:A,0))</f>
        <v>0</v>
      </c>
      <c r="M133" s="31">
        <f>INDEX('IGT Calculation_2ndHalf'!N:N,MATCH($A:$A&amp;"-"&amp;$G:$G&amp;"-"&amp;$E:$E&amp;"-"&amp;$F:$F,'IGT Calculation_2ndHalf'!A:A,0))</f>
        <v>0</v>
      </c>
      <c r="N133" s="31">
        <f>INDEX('IGT Calculation_2ndHalf'!O:O,MATCH($A:$A&amp;"-"&amp;$G:$G&amp;"-"&amp;$E:$E&amp;"-"&amp;$F:$F,'IGT Calculation_2ndHalf'!A:A,0))</f>
        <v>0</v>
      </c>
      <c r="O133" s="31">
        <f t="shared" ref="O133:O196" si="12">ROUND(I133-K133-M133,2)</f>
        <v>0</v>
      </c>
      <c r="P133" s="31">
        <f t="shared" ref="P133:P196" si="13">ROUND(O133*$J$1*1.08,2)</f>
        <v>0</v>
      </c>
    </row>
    <row r="134" spans="1:16" x14ac:dyDescent="0.25">
      <c r="A134" s="29">
        <v>67</v>
      </c>
      <c r="B134" t="s">
        <v>23</v>
      </c>
      <c r="C134" s="28">
        <v>514858146.58136016</v>
      </c>
      <c r="D134" t="s">
        <v>23</v>
      </c>
      <c r="E134" t="s">
        <v>39</v>
      </c>
      <c r="F134" t="s">
        <v>10</v>
      </c>
      <c r="G134" t="s">
        <v>120</v>
      </c>
      <c r="H134" s="30">
        <f>_xlfn.IFS(F134="STAR Kids",INDEX('ATLIS Percentages'!D:D,MATCH($G:$G&amp;" "&amp;$E:$E,'ATLIS Percentages'!$A:$A,0)),
F134="STAR+PLUS",INDEX('ATLIS Percentages'!E:E,MATCH($G:$G&amp;" "&amp;$E:$E,'ATLIS Percentages'!$A:$A,0)),
F134="STAR",INDEX('ATLIS Percentages'!F:F,MATCH($G:$G&amp;" "&amp;$E:$E,'ATLIS Percentages'!$A:$A,0)))</f>
        <v>0</v>
      </c>
      <c r="I134" s="31">
        <f t="shared" si="10"/>
        <v>0</v>
      </c>
      <c r="J134" s="31">
        <f t="shared" si="11"/>
        <v>0</v>
      </c>
      <c r="K134" s="31">
        <f>INDEX('IGT Calculation_1stHalf'!J:J,MATCH($A:$A&amp;"-"&amp;$G:$G&amp;"-"&amp;$E:$E&amp;"-"&amp;$F:$F,'IGT Calculation_1stHalf'!A:A,0))</f>
        <v>0</v>
      </c>
      <c r="L134" s="31">
        <f>INDEX('IGT Calculation_1stHalf'!K:K,MATCH(A:A&amp;"-"&amp;G:G&amp;"-"&amp;E:E&amp;"-"&amp;F:F,'IGT Calculation_1stHalf'!A:A,0))</f>
        <v>0</v>
      </c>
      <c r="M134" s="31">
        <f>INDEX('IGT Calculation_2ndHalf'!N:N,MATCH($A:$A&amp;"-"&amp;$G:$G&amp;"-"&amp;$E:$E&amp;"-"&amp;$F:$F,'IGT Calculation_2ndHalf'!A:A,0))</f>
        <v>0</v>
      </c>
      <c r="N134" s="31">
        <f>INDEX('IGT Calculation_2ndHalf'!O:O,MATCH($A:$A&amp;"-"&amp;$G:$G&amp;"-"&amp;$E:$E&amp;"-"&amp;$F:$F,'IGT Calculation_2ndHalf'!A:A,0))</f>
        <v>0</v>
      </c>
      <c r="O134" s="31">
        <f t="shared" si="12"/>
        <v>0</v>
      </c>
      <c r="P134" s="31">
        <f t="shared" si="13"/>
        <v>0</v>
      </c>
    </row>
    <row r="135" spans="1:16" x14ac:dyDescent="0.25">
      <c r="A135" s="29">
        <v>69</v>
      </c>
      <c r="B135" t="s">
        <v>21</v>
      </c>
      <c r="C135" s="28">
        <v>0</v>
      </c>
      <c r="D135" t="s">
        <v>21</v>
      </c>
      <c r="E135" t="s">
        <v>39</v>
      </c>
      <c r="F135" t="s">
        <v>14</v>
      </c>
      <c r="G135" t="s">
        <v>120</v>
      </c>
      <c r="H135" s="30">
        <f>_xlfn.IFS(F135="STAR Kids",INDEX('ATLIS Percentages'!D:D,MATCH($G:$G&amp;" "&amp;$E:$E,'ATLIS Percentages'!$A:$A,0)),
F135="STAR+PLUS",INDEX('ATLIS Percentages'!E:E,MATCH($G:$G&amp;" "&amp;$E:$E,'ATLIS Percentages'!$A:$A,0)),
F135="STAR",INDEX('ATLIS Percentages'!F:F,MATCH($G:$G&amp;" "&amp;$E:$E,'ATLIS Percentages'!$A:$A,0)))</f>
        <v>0</v>
      </c>
      <c r="I135" s="31">
        <f t="shared" si="10"/>
        <v>0</v>
      </c>
      <c r="J135" s="31">
        <f t="shared" si="11"/>
        <v>0</v>
      </c>
      <c r="K135" s="31">
        <f>INDEX('IGT Calculation_1stHalf'!J:J,MATCH($A:$A&amp;"-"&amp;$G:$G&amp;"-"&amp;$E:$E&amp;"-"&amp;$F:$F,'IGT Calculation_1stHalf'!A:A,0))</f>
        <v>0</v>
      </c>
      <c r="L135" s="31">
        <f>INDEX('IGT Calculation_1stHalf'!K:K,MATCH(A:A&amp;"-"&amp;G:G&amp;"-"&amp;E:E&amp;"-"&amp;F:F,'IGT Calculation_1stHalf'!A:A,0))</f>
        <v>0</v>
      </c>
      <c r="M135" s="31">
        <f>INDEX('IGT Calculation_2ndHalf'!N:N,MATCH($A:$A&amp;"-"&amp;$G:$G&amp;"-"&amp;$E:$E&amp;"-"&amp;$F:$F,'IGT Calculation_2ndHalf'!A:A,0))</f>
        <v>0</v>
      </c>
      <c r="N135" s="31">
        <f>INDEX('IGT Calculation_2ndHalf'!O:O,MATCH($A:$A&amp;"-"&amp;$G:$G&amp;"-"&amp;$E:$E&amp;"-"&amp;$F:$F,'IGT Calculation_2ndHalf'!A:A,0))</f>
        <v>0</v>
      </c>
      <c r="O135" s="31">
        <f t="shared" si="12"/>
        <v>0</v>
      </c>
      <c r="P135" s="31">
        <f t="shared" si="13"/>
        <v>0</v>
      </c>
    </row>
    <row r="136" spans="1:16" x14ac:dyDescent="0.25">
      <c r="A136" s="29">
        <v>71</v>
      </c>
      <c r="B136" t="s">
        <v>21</v>
      </c>
      <c r="C136" s="28">
        <v>306155258.97092205</v>
      </c>
      <c r="D136" t="s">
        <v>21</v>
      </c>
      <c r="E136" t="s">
        <v>13</v>
      </c>
      <c r="F136" t="s">
        <v>10</v>
      </c>
      <c r="G136" t="s">
        <v>120</v>
      </c>
      <c r="H136" s="30">
        <f>_xlfn.IFS(F136="STAR Kids",INDEX('ATLIS Percentages'!D:D,MATCH($G:$G&amp;" "&amp;$E:$E,'ATLIS Percentages'!$A:$A,0)),
F136="STAR+PLUS",INDEX('ATLIS Percentages'!E:E,MATCH($G:$G&amp;" "&amp;$E:$E,'ATLIS Percentages'!$A:$A,0)),
F136="STAR",INDEX('ATLIS Percentages'!F:F,MATCH($G:$G&amp;" "&amp;$E:$E,'ATLIS Percentages'!$A:$A,0)))</f>
        <v>0</v>
      </c>
      <c r="I136" s="31">
        <f t="shared" si="10"/>
        <v>0</v>
      </c>
      <c r="J136" s="31">
        <f t="shared" si="11"/>
        <v>0</v>
      </c>
      <c r="K136" s="31">
        <f>INDEX('IGT Calculation_1stHalf'!J:J,MATCH($A:$A&amp;"-"&amp;$G:$G&amp;"-"&amp;$E:$E&amp;"-"&amp;$F:$F,'IGT Calculation_1stHalf'!A:A,0))</f>
        <v>0</v>
      </c>
      <c r="L136" s="31">
        <f>INDEX('IGT Calculation_1stHalf'!K:K,MATCH(A:A&amp;"-"&amp;G:G&amp;"-"&amp;E:E&amp;"-"&amp;F:F,'IGT Calculation_1stHalf'!A:A,0))</f>
        <v>0</v>
      </c>
      <c r="M136" s="31">
        <f>INDEX('IGT Calculation_2ndHalf'!N:N,MATCH($A:$A&amp;"-"&amp;$G:$G&amp;"-"&amp;$E:$E&amp;"-"&amp;$F:$F,'IGT Calculation_2ndHalf'!A:A,0))</f>
        <v>0</v>
      </c>
      <c r="N136" s="31">
        <f>INDEX('IGT Calculation_2ndHalf'!O:O,MATCH($A:$A&amp;"-"&amp;$G:$G&amp;"-"&amp;$E:$E&amp;"-"&amp;$F:$F,'IGT Calculation_2ndHalf'!A:A,0))</f>
        <v>0</v>
      </c>
      <c r="O136" s="31">
        <f t="shared" si="12"/>
        <v>0</v>
      </c>
      <c r="P136" s="31">
        <f t="shared" si="13"/>
        <v>0</v>
      </c>
    </row>
    <row r="137" spans="1:16" x14ac:dyDescent="0.25">
      <c r="A137" s="29">
        <v>72</v>
      </c>
      <c r="B137" t="s">
        <v>4</v>
      </c>
      <c r="C137" s="28">
        <v>1694934913.6495905</v>
      </c>
      <c r="D137" t="s">
        <v>4</v>
      </c>
      <c r="E137" t="s">
        <v>13</v>
      </c>
      <c r="F137" t="s">
        <v>10</v>
      </c>
      <c r="G137" t="s">
        <v>120</v>
      </c>
      <c r="H137" s="30">
        <f>_xlfn.IFS(F137="STAR Kids",INDEX('ATLIS Percentages'!D:D,MATCH($G:$G&amp;" "&amp;$E:$E,'ATLIS Percentages'!$A:$A,0)),
F137="STAR+PLUS",INDEX('ATLIS Percentages'!E:E,MATCH($G:$G&amp;" "&amp;$E:$E,'ATLIS Percentages'!$A:$A,0)),
F137="STAR",INDEX('ATLIS Percentages'!F:F,MATCH($G:$G&amp;" "&amp;$E:$E,'ATLIS Percentages'!$A:$A,0)))</f>
        <v>0</v>
      </c>
      <c r="I137" s="31">
        <f t="shared" si="10"/>
        <v>0</v>
      </c>
      <c r="J137" s="31">
        <f t="shared" si="11"/>
        <v>0</v>
      </c>
      <c r="K137" s="31">
        <f>INDEX('IGT Calculation_1stHalf'!J:J,MATCH($A:$A&amp;"-"&amp;$G:$G&amp;"-"&amp;$E:$E&amp;"-"&amp;$F:$F,'IGT Calculation_1stHalf'!A:A,0))</f>
        <v>0</v>
      </c>
      <c r="L137" s="31">
        <f>INDEX('IGT Calculation_1stHalf'!K:K,MATCH(A:A&amp;"-"&amp;G:G&amp;"-"&amp;E:E&amp;"-"&amp;F:F,'IGT Calculation_1stHalf'!A:A,0))</f>
        <v>0</v>
      </c>
      <c r="M137" s="31">
        <f>INDEX('IGT Calculation_2ndHalf'!N:N,MATCH($A:$A&amp;"-"&amp;$G:$G&amp;"-"&amp;$E:$E&amp;"-"&amp;$F:$F,'IGT Calculation_2ndHalf'!A:A,0))</f>
        <v>0</v>
      </c>
      <c r="N137" s="31">
        <f>INDEX('IGT Calculation_2ndHalf'!O:O,MATCH($A:$A&amp;"-"&amp;$G:$G&amp;"-"&amp;$E:$E&amp;"-"&amp;$F:$F,'IGT Calculation_2ndHalf'!A:A,0))</f>
        <v>0</v>
      </c>
      <c r="O137" s="31">
        <f t="shared" si="12"/>
        <v>0</v>
      </c>
      <c r="P137" s="31">
        <f t="shared" si="13"/>
        <v>0</v>
      </c>
    </row>
    <row r="138" spans="1:16" x14ac:dyDescent="0.25">
      <c r="A138" s="29">
        <v>79</v>
      </c>
      <c r="B138" t="s">
        <v>16</v>
      </c>
      <c r="C138" s="28">
        <v>1376926581.9647527</v>
      </c>
      <c r="D138" t="s">
        <v>16</v>
      </c>
      <c r="E138" t="s">
        <v>13</v>
      </c>
      <c r="F138" t="s">
        <v>10</v>
      </c>
      <c r="G138" t="s">
        <v>120</v>
      </c>
      <c r="H138" s="30">
        <f>_xlfn.IFS(F138="STAR Kids",INDEX('ATLIS Percentages'!D:D,MATCH($G:$G&amp;" "&amp;$E:$E,'ATLIS Percentages'!$A:$A,0)),
F138="STAR+PLUS",INDEX('ATLIS Percentages'!E:E,MATCH($G:$G&amp;" "&amp;$E:$E,'ATLIS Percentages'!$A:$A,0)),
F138="STAR",INDEX('ATLIS Percentages'!F:F,MATCH($G:$G&amp;" "&amp;$E:$E,'ATLIS Percentages'!$A:$A,0)))</f>
        <v>0</v>
      </c>
      <c r="I138" s="31">
        <f t="shared" si="10"/>
        <v>0</v>
      </c>
      <c r="J138" s="31">
        <f t="shared" si="11"/>
        <v>0</v>
      </c>
      <c r="K138" s="31">
        <f>INDEX('IGT Calculation_1stHalf'!J:J,MATCH($A:$A&amp;"-"&amp;$G:$G&amp;"-"&amp;$E:$E&amp;"-"&amp;$F:$F,'IGT Calculation_1stHalf'!A:A,0))</f>
        <v>0</v>
      </c>
      <c r="L138" s="31">
        <f>INDEX('IGT Calculation_1stHalf'!K:K,MATCH(A:A&amp;"-"&amp;G:G&amp;"-"&amp;E:E&amp;"-"&amp;F:F,'IGT Calculation_1stHalf'!A:A,0))</f>
        <v>0</v>
      </c>
      <c r="M138" s="31">
        <f>INDEX('IGT Calculation_2ndHalf'!N:N,MATCH($A:$A&amp;"-"&amp;$G:$G&amp;"-"&amp;$E:$E&amp;"-"&amp;$F:$F,'IGT Calculation_2ndHalf'!A:A,0))</f>
        <v>0</v>
      </c>
      <c r="N138" s="31">
        <f>INDEX('IGT Calculation_2ndHalf'!O:O,MATCH($A:$A&amp;"-"&amp;$G:$G&amp;"-"&amp;$E:$E&amp;"-"&amp;$F:$F,'IGT Calculation_2ndHalf'!A:A,0))</f>
        <v>0</v>
      </c>
      <c r="O138" s="31">
        <f t="shared" si="12"/>
        <v>0</v>
      </c>
      <c r="P138" s="31">
        <f t="shared" si="13"/>
        <v>0</v>
      </c>
    </row>
    <row r="139" spans="1:16" x14ac:dyDescent="0.25">
      <c r="A139" s="29">
        <v>82</v>
      </c>
      <c r="B139" t="s">
        <v>33</v>
      </c>
      <c r="C139" s="28">
        <v>468031212.86358261</v>
      </c>
      <c r="D139" t="s">
        <v>33</v>
      </c>
      <c r="E139" t="s">
        <v>24</v>
      </c>
      <c r="F139" t="s">
        <v>10</v>
      </c>
      <c r="G139" t="s">
        <v>120</v>
      </c>
      <c r="H139" s="30">
        <f>_xlfn.IFS(F139="STAR Kids",INDEX('ATLIS Percentages'!D:D,MATCH($G:$G&amp;" "&amp;$E:$E,'ATLIS Percentages'!$A:$A,0)),
F139="STAR+PLUS",INDEX('ATLIS Percentages'!E:E,MATCH($G:$G&amp;" "&amp;$E:$E,'ATLIS Percentages'!$A:$A,0)),
F139="STAR",INDEX('ATLIS Percentages'!F:F,MATCH($G:$G&amp;" "&amp;$E:$E,'ATLIS Percentages'!$A:$A,0)))</f>
        <v>4.4389343447936998E-2</v>
      </c>
      <c r="I139" s="31">
        <f t="shared" si="10"/>
        <v>20775598.25</v>
      </c>
      <c r="J139" s="31">
        <f t="shared" si="11"/>
        <v>8972814.6799999997</v>
      </c>
      <c r="K139" s="31">
        <f>INDEX('IGT Calculation_1stHalf'!J:J,MATCH($A:$A&amp;"-"&amp;$G:$G&amp;"-"&amp;$E:$E&amp;"-"&amp;$F:$F,'IGT Calculation_1stHalf'!A:A,0))</f>
        <v>6439242.0599999996</v>
      </c>
      <c r="L139" s="31">
        <f>INDEX('IGT Calculation_1stHalf'!K:K,MATCH(A:A&amp;"-"&amp;G:G&amp;"-"&amp;E:E&amp;"-"&amp;F:F,'IGT Calculation_1stHalf'!A:A,0))</f>
        <v>2781057.13</v>
      </c>
      <c r="M139" s="31">
        <f>INDEX('IGT Calculation_2ndHalf'!N:N,MATCH($A:$A&amp;"-"&amp;$G:$G&amp;"-"&amp;$E:$E&amp;"-"&amp;$F:$F,'IGT Calculation_2ndHalf'!A:A,0))</f>
        <v>6295297.0700000003</v>
      </c>
      <c r="N139" s="31">
        <f>INDEX('IGT Calculation_2ndHalf'!O:O,MATCH($A:$A&amp;"-"&amp;$G:$G&amp;"-"&amp;$E:$E&amp;"-"&amp;$F:$F,'IGT Calculation_2ndHalf'!A:A,0))</f>
        <v>2718888.44</v>
      </c>
      <c r="O139" s="31">
        <f t="shared" si="12"/>
        <v>8041059.1200000001</v>
      </c>
      <c r="P139" s="31">
        <f t="shared" si="13"/>
        <v>3472869.11</v>
      </c>
    </row>
    <row r="140" spans="1:16" x14ac:dyDescent="0.25">
      <c r="A140" s="29">
        <v>83</v>
      </c>
      <c r="B140" t="s">
        <v>8</v>
      </c>
      <c r="C140" s="28">
        <v>143013373.53438181</v>
      </c>
      <c r="D140" t="s">
        <v>8</v>
      </c>
      <c r="E140" t="s">
        <v>24</v>
      </c>
      <c r="F140" t="s">
        <v>10</v>
      </c>
      <c r="G140" t="s">
        <v>120</v>
      </c>
      <c r="H140" s="30">
        <f>_xlfn.IFS(F140="STAR Kids",INDEX('ATLIS Percentages'!D:D,MATCH($G:$G&amp;" "&amp;$E:$E,'ATLIS Percentages'!$A:$A,0)),
F140="STAR+PLUS",INDEX('ATLIS Percentages'!E:E,MATCH($G:$G&amp;" "&amp;$E:$E,'ATLIS Percentages'!$A:$A,0)),
F140="STAR",INDEX('ATLIS Percentages'!F:F,MATCH($G:$G&amp;" "&amp;$E:$E,'ATLIS Percentages'!$A:$A,0)))</f>
        <v>4.4389343447936998E-2</v>
      </c>
      <c r="I140" s="31">
        <f t="shared" si="10"/>
        <v>6348269.7599999998</v>
      </c>
      <c r="J140" s="31">
        <f t="shared" si="11"/>
        <v>2741766.92</v>
      </c>
      <c r="K140" s="31">
        <f>INDEX('IGT Calculation_1stHalf'!J:J,MATCH($A:$A&amp;"-"&amp;$G:$G&amp;"-"&amp;$E:$E&amp;"-"&amp;$F:$F,'IGT Calculation_1stHalf'!A:A,0))</f>
        <v>1891335.08</v>
      </c>
      <c r="L140" s="31">
        <f>INDEX('IGT Calculation_1stHalf'!K:K,MATCH(A:A&amp;"-"&amp;G:G&amp;"-"&amp;E:E&amp;"-"&amp;F:F,'IGT Calculation_1stHalf'!A:A,0))</f>
        <v>816852.49</v>
      </c>
      <c r="M140" s="31">
        <f>INDEX('IGT Calculation_2ndHalf'!N:N,MATCH($A:$A&amp;"-"&amp;$G:$G&amp;"-"&amp;$E:$E&amp;"-"&amp;$F:$F,'IGT Calculation_2ndHalf'!A:A,0))</f>
        <v>1853556.05</v>
      </c>
      <c r="N140" s="31">
        <f>INDEX('IGT Calculation_2ndHalf'!O:O,MATCH($A:$A&amp;"-"&amp;$G:$G&amp;"-"&amp;$E:$E&amp;"-"&amp;$F:$F,'IGT Calculation_2ndHalf'!A:A,0))</f>
        <v>800536.03</v>
      </c>
      <c r="O140" s="31">
        <f t="shared" si="12"/>
        <v>2603378.63</v>
      </c>
      <c r="P140" s="31">
        <f t="shared" si="13"/>
        <v>1124378.3999999999</v>
      </c>
    </row>
    <row r="141" spans="1:16" x14ac:dyDescent="0.25">
      <c r="A141" s="29">
        <v>85</v>
      </c>
      <c r="B141" t="s">
        <v>12</v>
      </c>
      <c r="C141" s="28">
        <v>0</v>
      </c>
      <c r="D141" t="s">
        <v>12</v>
      </c>
      <c r="E141" t="s">
        <v>24</v>
      </c>
      <c r="F141" t="s">
        <v>14</v>
      </c>
      <c r="G141" t="s">
        <v>120</v>
      </c>
      <c r="H141" s="30">
        <f>_xlfn.IFS(F141="STAR Kids",INDEX('ATLIS Percentages'!D:D,MATCH($G:$G&amp;" "&amp;$E:$E,'ATLIS Percentages'!$A:$A,0)),
F141="STAR+PLUS",INDEX('ATLIS Percentages'!E:E,MATCH($G:$G&amp;" "&amp;$E:$E,'ATLIS Percentages'!$A:$A,0)),
F141="STAR",INDEX('ATLIS Percentages'!F:F,MATCH($G:$G&amp;" "&amp;$E:$E,'ATLIS Percentages'!$A:$A,0)))</f>
        <v>0</v>
      </c>
      <c r="I141" s="31">
        <f t="shared" si="10"/>
        <v>0</v>
      </c>
      <c r="J141" s="31">
        <f t="shared" si="11"/>
        <v>0</v>
      </c>
      <c r="K141" s="31">
        <f>INDEX('IGT Calculation_1stHalf'!J:J,MATCH($A:$A&amp;"-"&amp;$G:$G&amp;"-"&amp;$E:$E&amp;"-"&amp;$F:$F,'IGT Calculation_1stHalf'!A:A,0))</f>
        <v>0</v>
      </c>
      <c r="L141" s="31">
        <f>INDEX('IGT Calculation_1stHalf'!K:K,MATCH(A:A&amp;"-"&amp;G:G&amp;"-"&amp;E:E&amp;"-"&amp;F:F,'IGT Calculation_1stHalf'!A:A,0))</f>
        <v>0</v>
      </c>
      <c r="M141" s="31">
        <f>INDEX('IGT Calculation_2ndHalf'!N:N,MATCH($A:$A&amp;"-"&amp;$G:$G&amp;"-"&amp;$E:$E&amp;"-"&amp;$F:$F,'IGT Calculation_2ndHalf'!A:A,0))</f>
        <v>0</v>
      </c>
      <c r="N141" s="31">
        <f>INDEX('IGT Calculation_2ndHalf'!O:O,MATCH($A:$A&amp;"-"&amp;$G:$G&amp;"-"&amp;$E:$E&amp;"-"&amp;$F:$F,'IGT Calculation_2ndHalf'!A:A,0))</f>
        <v>0</v>
      </c>
      <c r="O141" s="31">
        <f t="shared" si="12"/>
        <v>0</v>
      </c>
      <c r="P141" s="31">
        <f t="shared" si="13"/>
        <v>0</v>
      </c>
    </row>
    <row r="142" spans="1:16" x14ac:dyDescent="0.25">
      <c r="A142" s="29">
        <v>86</v>
      </c>
      <c r="B142" t="s">
        <v>8</v>
      </c>
      <c r="C142" s="28">
        <v>377649387.97018611</v>
      </c>
      <c r="D142" t="s">
        <v>8</v>
      </c>
      <c r="E142" t="s">
        <v>148</v>
      </c>
      <c r="F142" t="s">
        <v>14</v>
      </c>
      <c r="G142" t="s">
        <v>120</v>
      </c>
      <c r="H142" s="30">
        <f>_xlfn.IFS(F142="STAR Kids",INDEX('ATLIS Percentages'!D:D,MATCH($G:$G&amp;" "&amp;$E:$E,'ATLIS Percentages'!$A:$A,0)),
F142="STAR+PLUS",INDEX('ATLIS Percentages'!E:E,MATCH($G:$G&amp;" "&amp;$E:$E,'ATLIS Percentages'!$A:$A,0)),
F142="STAR",INDEX('ATLIS Percentages'!F:F,MATCH($G:$G&amp;" "&amp;$E:$E,'ATLIS Percentages'!$A:$A,0)))</f>
        <v>0</v>
      </c>
      <c r="I142" s="31">
        <f t="shared" si="10"/>
        <v>0</v>
      </c>
      <c r="J142" s="31">
        <f t="shared" si="11"/>
        <v>0</v>
      </c>
      <c r="K142" s="31">
        <f>INDEX('IGT Calculation_1stHalf'!J:J,MATCH($A:$A&amp;"-"&amp;$G:$G&amp;"-"&amp;$E:$E&amp;"-"&amp;$F:$F,'IGT Calculation_1stHalf'!A:A,0))</f>
        <v>0</v>
      </c>
      <c r="L142" s="31">
        <f>INDEX('IGT Calculation_1stHalf'!K:K,MATCH(A:A&amp;"-"&amp;G:G&amp;"-"&amp;E:E&amp;"-"&amp;F:F,'IGT Calculation_1stHalf'!A:A,0))</f>
        <v>0</v>
      </c>
      <c r="M142" s="31">
        <f>INDEX('IGT Calculation_2ndHalf'!N:N,MATCH($A:$A&amp;"-"&amp;$G:$G&amp;"-"&amp;$E:$E&amp;"-"&amp;$F:$F,'IGT Calculation_2ndHalf'!A:A,0))</f>
        <v>0</v>
      </c>
      <c r="N142" s="31">
        <f>INDEX('IGT Calculation_2ndHalf'!O:O,MATCH($A:$A&amp;"-"&amp;$G:$G&amp;"-"&amp;$E:$E&amp;"-"&amp;$F:$F,'IGT Calculation_2ndHalf'!A:A,0))</f>
        <v>0</v>
      </c>
      <c r="O142" s="31">
        <f t="shared" si="12"/>
        <v>0</v>
      </c>
      <c r="P142" s="31">
        <f t="shared" si="13"/>
        <v>0</v>
      </c>
    </row>
    <row r="143" spans="1:16" x14ac:dyDescent="0.25">
      <c r="A143" s="29">
        <v>90</v>
      </c>
      <c r="B143" t="s">
        <v>21</v>
      </c>
      <c r="C143" s="28">
        <v>1106250112.3813086</v>
      </c>
      <c r="D143" t="s">
        <v>21</v>
      </c>
      <c r="E143" t="s">
        <v>20</v>
      </c>
      <c r="F143" t="s">
        <v>10</v>
      </c>
      <c r="G143" t="s">
        <v>120</v>
      </c>
      <c r="H143" s="30">
        <f>_xlfn.IFS(F143="STAR Kids",INDEX('ATLIS Percentages'!D:D,MATCH($G:$G&amp;" "&amp;$E:$E,'ATLIS Percentages'!$A:$A,0)),
F143="STAR+PLUS",INDEX('ATLIS Percentages'!E:E,MATCH($G:$G&amp;" "&amp;$E:$E,'ATLIS Percentages'!$A:$A,0)),
F143="STAR",INDEX('ATLIS Percentages'!F:F,MATCH($G:$G&amp;" "&amp;$E:$E,'ATLIS Percentages'!$A:$A,0)))</f>
        <v>2.3996712949541366E-2</v>
      </c>
      <c r="I143" s="31">
        <f t="shared" si="10"/>
        <v>26546366.399999999</v>
      </c>
      <c r="J143" s="31">
        <f t="shared" si="11"/>
        <v>11465163.279999999</v>
      </c>
      <c r="K143" s="31">
        <f>INDEX('IGT Calculation_1stHalf'!J:J,MATCH($A:$A&amp;"-"&amp;$G:$G&amp;"-"&amp;$E:$E&amp;"-"&amp;$F:$F,'IGT Calculation_1stHalf'!A:A,0))</f>
        <v>8531300.1400000006</v>
      </c>
      <c r="L143" s="31">
        <f>INDEX('IGT Calculation_1stHalf'!K:K,MATCH(A:A&amp;"-"&amp;G:G&amp;"-"&amp;E:E&amp;"-"&amp;F:F,'IGT Calculation_1stHalf'!A:A,0))</f>
        <v>3684600.28</v>
      </c>
      <c r="M143" s="31">
        <f>INDEX('IGT Calculation_2ndHalf'!N:N,MATCH($A:$A&amp;"-"&amp;$G:$G&amp;"-"&amp;$E:$E&amp;"-"&amp;$F:$F,'IGT Calculation_2ndHalf'!A:A,0))</f>
        <v>7832358.8300000001</v>
      </c>
      <c r="N143" s="31">
        <f>INDEX('IGT Calculation_2ndHalf'!O:O,MATCH($A:$A&amp;"-"&amp;$G:$G&amp;"-"&amp;$E:$E&amp;"-"&amp;$F:$F,'IGT Calculation_2ndHalf'!A:A,0))</f>
        <v>3382733.12</v>
      </c>
      <c r="O143" s="31">
        <f t="shared" si="12"/>
        <v>10182707.43</v>
      </c>
      <c r="P143" s="31">
        <f t="shared" si="13"/>
        <v>4397829.88</v>
      </c>
    </row>
    <row r="144" spans="1:16" x14ac:dyDescent="0.25">
      <c r="A144" s="29">
        <v>93</v>
      </c>
      <c r="B144" t="s">
        <v>19</v>
      </c>
      <c r="C144" s="28">
        <v>979980390.02467287</v>
      </c>
      <c r="D144" t="s">
        <v>19</v>
      </c>
      <c r="E144" t="s">
        <v>20</v>
      </c>
      <c r="F144" t="s">
        <v>10</v>
      </c>
      <c r="G144" t="s">
        <v>120</v>
      </c>
      <c r="H144" s="30">
        <f>_xlfn.IFS(F144="STAR Kids",INDEX('ATLIS Percentages'!D:D,MATCH($G:$G&amp;" "&amp;$E:$E,'ATLIS Percentages'!$A:$A,0)),
F144="STAR+PLUS",INDEX('ATLIS Percentages'!E:E,MATCH($G:$G&amp;" "&amp;$E:$E,'ATLIS Percentages'!$A:$A,0)),
F144="STAR",INDEX('ATLIS Percentages'!F:F,MATCH($G:$G&amp;" "&amp;$E:$E,'ATLIS Percentages'!$A:$A,0)))</f>
        <v>2.3996712949541366E-2</v>
      </c>
      <c r="I144" s="31">
        <f t="shared" si="10"/>
        <v>23516308.120000001</v>
      </c>
      <c r="J144" s="31">
        <f t="shared" si="11"/>
        <v>10156505.35</v>
      </c>
      <c r="K144" s="31">
        <f>INDEX('IGT Calculation_1stHalf'!J:J,MATCH($A:$A&amp;"-"&amp;$G:$G&amp;"-"&amp;$E:$E&amp;"-"&amp;$F:$F,'IGT Calculation_1stHalf'!A:A,0))</f>
        <v>6322084.4500000002</v>
      </c>
      <c r="L144" s="31">
        <f>INDEX('IGT Calculation_1stHalf'!K:K,MATCH(A:A&amp;"-"&amp;G:G&amp;"-"&amp;E:E&amp;"-"&amp;F:F,'IGT Calculation_1stHalf'!A:A,0))</f>
        <v>2730457.7</v>
      </c>
      <c r="M144" s="31">
        <f>INDEX('IGT Calculation_2ndHalf'!N:N,MATCH($A:$A&amp;"-"&amp;$G:$G&amp;"-"&amp;$E:$E&amp;"-"&amp;$F:$F,'IGT Calculation_2ndHalf'!A:A,0))</f>
        <v>6434736.7300000004</v>
      </c>
      <c r="N144" s="31">
        <f>INDEX('IGT Calculation_2ndHalf'!O:O,MATCH($A:$A&amp;"-"&amp;$G:$G&amp;"-"&amp;$E:$E&amp;"-"&amp;$F:$F,'IGT Calculation_2ndHalf'!A:A,0))</f>
        <v>2779111.32</v>
      </c>
      <c r="O144" s="31">
        <f t="shared" si="12"/>
        <v>10759486.939999999</v>
      </c>
      <c r="P144" s="31">
        <f t="shared" si="13"/>
        <v>4646936.33</v>
      </c>
    </row>
    <row r="145" spans="1:16" x14ac:dyDescent="0.25">
      <c r="A145" s="29">
        <v>95</v>
      </c>
      <c r="B145" t="s">
        <v>28</v>
      </c>
      <c r="C145" s="28">
        <v>272888013.20968914</v>
      </c>
      <c r="D145" t="s">
        <v>28</v>
      </c>
      <c r="E145" t="s">
        <v>151</v>
      </c>
      <c r="F145" t="s">
        <v>10</v>
      </c>
      <c r="G145" t="s">
        <v>120</v>
      </c>
      <c r="H145" s="30">
        <f>_xlfn.IFS(F145="STAR Kids",INDEX('ATLIS Percentages'!D:D,MATCH($G:$G&amp;" "&amp;$E:$E,'ATLIS Percentages'!$A:$A,0)),
F145="STAR+PLUS",INDEX('ATLIS Percentages'!E:E,MATCH($G:$G&amp;" "&amp;$E:$E,'ATLIS Percentages'!$A:$A,0)),
F145="STAR",INDEX('ATLIS Percentages'!F:F,MATCH($G:$G&amp;" "&amp;$E:$E,'ATLIS Percentages'!$A:$A,0)))</f>
        <v>2.3996712949541366E-2</v>
      </c>
      <c r="I145" s="31">
        <f t="shared" si="10"/>
        <v>6548415.3200000003</v>
      </c>
      <c r="J145" s="31">
        <f t="shared" si="11"/>
        <v>2828208.19</v>
      </c>
      <c r="K145" s="31">
        <f>INDEX('IGT Calculation_1stHalf'!J:J,MATCH($A:$A&amp;"-"&amp;$G:$G&amp;"-"&amp;$E:$E&amp;"-"&amp;$F:$F,'IGT Calculation_1stHalf'!A:A,0))</f>
        <v>1643744.52</v>
      </c>
      <c r="L145" s="31">
        <f>INDEX('IGT Calculation_1stHalf'!K:K,MATCH(A:A&amp;"-"&amp;G:G&amp;"-"&amp;E:E&amp;"-"&amp;F:F,'IGT Calculation_1stHalf'!A:A,0))</f>
        <v>709920.11</v>
      </c>
      <c r="M145" s="31">
        <f>INDEX('IGT Calculation_2ndHalf'!N:N,MATCH($A:$A&amp;"-"&amp;$G:$G&amp;"-"&amp;$E:$E&amp;"-"&amp;$F:$F,'IGT Calculation_2ndHalf'!A:A,0))</f>
        <v>2036363.97</v>
      </c>
      <c r="N145" s="31">
        <f>INDEX('IGT Calculation_2ndHalf'!O:O,MATCH($A:$A&amp;"-"&amp;$G:$G&amp;"-"&amp;$E:$E&amp;"-"&amp;$F:$F,'IGT Calculation_2ndHalf'!A:A,0))</f>
        <v>879489.31</v>
      </c>
      <c r="O145" s="31">
        <f t="shared" si="12"/>
        <v>2868306.83</v>
      </c>
      <c r="P145" s="31">
        <f t="shared" si="13"/>
        <v>1238798.77</v>
      </c>
    </row>
    <row r="146" spans="1:16" x14ac:dyDescent="0.25">
      <c r="A146" s="4" t="s">
        <v>67</v>
      </c>
      <c r="B146" t="s">
        <v>68</v>
      </c>
      <c r="C146" s="28">
        <v>118163008.9485943</v>
      </c>
      <c r="D146" t="s">
        <v>68</v>
      </c>
      <c r="E146" t="s">
        <v>41</v>
      </c>
      <c r="F146" t="s">
        <v>10</v>
      </c>
      <c r="G146" t="s">
        <v>120</v>
      </c>
      <c r="H146" s="30">
        <f>_xlfn.IFS(F146="STAR Kids",INDEX('ATLIS Percentages'!D:D,MATCH($G:$G&amp;" "&amp;$E:$E,'ATLIS Percentages'!$A:$A,0)),
F146="STAR+PLUS",INDEX('ATLIS Percentages'!E:E,MATCH($G:$G&amp;" "&amp;$E:$E,'ATLIS Percentages'!$A:$A,0)),
F146="STAR",INDEX('ATLIS Percentages'!F:F,MATCH($G:$G&amp;" "&amp;$E:$E,'ATLIS Percentages'!$A:$A,0)))</f>
        <v>0</v>
      </c>
      <c r="I146" s="31">
        <f t="shared" si="10"/>
        <v>0</v>
      </c>
      <c r="J146" s="31">
        <f t="shared" si="11"/>
        <v>0</v>
      </c>
      <c r="K146" s="31">
        <f>INDEX('IGT Calculation_1stHalf'!J:J,MATCH($A:$A&amp;"-"&amp;$G:$G&amp;"-"&amp;$E:$E&amp;"-"&amp;$F:$F,'IGT Calculation_1stHalf'!A:A,0))</f>
        <v>0</v>
      </c>
      <c r="L146" s="31">
        <f>INDEX('IGT Calculation_1stHalf'!K:K,MATCH(A:A&amp;"-"&amp;G:G&amp;"-"&amp;E:E&amp;"-"&amp;F:F,'IGT Calculation_1stHalf'!A:A,0))</f>
        <v>0</v>
      </c>
      <c r="M146" s="31">
        <f>INDEX('IGT Calculation_2ndHalf'!N:N,MATCH($A:$A&amp;"-"&amp;$G:$G&amp;"-"&amp;$E:$E&amp;"-"&amp;$F:$F,'IGT Calculation_2ndHalf'!A:A,0))</f>
        <v>0</v>
      </c>
      <c r="N146" s="31">
        <f>INDEX('IGT Calculation_2ndHalf'!O:O,MATCH($A:$A&amp;"-"&amp;$G:$G&amp;"-"&amp;$E:$E&amp;"-"&amp;$F:$F,'IGT Calculation_2ndHalf'!A:A,0))</f>
        <v>0</v>
      </c>
      <c r="O146" s="31">
        <f t="shared" si="12"/>
        <v>0</v>
      </c>
      <c r="P146" s="31">
        <f t="shared" si="13"/>
        <v>0</v>
      </c>
    </row>
    <row r="147" spans="1:16" x14ac:dyDescent="0.25">
      <c r="A147" s="4" t="s">
        <v>53</v>
      </c>
      <c r="B147" t="s">
        <v>48</v>
      </c>
      <c r="C147" s="28">
        <v>203059613.42442161</v>
      </c>
      <c r="D147" t="s">
        <v>48</v>
      </c>
      <c r="E147" t="s">
        <v>152</v>
      </c>
      <c r="F147" t="s">
        <v>10</v>
      </c>
      <c r="G147" t="s">
        <v>120</v>
      </c>
      <c r="H147" s="30">
        <f>_xlfn.IFS(F147="STAR Kids",INDEX('ATLIS Percentages'!D:D,MATCH($G:$G&amp;" "&amp;$E:$E,'ATLIS Percentages'!$A:$A,0)),
F147="STAR+PLUS",INDEX('ATLIS Percentages'!E:E,MATCH($G:$G&amp;" "&amp;$E:$E,'ATLIS Percentages'!$A:$A,0)),
F147="STAR",INDEX('ATLIS Percentages'!F:F,MATCH($G:$G&amp;" "&amp;$E:$E,'ATLIS Percentages'!$A:$A,0)))</f>
        <v>0</v>
      </c>
      <c r="I147" s="31">
        <f t="shared" si="10"/>
        <v>0</v>
      </c>
      <c r="J147" s="31">
        <f t="shared" si="11"/>
        <v>0</v>
      </c>
      <c r="K147" s="31">
        <f>INDEX('IGT Calculation_1stHalf'!J:J,MATCH($A:$A&amp;"-"&amp;$G:$G&amp;"-"&amp;$E:$E&amp;"-"&amp;$F:$F,'IGT Calculation_1stHalf'!A:A,0))</f>
        <v>0</v>
      </c>
      <c r="L147" s="31">
        <f>INDEX('IGT Calculation_1stHalf'!K:K,MATCH(A:A&amp;"-"&amp;G:G&amp;"-"&amp;E:E&amp;"-"&amp;F:F,'IGT Calculation_1stHalf'!A:A,0))</f>
        <v>0</v>
      </c>
      <c r="M147" s="31">
        <f>INDEX('IGT Calculation_2ndHalf'!N:N,MATCH($A:$A&amp;"-"&amp;$G:$G&amp;"-"&amp;$E:$E&amp;"-"&amp;$F:$F,'IGT Calculation_2ndHalf'!A:A,0))</f>
        <v>0</v>
      </c>
      <c r="N147" s="31">
        <f>INDEX('IGT Calculation_2ndHalf'!O:O,MATCH($A:$A&amp;"-"&amp;$G:$G&amp;"-"&amp;$E:$E&amp;"-"&amp;$F:$F,'IGT Calculation_2ndHalf'!A:A,0))</f>
        <v>0</v>
      </c>
      <c r="O147" s="31">
        <f t="shared" si="12"/>
        <v>0</v>
      </c>
      <c r="P147" s="31">
        <f t="shared" si="13"/>
        <v>0</v>
      </c>
    </row>
    <row r="148" spans="1:16" x14ac:dyDescent="0.25">
      <c r="A148" s="4" t="s">
        <v>38</v>
      </c>
      <c r="B148" t="s">
        <v>12</v>
      </c>
      <c r="C148" s="28">
        <v>20571257.771265291</v>
      </c>
      <c r="D148" t="s">
        <v>12</v>
      </c>
      <c r="E148" t="s">
        <v>24</v>
      </c>
      <c r="F148" t="s">
        <v>10</v>
      </c>
      <c r="G148" t="s">
        <v>120</v>
      </c>
      <c r="H148" s="30">
        <f>_xlfn.IFS(F148="STAR Kids",INDEX('ATLIS Percentages'!D:D,MATCH($G:$G&amp;" "&amp;$E:$E,'ATLIS Percentages'!$A:$A,0)),
F148="STAR+PLUS",INDEX('ATLIS Percentages'!E:E,MATCH($G:$G&amp;" "&amp;$E:$E,'ATLIS Percentages'!$A:$A,0)),
F148="STAR",INDEX('ATLIS Percentages'!F:F,MATCH($G:$G&amp;" "&amp;$E:$E,'ATLIS Percentages'!$A:$A,0)))</f>
        <v>4.4389343447936998E-2</v>
      </c>
      <c r="I148" s="31">
        <f t="shared" si="10"/>
        <v>913144.63</v>
      </c>
      <c r="J148" s="31">
        <f t="shared" si="11"/>
        <v>394379.86</v>
      </c>
      <c r="K148" s="31">
        <f>INDEX('IGT Calculation_1stHalf'!J:J,MATCH($A:$A&amp;"-"&amp;$G:$G&amp;"-"&amp;$E:$E&amp;"-"&amp;$F:$F,'IGT Calculation_1stHalf'!A:A,0))</f>
        <v>233388.25</v>
      </c>
      <c r="L148" s="31">
        <f>INDEX('IGT Calculation_1stHalf'!K:K,MATCH(A:A&amp;"-"&amp;G:G&amp;"-"&amp;E:E&amp;"-"&amp;F:F,'IGT Calculation_1stHalf'!A:A,0))</f>
        <v>100798.52</v>
      </c>
      <c r="M148" s="31">
        <f>INDEX('IGT Calculation_2ndHalf'!N:N,MATCH($A:$A&amp;"-"&amp;$G:$G&amp;"-"&amp;$E:$E&amp;"-"&amp;$F:$F,'IGT Calculation_2ndHalf'!A:A,0))</f>
        <v>226424.02</v>
      </c>
      <c r="N148" s="31">
        <f>INDEX('IGT Calculation_2ndHalf'!O:O,MATCH($A:$A&amp;"-"&amp;$G:$G&amp;"-"&amp;$E:$E&amp;"-"&amp;$F:$F,'IGT Calculation_2ndHalf'!A:A,0))</f>
        <v>97790.720000000001</v>
      </c>
      <c r="O148" s="31">
        <f t="shared" si="12"/>
        <v>453332.36</v>
      </c>
      <c r="P148" s="31">
        <f t="shared" si="13"/>
        <v>195790.62</v>
      </c>
    </row>
    <row r="149" spans="1:16" x14ac:dyDescent="0.25">
      <c r="A149" s="4" t="s">
        <v>76</v>
      </c>
      <c r="B149" t="s">
        <v>21</v>
      </c>
      <c r="C149" s="28">
        <v>137294839.39001095</v>
      </c>
      <c r="D149" t="s">
        <v>21</v>
      </c>
      <c r="E149" t="s">
        <v>147</v>
      </c>
      <c r="F149" t="s">
        <v>14</v>
      </c>
      <c r="G149" t="s">
        <v>120</v>
      </c>
      <c r="H149" s="30">
        <f>_xlfn.IFS(F149="STAR Kids",INDEX('ATLIS Percentages'!D:D,MATCH($G:$G&amp;" "&amp;$E:$E,'ATLIS Percentages'!$A:$A,0)),
F149="STAR+PLUS",INDEX('ATLIS Percentages'!E:E,MATCH($G:$G&amp;" "&amp;$E:$E,'ATLIS Percentages'!$A:$A,0)),
F149="STAR",INDEX('ATLIS Percentages'!F:F,MATCH($G:$G&amp;" "&amp;$E:$E,'ATLIS Percentages'!$A:$A,0)))</f>
        <v>0</v>
      </c>
      <c r="I149" s="31">
        <f t="shared" si="10"/>
        <v>0</v>
      </c>
      <c r="J149" s="31">
        <f t="shared" si="11"/>
        <v>0</v>
      </c>
      <c r="K149" s="31">
        <f>INDEX('IGT Calculation_1stHalf'!J:J,MATCH($A:$A&amp;"-"&amp;$G:$G&amp;"-"&amp;$E:$E&amp;"-"&amp;$F:$F,'IGT Calculation_1stHalf'!A:A,0))</f>
        <v>0</v>
      </c>
      <c r="L149" s="31">
        <f>INDEX('IGT Calculation_1stHalf'!K:K,MATCH(A:A&amp;"-"&amp;G:G&amp;"-"&amp;E:E&amp;"-"&amp;F:F,'IGT Calculation_1stHalf'!A:A,0))</f>
        <v>0</v>
      </c>
      <c r="M149" s="31">
        <f>INDEX('IGT Calculation_2ndHalf'!N:N,MATCH($A:$A&amp;"-"&amp;$G:$G&amp;"-"&amp;$E:$E&amp;"-"&amp;$F:$F,'IGT Calculation_2ndHalf'!A:A,0))</f>
        <v>0</v>
      </c>
      <c r="N149" s="31">
        <f>INDEX('IGT Calculation_2ndHalf'!O:O,MATCH($A:$A&amp;"-"&amp;$G:$G&amp;"-"&amp;$E:$E&amp;"-"&amp;$F:$F,'IGT Calculation_2ndHalf'!A:A,0))</f>
        <v>0</v>
      </c>
      <c r="O149" s="31">
        <f t="shared" si="12"/>
        <v>0</v>
      </c>
      <c r="P149" s="31">
        <f t="shared" si="13"/>
        <v>0</v>
      </c>
    </row>
    <row r="150" spans="1:16" x14ac:dyDescent="0.25">
      <c r="A150" s="4" t="s">
        <v>94</v>
      </c>
      <c r="B150" t="s">
        <v>8</v>
      </c>
      <c r="C150" s="28">
        <v>158495843.19668058</v>
      </c>
      <c r="D150" t="s">
        <v>8</v>
      </c>
      <c r="E150" t="s">
        <v>147</v>
      </c>
      <c r="F150" t="s">
        <v>14</v>
      </c>
      <c r="G150" t="s">
        <v>120</v>
      </c>
      <c r="H150" s="30">
        <f>_xlfn.IFS(F150="STAR Kids",INDEX('ATLIS Percentages'!D:D,MATCH($G:$G&amp;" "&amp;$E:$E,'ATLIS Percentages'!$A:$A,0)),
F150="STAR+PLUS",INDEX('ATLIS Percentages'!E:E,MATCH($G:$G&amp;" "&amp;$E:$E,'ATLIS Percentages'!$A:$A,0)),
F150="STAR",INDEX('ATLIS Percentages'!F:F,MATCH($G:$G&amp;" "&amp;$E:$E,'ATLIS Percentages'!$A:$A,0)))</f>
        <v>0</v>
      </c>
      <c r="I150" s="31">
        <f t="shared" si="10"/>
        <v>0</v>
      </c>
      <c r="J150" s="31">
        <f t="shared" si="11"/>
        <v>0</v>
      </c>
      <c r="K150" s="31">
        <f>INDEX('IGT Calculation_1stHalf'!J:J,MATCH($A:$A&amp;"-"&amp;$G:$G&amp;"-"&amp;$E:$E&amp;"-"&amp;$F:$F,'IGT Calculation_1stHalf'!A:A,0))</f>
        <v>0</v>
      </c>
      <c r="L150" s="31">
        <f>INDEX('IGT Calculation_1stHalf'!K:K,MATCH(A:A&amp;"-"&amp;G:G&amp;"-"&amp;E:E&amp;"-"&amp;F:F,'IGT Calculation_1stHalf'!A:A,0))</f>
        <v>0</v>
      </c>
      <c r="M150" s="31">
        <f>INDEX('IGT Calculation_2ndHalf'!N:N,MATCH($A:$A&amp;"-"&amp;$G:$G&amp;"-"&amp;$E:$E&amp;"-"&amp;$F:$F,'IGT Calculation_2ndHalf'!A:A,0))</f>
        <v>0</v>
      </c>
      <c r="N150" s="31">
        <f>INDEX('IGT Calculation_2ndHalf'!O:O,MATCH($A:$A&amp;"-"&amp;$G:$G&amp;"-"&amp;$E:$E&amp;"-"&amp;$F:$F,'IGT Calculation_2ndHalf'!A:A,0))</f>
        <v>0</v>
      </c>
      <c r="O150" s="31">
        <f t="shared" si="12"/>
        <v>0</v>
      </c>
      <c r="P150" s="31">
        <f t="shared" si="13"/>
        <v>0</v>
      </c>
    </row>
    <row r="151" spans="1:16" x14ac:dyDescent="0.25">
      <c r="A151" s="4" t="s">
        <v>90</v>
      </c>
      <c r="B151" t="s">
        <v>28</v>
      </c>
      <c r="C151" s="28">
        <v>123854082.50642827</v>
      </c>
      <c r="D151" t="s">
        <v>28</v>
      </c>
      <c r="E151" t="s">
        <v>13</v>
      </c>
      <c r="F151" t="s">
        <v>10</v>
      </c>
      <c r="G151" t="s">
        <v>120</v>
      </c>
      <c r="H151" s="30">
        <f>_xlfn.IFS(F151="STAR Kids",INDEX('ATLIS Percentages'!D:D,MATCH($G:$G&amp;" "&amp;$E:$E,'ATLIS Percentages'!$A:$A,0)),
F151="STAR+PLUS",INDEX('ATLIS Percentages'!E:E,MATCH($G:$G&amp;" "&amp;$E:$E,'ATLIS Percentages'!$A:$A,0)),
F151="STAR",INDEX('ATLIS Percentages'!F:F,MATCH($G:$G&amp;" "&amp;$E:$E,'ATLIS Percentages'!$A:$A,0)))</f>
        <v>0</v>
      </c>
      <c r="I151" s="31">
        <f t="shared" si="10"/>
        <v>0</v>
      </c>
      <c r="J151" s="31">
        <f t="shared" si="11"/>
        <v>0</v>
      </c>
      <c r="K151" s="31">
        <f>INDEX('IGT Calculation_1stHalf'!J:J,MATCH($A:$A&amp;"-"&amp;$G:$G&amp;"-"&amp;$E:$E&amp;"-"&amp;$F:$F,'IGT Calculation_1stHalf'!A:A,0))</f>
        <v>0</v>
      </c>
      <c r="L151" s="31">
        <f>INDEX('IGT Calculation_1stHalf'!K:K,MATCH(A:A&amp;"-"&amp;G:G&amp;"-"&amp;E:E&amp;"-"&amp;F:F,'IGT Calculation_1stHalf'!A:A,0))</f>
        <v>0</v>
      </c>
      <c r="M151" s="31">
        <f>INDEX('IGT Calculation_2ndHalf'!N:N,MATCH($A:$A&amp;"-"&amp;$G:$G&amp;"-"&amp;$E:$E&amp;"-"&amp;$F:$F,'IGT Calculation_2ndHalf'!A:A,0))</f>
        <v>0</v>
      </c>
      <c r="N151" s="31">
        <f>INDEX('IGT Calculation_2ndHalf'!O:O,MATCH($A:$A&amp;"-"&amp;$G:$G&amp;"-"&amp;$E:$E&amp;"-"&amp;$F:$F,'IGT Calculation_2ndHalf'!A:A,0))</f>
        <v>0</v>
      </c>
      <c r="O151" s="31">
        <f t="shared" si="12"/>
        <v>0</v>
      </c>
      <c r="P151" s="31">
        <f t="shared" si="13"/>
        <v>0</v>
      </c>
    </row>
    <row r="152" spans="1:16" x14ac:dyDescent="0.25">
      <c r="A152" s="4" t="s">
        <v>97</v>
      </c>
      <c r="B152" t="s">
        <v>12</v>
      </c>
      <c r="C152" s="28">
        <v>754186952.62155449</v>
      </c>
      <c r="D152" t="s">
        <v>12</v>
      </c>
      <c r="E152" t="s">
        <v>146</v>
      </c>
      <c r="F152" t="s">
        <v>10</v>
      </c>
      <c r="G152" t="s">
        <v>120</v>
      </c>
      <c r="H152" s="30">
        <f>_xlfn.IFS(F152="STAR Kids",INDEX('ATLIS Percentages'!D:D,MATCH($G:$G&amp;" "&amp;$E:$E,'ATLIS Percentages'!$A:$A,0)),
F152="STAR+PLUS",INDEX('ATLIS Percentages'!E:E,MATCH($G:$G&amp;" "&amp;$E:$E,'ATLIS Percentages'!$A:$A,0)),
F152="STAR",INDEX('ATLIS Percentages'!F:F,MATCH($G:$G&amp;" "&amp;$E:$E,'ATLIS Percentages'!$A:$A,0)))</f>
        <v>0</v>
      </c>
      <c r="I152" s="31">
        <f t="shared" si="10"/>
        <v>0</v>
      </c>
      <c r="J152" s="31">
        <f t="shared" si="11"/>
        <v>0</v>
      </c>
      <c r="K152" s="31">
        <f>INDEX('IGT Calculation_1stHalf'!J:J,MATCH($A:$A&amp;"-"&amp;$G:$G&amp;"-"&amp;$E:$E&amp;"-"&amp;$F:$F,'IGT Calculation_1stHalf'!A:A,0))</f>
        <v>0</v>
      </c>
      <c r="L152" s="31">
        <f>INDEX('IGT Calculation_1stHalf'!K:K,MATCH(A:A&amp;"-"&amp;G:G&amp;"-"&amp;E:E&amp;"-"&amp;F:F,'IGT Calculation_1stHalf'!A:A,0))</f>
        <v>0</v>
      </c>
      <c r="M152" s="31">
        <f>INDEX('IGT Calculation_2ndHalf'!N:N,MATCH($A:$A&amp;"-"&amp;$G:$G&amp;"-"&amp;$E:$E&amp;"-"&amp;$F:$F,'IGT Calculation_2ndHalf'!A:A,0))</f>
        <v>0</v>
      </c>
      <c r="N152" s="31">
        <f>INDEX('IGT Calculation_2ndHalf'!O:O,MATCH($A:$A&amp;"-"&amp;$G:$G&amp;"-"&amp;$E:$E&amp;"-"&amp;$F:$F,'IGT Calculation_2ndHalf'!A:A,0))</f>
        <v>0</v>
      </c>
      <c r="O152" s="31">
        <f t="shared" si="12"/>
        <v>0</v>
      </c>
      <c r="P152" s="31">
        <f t="shared" si="13"/>
        <v>0</v>
      </c>
    </row>
    <row r="153" spans="1:16" x14ac:dyDescent="0.25">
      <c r="A153" s="4" t="s">
        <v>63</v>
      </c>
      <c r="B153" t="s">
        <v>21</v>
      </c>
      <c r="C153" s="28">
        <v>0</v>
      </c>
      <c r="D153" t="s">
        <v>21</v>
      </c>
      <c r="E153" t="s">
        <v>13</v>
      </c>
      <c r="F153" t="s">
        <v>14</v>
      </c>
      <c r="G153" t="s">
        <v>120</v>
      </c>
      <c r="H153" s="30">
        <f>_xlfn.IFS(F153="STAR Kids",INDEX('ATLIS Percentages'!D:D,MATCH($G:$G&amp;" "&amp;$E:$E,'ATLIS Percentages'!$A:$A,0)),
F153="STAR+PLUS",INDEX('ATLIS Percentages'!E:E,MATCH($G:$G&amp;" "&amp;$E:$E,'ATLIS Percentages'!$A:$A,0)),
F153="STAR",INDEX('ATLIS Percentages'!F:F,MATCH($G:$G&amp;" "&amp;$E:$E,'ATLIS Percentages'!$A:$A,0)))</f>
        <v>0</v>
      </c>
      <c r="I153" s="31">
        <f t="shared" si="10"/>
        <v>0</v>
      </c>
      <c r="J153" s="31">
        <f t="shared" si="11"/>
        <v>0</v>
      </c>
      <c r="K153" s="31">
        <f>INDEX('IGT Calculation_1stHalf'!J:J,MATCH($A:$A&amp;"-"&amp;$G:$G&amp;"-"&amp;$E:$E&amp;"-"&amp;$F:$F,'IGT Calculation_1stHalf'!A:A,0))</f>
        <v>0</v>
      </c>
      <c r="L153" s="31">
        <f>INDEX('IGT Calculation_1stHalf'!K:K,MATCH(A:A&amp;"-"&amp;G:G&amp;"-"&amp;E:E&amp;"-"&amp;F:F,'IGT Calculation_1stHalf'!A:A,0))</f>
        <v>0</v>
      </c>
      <c r="M153" s="31">
        <f>INDEX('IGT Calculation_2ndHalf'!N:N,MATCH($A:$A&amp;"-"&amp;$G:$G&amp;"-"&amp;$E:$E&amp;"-"&amp;$F:$F,'IGT Calculation_2ndHalf'!A:A,0))</f>
        <v>0</v>
      </c>
      <c r="N153" s="31">
        <f>INDEX('IGT Calculation_2ndHalf'!O:O,MATCH($A:$A&amp;"-"&amp;$G:$G&amp;"-"&amp;$E:$E&amp;"-"&amp;$F:$F,'IGT Calculation_2ndHalf'!A:A,0))</f>
        <v>0</v>
      </c>
      <c r="O153" s="31">
        <f t="shared" si="12"/>
        <v>0</v>
      </c>
      <c r="P153" s="31">
        <f t="shared" si="13"/>
        <v>0</v>
      </c>
    </row>
    <row r="154" spans="1:16" x14ac:dyDescent="0.25">
      <c r="A154" s="4" t="s">
        <v>11</v>
      </c>
      <c r="B154" t="s">
        <v>12</v>
      </c>
      <c r="C154" s="28">
        <v>1709490322.3097699</v>
      </c>
      <c r="D154" t="s">
        <v>12</v>
      </c>
      <c r="E154" t="s">
        <v>13</v>
      </c>
      <c r="F154" t="s">
        <v>14</v>
      </c>
      <c r="G154" t="s">
        <v>120</v>
      </c>
      <c r="H154" s="30">
        <f>_xlfn.IFS(F154="STAR Kids",INDEX('ATLIS Percentages'!D:D,MATCH($G:$G&amp;" "&amp;$E:$E,'ATLIS Percentages'!$A:$A,0)),
F154="STAR+PLUS",INDEX('ATLIS Percentages'!E:E,MATCH($G:$G&amp;" "&amp;$E:$E,'ATLIS Percentages'!$A:$A,0)),
F154="STAR",INDEX('ATLIS Percentages'!F:F,MATCH($G:$G&amp;" "&amp;$E:$E,'ATLIS Percentages'!$A:$A,0)))</f>
        <v>0</v>
      </c>
      <c r="I154" s="31">
        <f t="shared" si="10"/>
        <v>0</v>
      </c>
      <c r="J154" s="31">
        <f t="shared" si="11"/>
        <v>0</v>
      </c>
      <c r="K154" s="31">
        <f>INDEX('IGT Calculation_1stHalf'!J:J,MATCH($A:$A&amp;"-"&amp;$G:$G&amp;"-"&amp;$E:$E&amp;"-"&amp;$F:$F,'IGT Calculation_1stHalf'!A:A,0))</f>
        <v>0</v>
      </c>
      <c r="L154" s="31">
        <f>INDEX('IGT Calculation_1stHalf'!K:K,MATCH(A:A&amp;"-"&amp;G:G&amp;"-"&amp;E:E&amp;"-"&amp;F:F,'IGT Calculation_1stHalf'!A:A,0))</f>
        <v>0</v>
      </c>
      <c r="M154" s="31">
        <f>INDEX('IGT Calculation_2ndHalf'!N:N,MATCH($A:$A&amp;"-"&amp;$G:$G&amp;"-"&amp;$E:$E&amp;"-"&amp;$F:$F,'IGT Calculation_2ndHalf'!A:A,0))</f>
        <v>0</v>
      </c>
      <c r="N154" s="31">
        <f>INDEX('IGT Calculation_2ndHalf'!O:O,MATCH($A:$A&amp;"-"&amp;$G:$G&amp;"-"&amp;$E:$E&amp;"-"&amp;$F:$F,'IGT Calculation_2ndHalf'!A:A,0))</f>
        <v>0</v>
      </c>
      <c r="O154" s="31">
        <f t="shared" si="12"/>
        <v>0</v>
      </c>
      <c r="P154" s="31">
        <f t="shared" si="13"/>
        <v>0</v>
      </c>
    </row>
    <row r="155" spans="1:16" x14ac:dyDescent="0.25">
      <c r="A155" s="4" t="s">
        <v>52</v>
      </c>
      <c r="B155" t="s">
        <v>28</v>
      </c>
      <c r="C155" s="28">
        <v>621800902.61467052</v>
      </c>
      <c r="D155" t="s">
        <v>28</v>
      </c>
      <c r="E155" t="s">
        <v>146</v>
      </c>
      <c r="F155" t="s">
        <v>14</v>
      </c>
      <c r="G155" t="s">
        <v>120</v>
      </c>
      <c r="H155" s="30">
        <f>_xlfn.IFS(F155="STAR Kids",INDEX('ATLIS Percentages'!D:D,MATCH($G:$G&amp;" "&amp;$E:$E,'ATLIS Percentages'!$A:$A,0)),
F155="STAR+PLUS",INDEX('ATLIS Percentages'!E:E,MATCH($G:$G&amp;" "&amp;$E:$E,'ATLIS Percentages'!$A:$A,0)),
F155="STAR",INDEX('ATLIS Percentages'!F:F,MATCH($G:$G&amp;" "&amp;$E:$E,'ATLIS Percentages'!$A:$A,0)))</f>
        <v>0</v>
      </c>
      <c r="I155" s="31">
        <f t="shared" si="10"/>
        <v>0</v>
      </c>
      <c r="J155" s="31">
        <f t="shared" si="11"/>
        <v>0</v>
      </c>
      <c r="K155" s="31">
        <f>INDEX('IGT Calculation_1stHalf'!J:J,MATCH($A:$A&amp;"-"&amp;$G:$G&amp;"-"&amp;$E:$E&amp;"-"&amp;$F:$F,'IGT Calculation_1stHalf'!A:A,0))</f>
        <v>0</v>
      </c>
      <c r="L155" s="31">
        <f>INDEX('IGT Calculation_1stHalf'!K:K,MATCH(A:A&amp;"-"&amp;G:G&amp;"-"&amp;E:E&amp;"-"&amp;F:F,'IGT Calculation_1stHalf'!A:A,0))</f>
        <v>0</v>
      </c>
      <c r="M155" s="31">
        <f>INDEX('IGT Calculation_2ndHalf'!N:N,MATCH($A:$A&amp;"-"&amp;$G:$G&amp;"-"&amp;$E:$E&amp;"-"&amp;$F:$F,'IGT Calculation_2ndHalf'!A:A,0))</f>
        <v>0</v>
      </c>
      <c r="N155" s="31">
        <f>INDEX('IGT Calculation_2ndHalf'!O:O,MATCH($A:$A&amp;"-"&amp;$G:$G&amp;"-"&amp;$E:$E&amp;"-"&amp;$F:$F,'IGT Calculation_2ndHalf'!A:A,0))</f>
        <v>0</v>
      </c>
      <c r="O155" s="31">
        <f t="shared" si="12"/>
        <v>0</v>
      </c>
      <c r="P155" s="31">
        <f t="shared" si="13"/>
        <v>0</v>
      </c>
    </row>
    <row r="156" spans="1:16" x14ac:dyDescent="0.25">
      <c r="A156" s="4" t="s">
        <v>62</v>
      </c>
      <c r="B156" t="s">
        <v>21</v>
      </c>
      <c r="C156" s="28">
        <v>32939608.01968576</v>
      </c>
      <c r="D156" t="s">
        <v>21</v>
      </c>
      <c r="E156" t="s">
        <v>5</v>
      </c>
      <c r="F156" t="s">
        <v>10</v>
      </c>
      <c r="G156" t="s">
        <v>120</v>
      </c>
      <c r="H156" s="30">
        <f>_xlfn.IFS(F156="STAR Kids",INDEX('ATLIS Percentages'!D:D,MATCH($G:$G&amp;" "&amp;$E:$E,'ATLIS Percentages'!$A:$A,0)),
F156="STAR+PLUS",INDEX('ATLIS Percentages'!E:E,MATCH($G:$G&amp;" "&amp;$E:$E,'ATLIS Percentages'!$A:$A,0)),
F156="STAR",INDEX('ATLIS Percentages'!F:F,MATCH($G:$G&amp;" "&amp;$E:$E,'ATLIS Percentages'!$A:$A,0)))</f>
        <v>0</v>
      </c>
      <c r="I156" s="31">
        <f t="shared" si="10"/>
        <v>0</v>
      </c>
      <c r="J156" s="31">
        <f t="shared" si="11"/>
        <v>0</v>
      </c>
      <c r="K156" s="31">
        <f>INDEX('IGT Calculation_1stHalf'!J:J,MATCH($A:$A&amp;"-"&amp;$G:$G&amp;"-"&amp;$E:$E&amp;"-"&amp;$F:$F,'IGT Calculation_1stHalf'!A:A,0))</f>
        <v>0</v>
      </c>
      <c r="L156" s="31">
        <f>INDEX('IGT Calculation_1stHalf'!K:K,MATCH(A:A&amp;"-"&amp;G:G&amp;"-"&amp;E:E&amp;"-"&amp;F:F,'IGT Calculation_1stHalf'!A:A,0))</f>
        <v>0</v>
      </c>
      <c r="M156" s="31">
        <f>INDEX('IGT Calculation_2ndHalf'!N:N,MATCH($A:$A&amp;"-"&amp;$G:$G&amp;"-"&amp;$E:$E&amp;"-"&amp;$F:$F,'IGT Calculation_2ndHalf'!A:A,0))</f>
        <v>0</v>
      </c>
      <c r="N156" s="31">
        <f>INDEX('IGT Calculation_2ndHalf'!O:O,MATCH($A:$A&amp;"-"&amp;$G:$G&amp;"-"&amp;$E:$E&amp;"-"&amp;$F:$F,'IGT Calculation_2ndHalf'!A:A,0))</f>
        <v>0</v>
      </c>
      <c r="O156" s="31">
        <f t="shared" si="12"/>
        <v>0</v>
      </c>
      <c r="P156" s="31">
        <f t="shared" si="13"/>
        <v>0</v>
      </c>
    </row>
    <row r="157" spans="1:16" x14ac:dyDescent="0.25">
      <c r="A157" s="4" t="s">
        <v>93</v>
      </c>
      <c r="B157" t="s">
        <v>16</v>
      </c>
      <c r="C157" s="28">
        <v>99093884.777901858</v>
      </c>
      <c r="D157" t="s">
        <v>16</v>
      </c>
      <c r="E157" t="s">
        <v>5</v>
      </c>
      <c r="F157" t="s">
        <v>10</v>
      </c>
      <c r="G157" t="s">
        <v>120</v>
      </c>
      <c r="H157" s="30">
        <f>_xlfn.IFS(F157="STAR Kids",INDEX('ATLIS Percentages'!D:D,MATCH($G:$G&amp;" "&amp;$E:$E,'ATLIS Percentages'!$A:$A,0)),
F157="STAR+PLUS",INDEX('ATLIS Percentages'!E:E,MATCH($G:$G&amp;" "&amp;$E:$E,'ATLIS Percentages'!$A:$A,0)),
F157="STAR",INDEX('ATLIS Percentages'!F:F,MATCH($G:$G&amp;" "&amp;$E:$E,'ATLIS Percentages'!$A:$A,0)))</f>
        <v>0</v>
      </c>
      <c r="I157" s="31">
        <f t="shared" si="10"/>
        <v>0</v>
      </c>
      <c r="J157" s="31">
        <f t="shared" si="11"/>
        <v>0</v>
      </c>
      <c r="K157" s="31">
        <f>INDEX('IGT Calculation_1stHalf'!J:J,MATCH($A:$A&amp;"-"&amp;$G:$G&amp;"-"&amp;$E:$E&amp;"-"&amp;$F:$F,'IGT Calculation_1stHalf'!A:A,0))</f>
        <v>0</v>
      </c>
      <c r="L157" s="31">
        <f>INDEX('IGT Calculation_1stHalf'!K:K,MATCH(A:A&amp;"-"&amp;G:G&amp;"-"&amp;E:E&amp;"-"&amp;F:F,'IGT Calculation_1stHalf'!A:A,0))</f>
        <v>0</v>
      </c>
      <c r="M157" s="31">
        <f>INDEX('IGT Calculation_2ndHalf'!N:N,MATCH($A:$A&amp;"-"&amp;$G:$G&amp;"-"&amp;$E:$E&amp;"-"&amp;$F:$F,'IGT Calculation_2ndHalf'!A:A,0))</f>
        <v>0</v>
      </c>
      <c r="N157" s="31">
        <f>INDEX('IGT Calculation_2ndHalf'!O:O,MATCH($A:$A&amp;"-"&amp;$G:$G&amp;"-"&amp;$E:$E&amp;"-"&amp;$F:$F,'IGT Calculation_2ndHalf'!A:A,0))</f>
        <v>0</v>
      </c>
      <c r="O157" s="31">
        <f t="shared" si="12"/>
        <v>0</v>
      </c>
      <c r="P157" s="31">
        <f t="shared" si="13"/>
        <v>0</v>
      </c>
    </row>
    <row r="158" spans="1:16" x14ac:dyDescent="0.25">
      <c r="A158" s="4" t="s">
        <v>87</v>
      </c>
      <c r="B158" t="s">
        <v>28</v>
      </c>
      <c r="C158" s="28">
        <v>23111082.278655171</v>
      </c>
      <c r="D158" t="s">
        <v>28</v>
      </c>
      <c r="E158" t="s">
        <v>5</v>
      </c>
      <c r="F158" t="s">
        <v>10</v>
      </c>
      <c r="G158" t="s">
        <v>120</v>
      </c>
      <c r="H158" s="30">
        <f>_xlfn.IFS(F158="STAR Kids",INDEX('ATLIS Percentages'!D:D,MATCH($G:$G&amp;" "&amp;$E:$E,'ATLIS Percentages'!$A:$A,0)),
F158="STAR+PLUS",INDEX('ATLIS Percentages'!E:E,MATCH($G:$G&amp;" "&amp;$E:$E,'ATLIS Percentages'!$A:$A,0)),
F158="STAR",INDEX('ATLIS Percentages'!F:F,MATCH($G:$G&amp;" "&amp;$E:$E,'ATLIS Percentages'!$A:$A,0)))</f>
        <v>0</v>
      </c>
      <c r="I158" s="31">
        <f t="shared" si="10"/>
        <v>0</v>
      </c>
      <c r="J158" s="31">
        <f t="shared" si="11"/>
        <v>0</v>
      </c>
      <c r="K158" s="31">
        <f>INDEX('IGT Calculation_1stHalf'!J:J,MATCH($A:$A&amp;"-"&amp;$G:$G&amp;"-"&amp;$E:$E&amp;"-"&amp;$F:$F,'IGT Calculation_1stHalf'!A:A,0))</f>
        <v>0</v>
      </c>
      <c r="L158" s="31">
        <f>INDEX('IGT Calculation_1stHalf'!K:K,MATCH(A:A&amp;"-"&amp;G:G&amp;"-"&amp;E:E&amp;"-"&amp;F:F,'IGT Calculation_1stHalf'!A:A,0))</f>
        <v>0</v>
      </c>
      <c r="M158" s="31">
        <f>INDEX('IGT Calculation_2ndHalf'!N:N,MATCH($A:$A&amp;"-"&amp;$G:$G&amp;"-"&amp;$E:$E&amp;"-"&amp;$F:$F,'IGT Calculation_2ndHalf'!A:A,0))</f>
        <v>0</v>
      </c>
      <c r="N158" s="31">
        <f>INDEX('IGT Calculation_2ndHalf'!O:O,MATCH($A:$A&amp;"-"&amp;$G:$G&amp;"-"&amp;$E:$E&amp;"-"&amp;$F:$F,'IGT Calculation_2ndHalf'!A:A,0))</f>
        <v>0</v>
      </c>
      <c r="O158" s="31">
        <f t="shared" si="12"/>
        <v>0</v>
      </c>
      <c r="P158" s="31">
        <f t="shared" si="13"/>
        <v>0</v>
      </c>
    </row>
    <row r="159" spans="1:16" x14ac:dyDescent="0.25">
      <c r="A159" s="4" t="s">
        <v>57</v>
      </c>
      <c r="B159" t="s">
        <v>4</v>
      </c>
      <c r="C159" s="28">
        <v>184495586.32466471</v>
      </c>
      <c r="D159" t="s">
        <v>4</v>
      </c>
      <c r="E159" t="s">
        <v>5</v>
      </c>
      <c r="F159" t="s">
        <v>10</v>
      </c>
      <c r="G159" t="s">
        <v>120</v>
      </c>
      <c r="H159" s="30">
        <f>_xlfn.IFS(F159="STAR Kids",INDEX('ATLIS Percentages'!D:D,MATCH($G:$G&amp;" "&amp;$E:$E,'ATLIS Percentages'!$A:$A,0)),
F159="STAR+PLUS",INDEX('ATLIS Percentages'!E:E,MATCH($G:$G&amp;" "&amp;$E:$E,'ATLIS Percentages'!$A:$A,0)),
F159="STAR",INDEX('ATLIS Percentages'!F:F,MATCH($G:$G&amp;" "&amp;$E:$E,'ATLIS Percentages'!$A:$A,0)))</f>
        <v>0</v>
      </c>
      <c r="I159" s="31">
        <f t="shared" si="10"/>
        <v>0</v>
      </c>
      <c r="J159" s="31">
        <f t="shared" si="11"/>
        <v>0</v>
      </c>
      <c r="K159" s="31">
        <f>INDEX('IGT Calculation_1stHalf'!J:J,MATCH($A:$A&amp;"-"&amp;$G:$G&amp;"-"&amp;$E:$E&amp;"-"&amp;$F:$F,'IGT Calculation_1stHalf'!A:A,0))</f>
        <v>0</v>
      </c>
      <c r="L159" s="31">
        <f>INDEX('IGT Calculation_1stHalf'!K:K,MATCH(A:A&amp;"-"&amp;G:G&amp;"-"&amp;E:E&amp;"-"&amp;F:F,'IGT Calculation_1stHalf'!A:A,0))</f>
        <v>0</v>
      </c>
      <c r="M159" s="31">
        <f>INDEX('IGT Calculation_2ndHalf'!N:N,MATCH($A:$A&amp;"-"&amp;$G:$G&amp;"-"&amp;$E:$E&amp;"-"&amp;$F:$F,'IGT Calculation_2ndHalf'!A:A,0))</f>
        <v>0</v>
      </c>
      <c r="N159" s="31">
        <f>INDEX('IGT Calculation_2ndHalf'!O:O,MATCH($A:$A&amp;"-"&amp;$G:$G&amp;"-"&amp;$E:$E&amp;"-"&amp;$F:$F,'IGT Calculation_2ndHalf'!A:A,0))</f>
        <v>0</v>
      </c>
      <c r="O159" s="31">
        <f t="shared" si="12"/>
        <v>0</v>
      </c>
      <c r="P159" s="31">
        <f t="shared" si="13"/>
        <v>0</v>
      </c>
    </row>
    <row r="160" spans="1:16" x14ac:dyDescent="0.25">
      <c r="A160" s="4" t="s">
        <v>86</v>
      </c>
      <c r="B160" t="s">
        <v>12</v>
      </c>
      <c r="C160" s="28">
        <v>112128417.80992733</v>
      </c>
      <c r="D160" t="s">
        <v>12</v>
      </c>
      <c r="E160" t="s">
        <v>5</v>
      </c>
      <c r="F160" t="s">
        <v>10</v>
      </c>
      <c r="G160" t="s">
        <v>120</v>
      </c>
      <c r="H160" s="30">
        <f>_xlfn.IFS(F160="STAR Kids",INDEX('ATLIS Percentages'!D:D,MATCH($G:$G&amp;" "&amp;$E:$E,'ATLIS Percentages'!$A:$A,0)),
F160="STAR+PLUS",INDEX('ATLIS Percentages'!E:E,MATCH($G:$G&amp;" "&amp;$E:$E,'ATLIS Percentages'!$A:$A,0)),
F160="STAR",INDEX('ATLIS Percentages'!F:F,MATCH($G:$G&amp;" "&amp;$E:$E,'ATLIS Percentages'!$A:$A,0)))</f>
        <v>0</v>
      </c>
      <c r="I160" s="31">
        <f t="shared" si="10"/>
        <v>0</v>
      </c>
      <c r="J160" s="31">
        <f t="shared" si="11"/>
        <v>0</v>
      </c>
      <c r="K160" s="31">
        <f>INDEX('IGT Calculation_1stHalf'!J:J,MATCH($A:$A&amp;"-"&amp;$G:$G&amp;"-"&amp;$E:$E&amp;"-"&amp;$F:$F,'IGT Calculation_1stHalf'!A:A,0))</f>
        <v>0</v>
      </c>
      <c r="L160" s="31">
        <f>INDEX('IGT Calculation_1stHalf'!K:K,MATCH(A:A&amp;"-"&amp;G:G&amp;"-"&amp;E:E&amp;"-"&amp;F:F,'IGT Calculation_1stHalf'!A:A,0))</f>
        <v>0</v>
      </c>
      <c r="M160" s="31">
        <f>INDEX('IGT Calculation_2ndHalf'!N:N,MATCH($A:$A&amp;"-"&amp;$G:$G&amp;"-"&amp;$E:$E&amp;"-"&amp;$F:$F,'IGT Calculation_2ndHalf'!A:A,0))</f>
        <v>0</v>
      </c>
      <c r="N160" s="31">
        <f>INDEX('IGT Calculation_2ndHalf'!O:O,MATCH($A:$A&amp;"-"&amp;$G:$G&amp;"-"&amp;$E:$E&amp;"-"&amp;$F:$F,'IGT Calculation_2ndHalf'!A:A,0))</f>
        <v>0</v>
      </c>
      <c r="O160" s="31">
        <f t="shared" si="12"/>
        <v>0</v>
      </c>
      <c r="P160" s="31">
        <f t="shared" si="13"/>
        <v>0</v>
      </c>
    </row>
    <row r="161" spans="1:16" x14ac:dyDescent="0.25">
      <c r="A161" s="4" t="s">
        <v>35</v>
      </c>
      <c r="B161" t="s">
        <v>21</v>
      </c>
      <c r="C161" s="28">
        <v>223309438.66841567</v>
      </c>
      <c r="D161" t="s">
        <v>21</v>
      </c>
      <c r="E161" t="s">
        <v>5</v>
      </c>
      <c r="F161" t="s">
        <v>14</v>
      </c>
      <c r="G161" t="s">
        <v>120</v>
      </c>
      <c r="H161" s="30">
        <f>_xlfn.IFS(F161="STAR Kids",INDEX('ATLIS Percentages'!D:D,MATCH($G:$G&amp;" "&amp;$E:$E,'ATLIS Percentages'!$A:$A,0)),
F161="STAR+PLUS",INDEX('ATLIS Percentages'!E:E,MATCH($G:$G&amp;" "&amp;$E:$E,'ATLIS Percentages'!$A:$A,0)),
F161="STAR",INDEX('ATLIS Percentages'!F:F,MATCH($G:$G&amp;" "&amp;$E:$E,'ATLIS Percentages'!$A:$A,0)))</f>
        <v>0</v>
      </c>
      <c r="I161" s="31">
        <f t="shared" si="10"/>
        <v>0</v>
      </c>
      <c r="J161" s="31">
        <f t="shared" si="11"/>
        <v>0</v>
      </c>
      <c r="K161" s="31">
        <f>INDEX('IGT Calculation_1stHalf'!J:J,MATCH($A:$A&amp;"-"&amp;$G:$G&amp;"-"&amp;$E:$E&amp;"-"&amp;$F:$F,'IGT Calculation_1stHalf'!A:A,0))</f>
        <v>0</v>
      </c>
      <c r="L161" s="31">
        <f>INDEX('IGT Calculation_1stHalf'!K:K,MATCH(A:A&amp;"-"&amp;G:G&amp;"-"&amp;E:E&amp;"-"&amp;F:F,'IGT Calculation_1stHalf'!A:A,0))</f>
        <v>0</v>
      </c>
      <c r="M161" s="31">
        <f>INDEX('IGT Calculation_2ndHalf'!N:N,MATCH($A:$A&amp;"-"&amp;$G:$G&amp;"-"&amp;$E:$E&amp;"-"&amp;$F:$F,'IGT Calculation_2ndHalf'!A:A,0))</f>
        <v>0</v>
      </c>
      <c r="N161" s="31">
        <f>INDEX('IGT Calculation_2ndHalf'!O:O,MATCH($A:$A&amp;"-"&amp;$G:$G&amp;"-"&amp;$E:$E&amp;"-"&amp;$F:$F,'IGT Calculation_2ndHalf'!A:A,0))</f>
        <v>0</v>
      </c>
      <c r="O161" s="31">
        <f t="shared" si="12"/>
        <v>0</v>
      </c>
      <c r="P161" s="31">
        <f t="shared" si="13"/>
        <v>0</v>
      </c>
    </row>
    <row r="162" spans="1:16" x14ac:dyDescent="0.25">
      <c r="A162" s="4" t="s">
        <v>30</v>
      </c>
      <c r="B162" t="s">
        <v>12</v>
      </c>
      <c r="C162" s="28">
        <v>0</v>
      </c>
      <c r="D162" t="s">
        <v>12</v>
      </c>
      <c r="E162" t="s">
        <v>5</v>
      </c>
      <c r="F162" t="s">
        <v>14</v>
      </c>
      <c r="G162" t="s">
        <v>120</v>
      </c>
      <c r="H162" s="30">
        <f>_xlfn.IFS(F162="STAR Kids",INDEX('ATLIS Percentages'!D:D,MATCH($G:$G&amp;" "&amp;$E:$E,'ATLIS Percentages'!$A:$A,0)),
F162="STAR+PLUS",INDEX('ATLIS Percentages'!E:E,MATCH($G:$G&amp;" "&amp;$E:$E,'ATLIS Percentages'!$A:$A,0)),
F162="STAR",INDEX('ATLIS Percentages'!F:F,MATCH($G:$G&amp;" "&amp;$E:$E,'ATLIS Percentages'!$A:$A,0)))</f>
        <v>0</v>
      </c>
      <c r="I162" s="31">
        <f t="shared" si="10"/>
        <v>0</v>
      </c>
      <c r="J162" s="31">
        <f t="shared" si="11"/>
        <v>0</v>
      </c>
      <c r="K162" s="31">
        <f>INDEX('IGT Calculation_1stHalf'!J:J,MATCH($A:$A&amp;"-"&amp;$G:$G&amp;"-"&amp;$E:$E&amp;"-"&amp;$F:$F,'IGT Calculation_1stHalf'!A:A,0))</f>
        <v>0</v>
      </c>
      <c r="L162" s="31">
        <f>INDEX('IGT Calculation_1stHalf'!K:K,MATCH(A:A&amp;"-"&amp;G:G&amp;"-"&amp;E:E&amp;"-"&amp;F:F,'IGT Calculation_1stHalf'!A:A,0))</f>
        <v>0</v>
      </c>
      <c r="M162" s="31">
        <f>INDEX('IGT Calculation_2ndHalf'!N:N,MATCH($A:$A&amp;"-"&amp;$G:$G&amp;"-"&amp;$E:$E&amp;"-"&amp;$F:$F,'IGT Calculation_2ndHalf'!A:A,0))</f>
        <v>0</v>
      </c>
      <c r="N162" s="31">
        <f>INDEX('IGT Calculation_2ndHalf'!O:O,MATCH($A:$A&amp;"-"&amp;$G:$G&amp;"-"&amp;$E:$E&amp;"-"&amp;$F:$F,'IGT Calculation_2ndHalf'!A:A,0))</f>
        <v>0</v>
      </c>
      <c r="O162" s="31">
        <f t="shared" si="12"/>
        <v>0</v>
      </c>
      <c r="P162" s="31">
        <f t="shared" si="13"/>
        <v>0</v>
      </c>
    </row>
    <row r="163" spans="1:16" x14ac:dyDescent="0.25">
      <c r="A163" s="4" t="s">
        <v>27</v>
      </c>
      <c r="B163" t="s">
        <v>28</v>
      </c>
      <c r="C163" s="28">
        <v>224197257.91730434</v>
      </c>
      <c r="D163" t="s">
        <v>28</v>
      </c>
      <c r="E163" t="s">
        <v>5</v>
      </c>
      <c r="F163" t="s">
        <v>14</v>
      </c>
      <c r="G163" t="s">
        <v>120</v>
      </c>
      <c r="H163" s="30">
        <f>_xlfn.IFS(F163="STAR Kids",INDEX('ATLIS Percentages'!D:D,MATCH($G:$G&amp;" "&amp;$E:$E,'ATLIS Percentages'!$A:$A,0)),
F163="STAR+PLUS",INDEX('ATLIS Percentages'!E:E,MATCH($G:$G&amp;" "&amp;$E:$E,'ATLIS Percentages'!$A:$A,0)),
F163="STAR",INDEX('ATLIS Percentages'!F:F,MATCH($G:$G&amp;" "&amp;$E:$E,'ATLIS Percentages'!$A:$A,0)))</f>
        <v>0</v>
      </c>
      <c r="I163" s="31">
        <f t="shared" si="10"/>
        <v>0</v>
      </c>
      <c r="J163" s="31">
        <f t="shared" si="11"/>
        <v>0</v>
      </c>
      <c r="K163" s="31">
        <f>INDEX('IGT Calculation_1stHalf'!J:J,MATCH($A:$A&amp;"-"&amp;$G:$G&amp;"-"&amp;$E:$E&amp;"-"&amp;$F:$F,'IGT Calculation_1stHalf'!A:A,0))</f>
        <v>0</v>
      </c>
      <c r="L163" s="31">
        <f>INDEX('IGT Calculation_1stHalf'!K:K,MATCH(A:A&amp;"-"&amp;G:G&amp;"-"&amp;E:E&amp;"-"&amp;F:F,'IGT Calculation_1stHalf'!A:A,0))</f>
        <v>0</v>
      </c>
      <c r="M163" s="31">
        <f>INDEX('IGT Calculation_2ndHalf'!N:N,MATCH($A:$A&amp;"-"&amp;$G:$G&amp;"-"&amp;$E:$E&amp;"-"&amp;$F:$F,'IGT Calculation_2ndHalf'!A:A,0))</f>
        <v>0</v>
      </c>
      <c r="N163" s="31">
        <f>INDEX('IGT Calculation_2ndHalf'!O:O,MATCH($A:$A&amp;"-"&amp;$G:$G&amp;"-"&amp;$E:$E&amp;"-"&amp;$F:$F,'IGT Calculation_2ndHalf'!A:A,0))</f>
        <v>0</v>
      </c>
      <c r="O163" s="31">
        <f t="shared" si="12"/>
        <v>0</v>
      </c>
      <c r="P163" s="31">
        <f t="shared" si="13"/>
        <v>0</v>
      </c>
    </row>
    <row r="164" spans="1:16" x14ac:dyDescent="0.25">
      <c r="A164" s="4" t="s">
        <v>96</v>
      </c>
      <c r="B164" t="s">
        <v>28</v>
      </c>
      <c r="C164" s="28">
        <v>926040396.34638894</v>
      </c>
      <c r="D164" t="s">
        <v>28</v>
      </c>
      <c r="E164" t="s">
        <v>151</v>
      </c>
      <c r="F164" t="s">
        <v>14</v>
      </c>
      <c r="G164" t="s">
        <v>120</v>
      </c>
      <c r="H164" s="30">
        <f>_xlfn.IFS(F164="STAR Kids",INDEX('ATLIS Percentages'!D:D,MATCH($G:$G&amp;" "&amp;$E:$E,'ATLIS Percentages'!$A:$A,0)),
F164="STAR+PLUS",INDEX('ATLIS Percentages'!E:E,MATCH($G:$G&amp;" "&amp;$E:$E,'ATLIS Percentages'!$A:$A,0)),
F164="STAR",INDEX('ATLIS Percentages'!F:F,MATCH($G:$G&amp;" "&amp;$E:$E,'ATLIS Percentages'!$A:$A,0)))</f>
        <v>0</v>
      </c>
      <c r="I164" s="31">
        <f t="shared" si="10"/>
        <v>0</v>
      </c>
      <c r="J164" s="31">
        <f t="shared" si="11"/>
        <v>0</v>
      </c>
      <c r="K164" s="31">
        <f>INDEX('IGT Calculation_1stHalf'!J:J,MATCH($A:$A&amp;"-"&amp;$G:$G&amp;"-"&amp;$E:$E&amp;"-"&amp;$F:$F,'IGT Calculation_1stHalf'!A:A,0))</f>
        <v>0</v>
      </c>
      <c r="L164" s="31">
        <f>INDEX('IGT Calculation_1stHalf'!K:K,MATCH(A:A&amp;"-"&amp;G:G&amp;"-"&amp;E:E&amp;"-"&amp;F:F,'IGT Calculation_1stHalf'!A:A,0))</f>
        <v>0</v>
      </c>
      <c r="M164" s="31">
        <f>INDEX('IGT Calculation_2ndHalf'!N:N,MATCH($A:$A&amp;"-"&amp;$G:$G&amp;"-"&amp;$E:$E&amp;"-"&amp;$F:$F,'IGT Calculation_2ndHalf'!A:A,0))</f>
        <v>0</v>
      </c>
      <c r="N164" s="31">
        <f>INDEX('IGT Calculation_2ndHalf'!O:O,MATCH($A:$A&amp;"-"&amp;$G:$G&amp;"-"&amp;$E:$E&amp;"-"&amp;$F:$F,'IGT Calculation_2ndHalf'!A:A,0))</f>
        <v>0</v>
      </c>
      <c r="O164" s="31">
        <f t="shared" si="12"/>
        <v>0</v>
      </c>
      <c r="P164" s="31">
        <f t="shared" si="13"/>
        <v>0</v>
      </c>
    </row>
    <row r="165" spans="1:16" x14ac:dyDescent="0.25">
      <c r="A165" s="4" t="s">
        <v>74</v>
      </c>
      <c r="B165" t="s">
        <v>8</v>
      </c>
      <c r="C165" s="28">
        <v>715903545.51880956</v>
      </c>
      <c r="D165" t="s">
        <v>8</v>
      </c>
      <c r="E165" t="s">
        <v>151</v>
      </c>
      <c r="F165" t="s">
        <v>14</v>
      </c>
      <c r="G165" t="s">
        <v>120</v>
      </c>
      <c r="H165" s="30">
        <f>_xlfn.IFS(F165="STAR Kids",INDEX('ATLIS Percentages'!D:D,MATCH($G:$G&amp;" "&amp;$E:$E,'ATLIS Percentages'!$A:$A,0)),
F165="STAR+PLUS",INDEX('ATLIS Percentages'!E:E,MATCH($G:$G&amp;" "&amp;$E:$E,'ATLIS Percentages'!$A:$A,0)),
F165="STAR",INDEX('ATLIS Percentages'!F:F,MATCH($G:$G&amp;" "&amp;$E:$E,'ATLIS Percentages'!$A:$A,0)))</f>
        <v>0</v>
      </c>
      <c r="I165" s="31">
        <f t="shared" si="10"/>
        <v>0</v>
      </c>
      <c r="J165" s="31">
        <f t="shared" si="11"/>
        <v>0</v>
      </c>
      <c r="K165" s="31">
        <f>INDEX('IGT Calculation_1stHalf'!J:J,MATCH($A:$A&amp;"-"&amp;$G:$G&amp;"-"&amp;$E:$E&amp;"-"&amp;$F:$F,'IGT Calculation_1stHalf'!A:A,0))</f>
        <v>0</v>
      </c>
      <c r="L165" s="31">
        <f>INDEX('IGT Calculation_1stHalf'!K:K,MATCH(A:A&amp;"-"&amp;G:G&amp;"-"&amp;E:E&amp;"-"&amp;F:F,'IGT Calculation_1stHalf'!A:A,0))</f>
        <v>0</v>
      </c>
      <c r="M165" s="31">
        <f>INDEX('IGT Calculation_2ndHalf'!N:N,MATCH($A:$A&amp;"-"&amp;$G:$G&amp;"-"&amp;$E:$E&amp;"-"&amp;$F:$F,'IGT Calculation_2ndHalf'!A:A,0))</f>
        <v>0</v>
      </c>
      <c r="N165" s="31">
        <f>INDEX('IGT Calculation_2ndHalf'!O:O,MATCH($A:$A&amp;"-"&amp;$G:$G&amp;"-"&amp;$E:$E&amp;"-"&amp;$F:$F,'IGT Calculation_2ndHalf'!A:A,0))</f>
        <v>0</v>
      </c>
      <c r="O165" s="31">
        <f t="shared" si="12"/>
        <v>0</v>
      </c>
      <c r="P165" s="31">
        <f t="shared" si="13"/>
        <v>0</v>
      </c>
    </row>
    <row r="166" spans="1:16" x14ac:dyDescent="0.25">
      <c r="A166" s="4" t="s">
        <v>101</v>
      </c>
      <c r="B166" t="s">
        <v>21</v>
      </c>
      <c r="C166" s="28">
        <v>48567346.457855061</v>
      </c>
      <c r="D166" t="s">
        <v>21</v>
      </c>
      <c r="E166" t="s">
        <v>18</v>
      </c>
      <c r="F166" t="s">
        <v>10</v>
      </c>
      <c r="G166" t="s">
        <v>120</v>
      </c>
      <c r="H166" s="30">
        <f>_xlfn.IFS(F166="STAR Kids",INDEX('ATLIS Percentages'!D:D,MATCH($G:$G&amp;" "&amp;$E:$E,'ATLIS Percentages'!$A:$A,0)),
F166="STAR+PLUS",INDEX('ATLIS Percentages'!E:E,MATCH($G:$G&amp;" "&amp;$E:$E,'ATLIS Percentages'!$A:$A,0)),
F166="STAR",INDEX('ATLIS Percentages'!F:F,MATCH($G:$G&amp;" "&amp;$E:$E,'ATLIS Percentages'!$A:$A,0)))</f>
        <v>4.9999999999999996E-2</v>
      </c>
      <c r="I166" s="31">
        <f t="shared" si="10"/>
        <v>2428367.3199999998</v>
      </c>
      <c r="J166" s="31">
        <f t="shared" si="11"/>
        <v>1048792.42</v>
      </c>
      <c r="K166" s="31">
        <f>INDEX('IGT Calculation_1stHalf'!J:J,MATCH($A:$A&amp;"-"&amp;$G:$G&amp;"-"&amp;$E:$E&amp;"-"&amp;$F:$F,'IGT Calculation_1stHalf'!A:A,0))</f>
        <v>969752.35</v>
      </c>
      <c r="L166" s="31">
        <f>INDEX('IGT Calculation_1stHalf'!K:K,MATCH(A:A&amp;"-"&amp;G:G&amp;"-"&amp;E:E&amp;"-"&amp;F:F,'IGT Calculation_1stHalf'!A:A,0))</f>
        <v>418828.28</v>
      </c>
      <c r="M166" s="31">
        <f>INDEX('IGT Calculation_2ndHalf'!N:N,MATCH($A:$A&amp;"-"&amp;$G:$G&amp;"-"&amp;$E:$E&amp;"-"&amp;$F:$F,'IGT Calculation_2ndHalf'!A:A,0))</f>
        <v>837022.66</v>
      </c>
      <c r="N166" s="31">
        <f>INDEX('IGT Calculation_2ndHalf'!O:O,MATCH($A:$A&amp;"-"&amp;$G:$G&amp;"-"&amp;$E:$E&amp;"-"&amp;$F:$F,'IGT Calculation_2ndHalf'!A:A,0))</f>
        <v>361503.39</v>
      </c>
      <c r="O166" s="31">
        <f t="shared" si="12"/>
        <v>621592.31000000006</v>
      </c>
      <c r="P166" s="31">
        <f t="shared" si="13"/>
        <v>268460.75</v>
      </c>
    </row>
    <row r="167" spans="1:16" x14ac:dyDescent="0.25">
      <c r="A167" s="4" t="s">
        <v>17</v>
      </c>
      <c r="B167" t="s">
        <v>8</v>
      </c>
      <c r="C167" s="28">
        <v>361295485.18245178</v>
      </c>
      <c r="D167" t="s">
        <v>8</v>
      </c>
      <c r="E167" t="s">
        <v>18</v>
      </c>
      <c r="F167" t="s">
        <v>10</v>
      </c>
      <c r="G167" t="s">
        <v>120</v>
      </c>
      <c r="H167" s="30">
        <f>_xlfn.IFS(F167="STAR Kids",INDEX('ATLIS Percentages'!D:D,MATCH($G:$G&amp;" "&amp;$E:$E,'ATLIS Percentages'!$A:$A,0)),
F167="STAR+PLUS",INDEX('ATLIS Percentages'!E:E,MATCH($G:$G&amp;" "&amp;$E:$E,'ATLIS Percentages'!$A:$A,0)),
F167="STAR",INDEX('ATLIS Percentages'!F:F,MATCH($G:$G&amp;" "&amp;$E:$E,'ATLIS Percentages'!$A:$A,0)))</f>
        <v>4.9999999999999996E-2</v>
      </c>
      <c r="I167" s="31">
        <f t="shared" si="10"/>
        <v>18064774.260000002</v>
      </c>
      <c r="J167" s="31">
        <f t="shared" si="11"/>
        <v>7802031.4800000004</v>
      </c>
      <c r="K167" s="31">
        <f>INDEX('IGT Calculation_1stHalf'!J:J,MATCH($A:$A&amp;"-"&amp;$G:$G&amp;"-"&amp;$E:$E&amp;"-"&amp;$F:$F,'IGT Calculation_1stHalf'!A:A,0))</f>
        <v>6031329.3300000001</v>
      </c>
      <c r="L167" s="31">
        <f>INDEX('IGT Calculation_1stHalf'!K:K,MATCH(A:A&amp;"-"&amp;G:G&amp;"-"&amp;E:E&amp;"-"&amp;F:F,'IGT Calculation_1stHalf'!A:A,0))</f>
        <v>2604882.89</v>
      </c>
      <c r="M167" s="31">
        <f>INDEX('IGT Calculation_2ndHalf'!N:N,MATCH($A:$A&amp;"-"&amp;$G:$G&amp;"-"&amp;$E:$E&amp;"-"&amp;$F:$F,'IGT Calculation_2ndHalf'!A:A,0))</f>
        <v>6164941.2300000004</v>
      </c>
      <c r="N167" s="31">
        <f>INDEX('IGT Calculation_2ndHalf'!O:O,MATCH($A:$A&amp;"-"&amp;$G:$G&amp;"-"&amp;$E:$E&amp;"-"&amp;$F:$F,'IGT Calculation_2ndHalf'!A:A,0))</f>
        <v>2662588.7999999998</v>
      </c>
      <c r="O167" s="31">
        <f t="shared" si="12"/>
        <v>5868503.7000000002</v>
      </c>
      <c r="P167" s="31">
        <f t="shared" si="13"/>
        <v>2534559.7999999998</v>
      </c>
    </row>
    <row r="168" spans="1:16" x14ac:dyDescent="0.25">
      <c r="A168" s="4" t="s">
        <v>36</v>
      </c>
      <c r="B168" t="s">
        <v>37</v>
      </c>
      <c r="C168" s="28">
        <v>185985480.75360379</v>
      </c>
      <c r="D168" t="s">
        <v>37</v>
      </c>
      <c r="E168" t="s">
        <v>18</v>
      </c>
      <c r="F168" t="s">
        <v>10</v>
      </c>
      <c r="G168" t="s">
        <v>120</v>
      </c>
      <c r="H168" s="30">
        <f>_xlfn.IFS(F168="STAR Kids",INDEX('ATLIS Percentages'!D:D,MATCH($G:$G&amp;" "&amp;$E:$E,'ATLIS Percentages'!$A:$A,0)),
F168="STAR+PLUS",INDEX('ATLIS Percentages'!E:E,MATCH($G:$G&amp;" "&amp;$E:$E,'ATLIS Percentages'!$A:$A,0)),
F168="STAR",INDEX('ATLIS Percentages'!F:F,MATCH($G:$G&amp;" "&amp;$E:$E,'ATLIS Percentages'!$A:$A,0)))</f>
        <v>4.9999999999999996E-2</v>
      </c>
      <c r="I168" s="31">
        <f t="shared" si="10"/>
        <v>9299274.0399999991</v>
      </c>
      <c r="J168" s="31">
        <f t="shared" si="11"/>
        <v>4016282.06</v>
      </c>
      <c r="K168" s="31">
        <f>INDEX('IGT Calculation_1stHalf'!J:J,MATCH($A:$A&amp;"-"&amp;$G:$G&amp;"-"&amp;$E:$E&amp;"-"&amp;$F:$F,'IGT Calculation_1stHalf'!A:A,0))</f>
        <v>3300287.37</v>
      </c>
      <c r="L168" s="31">
        <f>INDEX('IGT Calculation_1stHalf'!K:K,MATCH(A:A&amp;"-"&amp;G:G&amp;"-"&amp;E:E&amp;"-"&amp;F:F,'IGT Calculation_1stHalf'!A:A,0))</f>
        <v>1425367.71</v>
      </c>
      <c r="M168" s="31">
        <f>INDEX('IGT Calculation_2ndHalf'!N:N,MATCH($A:$A&amp;"-"&amp;$G:$G&amp;"-"&amp;$E:$E&amp;"-"&amp;$F:$F,'IGT Calculation_2ndHalf'!A:A,0))</f>
        <v>3240119.84</v>
      </c>
      <c r="N168" s="31">
        <f>INDEX('IGT Calculation_2ndHalf'!O:O,MATCH($A:$A&amp;"-"&amp;$G:$G&amp;"-"&amp;$E:$E&amp;"-"&amp;$F:$F,'IGT Calculation_2ndHalf'!A:A,0))</f>
        <v>1399381.84</v>
      </c>
      <c r="O168" s="31">
        <f t="shared" si="12"/>
        <v>2758866.83</v>
      </c>
      <c r="P168" s="31">
        <f t="shared" si="13"/>
        <v>1191532.51</v>
      </c>
    </row>
    <row r="169" spans="1:16" x14ac:dyDescent="0.25">
      <c r="A169" s="4" t="s">
        <v>34</v>
      </c>
      <c r="B169" t="s">
        <v>8</v>
      </c>
      <c r="C169" s="28">
        <v>371011884.67179734</v>
      </c>
      <c r="D169" t="s">
        <v>8</v>
      </c>
      <c r="E169" t="s">
        <v>18</v>
      </c>
      <c r="F169" t="s">
        <v>14</v>
      </c>
      <c r="G169" t="s">
        <v>120</v>
      </c>
      <c r="H169" s="30">
        <f>_xlfn.IFS(F169="STAR Kids",INDEX('ATLIS Percentages'!D:D,MATCH($G:$G&amp;" "&amp;$E:$E,'ATLIS Percentages'!$A:$A,0)),
F169="STAR+PLUS",INDEX('ATLIS Percentages'!E:E,MATCH($G:$G&amp;" "&amp;$E:$E,'ATLIS Percentages'!$A:$A,0)),
F169="STAR",INDEX('ATLIS Percentages'!F:F,MATCH($G:$G&amp;" "&amp;$E:$E,'ATLIS Percentages'!$A:$A,0)))</f>
        <v>0</v>
      </c>
      <c r="I169" s="31">
        <f t="shared" si="10"/>
        <v>0</v>
      </c>
      <c r="J169" s="31">
        <f t="shared" si="11"/>
        <v>0</v>
      </c>
      <c r="K169" s="31">
        <f>INDEX('IGT Calculation_1stHalf'!J:J,MATCH($A:$A&amp;"-"&amp;$G:$G&amp;"-"&amp;$E:$E&amp;"-"&amp;$F:$F,'IGT Calculation_1stHalf'!A:A,0))</f>
        <v>0</v>
      </c>
      <c r="L169" s="31">
        <f>INDEX('IGT Calculation_1stHalf'!K:K,MATCH(A:A&amp;"-"&amp;G:G&amp;"-"&amp;E:E&amp;"-"&amp;F:F,'IGT Calculation_1stHalf'!A:A,0))</f>
        <v>0</v>
      </c>
      <c r="M169" s="31">
        <f>INDEX('IGT Calculation_2ndHalf'!N:N,MATCH($A:$A&amp;"-"&amp;$G:$G&amp;"-"&amp;$E:$E&amp;"-"&amp;$F:$F,'IGT Calculation_2ndHalf'!A:A,0))</f>
        <v>0</v>
      </c>
      <c r="N169" s="31">
        <f>INDEX('IGT Calculation_2ndHalf'!O:O,MATCH($A:$A&amp;"-"&amp;$G:$G&amp;"-"&amp;$E:$E&amp;"-"&amp;$F:$F,'IGT Calculation_2ndHalf'!A:A,0))</f>
        <v>0</v>
      </c>
      <c r="O169" s="31">
        <f t="shared" si="12"/>
        <v>0</v>
      </c>
      <c r="P169" s="31">
        <f t="shared" si="13"/>
        <v>0</v>
      </c>
    </row>
    <row r="170" spans="1:16" x14ac:dyDescent="0.25">
      <c r="A170" s="4" t="s">
        <v>83</v>
      </c>
      <c r="B170" t="s">
        <v>12</v>
      </c>
      <c r="C170" s="28">
        <v>403842571.60745275</v>
      </c>
      <c r="D170" t="s">
        <v>12</v>
      </c>
      <c r="E170" t="s">
        <v>18</v>
      </c>
      <c r="F170" t="s">
        <v>14</v>
      </c>
      <c r="G170" t="s">
        <v>120</v>
      </c>
      <c r="H170" s="30">
        <f>_xlfn.IFS(F170="STAR Kids",INDEX('ATLIS Percentages'!D:D,MATCH($G:$G&amp;" "&amp;$E:$E,'ATLIS Percentages'!$A:$A,0)),
F170="STAR+PLUS",INDEX('ATLIS Percentages'!E:E,MATCH($G:$G&amp;" "&amp;$E:$E,'ATLIS Percentages'!$A:$A,0)),
F170="STAR",INDEX('ATLIS Percentages'!F:F,MATCH($G:$G&amp;" "&amp;$E:$E,'ATLIS Percentages'!$A:$A,0)))</f>
        <v>0</v>
      </c>
      <c r="I170" s="31">
        <f t="shared" si="10"/>
        <v>0</v>
      </c>
      <c r="J170" s="31">
        <f t="shared" si="11"/>
        <v>0</v>
      </c>
      <c r="K170" s="31">
        <f>INDEX('IGT Calculation_1stHalf'!J:J,MATCH($A:$A&amp;"-"&amp;$G:$G&amp;"-"&amp;$E:$E&amp;"-"&amp;$F:$F,'IGT Calculation_1stHalf'!A:A,0))</f>
        <v>0</v>
      </c>
      <c r="L170" s="31">
        <f>INDEX('IGT Calculation_1stHalf'!K:K,MATCH(A:A&amp;"-"&amp;G:G&amp;"-"&amp;E:E&amp;"-"&amp;F:F,'IGT Calculation_1stHalf'!A:A,0))</f>
        <v>0</v>
      </c>
      <c r="M170" s="31">
        <f>INDEX('IGT Calculation_2ndHalf'!N:N,MATCH($A:$A&amp;"-"&amp;$G:$G&amp;"-"&amp;$E:$E&amp;"-"&amp;$F:$F,'IGT Calculation_2ndHalf'!A:A,0))</f>
        <v>0</v>
      </c>
      <c r="N170" s="31">
        <f>INDEX('IGT Calculation_2ndHalf'!O:O,MATCH($A:$A&amp;"-"&amp;$G:$G&amp;"-"&amp;$E:$E&amp;"-"&amp;$F:$F,'IGT Calculation_2ndHalf'!A:A,0))</f>
        <v>0</v>
      </c>
      <c r="O170" s="31">
        <f t="shared" si="12"/>
        <v>0</v>
      </c>
      <c r="P170" s="31">
        <f t="shared" si="13"/>
        <v>0</v>
      </c>
    </row>
    <row r="171" spans="1:16" x14ac:dyDescent="0.25">
      <c r="A171" s="4" t="s">
        <v>98</v>
      </c>
      <c r="B171" t="s">
        <v>12</v>
      </c>
      <c r="C171" s="28">
        <v>176404948.07779193</v>
      </c>
      <c r="D171" t="s">
        <v>12</v>
      </c>
      <c r="E171" t="s">
        <v>66</v>
      </c>
      <c r="F171" t="s">
        <v>10</v>
      </c>
      <c r="G171" t="s">
        <v>120</v>
      </c>
      <c r="H171" s="30">
        <f>_xlfn.IFS(F171="STAR Kids",INDEX('ATLIS Percentages'!D:D,MATCH($G:$G&amp;" "&amp;$E:$E,'ATLIS Percentages'!$A:$A,0)),
F171="STAR+PLUS",INDEX('ATLIS Percentages'!E:E,MATCH($G:$G&amp;" "&amp;$E:$E,'ATLIS Percentages'!$A:$A,0)),
F171="STAR",INDEX('ATLIS Percentages'!F:F,MATCH($G:$G&amp;" "&amp;$E:$E,'ATLIS Percentages'!$A:$A,0)))</f>
        <v>2.7943840160574912E-2</v>
      </c>
      <c r="I171" s="31">
        <f t="shared" si="10"/>
        <v>4929431.67</v>
      </c>
      <c r="J171" s="31">
        <f t="shared" si="11"/>
        <v>2128982.1</v>
      </c>
      <c r="K171" s="31">
        <f>INDEX('IGT Calculation_1stHalf'!J:J,MATCH($A:$A&amp;"-"&amp;$G:$G&amp;"-"&amp;$E:$E&amp;"-"&amp;$F:$F,'IGT Calculation_1stHalf'!A:A,0))</f>
        <v>1964246.89</v>
      </c>
      <c r="L171" s="31">
        <f>INDEX('IGT Calculation_1stHalf'!K:K,MATCH(A:A&amp;"-"&amp;G:G&amp;"-"&amp;E:E&amp;"-"&amp;F:F,'IGT Calculation_1stHalf'!A:A,0))</f>
        <v>848342.52</v>
      </c>
      <c r="M171" s="31">
        <f>INDEX('IGT Calculation_2ndHalf'!N:N,MATCH($A:$A&amp;"-"&amp;$G:$G&amp;"-"&amp;$E:$E&amp;"-"&amp;$F:$F,'IGT Calculation_2ndHalf'!A:A,0))</f>
        <v>1781425.71</v>
      </c>
      <c r="N171" s="31">
        <f>INDEX('IGT Calculation_2ndHalf'!O:O,MATCH($A:$A&amp;"-"&amp;$G:$G&amp;"-"&amp;$E:$E&amp;"-"&amp;$F:$F,'IGT Calculation_2ndHalf'!A:A,0))</f>
        <v>769383.51</v>
      </c>
      <c r="O171" s="31">
        <f t="shared" si="12"/>
        <v>1183759.07</v>
      </c>
      <c r="P171" s="31">
        <f t="shared" si="13"/>
        <v>511256.07</v>
      </c>
    </row>
    <row r="172" spans="1:16" x14ac:dyDescent="0.25">
      <c r="A172" s="4" t="s">
        <v>79</v>
      </c>
      <c r="B172" t="s">
        <v>8</v>
      </c>
      <c r="C172" s="28">
        <v>690976372.0921731</v>
      </c>
      <c r="D172" t="s">
        <v>8</v>
      </c>
      <c r="E172" t="s">
        <v>66</v>
      </c>
      <c r="F172" t="s">
        <v>10</v>
      </c>
      <c r="G172" t="s">
        <v>120</v>
      </c>
      <c r="H172" s="30">
        <f>_xlfn.IFS(F172="STAR Kids",INDEX('ATLIS Percentages'!D:D,MATCH($G:$G&amp;" "&amp;$E:$E,'ATLIS Percentages'!$A:$A,0)),
F172="STAR+PLUS",INDEX('ATLIS Percentages'!E:E,MATCH($G:$G&amp;" "&amp;$E:$E,'ATLIS Percentages'!$A:$A,0)),
F172="STAR",INDEX('ATLIS Percentages'!F:F,MATCH($G:$G&amp;" "&amp;$E:$E,'ATLIS Percentages'!$A:$A,0)))</f>
        <v>2.7943840160574912E-2</v>
      </c>
      <c r="I172" s="31">
        <f t="shared" si="10"/>
        <v>19308533.300000001</v>
      </c>
      <c r="J172" s="31">
        <f t="shared" si="11"/>
        <v>8339201.0599999996</v>
      </c>
      <c r="K172" s="31">
        <f>INDEX('IGT Calculation_1stHalf'!J:J,MATCH($A:$A&amp;"-"&amp;$G:$G&amp;"-"&amp;$E:$E&amp;"-"&amp;$F:$F,'IGT Calculation_1stHalf'!A:A,0))</f>
        <v>7214373.6100000003</v>
      </c>
      <c r="L172" s="31">
        <f>INDEX('IGT Calculation_1stHalf'!K:K,MATCH(A:A&amp;"-"&amp;G:G&amp;"-"&amp;E:E&amp;"-"&amp;F:F,'IGT Calculation_1stHalf'!A:A,0))</f>
        <v>3115830.25</v>
      </c>
      <c r="M172" s="31">
        <f>INDEX('IGT Calculation_2ndHalf'!N:N,MATCH($A:$A&amp;"-"&amp;$G:$G&amp;"-"&amp;$E:$E&amp;"-"&amp;$F:$F,'IGT Calculation_2ndHalf'!A:A,0))</f>
        <v>6991786.8700000001</v>
      </c>
      <c r="N172" s="31">
        <f>INDEX('IGT Calculation_2ndHalf'!O:O,MATCH($A:$A&amp;"-"&amp;$G:$G&amp;"-"&amp;$E:$E&amp;"-"&amp;$F:$F,'IGT Calculation_2ndHalf'!A:A,0))</f>
        <v>3019696.81</v>
      </c>
      <c r="O172" s="31">
        <f t="shared" si="12"/>
        <v>5102372.82</v>
      </c>
      <c r="P172" s="31">
        <f t="shared" si="13"/>
        <v>2203674</v>
      </c>
    </row>
    <row r="173" spans="1:16" x14ac:dyDescent="0.25">
      <c r="A173" s="4" t="s">
        <v>65</v>
      </c>
      <c r="B173" t="s">
        <v>28</v>
      </c>
      <c r="C173" s="28">
        <v>153961982.08300206</v>
      </c>
      <c r="D173" t="s">
        <v>28</v>
      </c>
      <c r="E173" t="s">
        <v>66</v>
      </c>
      <c r="F173" t="s">
        <v>10</v>
      </c>
      <c r="G173" t="s">
        <v>120</v>
      </c>
      <c r="H173" s="30">
        <f>_xlfn.IFS(F173="STAR Kids",INDEX('ATLIS Percentages'!D:D,MATCH($G:$G&amp;" "&amp;$E:$E,'ATLIS Percentages'!$A:$A,0)),
F173="STAR+PLUS",INDEX('ATLIS Percentages'!E:E,MATCH($G:$G&amp;" "&amp;$E:$E,'ATLIS Percentages'!$A:$A,0)),
F173="STAR",INDEX('ATLIS Percentages'!F:F,MATCH($G:$G&amp;" "&amp;$E:$E,'ATLIS Percentages'!$A:$A,0)))</f>
        <v>2.7943840160574912E-2</v>
      </c>
      <c r="I173" s="31">
        <f t="shared" si="10"/>
        <v>4302289.0199999996</v>
      </c>
      <c r="J173" s="31">
        <f t="shared" si="11"/>
        <v>1858124.21</v>
      </c>
      <c r="K173" s="31">
        <f>INDEX('IGT Calculation_1stHalf'!J:J,MATCH($A:$A&amp;"-"&amp;$G:$G&amp;"-"&amp;$E:$E&amp;"-"&amp;$F:$F,'IGT Calculation_1stHalf'!A:A,0))</f>
        <v>1681889.52</v>
      </c>
      <c r="L173" s="31">
        <f>INDEX('IGT Calculation_1stHalf'!K:K,MATCH(A:A&amp;"-"&amp;G:G&amp;"-"&amp;E:E&amp;"-"&amp;F:F,'IGT Calculation_1stHalf'!A:A,0))</f>
        <v>726394.63</v>
      </c>
      <c r="M173" s="31">
        <f>INDEX('IGT Calculation_2ndHalf'!N:N,MATCH($A:$A&amp;"-"&amp;$G:$G&amp;"-"&amp;$E:$E&amp;"-"&amp;$F:$F,'IGT Calculation_2ndHalf'!A:A,0))</f>
        <v>1580358.46</v>
      </c>
      <c r="N173" s="31">
        <f>INDEX('IGT Calculation_2ndHalf'!O:O,MATCH($A:$A&amp;"-"&amp;$G:$G&amp;"-"&amp;$E:$E&amp;"-"&amp;$F:$F,'IGT Calculation_2ndHalf'!A:A,0))</f>
        <v>682544.18</v>
      </c>
      <c r="O173" s="31">
        <f t="shared" si="12"/>
        <v>1040041.04</v>
      </c>
      <c r="P173" s="31">
        <f t="shared" si="13"/>
        <v>449185.4</v>
      </c>
    </row>
    <row r="174" spans="1:16" x14ac:dyDescent="0.25">
      <c r="A174" s="4" t="s">
        <v>81</v>
      </c>
      <c r="B174" t="s">
        <v>33</v>
      </c>
      <c r="C174" s="28">
        <v>538966681.43523753</v>
      </c>
      <c r="D174" t="s">
        <v>33</v>
      </c>
      <c r="E174" t="s">
        <v>66</v>
      </c>
      <c r="F174" t="s">
        <v>10</v>
      </c>
      <c r="G174" t="s">
        <v>120</v>
      </c>
      <c r="H174" s="30">
        <f>_xlfn.IFS(F174="STAR Kids",INDEX('ATLIS Percentages'!D:D,MATCH($G:$G&amp;" "&amp;$E:$E,'ATLIS Percentages'!$A:$A,0)),
F174="STAR+PLUS",INDEX('ATLIS Percentages'!E:E,MATCH($G:$G&amp;" "&amp;$E:$E,'ATLIS Percentages'!$A:$A,0)),
F174="STAR",INDEX('ATLIS Percentages'!F:F,MATCH($G:$G&amp;" "&amp;$E:$E,'ATLIS Percentages'!$A:$A,0)))</f>
        <v>2.7943840160574912E-2</v>
      </c>
      <c r="I174" s="31">
        <f t="shared" si="10"/>
        <v>15060798.800000001</v>
      </c>
      <c r="J174" s="31">
        <f t="shared" si="11"/>
        <v>6504638.5199999996</v>
      </c>
      <c r="K174" s="31">
        <f>INDEX('IGT Calculation_1stHalf'!J:J,MATCH($A:$A&amp;"-"&amp;$G:$G&amp;"-"&amp;$E:$E&amp;"-"&amp;$F:$F,'IGT Calculation_1stHalf'!A:A,0))</f>
        <v>5469690.4800000004</v>
      </c>
      <c r="L174" s="31">
        <f>INDEX('IGT Calculation_1stHalf'!K:K,MATCH(A:A&amp;"-"&amp;G:G&amp;"-"&amp;E:E&amp;"-"&amp;F:F,'IGT Calculation_1stHalf'!A:A,0))</f>
        <v>2362315.56</v>
      </c>
      <c r="M174" s="31">
        <f>INDEX('IGT Calculation_2ndHalf'!N:N,MATCH($A:$A&amp;"-"&amp;$G:$G&amp;"-"&amp;$E:$E&amp;"-"&amp;$F:$F,'IGT Calculation_2ndHalf'!A:A,0))</f>
        <v>5524317.4699999997</v>
      </c>
      <c r="N174" s="31">
        <f>INDEX('IGT Calculation_2ndHalf'!O:O,MATCH($A:$A&amp;"-"&amp;$G:$G&amp;"-"&amp;$E:$E&amp;"-"&amp;$F:$F,'IGT Calculation_2ndHalf'!A:A,0))</f>
        <v>2385908.52</v>
      </c>
      <c r="O174" s="31">
        <f t="shared" si="12"/>
        <v>4066790.85</v>
      </c>
      <c r="P174" s="31">
        <f t="shared" si="13"/>
        <v>1756414.43</v>
      </c>
    </row>
    <row r="175" spans="1:16" x14ac:dyDescent="0.25">
      <c r="A175" s="4" t="s">
        <v>77</v>
      </c>
      <c r="B175" t="s">
        <v>8</v>
      </c>
      <c r="C175" s="28">
        <v>1081867454.1466684</v>
      </c>
      <c r="D175" t="s">
        <v>8</v>
      </c>
      <c r="E175" t="s">
        <v>66</v>
      </c>
      <c r="F175" t="s">
        <v>14</v>
      </c>
      <c r="G175" t="s">
        <v>120</v>
      </c>
      <c r="H175" s="30">
        <f>_xlfn.IFS(F175="STAR Kids",INDEX('ATLIS Percentages'!D:D,MATCH($G:$G&amp;" "&amp;$E:$E,'ATLIS Percentages'!$A:$A,0)),
F175="STAR+PLUS",INDEX('ATLIS Percentages'!E:E,MATCH($G:$G&amp;" "&amp;$E:$E,'ATLIS Percentages'!$A:$A,0)),
F175="STAR",INDEX('ATLIS Percentages'!F:F,MATCH($G:$G&amp;" "&amp;$E:$E,'ATLIS Percentages'!$A:$A,0)))</f>
        <v>0</v>
      </c>
      <c r="I175" s="31">
        <f t="shared" si="10"/>
        <v>0</v>
      </c>
      <c r="J175" s="31">
        <f t="shared" si="11"/>
        <v>0</v>
      </c>
      <c r="K175" s="31">
        <f>INDEX('IGT Calculation_1stHalf'!J:J,MATCH($A:$A&amp;"-"&amp;$G:$G&amp;"-"&amp;$E:$E&amp;"-"&amp;$F:$F,'IGT Calculation_1stHalf'!A:A,0))</f>
        <v>0</v>
      </c>
      <c r="L175" s="31">
        <f>INDEX('IGT Calculation_1stHalf'!K:K,MATCH(A:A&amp;"-"&amp;G:G&amp;"-"&amp;E:E&amp;"-"&amp;F:F,'IGT Calculation_1stHalf'!A:A,0))</f>
        <v>0</v>
      </c>
      <c r="M175" s="31">
        <f>INDEX('IGT Calculation_2ndHalf'!N:N,MATCH($A:$A&amp;"-"&amp;$G:$G&amp;"-"&amp;$E:$E&amp;"-"&amp;$F:$F,'IGT Calculation_2ndHalf'!A:A,0))</f>
        <v>0</v>
      </c>
      <c r="N175" s="31">
        <f>INDEX('IGT Calculation_2ndHalf'!O:O,MATCH($A:$A&amp;"-"&amp;$G:$G&amp;"-"&amp;$E:$E&amp;"-"&amp;$F:$F,'IGT Calculation_2ndHalf'!A:A,0))</f>
        <v>0</v>
      </c>
      <c r="O175" s="31">
        <f t="shared" si="12"/>
        <v>0</v>
      </c>
      <c r="P175" s="31">
        <f t="shared" si="13"/>
        <v>0</v>
      </c>
    </row>
    <row r="176" spans="1:16" x14ac:dyDescent="0.25">
      <c r="A176" s="4" t="s">
        <v>84</v>
      </c>
      <c r="B176" t="s">
        <v>28</v>
      </c>
      <c r="C176" s="28">
        <v>774394165.66626894</v>
      </c>
      <c r="D176" t="s">
        <v>28</v>
      </c>
      <c r="E176" t="s">
        <v>66</v>
      </c>
      <c r="F176" t="s">
        <v>14</v>
      </c>
      <c r="G176" t="s">
        <v>120</v>
      </c>
      <c r="H176" s="30">
        <f>_xlfn.IFS(F176="STAR Kids",INDEX('ATLIS Percentages'!D:D,MATCH($G:$G&amp;" "&amp;$E:$E,'ATLIS Percentages'!$A:$A,0)),
F176="STAR+PLUS",INDEX('ATLIS Percentages'!E:E,MATCH($G:$G&amp;" "&amp;$E:$E,'ATLIS Percentages'!$A:$A,0)),
F176="STAR",INDEX('ATLIS Percentages'!F:F,MATCH($G:$G&amp;" "&amp;$E:$E,'ATLIS Percentages'!$A:$A,0)))</f>
        <v>0</v>
      </c>
      <c r="I176" s="31">
        <f t="shared" si="10"/>
        <v>0</v>
      </c>
      <c r="J176" s="31">
        <f t="shared" si="11"/>
        <v>0</v>
      </c>
      <c r="K176" s="31">
        <f>INDEX('IGT Calculation_1stHalf'!J:J,MATCH($A:$A&amp;"-"&amp;$G:$G&amp;"-"&amp;$E:$E&amp;"-"&amp;$F:$F,'IGT Calculation_1stHalf'!A:A,0))</f>
        <v>0</v>
      </c>
      <c r="L176" s="31">
        <f>INDEX('IGT Calculation_1stHalf'!K:K,MATCH(A:A&amp;"-"&amp;G:G&amp;"-"&amp;E:E&amp;"-"&amp;F:F,'IGT Calculation_1stHalf'!A:A,0))</f>
        <v>0</v>
      </c>
      <c r="M176" s="31">
        <f>INDEX('IGT Calculation_2ndHalf'!N:N,MATCH($A:$A&amp;"-"&amp;$G:$G&amp;"-"&amp;$E:$E&amp;"-"&amp;$F:$F,'IGT Calculation_2ndHalf'!A:A,0))</f>
        <v>0</v>
      </c>
      <c r="N176" s="31">
        <f>INDEX('IGT Calculation_2ndHalf'!O:O,MATCH($A:$A&amp;"-"&amp;$G:$G&amp;"-"&amp;$E:$E&amp;"-"&amp;$F:$F,'IGT Calculation_2ndHalf'!A:A,0))</f>
        <v>0</v>
      </c>
      <c r="O176" s="31">
        <f t="shared" si="12"/>
        <v>0</v>
      </c>
      <c r="P176" s="31">
        <f t="shared" si="13"/>
        <v>0</v>
      </c>
    </row>
    <row r="177" spans="1:16" x14ac:dyDescent="0.25">
      <c r="A177" s="4" t="s">
        <v>112</v>
      </c>
      <c r="B177" t="s">
        <v>23</v>
      </c>
      <c r="C177" s="28">
        <v>117434437.94070409</v>
      </c>
      <c r="D177" t="s">
        <v>23</v>
      </c>
      <c r="E177" t="s">
        <v>39</v>
      </c>
      <c r="F177" t="s">
        <v>6</v>
      </c>
      <c r="G177" t="s">
        <v>120</v>
      </c>
      <c r="H177" s="30">
        <f>_xlfn.IFS(F177="STAR Kids",INDEX('ATLIS Percentages'!D:D,MATCH($G:$G&amp;" "&amp;$E:$E,'ATLIS Percentages'!$A:$A,0)),
F177="STAR+PLUS",INDEX('ATLIS Percentages'!E:E,MATCH($G:$G&amp;" "&amp;$E:$E,'ATLIS Percentages'!$A:$A,0)),
F177="STAR",INDEX('ATLIS Percentages'!F:F,MATCH($G:$G&amp;" "&amp;$E:$E,'ATLIS Percentages'!$A:$A,0)))</f>
        <v>1.6422511216408651E-3</v>
      </c>
      <c r="I177" s="31">
        <f t="shared" si="10"/>
        <v>192856.84</v>
      </c>
      <c r="J177" s="31">
        <f t="shared" si="11"/>
        <v>83293.33</v>
      </c>
      <c r="K177" s="31">
        <f>INDEX('IGT Calculation_1stHalf'!J:J,MATCH($A:$A&amp;"-"&amp;$G:$G&amp;"-"&amp;$E:$E&amp;"-"&amp;$F:$F,'IGT Calculation_1stHalf'!A:A,0))</f>
        <v>94052.5</v>
      </c>
      <c r="L177" s="31">
        <f>INDEX('IGT Calculation_1stHalf'!K:K,MATCH(A:A&amp;"-"&amp;G:G&amp;"-"&amp;E:E&amp;"-"&amp;F:F,'IGT Calculation_1stHalf'!A:A,0))</f>
        <v>40620.519999999997</v>
      </c>
      <c r="M177" s="31">
        <f>INDEX('IGT Calculation_2ndHalf'!N:N,MATCH($A:$A&amp;"-"&amp;$G:$G&amp;"-"&amp;$E:$E&amp;"-"&amp;$F:$F,'IGT Calculation_2ndHalf'!A:A,0))</f>
        <v>93981.93</v>
      </c>
      <c r="N177" s="31">
        <f>INDEX('IGT Calculation_2ndHalf'!O:O,MATCH($A:$A&amp;"-"&amp;$G:$G&amp;"-"&amp;$E:$E&amp;"-"&amp;$F:$F,'IGT Calculation_2ndHalf'!A:A,0))</f>
        <v>40590.04</v>
      </c>
      <c r="O177" s="31">
        <f t="shared" si="12"/>
        <v>4822.41</v>
      </c>
      <c r="P177" s="31">
        <f t="shared" si="13"/>
        <v>2082.7600000000002</v>
      </c>
    </row>
    <row r="178" spans="1:16" x14ac:dyDescent="0.25">
      <c r="A178" s="4" t="s">
        <v>108</v>
      </c>
      <c r="B178" t="s">
        <v>21</v>
      </c>
      <c r="C178" s="28">
        <v>335112454.16479689</v>
      </c>
      <c r="D178" t="s">
        <v>21</v>
      </c>
      <c r="E178" t="s">
        <v>20</v>
      </c>
      <c r="F178" t="s">
        <v>6</v>
      </c>
      <c r="G178" t="s">
        <v>120</v>
      </c>
      <c r="H178" s="30">
        <f>_xlfn.IFS(F178="STAR Kids",INDEX('ATLIS Percentages'!D:D,MATCH($G:$G&amp;" "&amp;$E:$E,'ATLIS Percentages'!$A:$A,0)),
F178="STAR+PLUS",INDEX('ATLIS Percentages'!E:E,MATCH($G:$G&amp;" "&amp;$E:$E,'ATLIS Percentages'!$A:$A,0)),
F178="STAR",INDEX('ATLIS Percentages'!F:F,MATCH($G:$G&amp;" "&amp;$E:$E,'ATLIS Percentages'!$A:$A,0)))</f>
        <v>0.05</v>
      </c>
      <c r="I178" s="31">
        <f t="shared" si="10"/>
        <v>16755622.710000001</v>
      </c>
      <c r="J178" s="31">
        <f t="shared" si="11"/>
        <v>7236619.4000000004</v>
      </c>
      <c r="K178" s="31">
        <f>INDEX('IGT Calculation_1stHalf'!J:J,MATCH($A:$A&amp;"-"&amp;$G:$G&amp;"-"&amp;$E:$E&amp;"-"&amp;$F:$F,'IGT Calculation_1stHalf'!A:A,0))</f>
        <v>8206633.1100000003</v>
      </c>
      <c r="L178" s="31">
        <f>INDEX('IGT Calculation_1stHalf'!K:K,MATCH(A:A&amp;"-"&amp;G:G&amp;"-"&amp;E:E&amp;"-"&amp;F:F,'IGT Calculation_1stHalf'!A:A,0))</f>
        <v>3544379.19</v>
      </c>
      <c r="M178" s="31">
        <f>INDEX('IGT Calculation_2ndHalf'!N:N,MATCH($A:$A&amp;"-"&amp;$G:$G&amp;"-"&amp;$E:$E&amp;"-"&amp;$F:$F,'IGT Calculation_2ndHalf'!A:A,0))</f>
        <v>7958717.6100000003</v>
      </c>
      <c r="N178" s="31">
        <f>INDEX('IGT Calculation_2ndHalf'!O:O,MATCH($A:$A&amp;"-"&amp;$G:$G&amp;"-"&amp;$E:$E&amp;"-"&amp;$F:$F,'IGT Calculation_2ndHalf'!A:A,0))</f>
        <v>3437306.47</v>
      </c>
      <c r="O178" s="31">
        <f t="shared" si="12"/>
        <v>590271.99</v>
      </c>
      <c r="P178" s="31">
        <f t="shared" si="13"/>
        <v>254933.75</v>
      </c>
    </row>
    <row r="179" spans="1:16" x14ac:dyDescent="0.25">
      <c r="A179" s="4" t="s">
        <v>55</v>
      </c>
      <c r="B179" t="s">
        <v>21</v>
      </c>
      <c r="C179" s="28">
        <v>27383723.925659701</v>
      </c>
      <c r="D179" t="s">
        <v>21</v>
      </c>
      <c r="E179" t="s">
        <v>45</v>
      </c>
      <c r="F179" t="s">
        <v>6</v>
      </c>
      <c r="G179" t="s">
        <v>120</v>
      </c>
      <c r="H179" s="30">
        <f>_xlfn.IFS(F179="STAR Kids",INDEX('ATLIS Percentages'!D:D,MATCH($G:$G&amp;" "&amp;$E:$E,'ATLIS Percentages'!$A:$A,0)),
F179="STAR+PLUS",INDEX('ATLIS Percentages'!E:E,MATCH($G:$G&amp;" "&amp;$E:$E,'ATLIS Percentages'!$A:$A,0)),
F179="STAR",INDEX('ATLIS Percentages'!F:F,MATCH($G:$G&amp;" "&amp;$E:$E,'ATLIS Percentages'!$A:$A,0)))</f>
        <v>2.7045003187982438E-3</v>
      </c>
      <c r="I179" s="31">
        <f t="shared" si="10"/>
        <v>74059.289999999994</v>
      </c>
      <c r="J179" s="31">
        <f t="shared" si="11"/>
        <v>31985.61</v>
      </c>
      <c r="K179" s="31">
        <f>INDEX('IGT Calculation_1stHalf'!J:J,MATCH($A:$A&amp;"-"&amp;$G:$G&amp;"-"&amp;$E:$E&amp;"-"&amp;$F:$F,'IGT Calculation_1stHalf'!A:A,0))</f>
        <v>37908.32</v>
      </c>
      <c r="L179" s="31">
        <f>INDEX('IGT Calculation_1stHalf'!K:K,MATCH(A:A&amp;"-"&amp;G:G&amp;"-"&amp;E:E&amp;"-"&amp;F:F,'IGT Calculation_1stHalf'!A:A,0))</f>
        <v>16372.3</v>
      </c>
      <c r="M179" s="31">
        <f>INDEX('IGT Calculation_2ndHalf'!N:N,MATCH($A:$A&amp;"-"&amp;$G:$G&amp;"-"&amp;$E:$E&amp;"-"&amp;$F:$F,'IGT Calculation_2ndHalf'!A:A,0))</f>
        <v>34442.26</v>
      </c>
      <c r="N179" s="31">
        <f>INDEX('IGT Calculation_2ndHalf'!O:O,MATCH($A:$A&amp;"-"&amp;$G:$G&amp;"-"&amp;$E:$E&amp;"-"&amp;$F:$F,'IGT Calculation_2ndHalf'!A:A,0))</f>
        <v>14875.34</v>
      </c>
      <c r="O179" s="31">
        <f t="shared" si="12"/>
        <v>1708.71</v>
      </c>
      <c r="P179" s="31">
        <f t="shared" si="13"/>
        <v>737.98</v>
      </c>
    </row>
    <row r="180" spans="1:16" x14ac:dyDescent="0.25">
      <c r="A180" s="4" t="s">
        <v>100</v>
      </c>
      <c r="B180" t="s">
        <v>21</v>
      </c>
      <c r="C180" s="28">
        <v>121058226.4632474</v>
      </c>
      <c r="D180" t="s">
        <v>21</v>
      </c>
      <c r="E180" t="s">
        <v>13</v>
      </c>
      <c r="F180" t="s">
        <v>6</v>
      </c>
      <c r="G180" t="s">
        <v>120</v>
      </c>
      <c r="H180" s="30">
        <f>_xlfn.IFS(F180="STAR Kids",INDEX('ATLIS Percentages'!D:D,MATCH($G:$G&amp;" "&amp;$E:$E,'ATLIS Percentages'!$A:$A,0)),
F180="STAR+PLUS",INDEX('ATLIS Percentages'!E:E,MATCH($G:$G&amp;" "&amp;$E:$E,'ATLIS Percentages'!$A:$A,0)),
F180="STAR",INDEX('ATLIS Percentages'!F:F,MATCH($G:$G&amp;" "&amp;$E:$E,'ATLIS Percentages'!$A:$A,0)))</f>
        <v>9.3851223637376102E-4</v>
      </c>
      <c r="I180" s="31">
        <f t="shared" si="10"/>
        <v>113614.63</v>
      </c>
      <c r="J180" s="31">
        <f t="shared" si="11"/>
        <v>49069.25</v>
      </c>
      <c r="K180" s="31">
        <f>INDEX('IGT Calculation_1stHalf'!J:J,MATCH($A:$A&amp;"-"&amp;$G:$G&amp;"-"&amp;$E:$E&amp;"-"&amp;$F:$F,'IGT Calculation_1stHalf'!A:A,0))</f>
        <v>55068.67</v>
      </c>
      <c r="L180" s="31">
        <f>INDEX('IGT Calculation_1stHalf'!K:K,MATCH(A:A&amp;"-"&amp;G:G&amp;"-"&amp;E:E&amp;"-"&amp;F:F,'IGT Calculation_1stHalf'!A:A,0))</f>
        <v>23783.72</v>
      </c>
      <c r="M180" s="31">
        <f>INDEX('IGT Calculation_2ndHalf'!N:N,MATCH($A:$A&amp;"-"&amp;$G:$G&amp;"-"&amp;$E:$E&amp;"-"&amp;$F:$F,'IGT Calculation_2ndHalf'!A:A,0))</f>
        <v>52534.59</v>
      </c>
      <c r="N180" s="31">
        <f>INDEX('IGT Calculation_2ndHalf'!O:O,MATCH($A:$A&amp;"-"&amp;$G:$G&amp;"-"&amp;$E:$E&amp;"-"&amp;$F:$F,'IGT Calculation_2ndHalf'!A:A,0))</f>
        <v>22689.27</v>
      </c>
      <c r="O180" s="31">
        <f t="shared" si="12"/>
        <v>6011.37</v>
      </c>
      <c r="P180" s="31">
        <f t="shared" si="13"/>
        <v>2596.2600000000002</v>
      </c>
    </row>
    <row r="181" spans="1:16" x14ac:dyDescent="0.25">
      <c r="A181" s="4" t="s">
        <v>105</v>
      </c>
      <c r="B181" t="s">
        <v>21</v>
      </c>
      <c r="C181" s="28">
        <v>29294227.948472496</v>
      </c>
      <c r="D181" t="s">
        <v>21</v>
      </c>
      <c r="E181" t="s">
        <v>58</v>
      </c>
      <c r="F181" t="s">
        <v>6</v>
      </c>
      <c r="G181" t="s">
        <v>120</v>
      </c>
      <c r="H181" s="30">
        <f>_xlfn.IFS(F181="STAR Kids",INDEX('ATLIS Percentages'!D:D,MATCH($G:$G&amp;" "&amp;$E:$E,'ATLIS Percentages'!$A:$A,0)),
F181="STAR+PLUS",INDEX('ATLIS Percentages'!E:E,MATCH($G:$G&amp;" "&amp;$E:$E,'ATLIS Percentages'!$A:$A,0)),
F181="STAR",INDEX('ATLIS Percentages'!F:F,MATCH($G:$G&amp;" "&amp;$E:$E,'ATLIS Percentages'!$A:$A,0)))</f>
        <v>1.1432311695409659E-2</v>
      </c>
      <c r="I181" s="31">
        <f t="shared" si="10"/>
        <v>334900.74</v>
      </c>
      <c r="J181" s="31">
        <f t="shared" si="11"/>
        <v>144640.95000000001</v>
      </c>
      <c r="K181" s="31">
        <f>INDEX('IGT Calculation_1stHalf'!J:J,MATCH($A:$A&amp;"-"&amp;$G:$G&amp;"-"&amp;$E:$E&amp;"-"&amp;$F:$F,'IGT Calculation_1stHalf'!A:A,0))</f>
        <v>167048.04</v>
      </c>
      <c r="L181" s="31">
        <f>INDEX('IGT Calculation_1stHalf'!K:K,MATCH(A:A&amp;"-"&amp;G:G&amp;"-"&amp;E:E&amp;"-"&amp;F:F,'IGT Calculation_1stHalf'!A:A,0))</f>
        <v>72146.710000000006</v>
      </c>
      <c r="M181" s="31">
        <f>INDEX('IGT Calculation_2ndHalf'!N:N,MATCH($A:$A&amp;"-"&amp;$G:$G&amp;"-"&amp;$E:$E&amp;"-"&amp;$F:$F,'IGT Calculation_2ndHalf'!A:A,0))</f>
        <v>157478.17000000001</v>
      </c>
      <c r="N181" s="31">
        <f>INDEX('IGT Calculation_2ndHalf'!O:O,MATCH($A:$A&amp;"-"&amp;$G:$G&amp;"-"&amp;$E:$E&amp;"-"&amp;$F:$F,'IGT Calculation_2ndHalf'!A:A,0))</f>
        <v>68013.56</v>
      </c>
      <c r="O181" s="31">
        <f t="shared" si="12"/>
        <v>10374.530000000001</v>
      </c>
      <c r="P181" s="31">
        <f t="shared" si="13"/>
        <v>4480.68</v>
      </c>
    </row>
    <row r="182" spans="1:16" x14ac:dyDescent="0.25">
      <c r="A182" s="4" t="s">
        <v>110</v>
      </c>
      <c r="B182" t="s">
        <v>21</v>
      </c>
      <c r="C182" s="28">
        <v>53653019.258535132</v>
      </c>
      <c r="D182" t="s">
        <v>21</v>
      </c>
      <c r="E182" t="s">
        <v>9</v>
      </c>
      <c r="F182" t="s">
        <v>6</v>
      </c>
      <c r="G182" t="s">
        <v>120</v>
      </c>
      <c r="H182" s="30">
        <f>_xlfn.IFS(F182="STAR Kids",INDEX('ATLIS Percentages'!D:D,MATCH($G:$G&amp;" "&amp;$E:$E,'ATLIS Percentages'!$A:$A,0)),
F182="STAR+PLUS",INDEX('ATLIS Percentages'!E:E,MATCH($G:$G&amp;" "&amp;$E:$E,'ATLIS Percentages'!$A:$A,0)),
F182="STAR",INDEX('ATLIS Percentages'!F:F,MATCH($G:$G&amp;" "&amp;$E:$E,'ATLIS Percentages'!$A:$A,0)))</f>
        <v>0</v>
      </c>
      <c r="I182" s="31">
        <f t="shared" si="10"/>
        <v>0</v>
      </c>
      <c r="J182" s="31">
        <f t="shared" si="11"/>
        <v>0</v>
      </c>
      <c r="K182" s="31">
        <f>INDEX('IGT Calculation_1stHalf'!J:J,MATCH($A:$A&amp;"-"&amp;$G:$G&amp;"-"&amp;$E:$E&amp;"-"&amp;$F:$F,'IGT Calculation_1stHalf'!A:A,0))</f>
        <v>0</v>
      </c>
      <c r="L182" s="31">
        <f>INDEX('IGT Calculation_1stHalf'!K:K,MATCH(A:A&amp;"-"&amp;G:G&amp;"-"&amp;E:E&amp;"-"&amp;F:F,'IGT Calculation_1stHalf'!A:A,0))</f>
        <v>0</v>
      </c>
      <c r="M182" s="31">
        <f>INDEX('IGT Calculation_2ndHalf'!N:N,MATCH($A:$A&amp;"-"&amp;$G:$G&amp;"-"&amp;$E:$E&amp;"-"&amp;$F:$F,'IGT Calculation_2ndHalf'!A:A,0))</f>
        <v>0</v>
      </c>
      <c r="N182" s="31">
        <f>INDEX('IGT Calculation_2ndHalf'!O:O,MATCH($A:$A&amp;"-"&amp;$G:$G&amp;"-"&amp;$E:$E&amp;"-"&amp;$F:$F,'IGT Calculation_2ndHalf'!A:A,0))</f>
        <v>0</v>
      </c>
      <c r="O182" s="31">
        <f t="shared" si="12"/>
        <v>0</v>
      </c>
      <c r="P182" s="31">
        <f t="shared" si="13"/>
        <v>0</v>
      </c>
    </row>
    <row r="183" spans="1:16" x14ac:dyDescent="0.25">
      <c r="A183" s="4" t="s">
        <v>47</v>
      </c>
      <c r="B183" t="s">
        <v>48</v>
      </c>
      <c r="C183" s="28">
        <v>100624354.50397904</v>
      </c>
      <c r="D183" t="s">
        <v>48</v>
      </c>
      <c r="E183" t="s">
        <v>18</v>
      </c>
      <c r="F183" t="s">
        <v>6</v>
      </c>
      <c r="G183" t="s">
        <v>120</v>
      </c>
      <c r="H183" s="30">
        <f>_xlfn.IFS(F183="STAR Kids",INDEX('ATLIS Percentages'!D:D,MATCH($G:$G&amp;" "&amp;$E:$E,'ATLIS Percentages'!$A:$A,0)),
F183="STAR+PLUS",INDEX('ATLIS Percentages'!E:E,MATCH($G:$G&amp;" "&amp;$E:$E,'ATLIS Percentages'!$A:$A,0)),
F183="STAR",INDEX('ATLIS Percentages'!F:F,MATCH($G:$G&amp;" "&amp;$E:$E,'ATLIS Percentages'!$A:$A,0)))</f>
        <v>0.05</v>
      </c>
      <c r="I183" s="31">
        <f t="shared" si="10"/>
        <v>5031217.7300000004</v>
      </c>
      <c r="J183" s="31">
        <f t="shared" si="11"/>
        <v>2172942.69</v>
      </c>
      <c r="K183" s="31">
        <f>INDEX('IGT Calculation_1stHalf'!J:J,MATCH($A:$A&amp;"-"&amp;$G:$G&amp;"-"&amp;$E:$E&amp;"-"&amp;$F:$F,'IGT Calculation_1stHalf'!A:A,0))</f>
        <v>2524234.7799999998</v>
      </c>
      <c r="L183" s="31">
        <f>INDEX('IGT Calculation_1stHalf'!K:K,MATCH(A:A&amp;"-"&amp;G:G&amp;"-"&amp;E:E&amp;"-"&amp;F:F,'IGT Calculation_1stHalf'!A:A,0))</f>
        <v>1090196.81</v>
      </c>
      <c r="M183" s="31">
        <f>INDEX('IGT Calculation_2ndHalf'!N:N,MATCH($A:$A&amp;"-"&amp;$G:$G&amp;"-"&amp;$E:$E&amp;"-"&amp;$F:$F,'IGT Calculation_2ndHalf'!A:A,0))</f>
        <v>2459611.11</v>
      </c>
      <c r="N183" s="31">
        <f>INDEX('IGT Calculation_2ndHalf'!O:O,MATCH($A:$A&amp;"-"&amp;$G:$G&amp;"-"&amp;$E:$E&amp;"-"&amp;$F:$F,'IGT Calculation_2ndHalf'!A:A,0))</f>
        <v>1062286.3600000001</v>
      </c>
      <c r="O183" s="31">
        <f t="shared" si="12"/>
        <v>47371.839999999997</v>
      </c>
      <c r="P183" s="31">
        <f t="shared" si="13"/>
        <v>20459.52</v>
      </c>
    </row>
    <row r="184" spans="1:16" x14ac:dyDescent="0.25">
      <c r="A184" s="4" t="s">
        <v>60</v>
      </c>
      <c r="B184" t="s">
        <v>48</v>
      </c>
      <c r="C184" s="28">
        <v>104790521.86354537</v>
      </c>
      <c r="D184" t="s">
        <v>48</v>
      </c>
      <c r="E184" t="s">
        <v>41</v>
      </c>
      <c r="F184" t="s">
        <v>6</v>
      </c>
      <c r="G184" t="s">
        <v>120</v>
      </c>
      <c r="H184" s="30">
        <f>_xlfn.IFS(F184="STAR Kids",INDEX('ATLIS Percentages'!D:D,MATCH($G:$G&amp;" "&amp;$E:$E,'ATLIS Percentages'!$A:$A,0)),
F184="STAR+PLUS",INDEX('ATLIS Percentages'!E:E,MATCH($G:$G&amp;" "&amp;$E:$E,'ATLIS Percentages'!$A:$A,0)),
F184="STAR",INDEX('ATLIS Percentages'!F:F,MATCH($G:$G&amp;" "&amp;$E:$E,'ATLIS Percentages'!$A:$A,0)))</f>
        <v>1.6979063056340605E-3</v>
      </c>
      <c r="I184" s="31">
        <f t="shared" si="10"/>
        <v>177924.49</v>
      </c>
      <c r="J184" s="31">
        <f t="shared" si="11"/>
        <v>76844.160000000003</v>
      </c>
      <c r="K184" s="31">
        <f>INDEX('IGT Calculation_1stHalf'!J:J,MATCH($A:$A&amp;"-"&amp;$G:$G&amp;"-"&amp;$E:$E&amp;"-"&amp;$F:$F,'IGT Calculation_1stHalf'!A:A,0))</f>
        <v>89664.88</v>
      </c>
      <c r="L184" s="31">
        <f>INDEX('IGT Calculation_1stHalf'!K:K,MATCH(A:A&amp;"-"&amp;G:G&amp;"-"&amp;E:E&amp;"-"&amp;F:F,'IGT Calculation_1stHalf'!A:A,0))</f>
        <v>38725.54</v>
      </c>
      <c r="M184" s="31">
        <f>INDEX('IGT Calculation_2ndHalf'!N:N,MATCH($A:$A&amp;"-"&amp;$G:$G&amp;"-"&amp;$E:$E&amp;"-"&amp;$F:$F,'IGT Calculation_2ndHalf'!A:A,0))</f>
        <v>86536.06</v>
      </c>
      <c r="N184" s="31">
        <f>INDEX('IGT Calculation_2ndHalf'!O:O,MATCH($A:$A&amp;"-"&amp;$G:$G&amp;"-"&amp;$E:$E&amp;"-"&amp;$F:$F,'IGT Calculation_2ndHalf'!A:A,0))</f>
        <v>37374.230000000003</v>
      </c>
      <c r="O184" s="31">
        <f t="shared" si="12"/>
        <v>1723.55</v>
      </c>
      <c r="P184" s="31">
        <f t="shared" si="13"/>
        <v>744.39</v>
      </c>
    </row>
    <row r="185" spans="1:16" x14ac:dyDescent="0.25">
      <c r="A185" s="4" t="s">
        <v>109</v>
      </c>
      <c r="B185" t="s">
        <v>61</v>
      </c>
      <c r="C185" s="28">
        <v>188516141.92771935</v>
      </c>
      <c r="D185" t="s">
        <v>61</v>
      </c>
      <c r="E185" t="s">
        <v>22</v>
      </c>
      <c r="F185" t="s">
        <v>6</v>
      </c>
      <c r="G185" t="s">
        <v>120</v>
      </c>
      <c r="H185" s="30">
        <f>_xlfn.IFS(F185="STAR Kids",INDEX('ATLIS Percentages'!D:D,MATCH($G:$G&amp;" "&amp;$E:$E,'ATLIS Percentages'!$A:$A,0)),
F185="STAR+PLUS",INDEX('ATLIS Percentages'!E:E,MATCH($G:$G&amp;" "&amp;$E:$E,'ATLIS Percentages'!$A:$A,0)),
F185="STAR",INDEX('ATLIS Percentages'!F:F,MATCH($G:$G&amp;" "&amp;$E:$E,'ATLIS Percentages'!$A:$A,0)))</f>
        <v>8.410135095889555E-4</v>
      </c>
      <c r="I185" s="31">
        <f t="shared" si="10"/>
        <v>158544.62</v>
      </c>
      <c r="J185" s="31">
        <f t="shared" si="11"/>
        <v>68474.149999999994</v>
      </c>
      <c r="K185" s="31">
        <f>INDEX('IGT Calculation_1stHalf'!J:J,MATCH($A:$A&amp;"-"&amp;$G:$G&amp;"-"&amp;$E:$E&amp;"-"&amp;$F:$F,'IGT Calculation_1stHalf'!A:A,0))</f>
        <v>77675.850000000006</v>
      </c>
      <c r="L185" s="31">
        <f>INDEX('IGT Calculation_1stHalf'!K:K,MATCH(A:A&amp;"-"&amp;G:G&amp;"-"&amp;E:E&amp;"-"&amp;F:F,'IGT Calculation_1stHalf'!A:A,0))</f>
        <v>33547.58</v>
      </c>
      <c r="M185" s="31">
        <f>INDEX('IGT Calculation_2ndHalf'!N:N,MATCH($A:$A&amp;"-"&amp;$G:$G&amp;"-"&amp;$E:$E&amp;"-"&amp;$F:$F,'IGT Calculation_2ndHalf'!A:A,0))</f>
        <v>76081.41</v>
      </c>
      <c r="N185" s="31">
        <f>INDEX('IGT Calculation_2ndHalf'!O:O,MATCH($A:$A&amp;"-"&amp;$G:$G&amp;"-"&amp;$E:$E&amp;"-"&amp;$F:$F,'IGT Calculation_2ndHalf'!A:A,0))</f>
        <v>32858.949999999997</v>
      </c>
      <c r="O185" s="31">
        <f t="shared" si="12"/>
        <v>4787.3599999999997</v>
      </c>
      <c r="P185" s="31">
        <f t="shared" si="13"/>
        <v>2067.62</v>
      </c>
    </row>
    <row r="186" spans="1:16" x14ac:dyDescent="0.25">
      <c r="A186" s="4" t="s">
        <v>59</v>
      </c>
      <c r="B186" t="s">
        <v>46</v>
      </c>
      <c r="C186" s="28">
        <v>234761125.74403334</v>
      </c>
      <c r="D186" t="s">
        <v>46</v>
      </c>
      <c r="E186" t="s">
        <v>39</v>
      </c>
      <c r="F186" t="s">
        <v>6</v>
      </c>
      <c r="G186" t="s">
        <v>120</v>
      </c>
      <c r="H186" s="30">
        <f>_xlfn.IFS(F186="STAR Kids",INDEX('ATLIS Percentages'!D:D,MATCH($G:$G&amp;" "&amp;$E:$E,'ATLIS Percentages'!$A:$A,0)),
F186="STAR+PLUS",INDEX('ATLIS Percentages'!E:E,MATCH($G:$G&amp;" "&amp;$E:$E,'ATLIS Percentages'!$A:$A,0)),
F186="STAR",INDEX('ATLIS Percentages'!F:F,MATCH($G:$G&amp;" "&amp;$E:$E,'ATLIS Percentages'!$A:$A,0)))</f>
        <v>1.6422511216408651E-3</v>
      </c>
      <c r="I186" s="31">
        <f t="shared" si="10"/>
        <v>385536.72</v>
      </c>
      <c r="J186" s="31">
        <f t="shared" si="11"/>
        <v>166510.23000000001</v>
      </c>
      <c r="K186" s="31">
        <f>INDEX('IGT Calculation_1stHalf'!J:J,MATCH($A:$A&amp;"-"&amp;$G:$G&amp;"-"&amp;$E:$E&amp;"-"&amp;$F:$F,'IGT Calculation_1stHalf'!A:A,0))</f>
        <v>196308.52</v>
      </c>
      <c r="L186" s="31">
        <f>INDEX('IGT Calculation_1stHalf'!K:K,MATCH(A:A&amp;"-"&amp;G:G&amp;"-"&amp;E:E&amp;"-"&amp;F:F,'IGT Calculation_1stHalf'!A:A,0))</f>
        <v>84784.08</v>
      </c>
      <c r="M186" s="31">
        <f>INDEX('IGT Calculation_2ndHalf'!N:N,MATCH($A:$A&amp;"-"&amp;$G:$G&amp;"-"&amp;$E:$E&amp;"-"&amp;$F:$F,'IGT Calculation_2ndHalf'!A:A,0))</f>
        <v>185718.18</v>
      </c>
      <c r="N186" s="31">
        <f>INDEX('IGT Calculation_2ndHalf'!O:O,MATCH($A:$A&amp;"-"&amp;$G:$G&amp;"-"&amp;$E:$E&amp;"-"&amp;$F:$F,'IGT Calculation_2ndHalf'!A:A,0))</f>
        <v>80210.2</v>
      </c>
      <c r="O186" s="31">
        <f t="shared" si="12"/>
        <v>3510.02</v>
      </c>
      <c r="P186" s="31">
        <f t="shared" si="13"/>
        <v>1515.95</v>
      </c>
    </row>
    <row r="187" spans="1:16" x14ac:dyDescent="0.25">
      <c r="A187" s="4" t="s">
        <v>91</v>
      </c>
      <c r="B187" t="s">
        <v>33</v>
      </c>
      <c r="C187" s="28">
        <v>136963565.03438124</v>
      </c>
      <c r="D187" t="s">
        <v>33</v>
      </c>
      <c r="E187" t="s">
        <v>66</v>
      </c>
      <c r="F187" t="s">
        <v>6</v>
      </c>
      <c r="G187" t="s">
        <v>120</v>
      </c>
      <c r="H187" s="30">
        <f>_xlfn.IFS(F187="STAR Kids",INDEX('ATLIS Percentages'!D:D,MATCH($G:$G&amp;" "&amp;$E:$E,'ATLIS Percentages'!$A:$A,0)),
F187="STAR+PLUS",INDEX('ATLIS Percentages'!E:E,MATCH($G:$G&amp;" "&amp;$E:$E,'ATLIS Percentages'!$A:$A,0)),
F187="STAR",INDEX('ATLIS Percentages'!F:F,MATCH($G:$G&amp;" "&amp;$E:$E,'ATLIS Percentages'!$A:$A,0)))</f>
        <v>0.05</v>
      </c>
      <c r="I187" s="31">
        <f t="shared" si="10"/>
        <v>6848178.25</v>
      </c>
      <c r="J187" s="31">
        <f t="shared" si="11"/>
        <v>2957673.4</v>
      </c>
      <c r="K187" s="31">
        <f>INDEX('IGT Calculation_1stHalf'!J:J,MATCH($A:$A&amp;"-"&amp;$G:$G&amp;"-"&amp;$E:$E&amp;"-"&amp;$F:$F,'IGT Calculation_1stHalf'!A:A,0))</f>
        <v>3353396.14</v>
      </c>
      <c r="L187" s="31">
        <f>INDEX('IGT Calculation_1stHalf'!K:K,MATCH(A:A&amp;"-"&amp;G:G&amp;"-"&amp;E:E&amp;"-"&amp;F:F,'IGT Calculation_1stHalf'!A:A,0))</f>
        <v>1448304.97</v>
      </c>
      <c r="M187" s="31">
        <f>INDEX('IGT Calculation_2ndHalf'!N:N,MATCH($A:$A&amp;"-"&amp;$G:$G&amp;"-"&amp;$E:$E&amp;"-"&amp;$F:$F,'IGT Calculation_2ndHalf'!A:A,0))</f>
        <v>3336871.94</v>
      </c>
      <c r="N187" s="31">
        <f>INDEX('IGT Calculation_2ndHalf'!O:O,MATCH($A:$A&amp;"-"&amp;$G:$G&amp;"-"&amp;$E:$E&amp;"-"&amp;$F:$F,'IGT Calculation_2ndHalf'!A:A,0))</f>
        <v>1441168.3</v>
      </c>
      <c r="O187" s="31">
        <f t="shared" si="12"/>
        <v>157910.17000000001</v>
      </c>
      <c r="P187" s="31">
        <f t="shared" si="13"/>
        <v>68200.14</v>
      </c>
    </row>
    <row r="188" spans="1:16" x14ac:dyDescent="0.25">
      <c r="A188" s="4" t="s">
        <v>75</v>
      </c>
      <c r="B188" t="s">
        <v>33</v>
      </c>
      <c r="C188" s="28">
        <v>73858544.495218515</v>
      </c>
      <c r="D188" t="s">
        <v>33</v>
      </c>
      <c r="E188" t="s">
        <v>24</v>
      </c>
      <c r="F188" t="s">
        <v>6</v>
      </c>
      <c r="G188" t="s">
        <v>120</v>
      </c>
      <c r="H188" s="30">
        <f>_xlfn.IFS(F188="STAR Kids",INDEX('ATLIS Percentages'!D:D,MATCH($G:$G&amp;" "&amp;$E:$E,'ATLIS Percentages'!$A:$A,0)),
F188="STAR+PLUS",INDEX('ATLIS Percentages'!E:E,MATCH($G:$G&amp;" "&amp;$E:$E,'ATLIS Percentages'!$A:$A,0)),
F188="STAR",INDEX('ATLIS Percentages'!F:F,MATCH($G:$G&amp;" "&amp;$E:$E,'ATLIS Percentages'!$A:$A,0)))</f>
        <v>0.05</v>
      </c>
      <c r="I188" s="31">
        <f t="shared" si="10"/>
        <v>3692927.22</v>
      </c>
      <c r="J188" s="31">
        <f t="shared" si="11"/>
        <v>1594945.72</v>
      </c>
      <c r="K188" s="31">
        <f>INDEX('IGT Calculation_1stHalf'!J:J,MATCH($A:$A&amp;"-"&amp;$G:$G&amp;"-"&amp;$E:$E&amp;"-"&amp;$F:$F,'IGT Calculation_1stHalf'!A:A,0))</f>
        <v>1850763.38</v>
      </c>
      <c r="L188" s="31">
        <f>INDEX('IGT Calculation_1stHalf'!K:K,MATCH(A:A&amp;"-"&amp;G:G&amp;"-"&amp;E:E&amp;"-"&amp;F:F,'IGT Calculation_1stHalf'!A:A,0))</f>
        <v>799329.9</v>
      </c>
      <c r="M188" s="31">
        <f>INDEX('IGT Calculation_2ndHalf'!N:N,MATCH($A:$A&amp;"-"&amp;$G:$G&amp;"-"&amp;$E:$E&amp;"-"&amp;$F:$F,'IGT Calculation_2ndHalf'!A:A,0))</f>
        <v>1802895.63</v>
      </c>
      <c r="N188" s="31">
        <f>INDEX('IGT Calculation_2ndHalf'!O:O,MATCH($A:$A&amp;"-"&amp;$G:$G&amp;"-"&amp;$E:$E&amp;"-"&amp;$F:$F,'IGT Calculation_2ndHalf'!A:A,0))</f>
        <v>778656.2</v>
      </c>
      <c r="O188" s="31">
        <f t="shared" si="12"/>
        <v>39268.21</v>
      </c>
      <c r="P188" s="31">
        <f t="shared" si="13"/>
        <v>16959.63</v>
      </c>
    </row>
    <row r="189" spans="1:16" x14ac:dyDescent="0.25">
      <c r="A189" s="4" t="s">
        <v>54</v>
      </c>
      <c r="B189" t="s">
        <v>8</v>
      </c>
      <c r="C189" s="28">
        <v>169444233.07254654</v>
      </c>
      <c r="D189" t="s">
        <v>8</v>
      </c>
      <c r="E189" t="s">
        <v>22</v>
      </c>
      <c r="F189" t="s">
        <v>6</v>
      </c>
      <c r="G189" t="s">
        <v>120</v>
      </c>
      <c r="H189" s="30">
        <f>_xlfn.IFS(F189="STAR Kids",INDEX('ATLIS Percentages'!D:D,MATCH($G:$G&amp;" "&amp;$E:$E,'ATLIS Percentages'!$A:$A,0)),
F189="STAR+PLUS",INDEX('ATLIS Percentages'!E:E,MATCH($G:$G&amp;" "&amp;$E:$E,'ATLIS Percentages'!$A:$A,0)),
F189="STAR",INDEX('ATLIS Percentages'!F:F,MATCH($G:$G&amp;" "&amp;$E:$E,'ATLIS Percentages'!$A:$A,0)))</f>
        <v>8.410135095889555E-4</v>
      </c>
      <c r="I189" s="31">
        <f t="shared" si="10"/>
        <v>142504.89000000001</v>
      </c>
      <c r="J189" s="31">
        <f t="shared" si="11"/>
        <v>61546.720000000001</v>
      </c>
      <c r="K189" s="31">
        <f>INDEX('IGT Calculation_1stHalf'!J:J,MATCH($A:$A&amp;"-"&amp;$G:$G&amp;"-"&amp;$E:$E&amp;"-"&amp;$F:$F,'IGT Calculation_1stHalf'!A:A,0))</f>
        <v>69226.58</v>
      </c>
      <c r="L189" s="31">
        <f>INDEX('IGT Calculation_1stHalf'!K:K,MATCH(A:A&amp;"-"&amp;G:G&amp;"-"&amp;E:E&amp;"-"&amp;F:F,'IGT Calculation_1stHalf'!A:A,0))</f>
        <v>29898.41</v>
      </c>
      <c r="M189" s="31">
        <f>INDEX('IGT Calculation_2ndHalf'!N:N,MATCH($A:$A&amp;"-"&amp;$G:$G&amp;"-"&amp;$E:$E&amp;"-"&amp;$F:$F,'IGT Calculation_2ndHalf'!A:A,0))</f>
        <v>69193.84</v>
      </c>
      <c r="N189" s="31">
        <f>INDEX('IGT Calculation_2ndHalf'!O:O,MATCH($A:$A&amp;"-"&amp;$G:$G&amp;"-"&amp;$E:$E&amp;"-"&amp;$F:$F,'IGT Calculation_2ndHalf'!A:A,0))</f>
        <v>29884.27</v>
      </c>
      <c r="O189" s="31">
        <f t="shared" si="12"/>
        <v>4084.47</v>
      </c>
      <c r="P189" s="31">
        <f t="shared" si="13"/>
        <v>1764.05</v>
      </c>
    </row>
    <row r="190" spans="1:16" x14ac:dyDescent="0.25">
      <c r="A190" s="4" t="s">
        <v>102</v>
      </c>
      <c r="B190" t="s">
        <v>8</v>
      </c>
      <c r="C190" s="28">
        <v>77952190.696982846</v>
      </c>
      <c r="D190" t="s">
        <v>8</v>
      </c>
      <c r="E190" t="s">
        <v>45</v>
      </c>
      <c r="F190" t="s">
        <v>6</v>
      </c>
      <c r="G190" t="s">
        <v>120</v>
      </c>
      <c r="H190" s="30">
        <f>_xlfn.IFS(F190="STAR Kids",INDEX('ATLIS Percentages'!D:D,MATCH($G:$G&amp;" "&amp;$E:$E,'ATLIS Percentages'!$A:$A,0)),
F190="STAR+PLUS",INDEX('ATLIS Percentages'!E:E,MATCH($G:$G&amp;" "&amp;$E:$E,'ATLIS Percentages'!$A:$A,0)),
F190="STAR",INDEX('ATLIS Percentages'!F:F,MATCH($G:$G&amp;" "&amp;$E:$E,'ATLIS Percentages'!$A:$A,0)))</f>
        <v>2.7045003187982438E-3</v>
      </c>
      <c r="I190" s="31">
        <f t="shared" si="10"/>
        <v>210821.72</v>
      </c>
      <c r="J190" s="31">
        <f t="shared" si="11"/>
        <v>91052.21</v>
      </c>
      <c r="K190" s="31">
        <f>INDEX('IGT Calculation_1stHalf'!J:J,MATCH($A:$A&amp;"-"&amp;$G:$G&amp;"-"&amp;$E:$E&amp;"-"&amp;$F:$F,'IGT Calculation_1stHalf'!A:A,0))</f>
        <v>104874.69</v>
      </c>
      <c r="L190" s="31">
        <f>INDEX('IGT Calculation_1stHalf'!K:K,MATCH(A:A&amp;"-"&amp;G:G&amp;"-"&amp;E:E&amp;"-"&amp;F:F,'IGT Calculation_1stHalf'!A:A,0))</f>
        <v>45294.54</v>
      </c>
      <c r="M190" s="31">
        <f>INDEX('IGT Calculation_2ndHalf'!N:N,MATCH($A:$A&amp;"-"&amp;$G:$G&amp;"-"&amp;$E:$E&amp;"-"&amp;$F:$F,'IGT Calculation_2ndHalf'!A:A,0))</f>
        <v>101782.9</v>
      </c>
      <c r="N190" s="31">
        <f>INDEX('IGT Calculation_2ndHalf'!O:O,MATCH($A:$A&amp;"-"&amp;$G:$G&amp;"-"&amp;$E:$E&amp;"-"&amp;$F:$F,'IGT Calculation_2ndHalf'!A:A,0))</f>
        <v>43959.22</v>
      </c>
      <c r="O190" s="31">
        <f t="shared" si="12"/>
        <v>4164.13</v>
      </c>
      <c r="P190" s="31">
        <f t="shared" si="13"/>
        <v>1798.45</v>
      </c>
    </row>
    <row r="191" spans="1:16" x14ac:dyDescent="0.25">
      <c r="A191" s="4" t="s">
        <v>71</v>
      </c>
      <c r="B191" t="s">
        <v>8</v>
      </c>
      <c r="C191" s="28">
        <v>254863119.16910213</v>
      </c>
      <c r="D191" t="s">
        <v>8</v>
      </c>
      <c r="E191" t="s">
        <v>66</v>
      </c>
      <c r="F191" t="s">
        <v>6</v>
      </c>
      <c r="G191" t="s">
        <v>120</v>
      </c>
      <c r="H191" s="30">
        <f>_xlfn.IFS(F191="STAR Kids",INDEX('ATLIS Percentages'!D:D,MATCH($G:$G&amp;" "&amp;$E:$E,'ATLIS Percentages'!$A:$A,0)),
F191="STAR+PLUS",INDEX('ATLIS Percentages'!E:E,MATCH($G:$G&amp;" "&amp;$E:$E,'ATLIS Percentages'!$A:$A,0)),
F191="STAR",INDEX('ATLIS Percentages'!F:F,MATCH($G:$G&amp;" "&amp;$E:$E,'ATLIS Percentages'!$A:$A,0)))</f>
        <v>0.05</v>
      </c>
      <c r="I191" s="31">
        <f t="shared" si="10"/>
        <v>12743155.960000001</v>
      </c>
      <c r="J191" s="31">
        <f t="shared" si="11"/>
        <v>5503667.1100000003</v>
      </c>
      <c r="K191" s="31">
        <f>INDEX('IGT Calculation_1stHalf'!J:J,MATCH($A:$A&amp;"-"&amp;$G:$G&amp;"-"&amp;$E:$E&amp;"-"&amp;$F:$F,'IGT Calculation_1stHalf'!A:A,0))</f>
        <v>6313123.6500000004</v>
      </c>
      <c r="L191" s="31">
        <f>INDEX('IGT Calculation_1stHalf'!K:K,MATCH(A:A&amp;"-"&amp;G:G&amp;"-"&amp;E:E&amp;"-"&amp;F:F,'IGT Calculation_1stHalf'!A:A,0))</f>
        <v>2726587.6</v>
      </c>
      <c r="M191" s="31">
        <f>INDEX('IGT Calculation_2ndHalf'!N:N,MATCH($A:$A&amp;"-"&amp;$G:$G&amp;"-"&amp;$E:$E&amp;"-"&amp;$F:$F,'IGT Calculation_2ndHalf'!A:A,0))</f>
        <v>6175504.2999999998</v>
      </c>
      <c r="N191" s="31">
        <f>INDEX('IGT Calculation_2ndHalf'!O:O,MATCH($A:$A&amp;"-"&amp;$G:$G&amp;"-"&amp;$E:$E&amp;"-"&amp;$F:$F,'IGT Calculation_2ndHalf'!A:A,0))</f>
        <v>2667150.9</v>
      </c>
      <c r="O191" s="31">
        <f t="shared" si="12"/>
        <v>254528.01</v>
      </c>
      <c r="P191" s="31">
        <f t="shared" si="13"/>
        <v>109928.61</v>
      </c>
    </row>
    <row r="192" spans="1:16" x14ac:dyDescent="0.25">
      <c r="A192" s="4" t="s">
        <v>107</v>
      </c>
      <c r="B192" t="s">
        <v>8</v>
      </c>
      <c r="C192" s="28">
        <v>40984521.27408462</v>
      </c>
      <c r="D192" t="s">
        <v>8</v>
      </c>
      <c r="E192" t="s">
        <v>58</v>
      </c>
      <c r="F192" t="s">
        <v>6</v>
      </c>
      <c r="G192" t="s">
        <v>120</v>
      </c>
      <c r="H192" s="30">
        <f>_xlfn.IFS(F192="STAR Kids",INDEX('ATLIS Percentages'!D:D,MATCH($G:$G&amp;" "&amp;$E:$E,'ATLIS Percentages'!$A:$A,0)),
F192="STAR+PLUS",INDEX('ATLIS Percentages'!E:E,MATCH($G:$G&amp;" "&amp;$E:$E,'ATLIS Percentages'!$A:$A,0)),
F192="STAR",INDEX('ATLIS Percentages'!F:F,MATCH($G:$G&amp;" "&amp;$E:$E,'ATLIS Percentages'!$A:$A,0)))</f>
        <v>1.1432311695409659E-2</v>
      </c>
      <c r="I192" s="31">
        <f t="shared" si="10"/>
        <v>468547.82</v>
      </c>
      <c r="J192" s="31">
        <f t="shared" si="11"/>
        <v>202362.06</v>
      </c>
      <c r="K192" s="31">
        <f>INDEX('IGT Calculation_1stHalf'!J:J,MATCH($A:$A&amp;"-"&amp;$G:$G&amp;"-"&amp;$E:$E&amp;"-"&amp;$F:$F,'IGT Calculation_1stHalf'!A:A,0))</f>
        <v>229284.94</v>
      </c>
      <c r="L192" s="31">
        <f>INDEX('IGT Calculation_1stHalf'!K:K,MATCH(A:A&amp;"-"&amp;G:G&amp;"-"&amp;E:E&amp;"-"&amp;F:F,'IGT Calculation_1stHalf'!A:A,0))</f>
        <v>99026.33</v>
      </c>
      <c r="M192" s="31">
        <f>INDEX('IGT Calculation_2ndHalf'!N:N,MATCH($A:$A&amp;"-"&amp;$G:$G&amp;"-"&amp;$E:$E&amp;"-"&amp;$F:$F,'IGT Calculation_2ndHalf'!A:A,0))</f>
        <v>221207.36</v>
      </c>
      <c r="N192" s="31">
        <f>INDEX('IGT Calculation_2ndHalf'!O:O,MATCH($A:$A&amp;"-"&amp;$G:$G&amp;"-"&amp;$E:$E&amp;"-"&amp;$F:$F,'IGT Calculation_2ndHalf'!A:A,0))</f>
        <v>95537.69</v>
      </c>
      <c r="O192" s="31">
        <f t="shared" si="12"/>
        <v>18055.52</v>
      </c>
      <c r="P192" s="31">
        <f t="shared" si="13"/>
        <v>7798.03</v>
      </c>
    </row>
    <row r="193" spans="1:16" x14ac:dyDescent="0.25">
      <c r="A193" s="4" t="s">
        <v>95</v>
      </c>
      <c r="B193" t="s">
        <v>8</v>
      </c>
      <c r="C193" s="28">
        <v>69582154.749757424</v>
      </c>
      <c r="D193" t="s">
        <v>8</v>
      </c>
      <c r="E193" t="s">
        <v>9</v>
      </c>
      <c r="F193" t="s">
        <v>6</v>
      </c>
      <c r="G193" t="s">
        <v>120</v>
      </c>
      <c r="H193" s="30">
        <f>_xlfn.IFS(F193="STAR Kids",INDEX('ATLIS Percentages'!D:D,MATCH($G:$G&amp;" "&amp;$E:$E,'ATLIS Percentages'!$A:$A,0)),
F193="STAR+PLUS",INDEX('ATLIS Percentages'!E:E,MATCH($G:$G&amp;" "&amp;$E:$E,'ATLIS Percentages'!$A:$A,0)),
F193="STAR",INDEX('ATLIS Percentages'!F:F,MATCH($G:$G&amp;" "&amp;$E:$E,'ATLIS Percentages'!$A:$A,0)))</f>
        <v>0</v>
      </c>
      <c r="I193" s="31">
        <f t="shared" si="10"/>
        <v>0</v>
      </c>
      <c r="J193" s="31">
        <f t="shared" si="11"/>
        <v>0</v>
      </c>
      <c r="K193" s="31">
        <f>INDEX('IGT Calculation_1stHalf'!J:J,MATCH($A:$A&amp;"-"&amp;$G:$G&amp;"-"&amp;$E:$E&amp;"-"&amp;$F:$F,'IGT Calculation_1stHalf'!A:A,0))</f>
        <v>0</v>
      </c>
      <c r="L193" s="31">
        <f>INDEX('IGT Calculation_1stHalf'!K:K,MATCH(A:A&amp;"-"&amp;G:G&amp;"-"&amp;E:E&amp;"-"&amp;F:F,'IGT Calculation_1stHalf'!A:A,0))</f>
        <v>0</v>
      </c>
      <c r="M193" s="31">
        <f>INDEX('IGT Calculation_2ndHalf'!N:N,MATCH($A:$A&amp;"-"&amp;$G:$G&amp;"-"&amp;$E:$E&amp;"-"&amp;$F:$F,'IGT Calculation_2ndHalf'!A:A,0))</f>
        <v>0</v>
      </c>
      <c r="N193" s="31">
        <f>INDEX('IGT Calculation_2ndHalf'!O:O,MATCH($A:$A&amp;"-"&amp;$G:$G&amp;"-"&amp;$E:$E&amp;"-"&amp;$F:$F,'IGT Calculation_2ndHalf'!A:A,0))</f>
        <v>0</v>
      </c>
      <c r="O193" s="31">
        <f t="shared" si="12"/>
        <v>0</v>
      </c>
      <c r="P193" s="31">
        <f t="shared" si="13"/>
        <v>0</v>
      </c>
    </row>
    <row r="194" spans="1:16" x14ac:dyDescent="0.25">
      <c r="A194" s="4" t="s">
        <v>40</v>
      </c>
      <c r="B194" t="s">
        <v>8</v>
      </c>
      <c r="C194" s="28">
        <v>68409581.915010944</v>
      </c>
      <c r="D194" t="s">
        <v>8</v>
      </c>
      <c r="E194" t="s">
        <v>41</v>
      </c>
      <c r="F194" t="s">
        <v>6</v>
      </c>
      <c r="G194" t="s">
        <v>120</v>
      </c>
      <c r="H194" s="30">
        <f>_xlfn.IFS(F194="STAR Kids",INDEX('ATLIS Percentages'!D:D,MATCH($G:$G&amp;" "&amp;$E:$E,'ATLIS Percentages'!$A:$A,0)),
F194="STAR+PLUS",INDEX('ATLIS Percentages'!E:E,MATCH($G:$G&amp;" "&amp;$E:$E,'ATLIS Percentages'!$A:$A,0)),
F194="STAR",INDEX('ATLIS Percentages'!F:F,MATCH($G:$G&amp;" "&amp;$E:$E,'ATLIS Percentages'!$A:$A,0)))</f>
        <v>1.6979063056340605E-3</v>
      </c>
      <c r="I194" s="31">
        <f t="shared" si="10"/>
        <v>116153.06</v>
      </c>
      <c r="J194" s="31">
        <f t="shared" si="11"/>
        <v>50165.58</v>
      </c>
      <c r="K194" s="31">
        <f>INDEX('IGT Calculation_1stHalf'!J:J,MATCH($A:$A&amp;"-"&amp;$G:$G&amp;"-"&amp;$E:$E&amp;"-"&amp;$F:$F,'IGT Calculation_1stHalf'!A:A,0))</f>
        <v>57090.61</v>
      </c>
      <c r="L194" s="31">
        <f>INDEX('IGT Calculation_1stHalf'!K:K,MATCH(A:A&amp;"-"&amp;G:G&amp;"-"&amp;E:E&amp;"-"&amp;F:F,'IGT Calculation_1stHalf'!A:A,0))</f>
        <v>24656.98</v>
      </c>
      <c r="M194" s="31">
        <f>INDEX('IGT Calculation_2ndHalf'!N:N,MATCH($A:$A&amp;"-"&amp;$G:$G&amp;"-"&amp;$E:$E&amp;"-"&amp;$F:$F,'IGT Calculation_2ndHalf'!A:A,0))</f>
        <v>57143.34</v>
      </c>
      <c r="N194" s="31">
        <f>INDEX('IGT Calculation_2ndHalf'!O:O,MATCH($A:$A&amp;"-"&amp;$G:$G&amp;"-"&amp;$E:$E&amp;"-"&amp;$F:$F,'IGT Calculation_2ndHalf'!A:A,0))</f>
        <v>24679.75</v>
      </c>
      <c r="O194" s="31">
        <f t="shared" si="12"/>
        <v>1919.11</v>
      </c>
      <c r="P194" s="31">
        <f t="shared" si="13"/>
        <v>828.85</v>
      </c>
    </row>
    <row r="195" spans="1:16" x14ac:dyDescent="0.25">
      <c r="A195" s="4" t="s">
        <v>72</v>
      </c>
      <c r="B195" t="s">
        <v>4</v>
      </c>
      <c r="C195" s="28">
        <v>571049319.58132482</v>
      </c>
      <c r="D195" t="s">
        <v>4</v>
      </c>
      <c r="E195" t="s">
        <v>13</v>
      </c>
      <c r="F195" t="s">
        <v>6</v>
      </c>
      <c r="G195" t="s">
        <v>120</v>
      </c>
      <c r="H195" s="30">
        <f>_xlfn.IFS(F195="STAR Kids",INDEX('ATLIS Percentages'!D:D,MATCH($G:$G&amp;" "&amp;$E:$E,'ATLIS Percentages'!$A:$A,0)),
F195="STAR+PLUS",INDEX('ATLIS Percentages'!E:E,MATCH($G:$G&amp;" "&amp;$E:$E,'ATLIS Percentages'!$A:$A,0)),
F195="STAR",INDEX('ATLIS Percentages'!F:F,MATCH($G:$G&amp;" "&amp;$E:$E,'ATLIS Percentages'!$A:$A,0)))</f>
        <v>9.3851223637376102E-4</v>
      </c>
      <c r="I195" s="31">
        <f t="shared" si="10"/>
        <v>535936.77</v>
      </c>
      <c r="J195" s="31">
        <f t="shared" si="11"/>
        <v>231466.8</v>
      </c>
      <c r="K195" s="31">
        <f>INDEX('IGT Calculation_1stHalf'!J:J,MATCH($A:$A&amp;"-"&amp;$G:$G&amp;"-"&amp;$E:$E&amp;"-"&amp;$F:$F,'IGT Calculation_1stHalf'!A:A,0))</f>
        <v>270263.83</v>
      </c>
      <c r="L195" s="31">
        <f>INDEX('IGT Calculation_1stHalf'!K:K,MATCH(A:A&amp;"-"&amp;G:G&amp;"-"&amp;E:E&amp;"-"&amp;F:F,'IGT Calculation_1stHalf'!A:A,0))</f>
        <v>116724.79</v>
      </c>
      <c r="M195" s="31">
        <f>INDEX('IGT Calculation_2ndHalf'!N:N,MATCH($A:$A&amp;"-"&amp;$G:$G&amp;"-"&amp;$E:$E&amp;"-"&amp;$F:$F,'IGT Calculation_2ndHalf'!A:A,0))</f>
        <v>260086.6</v>
      </c>
      <c r="N195" s="31">
        <f>INDEX('IGT Calculation_2ndHalf'!O:O,MATCH($A:$A&amp;"-"&amp;$G:$G&amp;"-"&amp;$E:$E&amp;"-"&amp;$F:$F,'IGT Calculation_2ndHalf'!A:A,0))</f>
        <v>112329.32</v>
      </c>
      <c r="O195" s="31">
        <f t="shared" si="12"/>
        <v>5586.34</v>
      </c>
      <c r="P195" s="31">
        <f t="shared" si="13"/>
        <v>2412.6999999999998</v>
      </c>
    </row>
    <row r="196" spans="1:16" x14ac:dyDescent="0.25">
      <c r="A196" s="4" t="s">
        <v>3</v>
      </c>
      <c r="B196" t="s">
        <v>4</v>
      </c>
      <c r="C196" s="28">
        <v>64540843.871408604</v>
      </c>
      <c r="D196" t="s">
        <v>4</v>
      </c>
      <c r="E196" t="s">
        <v>5</v>
      </c>
      <c r="F196" t="s">
        <v>6</v>
      </c>
      <c r="G196" t="s">
        <v>120</v>
      </c>
      <c r="H196" s="30">
        <f>_xlfn.IFS(F196="STAR Kids",INDEX('ATLIS Percentages'!D:D,MATCH($G:$G&amp;" "&amp;$E:$E,'ATLIS Percentages'!$A:$A,0)),
F196="STAR+PLUS",INDEX('ATLIS Percentages'!E:E,MATCH($G:$G&amp;" "&amp;$E:$E,'ATLIS Percentages'!$A:$A,0)),
F196="STAR",INDEX('ATLIS Percentages'!F:F,MATCH($G:$G&amp;" "&amp;$E:$E,'ATLIS Percentages'!$A:$A,0)))</f>
        <v>0</v>
      </c>
      <c r="I196" s="31">
        <f t="shared" si="10"/>
        <v>0</v>
      </c>
      <c r="J196" s="31">
        <f t="shared" si="11"/>
        <v>0</v>
      </c>
      <c r="K196" s="31">
        <f>INDEX('IGT Calculation_1stHalf'!J:J,MATCH($A:$A&amp;"-"&amp;$G:$G&amp;"-"&amp;$E:$E&amp;"-"&amp;$F:$F,'IGT Calculation_1stHalf'!A:A,0))</f>
        <v>0</v>
      </c>
      <c r="L196" s="31">
        <f>INDEX('IGT Calculation_1stHalf'!K:K,MATCH(A:A&amp;"-"&amp;G:G&amp;"-"&amp;E:E&amp;"-"&amp;F:F,'IGT Calculation_1stHalf'!A:A,0))</f>
        <v>0</v>
      </c>
      <c r="M196" s="31">
        <f>INDEX('IGT Calculation_2ndHalf'!N:N,MATCH($A:$A&amp;"-"&amp;$G:$G&amp;"-"&amp;$E:$E&amp;"-"&amp;$F:$F,'IGT Calculation_2ndHalf'!A:A,0))</f>
        <v>0</v>
      </c>
      <c r="N196" s="31">
        <f>INDEX('IGT Calculation_2ndHalf'!O:O,MATCH($A:$A&amp;"-"&amp;$G:$G&amp;"-"&amp;$E:$E&amp;"-"&amp;$F:$F,'IGT Calculation_2ndHalf'!A:A,0))</f>
        <v>0</v>
      </c>
      <c r="O196" s="31">
        <f t="shared" si="12"/>
        <v>0</v>
      </c>
      <c r="P196" s="31">
        <f t="shared" si="13"/>
        <v>0</v>
      </c>
    </row>
    <row r="197" spans="1:16" x14ac:dyDescent="0.25">
      <c r="A197" s="4" t="s">
        <v>92</v>
      </c>
      <c r="B197" t="s">
        <v>4</v>
      </c>
      <c r="C197" s="28">
        <v>160701895.05039209</v>
      </c>
      <c r="D197" t="s">
        <v>4</v>
      </c>
      <c r="E197" t="s">
        <v>50</v>
      </c>
      <c r="F197" t="s">
        <v>6</v>
      </c>
      <c r="G197" t="s">
        <v>120</v>
      </c>
      <c r="H197" s="30">
        <f>_xlfn.IFS(F197="STAR Kids",INDEX('ATLIS Percentages'!D:D,MATCH($G:$G&amp;" "&amp;$E:$E,'ATLIS Percentages'!$A:$A,0)),
F197="STAR+PLUS",INDEX('ATLIS Percentages'!E:E,MATCH($G:$G&amp;" "&amp;$E:$E,'ATLIS Percentages'!$A:$A,0)),
F197="STAR",INDEX('ATLIS Percentages'!F:F,MATCH($G:$G&amp;" "&amp;$E:$E,'ATLIS Percentages'!$A:$A,0)))</f>
        <v>0</v>
      </c>
      <c r="I197" s="31">
        <f t="shared" ref="I197:I260" si="14">ROUND(C197*H197,2)</f>
        <v>0</v>
      </c>
      <c r="J197" s="31">
        <f t="shared" ref="J197:J260" si="15">ROUND(I197*$J$1*1.08,2)</f>
        <v>0</v>
      </c>
      <c r="K197" s="31">
        <f>INDEX('IGT Calculation_1stHalf'!J:J,MATCH($A:$A&amp;"-"&amp;$G:$G&amp;"-"&amp;$E:$E&amp;"-"&amp;$F:$F,'IGT Calculation_1stHalf'!A:A,0))</f>
        <v>0</v>
      </c>
      <c r="L197" s="31">
        <f>INDEX('IGT Calculation_1stHalf'!K:K,MATCH(A:A&amp;"-"&amp;G:G&amp;"-"&amp;E:E&amp;"-"&amp;F:F,'IGT Calculation_1stHalf'!A:A,0))</f>
        <v>0</v>
      </c>
      <c r="M197" s="31">
        <f>INDEX('IGT Calculation_2ndHalf'!N:N,MATCH($A:$A&amp;"-"&amp;$G:$G&amp;"-"&amp;$E:$E&amp;"-"&amp;$F:$F,'IGT Calculation_2ndHalf'!A:A,0))</f>
        <v>0</v>
      </c>
      <c r="N197" s="31">
        <f>INDEX('IGT Calculation_2ndHalf'!O:O,MATCH($A:$A&amp;"-"&amp;$G:$G&amp;"-"&amp;$E:$E&amp;"-"&amp;$F:$F,'IGT Calculation_2ndHalf'!A:A,0))</f>
        <v>0</v>
      </c>
      <c r="O197" s="31">
        <f t="shared" ref="O197:O260" si="16">ROUND(I197-K197-M197,2)</f>
        <v>0</v>
      </c>
      <c r="P197" s="31">
        <f t="shared" ref="P197:P260" si="17">ROUND(O197*$J$1*1.08,2)</f>
        <v>0</v>
      </c>
    </row>
    <row r="198" spans="1:16" x14ac:dyDescent="0.25">
      <c r="A198" s="4" t="s">
        <v>25</v>
      </c>
      <c r="B198" t="s">
        <v>12</v>
      </c>
      <c r="C198" s="28">
        <v>231893927.90982383</v>
      </c>
      <c r="D198" t="s">
        <v>12</v>
      </c>
      <c r="E198" t="s">
        <v>13</v>
      </c>
      <c r="F198" t="s">
        <v>6</v>
      </c>
      <c r="G198" t="s">
        <v>120</v>
      </c>
      <c r="H198" s="30">
        <f>_xlfn.IFS(F198="STAR Kids",INDEX('ATLIS Percentages'!D:D,MATCH($G:$G&amp;" "&amp;$E:$E,'ATLIS Percentages'!$A:$A,0)),
F198="STAR+PLUS",INDEX('ATLIS Percentages'!E:E,MATCH($G:$G&amp;" "&amp;$E:$E,'ATLIS Percentages'!$A:$A,0)),
F198="STAR",INDEX('ATLIS Percentages'!F:F,MATCH($G:$G&amp;" "&amp;$E:$E,'ATLIS Percentages'!$A:$A,0)))</f>
        <v>9.3851223637376102E-4</v>
      </c>
      <c r="I198" s="31">
        <f t="shared" si="14"/>
        <v>217635.29</v>
      </c>
      <c r="J198" s="31">
        <f t="shared" si="15"/>
        <v>93994.94</v>
      </c>
      <c r="K198" s="31">
        <f>INDEX('IGT Calculation_1stHalf'!J:J,MATCH($A:$A&amp;"-"&amp;$G:$G&amp;"-"&amp;$E:$E&amp;"-"&amp;$F:$F,'IGT Calculation_1stHalf'!A:A,0))</f>
        <v>105975.36</v>
      </c>
      <c r="L198" s="31">
        <f>INDEX('IGT Calculation_1stHalf'!K:K,MATCH(A:A&amp;"-"&amp;G:G&amp;"-"&amp;E:E&amp;"-"&amp;F:F,'IGT Calculation_1stHalf'!A:A,0))</f>
        <v>45769.91</v>
      </c>
      <c r="M198" s="31">
        <f>INDEX('IGT Calculation_2ndHalf'!N:N,MATCH($A:$A&amp;"-"&amp;$G:$G&amp;"-"&amp;$E:$E&amp;"-"&amp;$F:$F,'IGT Calculation_2ndHalf'!A:A,0))</f>
        <v>105130.32</v>
      </c>
      <c r="N198" s="31">
        <f>INDEX('IGT Calculation_2ndHalf'!O:O,MATCH($A:$A&amp;"-"&amp;$G:$G&amp;"-"&amp;$E:$E&amp;"-"&amp;$F:$F,'IGT Calculation_2ndHalf'!A:A,0))</f>
        <v>45404.94</v>
      </c>
      <c r="O198" s="31">
        <f t="shared" si="16"/>
        <v>6529.61</v>
      </c>
      <c r="P198" s="31">
        <f t="shared" si="17"/>
        <v>2820.09</v>
      </c>
    </row>
    <row r="199" spans="1:16" x14ac:dyDescent="0.25">
      <c r="A199" s="4" t="s">
        <v>104</v>
      </c>
      <c r="B199" t="s">
        <v>12</v>
      </c>
      <c r="C199" s="28">
        <v>96277653.133794054</v>
      </c>
      <c r="D199" t="s">
        <v>12</v>
      </c>
      <c r="E199" t="s">
        <v>66</v>
      </c>
      <c r="F199" t="s">
        <v>6</v>
      </c>
      <c r="G199" t="s">
        <v>120</v>
      </c>
      <c r="H199" s="30">
        <f>_xlfn.IFS(F199="STAR Kids",INDEX('ATLIS Percentages'!D:D,MATCH($G:$G&amp;" "&amp;$E:$E,'ATLIS Percentages'!$A:$A,0)),
F199="STAR+PLUS",INDEX('ATLIS Percentages'!E:E,MATCH($G:$G&amp;" "&amp;$E:$E,'ATLIS Percentages'!$A:$A,0)),
F199="STAR",INDEX('ATLIS Percentages'!F:F,MATCH($G:$G&amp;" "&amp;$E:$E,'ATLIS Percentages'!$A:$A,0)))</f>
        <v>0.05</v>
      </c>
      <c r="I199" s="31">
        <f t="shared" si="14"/>
        <v>4813882.66</v>
      </c>
      <c r="J199" s="31">
        <f t="shared" si="15"/>
        <v>2079077.41</v>
      </c>
      <c r="K199" s="31">
        <f>INDEX('IGT Calculation_1stHalf'!J:J,MATCH($A:$A&amp;"-"&amp;$G:$G&amp;"-"&amp;$E:$E&amp;"-"&amp;$F:$F,'IGT Calculation_1stHalf'!A:A,0))</f>
        <v>2436616.77</v>
      </c>
      <c r="L199" s="31">
        <f>INDEX('IGT Calculation_1stHalf'!K:K,MATCH(A:A&amp;"-"&amp;G:G&amp;"-"&amp;E:E&amp;"-"&amp;F:F,'IGT Calculation_1stHalf'!A:A,0))</f>
        <v>1052355.29</v>
      </c>
      <c r="M199" s="31">
        <f>INDEX('IGT Calculation_2ndHalf'!N:N,MATCH($A:$A&amp;"-"&amp;$G:$G&amp;"-"&amp;$E:$E&amp;"-"&amp;$F:$F,'IGT Calculation_2ndHalf'!A:A,0))</f>
        <v>2237361.29</v>
      </c>
      <c r="N199" s="31">
        <f>INDEX('IGT Calculation_2ndHalf'!O:O,MATCH($A:$A&amp;"-"&amp;$G:$G&amp;"-"&amp;$E:$E&amp;"-"&amp;$F:$F,'IGT Calculation_2ndHalf'!A:A,0))</f>
        <v>966298.44</v>
      </c>
      <c r="O199" s="31">
        <f t="shared" si="16"/>
        <v>139904.6</v>
      </c>
      <c r="P199" s="31">
        <f t="shared" si="17"/>
        <v>60423.68</v>
      </c>
    </row>
    <row r="200" spans="1:16" x14ac:dyDescent="0.25">
      <c r="A200" s="4" t="s">
        <v>106</v>
      </c>
      <c r="B200" t="s">
        <v>12</v>
      </c>
      <c r="C200" s="28">
        <v>37030336.160138436</v>
      </c>
      <c r="D200" t="s">
        <v>12</v>
      </c>
      <c r="E200" t="s">
        <v>5</v>
      </c>
      <c r="F200" t="s">
        <v>6</v>
      </c>
      <c r="G200" t="s">
        <v>120</v>
      </c>
      <c r="H200" s="30">
        <f>_xlfn.IFS(F200="STAR Kids",INDEX('ATLIS Percentages'!D:D,MATCH($G:$G&amp;" "&amp;$E:$E,'ATLIS Percentages'!$A:$A,0)),
F200="STAR+PLUS",INDEX('ATLIS Percentages'!E:E,MATCH($G:$G&amp;" "&amp;$E:$E,'ATLIS Percentages'!$A:$A,0)),
F200="STAR",INDEX('ATLIS Percentages'!F:F,MATCH($G:$G&amp;" "&amp;$E:$E,'ATLIS Percentages'!$A:$A,0)))</f>
        <v>0</v>
      </c>
      <c r="I200" s="31">
        <f t="shared" si="14"/>
        <v>0</v>
      </c>
      <c r="J200" s="31">
        <f t="shared" si="15"/>
        <v>0</v>
      </c>
      <c r="K200" s="31">
        <f>INDEX('IGT Calculation_1stHalf'!J:J,MATCH($A:$A&amp;"-"&amp;$G:$G&amp;"-"&amp;$E:$E&amp;"-"&amp;$F:$F,'IGT Calculation_1stHalf'!A:A,0))</f>
        <v>0</v>
      </c>
      <c r="L200" s="31">
        <f>INDEX('IGT Calculation_1stHalf'!K:K,MATCH(A:A&amp;"-"&amp;G:G&amp;"-"&amp;E:E&amp;"-"&amp;F:F,'IGT Calculation_1stHalf'!A:A,0))</f>
        <v>0</v>
      </c>
      <c r="M200" s="31">
        <f>INDEX('IGT Calculation_2ndHalf'!N:N,MATCH($A:$A&amp;"-"&amp;$G:$G&amp;"-"&amp;$E:$E&amp;"-"&amp;$F:$F,'IGT Calculation_2ndHalf'!A:A,0))</f>
        <v>0</v>
      </c>
      <c r="N200" s="31">
        <f>INDEX('IGT Calculation_2ndHalf'!O:O,MATCH($A:$A&amp;"-"&amp;$G:$G&amp;"-"&amp;$E:$E&amp;"-"&amp;$F:$F,'IGT Calculation_2ndHalf'!A:A,0))</f>
        <v>0</v>
      </c>
      <c r="O200" s="31">
        <f t="shared" si="16"/>
        <v>0</v>
      </c>
      <c r="P200" s="31">
        <f t="shared" si="17"/>
        <v>0</v>
      </c>
    </row>
    <row r="201" spans="1:16" x14ac:dyDescent="0.25">
      <c r="A201" s="4" t="s">
        <v>103</v>
      </c>
      <c r="B201" t="s">
        <v>12</v>
      </c>
      <c r="C201" s="28">
        <v>60565950.547345445</v>
      </c>
      <c r="D201" t="s">
        <v>12</v>
      </c>
      <c r="E201" t="s">
        <v>18</v>
      </c>
      <c r="F201" t="s">
        <v>6</v>
      </c>
      <c r="G201" t="s">
        <v>120</v>
      </c>
      <c r="H201" s="30">
        <f>_xlfn.IFS(F201="STAR Kids",INDEX('ATLIS Percentages'!D:D,MATCH($G:$G&amp;" "&amp;$E:$E,'ATLIS Percentages'!$A:$A,0)),
F201="STAR+PLUS",INDEX('ATLIS Percentages'!E:E,MATCH($G:$G&amp;" "&amp;$E:$E,'ATLIS Percentages'!$A:$A,0)),
F201="STAR",INDEX('ATLIS Percentages'!F:F,MATCH($G:$G&amp;" "&amp;$E:$E,'ATLIS Percentages'!$A:$A,0)))</f>
        <v>0.05</v>
      </c>
      <c r="I201" s="31">
        <f t="shared" si="14"/>
        <v>3028297.53</v>
      </c>
      <c r="J201" s="31">
        <f t="shared" si="15"/>
        <v>1307897.48</v>
      </c>
      <c r="K201" s="31">
        <f>INDEX('IGT Calculation_1stHalf'!J:J,MATCH($A:$A&amp;"-"&amp;$G:$G&amp;"-"&amp;$E:$E&amp;"-"&amp;$F:$F,'IGT Calculation_1stHalf'!A:A,0))</f>
        <v>1518776.48</v>
      </c>
      <c r="L201" s="31">
        <f>INDEX('IGT Calculation_1stHalf'!K:K,MATCH(A:A&amp;"-"&amp;G:G&amp;"-"&amp;E:E&amp;"-"&amp;F:F,'IGT Calculation_1stHalf'!A:A,0))</f>
        <v>655947.41</v>
      </c>
      <c r="M201" s="31">
        <f>INDEX('IGT Calculation_2ndHalf'!N:N,MATCH($A:$A&amp;"-"&amp;$G:$G&amp;"-"&amp;$E:$E&amp;"-"&amp;$F:$F,'IGT Calculation_2ndHalf'!A:A,0))</f>
        <v>1469586.9</v>
      </c>
      <c r="N201" s="31">
        <f>INDEX('IGT Calculation_2ndHalf'!O:O,MATCH($A:$A&amp;"-"&amp;$G:$G&amp;"-"&amp;$E:$E&amp;"-"&amp;$F:$F,'IGT Calculation_2ndHalf'!A:A,0))</f>
        <v>634702.82999999996</v>
      </c>
      <c r="O201" s="31">
        <f t="shared" si="16"/>
        <v>39934.15</v>
      </c>
      <c r="P201" s="31">
        <f t="shared" si="17"/>
        <v>17247.240000000002</v>
      </c>
    </row>
    <row r="202" spans="1:16" x14ac:dyDescent="0.25">
      <c r="A202" s="4" t="s">
        <v>80</v>
      </c>
      <c r="B202" t="s">
        <v>12</v>
      </c>
      <c r="C202" s="28">
        <v>76093864.536988899</v>
      </c>
      <c r="D202" t="s">
        <v>12</v>
      </c>
      <c r="E202" t="s">
        <v>50</v>
      </c>
      <c r="F202" t="s">
        <v>6</v>
      </c>
      <c r="G202" t="s">
        <v>120</v>
      </c>
      <c r="H202" s="30">
        <f>_xlfn.IFS(F202="STAR Kids",INDEX('ATLIS Percentages'!D:D,MATCH($G:$G&amp;" "&amp;$E:$E,'ATLIS Percentages'!$A:$A,0)),
F202="STAR+PLUS",INDEX('ATLIS Percentages'!E:E,MATCH($G:$G&amp;" "&amp;$E:$E,'ATLIS Percentages'!$A:$A,0)),
F202="STAR",INDEX('ATLIS Percentages'!F:F,MATCH($G:$G&amp;" "&amp;$E:$E,'ATLIS Percentages'!$A:$A,0)))</f>
        <v>0</v>
      </c>
      <c r="I202" s="31">
        <f t="shared" si="14"/>
        <v>0</v>
      </c>
      <c r="J202" s="31">
        <f t="shared" si="15"/>
        <v>0</v>
      </c>
      <c r="K202" s="31">
        <f>INDEX('IGT Calculation_1stHalf'!J:J,MATCH($A:$A&amp;"-"&amp;$G:$G&amp;"-"&amp;$E:$E&amp;"-"&amp;$F:$F,'IGT Calculation_1stHalf'!A:A,0))</f>
        <v>0</v>
      </c>
      <c r="L202" s="31">
        <f>INDEX('IGT Calculation_1stHalf'!K:K,MATCH(A:A&amp;"-"&amp;G:G&amp;"-"&amp;E:E&amp;"-"&amp;F:F,'IGT Calculation_1stHalf'!A:A,0))</f>
        <v>0</v>
      </c>
      <c r="M202" s="31">
        <f>INDEX('IGT Calculation_2ndHalf'!N:N,MATCH($A:$A&amp;"-"&amp;$G:$G&amp;"-"&amp;$E:$E&amp;"-"&amp;$F:$F,'IGT Calculation_2ndHalf'!A:A,0))</f>
        <v>0</v>
      </c>
      <c r="N202" s="31">
        <f>INDEX('IGT Calculation_2ndHalf'!O:O,MATCH($A:$A&amp;"-"&amp;$G:$G&amp;"-"&amp;$E:$E&amp;"-"&amp;$F:$F,'IGT Calculation_2ndHalf'!A:A,0))</f>
        <v>0</v>
      </c>
      <c r="O202" s="31">
        <f t="shared" si="16"/>
        <v>0</v>
      </c>
      <c r="P202" s="31">
        <f t="shared" si="17"/>
        <v>0</v>
      </c>
    </row>
    <row r="203" spans="1:16" x14ac:dyDescent="0.25">
      <c r="A203" s="4" t="s">
        <v>78</v>
      </c>
      <c r="B203" t="s">
        <v>8</v>
      </c>
      <c r="C203" s="28">
        <v>29867921.333164107</v>
      </c>
      <c r="D203" t="s">
        <v>8</v>
      </c>
      <c r="E203" t="s">
        <v>24</v>
      </c>
      <c r="F203" t="s">
        <v>6</v>
      </c>
      <c r="G203" t="s">
        <v>120</v>
      </c>
      <c r="H203" s="30">
        <f>_xlfn.IFS(F203="STAR Kids",INDEX('ATLIS Percentages'!D:D,MATCH($G:$G&amp;" "&amp;$E:$E,'ATLIS Percentages'!$A:$A,0)),
F203="STAR+PLUS",INDEX('ATLIS Percentages'!E:E,MATCH($G:$G&amp;" "&amp;$E:$E,'ATLIS Percentages'!$A:$A,0)),
F203="STAR",INDEX('ATLIS Percentages'!F:F,MATCH($G:$G&amp;" "&amp;$E:$E,'ATLIS Percentages'!$A:$A,0)))</f>
        <v>0.05</v>
      </c>
      <c r="I203" s="31">
        <f t="shared" si="14"/>
        <v>1493396.07</v>
      </c>
      <c r="J203" s="31">
        <f t="shared" si="15"/>
        <v>644985.81999999995</v>
      </c>
      <c r="K203" s="31">
        <f>INDEX('IGT Calculation_1stHalf'!J:J,MATCH($A:$A&amp;"-"&amp;$G:$G&amp;"-"&amp;$E:$E&amp;"-"&amp;$F:$F,'IGT Calculation_1stHalf'!A:A,0))</f>
        <v>762036.68</v>
      </c>
      <c r="L203" s="31">
        <f>INDEX('IGT Calculation_1stHalf'!K:K,MATCH(A:A&amp;"-"&amp;G:G&amp;"-"&amp;E:E&amp;"-"&amp;F:F,'IGT Calculation_1stHalf'!A:A,0))</f>
        <v>329117.55</v>
      </c>
      <c r="M203" s="31">
        <f>INDEX('IGT Calculation_2ndHalf'!N:N,MATCH($A:$A&amp;"-"&amp;$G:$G&amp;"-"&amp;$E:$E&amp;"-"&amp;$F:$F,'IGT Calculation_2ndHalf'!A:A,0))</f>
        <v>714433.72</v>
      </c>
      <c r="N203" s="31">
        <f>INDEX('IGT Calculation_2ndHalf'!O:O,MATCH($A:$A&amp;"-"&amp;$G:$G&amp;"-"&amp;$E:$E&amp;"-"&amp;$F:$F,'IGT Calculation_2ndHalf'!A:A,0))</f>
        <v>308558.21000000002</v>
      </c>
      <c r="O203" s="31">
        <f t="shared" si="16"/>
        <v>16925.669999999998</v>
      </c>
      <c r="P203" s="31">
        <f t="shared" si="17"/>
        <v>7310.06</v>
      </c>
    </row>
    <row r="204" spans="1:16" x14ac:dyDescent="0.25">
      <c r="A204" s="4" t="s">
        <v>111</v>
      </c>
      <c r="B204" t="s">
        <v>23</v>
      </c>
      <c r="C204" s="28">
        <v>215003568.77033764</v>
      </c>
      <c r="D204" t="s">
        <v>23</v>
      </c>
      <c r="E204" t="s">
        <v>20</v>
      </c>
      <c r="F204" t="s">
        <v>6</v>
      </c>
      <c r="G204" t="s">
        <v>120</v>
      </c>
      <c r="H204" s="30">
        <f>_xlfn.IFS(F204="STAR Kids",INDEX('ATLIS Percentages'!D:D,MATCH($G:$G&amp;" "&amp;$E:$E,'ATLIS Percentages'!$A:$A,0)),
F204="STAR+PLUS",INDEX('ATLIS Percentages'!E:E,MATCH($G:$G&amp;" "&amp;$E:$E,'ATLIS Percentages'!$A:$A,0)),
F204="STAR",INDEX('ATLIS Percentages'!F:F,MATCH($G:$G&amp;" "&amp;$E:$E,'ATLIS Percentages'!$A:$A,0)))</f>
        <v>0.05</v>
      </c>
      <c r="I204" s="31">
        <f t="shared" si="14"/>
        <v>10750178.439999999</v>
      </c>
      <c r="J204" s="31">
        <f t="shared" si="15"/>
        <v>4642916.07</v>
      </c>
      <c r="K204" s="31">
        <f>INDEX('IGT Calculation_1stHalf'!J:J,MATCH($A:$A&amp;"-"&amp;$G:$G&amp;"-"&amp;$E:$E&amp;"-"&amp;$F:$F,'IGT Calculation_1stHalf'!A:A,0))</f>
        <v>5182943.12</v>
      </c>
      <c r="L204" s="31">
        <f>INDEX('IGT Calculation_1stHalf'!K:K,MATCH(A:A&amp;"-"&amp;G:G&amp;"-"&amp;E:E&amp;"-"&amp;F:F,'IGT Calculation_1stHalf'!A:A,0))</f>
        <v>2238471.67</v>
      </c>
      <c r="M204" s="31">
        <f>INDEX('IGT Calculation_2ndHalf'!N:N,MATCH($A:$A&amp;"-"&amp;$G:$G&amp;"-"&amp;$E:$E&amp;"-"&amp;$F:$F,'IGT Calculation_2ndHalf'!A:A,0))</f>
        <v>5181244.71</v>
      </c>
      <c r="N204" s="31">
        <f>INDEX('IGT Calculation_2ndHalf'!O:O,MATCH($A:$A&amp;"-"&amp;$G:$G&amp;"-"&amp;$E:$E&amp;"-"&amp;$F:$F,'IGT Calculation_2ndHalf'!A:A,0))</f>
        <v>2237738.14</v>
      </c>
      <c r="O204" s="31">
        <f t="shared" si="16"/>
        <v>385990.61</v>
      </c>
      <c r="P204" s="31">
        <f t="shared" si="17"/>
        <v>166706.26</v>
      </c>
    </row>
    <row r="205" spans="1:16" x14ac:dyDescent="0.25">
      <c r="A205" s="4" t="s">
        <v>56</v>
      </c>
      <c r="B205" t="s">
        <v>21</v>
      </c>
      <c r="C205" s="28">
        <v>313130557.94891369</v>
      </c>
      <c r="D205" t="s">
        <v>21</v>
      </c>
      <c r="E205" t="s">
        <v>50</v>
      </c>
      <c r="F205" t="s">
        <v>10</v>
      </c>
      <c r="G205" t="s">
        <v>120</v>
      </c>
      <c r="H205" s="30">
        <f>_xlfn.IFS(F205="STAR Kids",INDEX('ATLIS Percentages'!D:D,MATCH($G:$G&amp;" "&amp;$E:$E,'ATLIS Percentages'!$A:$A,0)),
F205="STAR+PLUS",INDEX('ATLIS Percentages'!E:E,MATCH($G:$G&amp;" "&amp;$E:$E,'ATLIS Percentages'!$A:$A,0)),
F205="STAR",INDEX('ATLIS Percentages'!F:F,MATCH($G:$G&amp;" "&amp;$E:$E,'ATLIS Percentages'!$A:$A,0)))</f>
        <v>1.3748351083010315E-2</v>
      </c>
      <c r="I205" s="31">
        <f t="shared" si="14"/>
        <v>4305028.8499999996</v>
      </c>
      <c r="J205" s="31">
        <f t="shared" si="15"/>
        <v>1859307.52</v>
      </c>
      <c r="K205" s="31">
        <f>INDEX('IGT Calculation_1stHalf'!J:J,MATCH($A:$A&amp;"-"&amp;$G:$G&amp;"-"&amp;$E:$E&amp;"-"&amp;$F:$F,'IGT Calculation_1stHalf'!A:A,0))</f>
        <v>1454539.91</v>
      </c>
      <c r="L205" s="31">
        <f>INDEX('IGT Calculation_1stHalf'!K:K,MATCH(A:A&amp;"-"&amp;G:G&amp;"-"&amp;E:E&amp;"-"&amp;F:F,'IGT Calculation_1stHalf'!A:A,0))</f>
        <v>628204.15</v>
      </c>
      <c r="M205" s="31">
        <f>INDEX('IGT Calculation_2ndHalf'!N:N,MATCH($A:$A&amp;"-"&amp;$G:$G&amp;"-"&amp;$E:$E&amp;"-"&amp;$F:$F,'IGT Calculation_2ndHalf'!A:A,0))</f>
        <v>1294501.3600000001</v>
      </c>
      <c r="N205" s="31">
        <f>INDEX('IGT Calculation_2ndHalf'!O:O,MATCH($A:$A&amp;"-"&amp;$G:$G&amp;"-"&amp;$E:$E&amp;"-"&amp;$F:$F,'IGT Calculation_2ndHalf'!A:A,0))</f>
        <v>559084.78</v>
      </c>
      <c r="O205" s="31">
        <f t="shared" si="16"/>
        <v>1555987.58</v>
      </c>
      <c r="P205" s="31">
        <f t="shared" si="17"/>
        <v>672018.59</v>
      </c>
    </row>
    <row r="206" spans="1:16" x14ac:dyDescent="0.25">
      <c r="A206" s="4" t="s">
        <v>51</v>
      </c>
      <c r="B206" t="s">
        <v>8</v>
      </c>
      <c r="C206" s="28">
        <v>448142153.9315207</v>
      </c>
      <c r="D206" t="s">
        <v>8</v>
      </c>
      <c r="E206" t="s">
        <v>50</v>
      </c>
      <c r="F206" t="s">
        <v>10</v>
      </c>
      <c r="G206" t="s">
        <v>120</v>
      </c>
      <c r="H206" s="30">
        <f>_xlfn.IFS(F206="STAR Kids",INDEX('ATLIS Percentages'!D:D,MATCH($G:$G&amp;" "&amp;$E:$E,'ATLIS Percentages'!$A:$A,0)),
F206="STAR+PLUS",INDEX('ATLIS Percentages'!E:E,MATCH($G:$G&amp;" "&amp;$E:$E,'ATLIS Percentages'!$A:$A,0)),
F206="STAR",INDEX('ATLIS Percentages'!F:F,MATCH($G:$G&amp;" "&amp;$E:$E,'ATLIS Percentages'!$A:$A,0)))</f>
        <v>1.3748351083010315E-2</v>
      </c>
      <c r="I206" s="31">
        <f t="shared" si="14"/>
        <v>6161215.6699999999</v>
      </c>
      <c r="J206" s="31">
        <f t="shared" si="15"/>
        <v>2660979.7599999998</v>
      </c>
      <c r="K206" s="31">
        <f>INDEX('IGT Calculation_1stHalf'!J:J,MATCH($A:$A&amp;"-"&amp;$G:$G&amp;"-"&amp;$E:$E&amp;"-"&amp;$F:$F,'IGT Calculation_1stHalf'!A:A,0))</f>
        <v>2204016.25</v>
      </c>
      <c r="L206" s="31">
        <f>INDEX('IGT Calculation_1stHalf'!K:K,MATCH(A:A&amp;"-"&amp;G:G&amp;"-"&amp;E:E&amp;"-"&amp;F:F,'IGT Calculation_1stHalf'!A:A,0))</f>
        <v>951896.99</v>
      </c>
      <c r="M206" s="31">
        <f>INDEX('IGT Calculation_2ndHalf'!N:N,MATCH($A:$A&amp;"-"&amp;$G:$G&amp;"-"&amp;$E:$E&amp;"-"&amp;$F:$F,'IGT Calculation_2ndHalf'!A:A,0))</f>
        <v>2277731.87</v>
      </c>
      <c r="N206" s="31">
        <f>INDEX('IGT Calculation_2ndHalf'!O:O,MATCH($A:$A&amp;"-"&amp;$G:$G&amp;"-"&amp;$E:$E&amp;"-"&amp;$F:$F,'IGT Calculation_2ndHalf'!A:A,0))</f>
        <v>983734.17</v>
      </c>
      <c r="O206" s="31">
        <f t="shared" si="16"/>
        <v>1679467.55</v>
      </c>
      <c r="P206" s="31">
        <f t="shared" si="17"/>
        <v>725348.6</v>
      </c>
    </row>
    <row r="207" spans="1:16" x14ac:dyDescent="0.25">
      <c r="A207" s="4" t="s">
        <v>99</v>
      </c>
      <c r="B207" t="s">
        <v>12</v>
      </c>
      <c r="C207" s="28">
        <v>773012466.89327669</v>
      </c>
      <c r="D207" t="s">
        <v>12</v>
      </c>
      <c r="E207" t="s">
        <v>50</v>
      </c>
      <c r="F207" t="s">
        <v>14</v>
      </c>
      <c r="G207" t="s">
        <v>120</v>
      </c>
      <c r="H207" s="30">
        <f>_xlfn.IFS(F207="STAR Kids",INDEX('ATLIS Percentages'!D:D,MATCH($G:$G&amp;" "&amp;$E:$E,'ATLIS Percentages'!$A:$A,0)),
F207="STAR+PLUS",INDEX('ATLIS Percentages'!E:E,MATCH($G:$G&amp;" "&amp;$E:$E,'ATLIS Percentages'!$A:$A,0)),
F207="STAR",INDEX('ATLIS Percentages'!F:F,MATCH($G:$G&amp;" "&amp;$E:$E,'ATLIS Percentages'!$A:$A,0)))</f>
        <v>0</v>
      </c>
      <c r="I207" s="31">
        <f t="shared" si="14"/>
        <v>0</v>
      </c>
      <c r="J207" s="31">
        <f t="shared" si="15"/>
        <v>0</v>
      </c>
      <c r="K207" s="31">
        <f>INDEX('IGT Calculation_1stHalf'!J:J,MATCH($A:$A&amp;"-"&amp;$G:$G&amp;"-"&amp;$E:$E&amp;"-"&amp;$F:$F,'IGT Calculation_1stHalf'!A:A,0))</f>
        <v>0</v>
      </c>
      <c r="L207" s="31">
        <f>INDEX('IGT Calculation_1stHalf'!K:K,MATCH(A:A&amp;"-"&amp;G:G&amp;"-"&amp;E:E&amp;"-"&amp;F:F,'IGT Calculation_1stHalf'!A:A,0))</f>
        <v>0</v>
      </c>
      <c r="M207" s="31">
        <f>INDEX('IGT Calculation_2ndHalf'!N:N,MATCH($A:$A&amp;"-"&amp;$G:$G&amp;"-"&amp;$E:$E&amp;"-"&amp;$F:$F,'IGT Calculation_2ndHalf'!A:A,0))</f>
        <v>0</v>
      </c>
      <c r="N207" s="31">
        <f>INDEX('IGT Calculation_2ndHalf'!O:O,MATCH($A:$A&amp;"-"&amp;$G:$G&amp;"-"&amp;$E:$E&amp;"-"&amp;$F:$F,'IGT Calculation_2ndHalf'!A:A,0))</f>
        <v>0</v>
      </c>
      <c r="O207" s="31">
        <f t="shared" si="16"/>
        <v>0</v>
      </c>
      <c r="P207" s="31">
        <f t="shared" si="17"/>
        <v>0</v>
      </c>
    </row>
    <row r="208" spans="1:16" x14ac:dyDescent="0.25">
      <c r="A208" s="4" t="s">
        <v>42</v>
      </c>
      <c r="B208" t="s">
        <v>28</v>
      </c>
      <c r="C208" s="28">
        <v>677726495.66757202</v>
      </c>
      <c r="D208" t="s">
        <v>28</v>
      </c>
      <c r="E208" t="s">
        <v>39</v>
      </c>
      <c r="F208" t="s">
        <v>14</v>
      </c>
      <c r="G208" t="s">
        <v>120</v>
      </c>
      <c r="H208" s="30">
        <f>_xlfn.IFS(F208="STAR Kids",INDEX('ATLIS Percentages'!D:D,MATCH($G:$G&amp;" "&amp;$E:$E,'ATLIS Percentages'!$A:$A,0)),
F208="STAR+PLUS",INDEX('ATLIS Percentages'!E:E,MATCH($G:$G&amp;" "&amp;$E:$E,'ATLIS Percentages'!$A:$A,0)),
F208="STAR",INDEX('ATLIS Percentages'!F:F,MATCH($G:$G&amp;" "&amp;$E:$E,'ATLIS Percentages'!$A:$A,0)))</f>
        <v>0</v>
      </c>
      <c r="I208" s="31">
        <f t="shared" si="14"/>
        <v>0</v>
      </c>
      <c r="J208" s="31">
        <f t="shared" si="15"/>
        <v>0</v>
      </c>
      <c r="K208" s="31">
        <f>INDEX('IGT Calculation_1stHalf'!J:J,MATCH($A:$A&amp;"-"&amp;$G:$G&amp;"-"&amp;$E:$E&amp;"-"&amp;$F:$F,'IGT Calculation_1stHalf'!A:A,0))</f>
        <v>0</v>
      </c>
      <c r="L208" s="31">
        <f>INDEX('IGT Calculation_1stHalf'!K:K,MATCH(A:A&amp;"-"&amp;G:G&amp;"-"&amp;E:E&amp;"-"&amp;F:F,'IGT Calculation_1stHalf'!A:A,0))</f>
        <v>0</v>
      </c>
      <c r="M208" s="31">
        <f>INDEX('IGT Calculation_2ndHalf'!N:N,MATCH($A:$A&amp;"-"&amp;$G:$G&amp;"-"&amp;$E:$E&amp;"-"&amp;$F:$F,'IGT Calculation_2ndHalf'!A:A,0))</f>
        <v>0</v>
      </c>
      <c r="N208" s="31">
        <f>INDEX('IGT Calculation_2ndHalf'!O:O,MATCH($A:$A&amp;"-"&amp;$G:$G&amp;"-"&amp;$E:$E&amp;"-"&amp;$F:$F,'IGT Calculation_2ndHalf'!A:A,0))</f>
        <v>0</v>
      </c>
      <c r="O208" s="31">
        <f t="shared" si="16"/>
        <v>0</v>
      </c>
      <c r="P208" s="31">
        <f t="shared" si="17"/>
        <v>0</v>
      </c>
    </row>
    <row r="209" spans="1:16" x14ac:dyDescent="0.25">
      <c r="A209" s="4" t="s">
        <v>49</v>
      </c>
      <c r="B209" t="s">
        <v>28</v>
      </c>
      <c r="C209" s="28">
        <v>365806025.76834977</v>
      </c>
      <c r="D209" t="s">
        <v>28</v>
      </c>
      <c r="E209" t="s">
        <v>50</v>
      </c>
      <c r="F209" t="s">
        <v>14</v>
      </c>
      <c r="G209" t="s">
        <v>120</v>
      </c>
      <c r="H209" s="30">
        <f>_xlfn.IFS(F209="STAR Kids",INDEX('ATLIS Percentages'!D:D,MATCH($G:$G&amp;" "&amp;$E:$E,'ATLIS Percentages'!$A:$A,0)),
F209="STAR+PLUS",INDEX('ATLIS Percentages'!E:E,MATCH($G:$G&amp;" "&amp;$E:$E,'ATLIS Percentages'!$A:$A,0)),
F209="STAR",INDEX('ATLIS Percentages'!F:F,MATCH($G:$G&amp;" "&amp;$E:$E,'ATLIS Percentages'!$A:$A,0)))</f>
        <v>0</v>
      </c>
      <c r="I209" s="31">
        <f t="shared" si="14"/>
        <v>0</v>
      </c>
      <c r="J209" s="31">
        <f t="shared" si="15"/>
        <v>0</v>
      </c>
      <c r="K209" s="31">
        <f>INDEX('IGT Calculation_1stHalf'!J:J,MATCH($A:$A&amp;"-"&amp;$G:$G&amp;"-"&amp;$E:$E&amp;"-"&amp;$F:$F,'IGT Calculation_1stHalf'!A:A,0))</f>
        <v>0</v>
      </c>
      <c r="L209" s="31">
        <f>INDEX('IGT Calculation_1stHalf'!K:K,MATCH(A:A&amp;"-"&amp;G:G&amp;"-"&amp;E:E&amp;"-"&amp;F:F,'IGT Calculation_1stHalf'!A:A,0))</f>
        <v>0</v>
      </c>
      <c r="M209" s="31">
        <f>INDEX('IGT Calculation_2ndHalf'!N:N,MATCH($A:$A&amp;"-"&amp;$G:$G&amp;"-"&amp;$E:$E&amp;"-"&amp;$F:$F,'IGT Calculation_2ndHalf'!A:A,0))</f>
        <v>0</v>
      </c>
      <c r="N209" s="31">
        <f>INDEX('IGT Calculation_2ndHalf'!O:O,MATCH($A:$A&amp;"-"&amp;$G:$G&amp;"-"&amp;$E:$E&amp;"-"&amp;$F:$F,'IGT Calculation_2ndHalf'!A:A,0))</f>
        <v>0</v>
      </c>
      <c r="O209" s="31">
        <f t="shared" si="16"/>
        <v>0</v>
      </c>
      <c r="P209" s="31">
        <f t="shared" si="17"/>
        <v>0</v>
      </c>
    </row>
    <row r="210" spans="1:16" x14ac:dyDescent="0.25">
      <c r="A210" s="4" t="s">
        <v>70</v>
      </c>
      <c r="B210" t="s">
        <v>61</v>
      </c>
      <c r="C210" s="28">
        <v>382128091.22140634</v>
      </c>
      <c r="D210" t="s">
        <v>61</v>
      </c>
      <c r="E210" t="s">
        <v>22</v>
      </c>
      <c r="F210" t="s">
        <v>14</v>
      </c>
      <c r="G210" t="s">
        <v>120</v>
      </c>
      <c r="H210" s="30">
        <f>_xlfn.IFS(F210="STAR Kids",INDEX('ATLIS Percentages'!D:D,MATCH($G:$G&amp;" "&amp;$E:$E,'ATLIS Percentages'!$A:$A,0)),
F210="STAR+PLUS",INDEX('ATLIS Percentages'!E:E,MATCH($G:$G&amp;" "&amp;$E:$E,'ATLIS Percentages'!$A:$A,0)),
F210="STAR",INDEX('ATLIS Percentages'!F:F,MATCH($G:$G&amp;" "&amp;$E:$E,'ATLIS Percentages'!$A:$A,0)))</f>
        <v>0</v>
      </c>
      <c r="I210" s="31">
        <f t="shared" si="14"/>
        <v>0</v>
      </c>
      <c r="J210" s="31">
        <f t="shared" si="15"/>
        <v>0</v>
      </c>
      <c r="K210" s="31">
        <f>INDEX('IGT Calculation_1stHalf'!J:J,MATCH($A:$A&amp;"-"&amp;$G:$G&amp;"-"&amp;$E:$E&amp;"-"&amp;$F:$F,'IGT Calculation_1stHalf'!A:A,0))</f>
        <v>0</v>
      </c>
      <c r="L210" s="31">
        <f>INDEX('IGT Calculation_1stHalf'!K:K,MATCH(A:A&amp;"-"&amp;G:G&amp;"-"&amp;E:E&amp;"-"&amp;F:F,'IGT Calculation_1stHalf'!A:A,0))</f>
        <v>0</v>
      </c>
      <c r="M210" s="31">
        <f>INDEX('IGT Calculation_2ndHalf'!N:N,MATCH($A:$A&amp;"-"&amp;$G:$G&amp;"-"&amp;$E:$E&amp;"-"&amp;$F:$F,'IGT Calculation_2ndHalf'!A:A,0))</f>
        <v>0</v>
      </c>
      <c r="N210" s="31">
        <f>INDEX('IGT Calculation_2ndHalf'!O:O,MATCH($A:$A&amp;"-"&amp;$G:$G&amp;"-"&amp;$E:$E&amp;"-"&amp;$F:$F,'IGT Calculation_2ndHalf'!A:A,0))</f>
        <v>0</v>
      </c>
      <c r="O210" s="31">
        <f t="shared" si="16"/>
        <v>0</v>
      </c>
      <c r="P210" s="31">
        <f t="shared" si="17"/>
        <v>0</v>
      </c>
    </row>
    <row r="211" spans="1:16" x14ac:dyDescent="0.25">
      <c r="A211" s="4" t="s">
        <v>43</v>
      </c>
      <c r="B211" t="s">
        <v>44</v>
      </c>
      <c r="C211" s="28">
        <v>209818572.83974585</v>
      </c>
      <c r="D211" t="s">
        <v>44</v>
      </c>
      <c r="E211" t="s">
        <v>45</v>
      </c>
      <c r="F211" t="s">
        <v>14</v>
      </c>
      <c r="G211" t="s">
        <v>120</v>
      </c>
      <c r="H211" s="30">
        <f>_xlfn.IFS(F211="STAR Kids",INDEX('ATLIS Percentages'!D:D,MATCH($G:$G&amp;" "&amp;$E:$E,'ATLIS Percentages'!$A:$A,0)),
F211="STAR+PLUS",INDEX('ATLIS Percentages'!E:E,MATCH($G:$G&amp;" "&amp;$E:$E,'ATLIS Percentages'!$A:$A,0)),
F211="STAR",INDEX('ATLIS Percentages'!F:F,MATCH($G:$G&amp;" "&amp;$E:$E,'ATLIS Percentages'!$A:$A,0)))</f>
        <v>0</v>
      </c>
      <c r="I211" s="31">
        <f t="shared" si="14"/>
        <v>0</v>
      </c>
      <c r="J211" s="31">
        <f t="shared" si="15"/>
        <v>0</v>
      </c>
      <c r="K211" s="31">
        <f>INDEX('IGT Calculation_1stHalf'!J:J,MATCH($A:$A&amp;"-"&amp;$G:$G&amp;"-"&amp;$E:$E&amp;"-"&amp;$F:$F,'IGT Calculation_1stHalf'!A:A,0))</f>
        <v>0</v>
      </c>
      <c r="L211" s="31">
        <f>INDEX('IGT Calculation_1stHalf'!K:K,MATCH(A:A&amp;"-"&amp;G:G&amp;"-"&amp;E:E&amp;"-"&amp;F:F,'IGT Calculation_1stHalf'!A:A,0))</f>
        <v>0</v>
      </c>
      <c r="M211" s="31">
        <f>INDEX('IGT Calculation_2ndHalf'!N:N,MATCH($A:$A&amp;"-"&amp;$G:$G&amp;"-"&amp;$E:$E&amp;"-"&amp;$F:$F,'IGT Calculation_2ndHalf'!A:A,0))</f>
        <v>0</v>
      </c>
      <c r="N211" s="31">
        <f>INDEX('IGT Calculation_2ndHalf'!O:O,MATCH($A:$A&amp;"-"&amp;$G:$G&amp;"-"&amp;$E:$E&amp;"-"&amp;$F:$F,'IGT Calculation_2ndHalf'!A:A,0))</f>
        <v>0</v>
      </c>
      <c r="O211" s="31">
        <f t="shared" si="16"/>
        <v>0</v>
      </c>
      <c r="P211" s="31">
        <f t="shared" si="17"/>
        <v>0</v>
      </c>
    </row>
    <row r="212" spans="1:16" x14ac:dyDescent="0.25">
      <c r="A212" s="4" t="s">
        <v>15</v>
      </c>
      <c r="B212" t="s">
        <v>16</v>
      </c>
      <c r="C212" s="28">
        <v>509541559.51747268</v>
      </c>
      <c r="D212" t="s">
        <v>16</v>
      </c>
      <c r="E212" t="s">
        <v>13</v>
      </c>
      <c r="F212" t="s">
        <v>14</v>
      </c>
      <c r="G212" t="s">
        <v>120</v>
      </c>
      <c r="H212" s="30">
        <f>_xlfn.IFS(F212="STAR Kids",INDEX('ATLIS Percentages'!D:D,MATCH($G:$G&amp;" "&amp;$E:$E,'ATLIS Percentages'!$A:$A,0)),
F212="STAR+PLUS",INDEX('ATLIS Percentages'!E:E,MATCH($G:$G&amp;" "&amp;$E:$E,'ATLIS Percentages'!$A:$A,0)),
F212="STAR",INDEX('ATLIS Percentages'!F:F,MATCH($G:$G&amp;" "&amp;$E:$E,'ATLIS Percentages'!$A:$A,0)))</f>
        <v>0</v>
      </c>
      <c r="I212" s="31">
        <f t="shared" si="14"/>
        <v>0</v>
      </c>
      <c r="J212" s="31">
        <f t="shared" si="15"/>
        <v>0</v>
      </c>
      <c r="K212" s="31">
        <f>INDEX('IGT Calculation_1stHalf'!J:J,MATCH($A:$A&amp;"-"&amp;$G:$G&amp;"-"&amp;$E:$E&amp;"-"&amp;$F:$F,'IGT Calculation_1stHalf'!A:A,0))</f>
        <v>0</v>
      </c>
      <c r="L212" s="31">
        <f>INDEX('IGT Calculation_1stHalf'!K:K,MATCH(A:A&amp;"-"&amp;G:G&amp;"-"&amp;E:E&amp;"-"&amp;F:F,'IGT Calculation_1stHalf'!A:A,0))</f>
        <v>0</v>
      </c>
      <c r="M212" s="31">
        <f>INDEX('IGT Calculation_2ndHalf'!N:N,MATCH($A:$A&amp;"-"&amp;$G:$G&amp;"-"&amp;$E:$E&amp;"-"&amp;$F:$F,'IGT Calculation_2ndHalf'!A:A,0))</f>
        <v>0</v>
      </c>
      <c r="N212" s="31">
        <f>INDEX('IGT Calculation_2ndHalf'!O:O,MATCH($A:$A&amp;"-"&amp;$G:$G&amp;"-"&amp;$E:$E&amp;"-"&amp;$F:$F,'IGT Calculation_2ndHalf'!A:A,0))</f>
        <v>0</v>
      </c>
      <c r="O212" s="31">
        <f t="shared" si="16"/>
        <v>0</v>
      </c>
      <c r="P212" s="31">
        <f t="shared" si="17"/>
        <v>0</v>
      </c>
    </row>
    <row r="213" spans="1:16" x14ac:dyDescent="0.25">
      <c r="A213" s="4" t="s">
        <v>82</v>
      </c>
      <c r="B213" t="s">
        <v>8</v>
      </c>
      <c r="C213" s="28">
        <v>210937778.23913527</v>
      </c>
      <c r="D213" t="s">
        <v>8</v>
      </c>
      <c r="E213" t="s">
        <v>41</v>
      </c>
      <c r="F213" t="s">
        <v>14</v>
      </c>
      <c r="G213" t="s">
        <v>120</v>
      </c>
      <c r="H213" s="30">
        <f>_xlfn.IFS(F213="STAR Kids",INDEX('ATLIS Percentages'!D:D,MATCH($G:$G&amp;" "&amp;$E:$E,'ATLIS Percentages'!$A:$A,0)),
F213="STAR+PLUS",INDEX('ATLIS Percentages'!E:E,MATCH($G:$G&amp;" "&amp;$E:$E,'ATLIS Percentages'!$A:$A,0)),
F213="STAR",INDEX('ATLIS Percentages'!F:F,MATCH($G:$G&amp;" "&amp;$E:$E,'ATLIS Percentages'!$A:$A,0)))</f>
        <v>0</v>
      </c>
      <c r="I213" s="31">
        <f t="shared" si="14"/>
        <v>0</v>
      </c>
      <c r="J213" s="31">
        <f t="shared" si="15"/>
        <v>0</v>
      </c>
      <c r="K213" s="31">
        <f>INDEX('IGT Calculation_1stHalf'!J:J,MATCH($A:$A&amp;"-"&amp;$G:$G&amp;"-"&amp;$E:$E&amp;"-"&amp;$F:$F,'IGT Calculation_1stHalf'!A:A,0))</f>
        <v>0</v>
      </c>
      <c r="L213" s="31">
        <f>INDEX('IGT Calculation_1stHalf'!K:K,MATCH(A:A&amp;"-"&amp;G:G&amp;"-"&amp;E:E&amp;"-"&amp;F:F,'IGT Calculation_1stHalf'!A:A,0))</f>
        <v>0</v>
      </c>
      <c r="M213" s="31">
        <f>INDEX('IGT Calculation_2ndHalf'!N:N,MATCH($A:$A&amp;"-"&amp;$G:$G&amp;"-"&amp;$E:$E&amp;"-"&amp;$F:$F,'IGT Calculation_2ndHalf'!A:A,0))</f>
        <v>0</v>
      </c>
      <c r="N213" s="31">
        <f>INDEX('IGT Calculation_2ndHalf'!O:O,MATCH($A:$A&amp;"-"&amp;$G:$G&amp;"-"&amp;$E:$E&amp;"-"&amp;$F:$F,'IGT Calculation_2ndHalf'!A:A,0))</f>
        <v>0</v>
      </c>
      <c r="O213" s="31">
        <f t="shared" si="16"/>
        <v>0</v>
      </c>
      <c r="P213" s="31">
        <f t="shared" si="17"/>
        <v>0</v>
      </c>
    </row>
    <row r="214" spans="1:16" x14ac:dyDescent="0.25">
      <c r="A214" s="4" t="s">
        <v>29</v>
      </c>
      <c r="B214" t="s">
        <v>12</v>
      </c>
      <c r="C214" s="28">
        <v>386936647.48072517</v>
      </c>
      <c r="D214" t="s">
        <v>12</v>
      </c>
      <c r="E214" t="s">
        <v>22</v>
      </c>
      <c r="F214" t="s">
        <v>14</v>
      </c>
      <c r="G214" t="s">
        <v>120</v>
      </c>
      <c r="H214" s="30">
        <f>_xlfn.IFS(F214="STAR Kids",INDEX('ATLIS Percentages'!D:D,MATCH($G:$G&amp;" "&amp;$E:$E,'ATLIS Percentages'!$A:$A,0)),
F214="STAR+PLUS",INDEX('ATLIS Percentages'!E:E,MATCH($G:$G&amp;" "&amp;$E:$E,'ATLIS Percentages'!$A:$A,0)),
F214="STAR",INDEX('ATLIS Percentages'!F:F,MATCH($G:$G&amp;" "&amp;$E:$E,'ATLIS Percentages'!$A:$A,0)))</f>
        <v>0</v>
      </c>
      <c r="I214" s="31">
        <f t="shared" si="14"/>
        <v>0</v>
      </c>
      <c r="J214" s="31">
        <f t="shared" si="15"/>
        <v>0</v>
      </c>
      <c r="K214" s="31">
        <f>INDEX('IGT Calculation_1stHalf'!J:J,MATCH($A:$A&amp;"-"&amp;$G:$G&amp;"-"&amp;$E:$E&amp;"-"&amp;$F:$F,'IGT Calculation_1stHalf'!A:A,0))</f>
        <v>0</v>
      </c>
      <c r="L214" s="31">
        <f>INDEX('IGT Calculation_1stHalf'!K:K,MATCH(A:A&amp;"-"&amp;G:G&amp;"-"&amp;E:E&amp;"-"&amp;F:F,'IGT Calculation_1stHalf'!A:A,0))</f>
        <v>0</v>
      </c>
      <c r="M214" s="31">
        <f>INDEX('IGT Calculation_2ndHalf'!N:N,MATCH($A:$A&amp;"-"&amp;$G:$G&amp;"-"&amp;$E:$E&amp;"-"&amp;$F:$F,'IGT Calculation_2ndHalf'!A:A,0))</f>
        <v>0</v>
      </c>
      <c r="N214" s="31">
        <f>INDEX('IGT Calculation_2ndHalf'!O:O,MATCH($A:$A&amp;"-"&amp;$G:$G&amp;"-"&amp;$E:$E&amp;"-"&amp;$F:$F,'IGT Calculation_2ndHalf'!A:A,0))</f>
        <v>0</v>
      </c>
      <c r="O214" s="31">
        <f t="shared" si="16"/>
        <v>0</v>
      </c>
      <c r="P214" s="31">
        <f t="shared" si="17"/>
        <v>0</v>
      </c>
    </row>
    <row r="215" spans="1:16" x14ac:dyDescent="0.25">
      <c r="A215" s="4" t="s">
        <v>85</v>
      </c>
      <c r="B215" t="s">
        <v>12</v>
      </c>
      <c r="C215" s="28">
        <v>125983389.6766319</v>
      </c>
      <c r="D215" t="s">
        <v>12</v>
      </c>
      <c r="E215" t="s">
        <v>20</v>
      </c>
      <c r="F215" t="s">
        <v>14</v>
      </c>
      <c r="G215" t="s">
        <v>120</v>
      </c>
      <c r="H215" s="30">
        <f>_xlfn.IFS(F215="STAR Kids",INDEX('ATLIS Percentages'!D:D,MATCH($G:$G&amp;" "&amp;$E:$E,'ATLIS Percentages'!$A:$A,0)),
F215="STAR+PLUS",INDEX('ATLIS Percentages'!E:E,MATCH($G:$G&amp;" "&amp;$E:$E,'ATLIS Percentages'!$A:$A,0)),
F215="STAR",INDEX('ATLIS Percentages'!F:F,MATCH($G:$G&amp;" "&amp;$E:$E,'ATLIS Percentages'!$A:$A,0)))</f>
        <v>0</v>
      </c>
      <c r="I215" s="31">
        <f t="shared" si="14"/>
        <v>0</v>
      </c>
      <c r="J215" s="31">
        <f t="shared" si="15"/>
        <v>0</v>
      </c>
      <c r="K215" s="31">
        <f>INDEX('IGT Calculation_1stHalf'!J:J,MATCH($A:$A&amp;"-"&amp;$G:$G&amp;"-"&amp;$E:$E&amp;"-"&amp;$F:$F,'IGT Calculation_1stHalf'!A:A,0))</f>
        <v>0</v>
      </c>
      <c r="L215" s="31">
        <f>INDEX('IGT Calculation_1stHalf'!K:K,MATCH(A:A&amp;"-"&amp;G:G&amp;"-"&amp;E:E&amp;"-"&amp;F:F,'IGT Calculation_1stHalf'!A:A,0))</f>
        <v>0</v>
      </c>
      <c r="M215" s="31">
        <f>INDEX('IGT Calculation_2ndHalf'!N:N,MATCH($A:$A&amp;"-"&amp;$G:$G&amp;"-"&amp;$E:$E&amp;"-"&amp;$F:$F,'IGT Calculation_2ndHalf'!A:A,0))</f>
        <v>0</v>
      </c>
      <c r="N215" s="31">
        <f>INDEX('IGT Calculation_2ndHalf'!O:O,MATCH($A:$A&amp;"-"&amp;$G:$G&amp;"-"&amp;$E:$E&amp;"-"&amp;$F:$F,'IGT Calculation_2ndHalf'!A:A,0))</f>
        <v>0</v>
      </c>
      <c r="O215" s="31">
        <f t="shared" si="16"/>
        <v>0</v>
      </c>
      <c r="P215" s="31">
        <f t="shared" si="17"/>
        <v>0</v>
      </c>
    </row>
    <row r="216" spans="1:16" x14ac:dyDescent="0.25">
      <c r="A216" s="4" t="s">
        <v>69</v>
      </c>
      <c r="B216" t="s">
        <v>12</v>
      </c>
      <c r="C216" s="28">
        <v>55692564.354626201</v>
      </c>
      <c r="D216" t="s">
        <v>12</v>
      </c>
      <c r="E216" t="s">
        <v>66</v>
      </c>
      <c r="F216" t="s">
        <v>14</v>
      </c>
      <c r="G216" t="s">
        <v>120</v>
      </c>
      <c r="H216" s="30">
        <f>_xlfn.IFS(F216="STAR Kids",INDEX('ATLIS Percentages'!D:D,MATCH($G:$G&amp;" "&amp;$E:$E,'ATLIS Percentages'!$A:$A,0)),
F216="STAR+PLUS",INDEX('ATLIS Percentages'!E:E,MATCH($G:$G&amp;" "&amp;$E:$E,'ATLIS Percentages'!$A:$A,0)),
F216="STAR",INDEX('ATLIS Percentages'!F:F,MATCH($G:$G&amp;" "&amp;$E:$E,'ATLIS Percentages'!$A:$A,0)))</f>
        <v>0</v>
      </c>
      <c r="I216" s="31">
        <f t="shared" si="14"/>
        <v>0</v>
      </c>
      <c r="J216" s="31">
        <f t="shared" si="15"/>
        <v>0</v>
      </c>
      <c r="K216" s="31">
        <f>INDEX('IGT Calculation_1stHalf'!J:J,MATCH($A:$A&amp;"-"&amp;$G:$G&amp;"-"&amp;$E:$E&amp;"-"&amp;$F:$F,'IGT Calculation_1stHalf'!A:A,0))</f>
        <v>0</v>
      </c>
      <c r="L216" s="31">
        <f>INDEX('IGT Calculation_1stHalf'!K:K,MATCH(A:A&amp;"-"&amp;G:G&amp;"-"&amp;E:E&amp;"-"&amp;F:F,'IGT Calculation_1stHalf'!A:A,0))</f>
        <v>0</v>
      </c>
      <c r="M216" s="31">
        <f>INDEX('IGT Calculation_2ndHalf'!N:N,MATCH($A:$A&amp;"-"&amp;$G:$G&amp;"-"&amp;$E:$E&amp;"-"&amp;$F:$F,'IGT Calculation_2ndHalf'!A:A,0))</f>
        <v>0</v>
      </c>
      <c r="N216" s="31">
        <f>INDEX('IGT Calculation_2ndHalf'!O:O,MATCH($A:$A&amp;"-"&amp;$G:$G&amp;"-"&amp;$E:$E&amp;"-"&amp;$F:$F,'IGT Calculation_2ndHalf'!A:A,0))</f>
        <v>0</v>
      </c>
      <c r="O216" s="31">
        <f t="shared" si="16"/>
        <v>0</v>
      </c>
      <c r="P216" s="31">
        <f t="shared" si="17"/>
        <v>0</v>
      </c>
    </row>
    <row r="217" spans="1:16" x14ac:dyDescent="0.25">
      <c r="A217" s="4" t="s">
        <v>73</v>
      </c>
      <c r="B217" t="s">
        <v>12</v>
      </c>
      <c r="C217" s="28">
        <v>604597084.35092938</v>
      </c>
      <c r="D217" t="s">
        <v>12</v>
      </c>
      <c r="E217" t="s">
        <v>39</v>
      </c>
      <c r="F217" t="s">
        <v>14</v>
      </c>
      <c r="G217" t="s">
        <v>120</v>
      </c>
      <c r="H217" s="30">
        <f>_xlfn.IFS(F217="STAR Kids",INDEX('ATLIS Percentages'!D:D,MATCH($G:$G&amp;" "&amp;$E:$E,'ATLIS Percentages'!$A:$A,0)),
F217="STAR+PLUS",INDEX('ATLIS Percentages'!E:E,MATCH($G:$G&amp;" "&amp;$E:$E,'ATLIS Percentages'!$A:$A,0)),
F217="STAR",INDEX('ATLIS Percentages'!F:F,MATCH($G:$G&amp;" "&amp;$E:$E,'ATLIS Percentages'!$A:$A,0)))</f>
        <v>0</v>
      </c>
      <c r="I217" s="31">
        <f t="shared" si="14"/>
        <v>0</v>
      </c>
      <c r="J217" s="31">
        <f t="shared" si="15"/>
        <v>0</v>
      </c>
      <c r="K217" s="31">
        <f>INDEX('IGT Calculation_1stHalf'!J:J,MATCH($A:$A&amp;"-"&amp;$G:$G&amp;"-"&amp;$E:$E&amp;"-"&amp;$F:$F,'IGT Calculation_1stHalf'!A:A,0))</f>
        <v>0</v>
      </c>
      <c r="L217" s="31">
        <f>INDEX('IGT Calculation_1stHalf'!K:K,MATCH(A:A&amp;"-"&amp;G:G&amp;"-"&amp;E:E&amp;"-"&amp;F:F,'IGT Calculation_1stHalf'!A:A,0))</f>
        <v>0</v>
      </c>
      <c r="M217" s="31">
        <f>INDEX('IGT Calculation_2ndHalf'!N:N,MATCH($A:$A&amp;"-"&amp;$G:$G&amp;"-"&amp;$E:$E&amp;"-"&amp;$F:$F,'IGT Calculation_2ndHalf'!A:A,0))</f>
        <v>0</v>
      </c>
      <c r="N217" s="31">
        <f>INDEX('IGT Calculation_2ndHalf'!O:O,MATCH($A:$A&amp;"-"&amp;$G:$G&amp;"-"&amp;$E:$E&amp;"-"&amp;$F:$F,'IGT Calculation_2ndHalf'!A:A,0))</f>
        <v>0</v>
      </c>
      <c r="O217" s="31">
        <f t="shared" si="16"/>
        <v>0</v>
      </c>
      <c r="P217" s="31">
        <f t="shared" si="17"/>
        <v>0</v>
      </c>
    </row>
    <row r="218" spans="1:16" x14ac:dyDescent="0.25">
      <c r="A218" s="4" t="s">
        <v>89</v>
      </c>
      <c r="B218" t="s">
        <v>21</v>
      </c>
      <c r="C218" s="28">
        <v>167031175.58941862</v>
      </c>
      <c r="D218" t="s">
        <v>21</v>
      </c>
      <c r="E218" t="s">
        <v>24</v>
      </c>
      <c r="F218" t="s">
        <v>14</v>
      </c>
      <c r="G218" t="s">
        <v>120</v>
      </c>
      <c r="H218" s="30">
        <f>_xlfn.IFS(F218="STAR Kids",INDEX('ATLIS Percentages'!D:D,MATCH($G:$G&amp;" "&amp;$E:$E,'ATLIS Percentages'!$A:$A,0)),
F218="STAR+PLUS",INDEX('ATLIS Percentages'!E:E,MATCH($G:$G&amp;" "&amp;$E:$E,'ATLIS Percentages'!$A:$A,0)),
F218="STAR",INDEX('ATLIS Percentages'!F:F,MATCH($G:$G&amp;" "&amp;$E:$E,'ATLIS Percentages'!$A:$A,0)))</f>
        <v>0</v>
      </c>
      <c r="I218" s="31">
        <f t="shared" si="14"/>
        <v>0</v>
      </c>
      <c r="J218" s="31">
        <f t="shared" si="15"/>
        <v>0</v>
      </c>
      <c r="K218" s="31">
        <f>INDEX('IGT Calculation_1stHalf'!J:J,MATCH($A:$A&amp;"-"&amp;$G:$G&amp;"-"&amp;$E:$E&amp;"-"&amp;$F:$F,'IGT Calculation_1stHalf'!A:A,0))</f>
        <v>0</v>
      </c>
      <c r="L218" s="31">
        <f>INDEX('IGT Calculation_1stHalf'!K:K,MATCH(A:A&amp;"-"&amp;G:G&amp;"-"&amp;E:E&amp;"-"&amp;F:F,'IGT Calculation_1stHalf'!A:A,0))</f>
        <v>0</v>
      </c>
      <c r="M218" s="31">
        <f>INDEX('IGT Calculation_2ndHalf'!N:N,MATCH($A:$A&amp;"-"&amp;$G:$G&amp;"-"&amp;$E:$E&amp;"-"&amp;$F:$F,'IGT Calculation_2ndHalf'!A:A,0))</f>
        <v>0</v>
      </c>
      <c r="N218" s="31">
        <f>INDEX('IGT Calculation_2ndHalf'!O:O,MATCH($A:$A&amp;"-"&amp;$G:$G&amp;"-"&amp;$E:$E&amp;"-"&amp;$F:$F,'IGT Calculation_2ndHalf'!A:A,0))</f>
        <v>0</v>
      </c>
      <c r="O218" s="31">
        <f t="shared" si="16"/>
        <v>0</v>
      </c>
      <c r="P218" s="31">
        <f t="shared" si="17"/>
        <v>0</v>
      </c>
    </row>
    <row r="219" spans="1:16" x14ac:dyDescent="0.25">
      <c r="A219" s="4" t="s">
        <v>64</v>
      </c>
      <c r="B219" t="s">
        <v>21</v>
      </c>
      <c r="C219" s="28">
        <v>134157061.97582391</v>
      </c>
      <c r="D219" t="s">
        <v>21</v>
      </c>
      <c r="E219" t="s">
        <v>9</v>
      </c>
      <c r="F219" t="s">
        <v>10</v>
      </c>
      <c r="G219" t="s">
        <v>120</v>
      </c>
      <c r="H219" s="30">
        <f>_xlfn.IFS(F219="STAR Kids",INDEX('ATLIS Percentages'!D:D,MATCH($G:$G&amp;" "&amp;$E:$E,'ATLIS Percentages'!$A:$A,0)),
F219="STAR+PLUS",INDEX('ATLIS Percentages'!E:E,MATCH($G:$G&amp;" "&amp;$E:$E,'ATLIS Percentages'!$A:$A,0)),
F219="STAR",INDEX('ATLIS Percentages'!F:F,MATCH($G:$G&amp;" "&amp;$E:$E,'ATLIS Percentages'!$A:$A,0)))</f>
        <v>0</v>
      </c>
      <c r="I219" s="31">
        <f t="shared" si="14"/>
        <v>0</v>
      </c>
      <c r="J219" s="31">
        <f t="shared" si="15"/>
        <v>0</v>
      </c>
      <c r="K219" s="31">
        <f>INDEX('IGT Calculation_1stHalf'!J:J,MATCH($A:$A&amp;"-"&amp;$G:$G&amp;"-"&amp;$E:$E&amp;"-"&amp;$F:$F,'IGT Calculation_1stHalf'!A:A,0))</f>
        <v>0</v>
      </c>
      <c r="L219" s="31">
        <f>INDEX('IGT Calculation_1stHalf'!K:K,MATCH(A:A&amp;"-"&amp;G:G&amp;"-"&amp;E:E&amp;"-"&amp;F:F,'IGT Calculation_1stHalf'!A:A,0))</f>
        <v>0</v>
      </c>
      <c r="M219" s="31">
        <f>INDEX('IGT Calculation_2ndHalf'!N:N,MATCH($A:$A&amp;"-"&amp;$G:$G&amp;"-"&amp;$E:$E&amp;"-"&amp;$F:$F,'IGT Calculation_2ndHalf'!A:A,0))</f>
        <v>0</v>
      </c>
      <c r="N219" s="31">
        <f>INDEX('IGT Calculation_2ndHalf'!O:O,MATCH($A:$A&amp;"-"&amp;$G:$G&amp;"-"&amp;$E:$E&amp;"-"&amp;$F:$F,'IGT Calculation_2ndHalf'!A:A,0))</f>
        <v>0</v>
      </c>
      <c r="O219" s="31">
        <f t="shared" si="16"/>
        <v>0</v>
      </c>
      <c r="P219" s="31">
        <f t="shared" si="17"/>
        <v>0</v>
      </c>
    </row>
    <row r="220" spans="1:16" x14ac:dyDescent="0.25">
      <c r="A220" s="4" t="s">
        <v>7</v>
      </c>
      <c r="B220" t="s">
        <v>8</v>
      </c>
      <c r="C220" s="28">
        <v>413362939.6407057</v>
      </c>
      <c r="D220" t="s">
        <v>8</v>
      </c>
      <c r="E220" t="s">
        <v>9</v>
      </c>
      <c r="F220" t="s">
        <v>10</v>
      </c>
      <c r="G220" t="s">
        <v>120</v>
      </c>
      <c r="H220" s="30">
        <f>_xlfn.IFS(F220="STAR Kids",INDEX('ATLIS Percentages'!D:D,MATCH($G:$G&amp;" "&amp;$E:$E,'ATLIS Percentages'!$A:$A,0)),
F220="STAR+PLUS",INDEX('ATLIS Percentages'!E:E,MATCH($G:$G&amp;" "&amp;$E:$E,'ATLIS Percentages'!$A:$A,0)),
F220="STAR",INDEX('ATLIS Percentages'!F:F,MATCH($G:$G&amp;" "&amp;$E:$E,'ATLIS Percentages'!$A:$A,0)))</f>
        <v>0</v>
      </c>
      <c r="I220" s="31">
        <f t="shared" si="14"/>
        <v>0</v>
      </c>
      <c r="J220" s="31">
        <f t="shared" si="15"/>
        <v>0</v>
      </c>
      <c r="K220" s="31">
        <f>INDEX('IGT Calculation_1stHalf'!J:J,MATCH($A:$A&amp;"-"&amp;$G:$G&amp;"-"&amp;$E:$E&amp;"-"&amp;$F:$F,'IGT Calculation_1stHalf'!A:A,0))</f>
        <v>0</v>
      </c>
      <c r="L220" s="31">
        <f>INDEX('IGT Calculation_1stHalf'!K:K,MATCH(A:A&amp;"-"&amp;G:G&amp;"-"&amp;E:E&amp;"-"&amp;F:F,'IGT Calculation_1stHalf'!A:A,0))</f>
        <v>0</v>
      </c>
      <c r="M220" s="31">
        <f>INDEX('IGT Calculation_2ndHalf'!N:N,MATCH($A:$A&amp;"-"&amp;$G:$G&amp;"-"&amp;$E:$E&amp;"-"&amp;$F:$F,'IGT Calculation_2ndHalf'!A:A,0))</f>
        <v>0</v>
      </c>
      <c r="N220" s="31">
        <f>INDEX('IGT Calculation_2ndHalf'!O:O,MATCH($A:$A&amp;"-"&amp;$G:$G&amp;"-"&amp;$E:$E&amp;"-"&amp;$F:$F,'IGT Calculation_2ndHalf'!A:A,0))</f>
        <v>0</v>
      </c>
      <c r="O220" s="31">
        <f t="shared" si="16"/>
        <v>0</v>
      </c>
      <c r="P220" s="31">
        <f t="shared" si="17"/>
        <v>0</v>
      </c>
    </row>
    <row r="221" spans="1:16" x14ac:dyDescent="0.25">
      <c r="A221" s="4" t="s">
        <v>31</v>
      </c>
      <c r="B221" t="s">
        <v>32</v>
      </c>
      <c r="C221" s="28">
        <v>205259250.28896528</v>
      </c>
      <c r="D221" t="s">
        <v>32</v>
      </c>
      <c r="E221" t="s">
        <v>9</v>
      </c>
      <c r="F221" t="s">
        <v>10</v>
      </c>
      <c r="G221" t="s">
        <v>120</v>
      </c>
      <c r="H221" s="30">
        <f>_xlfn.IFS(F221="STAR Kids",INDEX('ATLIS Percentages'!D:D,MATCH($G:$G&amp;" "&amp;$E:$E,'ATLIS Percentages'!$A:$A,0)),
F221="STAR+PLUS",INDEX('ATLIS Percentages'!E:E,MATCH($G:$G&amp;" "&amp;$E:$E,'ATLIS Percentages'!$A:$A,0)),
F221="STAR",INDEX('ATLIS Percentages'!F:F,MATCH($G:$G&amp;" "&amp;$E:$E,'ATLIS Percentages'!$A:$A,0)))</f>
        <v>0</v>
      </c>
      <c r="I221" s="31">
        <f t="shared" si="14"/>
        <v>0</v>
      </c>
      <c r="J221" s="31">
        <f t="shared" si="15"/>
        <v>0</v>
      </c>
      <c r="K221" s="31">
        <f>INDEX('IGT Calculation_1stHalf'!J:J,MATCH($A:$A&amp;"-"&amp;$G:$G&amp;"-"&amp;$E:$E&amp;"-"&amp;$F:$F,'IGT Calculation_1stHalf'!A:A,0))</f>
        <v>0</v>
      </c>
      <c r="L221" s="31">
        <f>INDEX('IGT Calculation_1stHalf'!K:K,MATCH(A:A&amp;"-"&amp;G:G&amp;"-"&amp;E:E&amp;"-"&amp;F:F,'IGT Calculation_1stHalf'!A:A,0))</f>
        <v>0</v>
      </c>
      <c r="M221" s="31">
        <f>INDEX('IGT Calculation_2ndHalf'!N:N,MATCH($A:$A&amp;"-"&amp;$G:$G&amp;"-"&amp;$E:$E&amp;"-"&amp;$F:$F,'IGT Calculation_2ndHalf'!A:A,0))</f>
        <v>0</v>
      </c>
      <c r="N221" s="31">
        <f>INDEX('IGT Calculation_2ndHalf'!O:O,MATCH($A:$A&amp;"-"&amp;$G:$G&amp;"-"&amp;$E:$E&amp;"-"&amp;$F:$F,'IGT Calculation_2ndHalf'!A:A,0))</f>
        <v>0</v>
      </c>
      <c r="O221" s="31">
        <f t="shared" si="16"/>
        <v>0</v>
      </c>
      <c r="P221" s="31">
        <f t="shared" si="17"/>
        <v>0</v>
      </c>
    </row>
    <row r="222" spans="1:16" x14ac:dyDescent="0.25">
      <c r="A222" s="4" t="s">
        <v>88</v>
      </c>
      <c r="B222" t="s">
        <v>21</v>
      </c>
      <c r="C222" s="28">
        <v>346902313.14176202</v>
      </c>
      <c r="D222" t="s">
        <v>21</v>
      </c>
      <c r="E222" t="s">
        <v>9</v>
      </c>
      <c r="F222" t="s">
        <v>14</v>
      </c>
      <c r="G222" t="s">
        <v>120</v>
      </c>
      <c r="H222" s="30">
        <f>_xlfn.IFS(F222="STAR Kids",INDEX('ATLIS Percentages'!D:D,MATCH($G:$G&amp;" "&amp;$E:$E,'ATLIS Percentages'!$A:$A,0)),
F222="STAR+PLUS",INDEX('ATLIS Percentages'!E:E,MATCH($G:$G&amp;" "&amp;$E:$E,'ATLIS Percentages'!$A:$A,0)),
F222="STAR",INDEX('ATLIS Percentages'!F:F,MATCH($G:$G&amp;" "&amp;$E:$E,'ATLIS Percentages'!$A:$A,0)))</f>
        <v>0</v>
      </c>
      <c r="I222" s="31">
        <f t="shared" si="14"/>
        <v>0</v>
      </c>
      <c r="J222" s="31">
        <f t="shared" si="15"/>
        <v>0</v>
      </c>
      <c r="K222" s="31">
        <f>INDEX('IGT Calculation_1stHalf'!J:J,MATCH($A:$A&amp;"-"&amp;$G:$G&amp;"-"&amp;$E:$E&amp;"-"&amp;$F:$F,'IGT Calculation_1stHalf'!A:A,0))</f>
        <v>0</v>
      </c>
      <c r="L222" s="31">
        <f>INDEX('IGT Calculation_1stHalf'!K:K,MATCH(A:A&amp;"-"&amp;G:G&amp;"-"&amp;E:E&amp;"-"&amp;F:F,'IGT Calculation_1stHalf'!A:A,0))</f>
        <v>0</v>
      </c>
      <c r="M222" s="31">
        <f>INDEX('IGT Calculation_2ndHalf'!N:N,MATCH($A:$A&amp;"-"&amp;$G:$G&amp;"-"&amp;$E:$E&amp;"-"&amp;$F:$F,'IGT Calculation_2ndHalf'!A:A,0))</f>
        <v>0</v>
      </c>
      <c r="N222" s="31">
        <f>INDEX('IGT Calculation_2ndHalf'!O:O,MATCH($A:$A&amp;"-"&amp;$G:$G&amp;"-"&amp;$E:$E&amp;"-"&amp;$F:$F,'IGT Calculation_2ndHalf'!A:A,0))</f>
        <v>0</v>
      </c>
      <c r="O222" s="31">
        <f t="shared" si="16"/>
        <v>0</v>
      </c>
      <c r="P222" s="31">
        <f t="shared" si="17"/>
        <v>0</v>
      </c>
    </row>
    <row r="223" spans="1:16" x14ac:dyDescent="0.25">
      <c r="A223" s="4" t="s">
        <v>26</v>
      </c>
      <c r="B223" t="s">
        <v>8</v>
      </c>
      <c r="C223" s="28">
        <v>509565413.2106787</v>
      </c>
      <c r="D223" t="s">
        <v>8</v>
      </c>
      <c r="E223" t="s">
        <v>9</v>
      </c>
      <c r="F223" t="s">
        <v>14</v>
      </c>
      <c r="G223" t="s">
        <v>120</v>
      </c>
      <c r="H223" s="30">
        <f>_xlfn.IFS(F223="STAR Kids",INDEX('ATLIS Percentages'!D:D,MATCH($G:$G&amp;" "&amp;$E:$E,'ATLIS Percentages'!$A:$A,0)),
F223="STAR+PLUS",INDEX('ATLIS Percentages'!E:E,MATCH($G:$G&amp;" "&amp;$E:$E,'ATLIS Percentages'!$A:$A,0)),
F223="STAR",INDEX('ATLIS Percentages'!F:F,MATCH($G:$G&amp;" "&amp;$E:$E,'ATLIS Percentages'!$A:$A,0)))</f>
        <v>0</v>
      </c>
      <c r="I223" s="31">
        <f t="shared" si="14"/>
        <v>0</v>
      </c>
      <c r="J223" s="31">
        <f t="shared" si="15"/>
        <v>0</v>
      </c>
      <c r="K223" s="31">
        <f>INDEX('IGT Calculation_1stHalf'!J:J,MATCH($A:$A&amp;"-"&amp;$G:$G&amp;"-"&amp;$E:$E&amp;"-"&amp;$F:$F,'IGT Calculation_1stHalf'!A:A,0))</f>
        <v>0</v>
      </c>
      <c r="L223" s="31">
        <f>INDEX('IGT Calculation_1stHalf'!K:K,MATCH(A:A&amp;"-"&amp;G:G&amp;"-"&amp;E:E&amp;"-"&amp;F:F,'IGT Calculation_1stHalf'!A:A,0))</f>
        <v>0</v>
      </c>
      <c r="M223" s="31">
        <f>INDEX('IGT Calculation_2ndHalf'!N:N,MATCH($A:$A&amp;"-"&amp;$G:$G&amp;"-"&amp;$E:$E&amp;"-"&amp;$F:$F,'IGT Calculation_2ndHalf'!A:A,0))</f>
        <v>0</v>
      </c>
      <c r="N223" s="31">
        <f>INDEX('IGT Calculation_2ndHalf'!O:O,MATCH($A:$A&amp;"-"&amp;$G:$G&amp;"-"&amp;$E:$E&amp;"-"&amp;$F:$F,'IGT Calculation_2ndHalf'!A:A,0))</f>
        <v>0</v>
      </c>
      <c r="O223" s="31">
        <f t="shared" si="16"/>
        <v>0</v>
      </c>
      <c r="P223" s="31">
        <f t="shared" si="17"/>
        <v>0</v>
      </c>
    </row>
    <row r="224" spans="1:16" x14ac:dyDescent="0.25">
      <c r="A224" s="29">
        <v>10</v>
      </c>
      <c r="B224" t="s">
        <v>8</v>
      </c>
      <c r="C224" s="28">
        <v>487194554.64259553</v>
      </c>
      <c r="D224" t="s">
        <v>8</v>
      </c>
      <c r="E224" t="s">
        <v>41</v>
      </c>
      <c r="F224" t="s">
        <v>10</v>
      </c>
      <c r="G224" t="s">
        <v>121</v>
      </c>
      <c r="H224" s="30">
        <f>_xlfn.IFS(F224="STAR Kids",INDEX('ATLIS Percentages'!D:D,MATCH($G:$G&amp;" "&amp;$E:$E,'ATLIS Percentages'!$A:$A,0)),
F224="STAR+PLUS",INDEX('ATLIS Percentages'!E:E,MATCH($G:$G&amp;" "&amp;$E:$E,'ATLIS Percentages'!$A:$A,0)),
F224="STAR",INDEX('ATLIS Percentages'!F:F,MATCH($G:$G&amp;" "&amp;$E:$E,'ATLIS Percentages'!$A:$A,0)))</f>
        <v>0</v>
      </c>
      <c r="I224" s="31">
        <f t="shared" si="14"/>
        <v>0</v>
      </c>
      <c r="J224" s="31">
        <f t="shared" si="15"/>
        <v>0</v>
      </c>
      <c r="K224" s="31">
        <f>INDEX('IGT Calculation_1stHalf'!J:J,MATCH($A:$A&amp;"-"&amp;$G:$G&amp;"-"&amp;$E:$E&amp;"-"&amp;$F:$F,'IGT Calculation_1stHalf'!A:A,0))</f>
        <v>0</v>
      </c>
      <c r="L224" s="31">
        <f>INDEX('IGT Calculation_1stHalf'!K:K,MATCH(A:A&amp;"-"&amp;G:G&amp;"-"&amp;E:E&amp;"-"&amp;F:F,'IGT Calculation_1stHalf'!A:A,0))</f>
        <v>0</v>
      </c>
      <c r="M224" s="31">
        <f>INDEX('IGT Calculation_2ndHalf'!N:N,MATCH($A:$A&amp;"-"&amp;$G:$G&amp;"-"&amp;$E:$E&amp;"-"&amp;$F:$F,'IGT Calculation_2ndHalf'!A:A,0))</f>
        <v>0</v>
      </c>
      <c r="N224" s="31">
        <f>INDEX('IGT Calculation_2ndHalf'!O:O,MATCH($A:$A&amp;"-"&amp;$G:$G&amp;"-"&amp;$E:$E&amp;"-"&amp;$F:$F,'IGT Calculation_2ndHalf'!A:A,0))</f>
        <v>0</v>
      </c>
      <c r="O224" s="31">
        <f t="shared" si="16"/>
        <v>0</v>
      </c>
      <c r="P224" s="31">
        <f t="shared" si="17"/>
        <v>0</v>
      </c>
    </row>
    <row r="225" spans="1:16" x14ac:dyDescent="0.25">
      <c r="A225" s="29">
        <v>18</v>
      </c>
      <c r="B225" t="s">
        <v>12</v>
      </c>
      <c r="C225" s="28">
        <v>497552000.10620296</v>
      </c>
      <c r="D225" t="s">
        <v>12</v>
      </c>
      <c r="E225" t="s">
        <v>41</v>
      </c>
      <c r="F225" t="s">
        <v>14</v>
      </c>
      <c r="G225" t="s">
        <v>121</v>
      </c>
      <c r="H225" s="30">
        <f>_xlfn.IFS(F225="STAR Kids",INDEX('ATLIS Percentages'!D:D,MATCH($G:$G&amp;" "&amp;$E:$E,'ATLIS Percentages'!$A:$A,0)),
F225="STAR+PLUS",INDEX('ATLIS Percentages'!E:E,MATCH($G:$G&amp;" "&amp;$E:$E,'ATLIS Percentages'!$A:$A,0)),
F225="STAR",INDEX('ATLIS Percentages'!F:F,MATCH($G:$G&amp;" "&amp;$E:$E,'ATLIS Percentages'!$A:$A,0)))</f>
        <v>3.0947751897437768E-3</v>
      </c>
      <c r="I225" s="31">
        <f t="shared" si="14"/>
        <v>1539811.59</v>
      </c>
      <c r="J225" s="31">
        <f t="shared" si="15"/>
        <v>665032.31000000006</v>
      </c>
      <c r="K225" s="31">
        <f>INDEX('IGT Calculation_1stHalf'!J:J,MATCH($A:$A&amp;"-"&amp;$G:$G&amp;"-"&amp;$E:$E&amp;"-"&amp;$F:$F,'IGT Calculation_1stHalf'!A:A,0))</f>
        <v>585381.51</v>
      </c>
      <c r="L225" s="31">
        <f>INDEX('IGT Calculation_1stHalf'!K:K,MATCH(A:A&amp;"-"&amp;G:G&amp;"-"&amp;E:E&amp;"-"&amp;F:F,'IGT Calculation_1stHalf'!A:A,0))</f>
        <v>252821.59</v>
      </c>
      <c r="M225" s="31">
        <f>INDEX('IGT Calculation_2ndHalf'!N:N,MATCH($A:$A&amp;"-"&amp;$G:$G&amp;"-"&amp;$E:$E&amp;"-"&amp;$F:$F,'IGT Calculation_2ndHalf'!A:A,0))</f>
        <v>536781.44999999995</v>
      </c>
      <c r="N225" s="31">
        <f>INDEX('IGT Calculation_2ndHalf'!O:O,MATCH($A:$A&amp;"-"&amp;$G:$G&amp;"-"&amp;$E:$E&amp;"-"&amp;$F:$F,'IGT Calculation_2ndHalf'!A:A,0))</f>
        <v>231831.61</v>
      </c>
      <c r="O225" s="31">
        <f t="shared" si="16"/>
        <v>417648.63</v>
      </c>
      <c r="P225" s="31">
        <f t="shared" si="17"/>
        <v>180379.1</v>
      </c>
    </row>
    <row r="226" spans="1:16" x14ac:dyDescent="0.25">
      <c r="A226" s="29">
        <v>19</v>
      </c>
      <c r="B226" t="s">
        <v>21</v>
      </c>
      <c r="C226" s="28">
        <v>0</v>
      </c>
      <c r="D226" t="s">
        <v>21</v>
      </c>
      <c r="E226" t="s">
        <v>41</v>
      </c>
      <c r="F226" t="s">
        <v>14</v>
      </c>
      <c r="G226" t="s">
        <v>121</v>
      </c>
      <c r="H226" s="30">
        <f>_xlfn.IFS(F226="STAR Kids",INDEX('ATLIS Percentages'!D:D,MATCH($G:$G&amp;" "&amp;$E:$E,'ATLIS Percentages'!$A:$A,0)),
F226="STAR+PLUS",INDEX('ATLIS Percentages'!E:E,MATCH($G:$G&amp;" "&amp;$E:$E,'ATLIS Percentages'!$A:$A,0)),
F226="STAR",INDEX('ATLIS Percentages'!F:F,MATCH($G:$G&amp;" "&amp;$E:$E,'ATLIS Percentages'!$A:$A,0)))</f>
        <v>3.0947751897437768E-3</v>
      </c>
      <c r="I226" s="31">
        <f t="shared" si="14"/>
        <v>0</v>
      </c>
      <c r="J226" s="31">
        <f t="shared" si="15"/>
        <v>0</v>
      </c>
      <c r="K226" s="31">
        <f>INDEX('IGT Calculation_1stHalf'!J:J,MATCH($A:$A&amp;"-"&amp;$G:$G&amp;"-"&amp;$E:$E&amp;"-"&amp;$F:$F,'IGT Calculation_1stHalf'!A:A,0))</f>
        <v>0</v>
      </c>
      <c r="L226" s="31">
        <f>INDEX('IGT Calculation_1stHalf'!K:K,MATCH(A:A&amp;"-"&amp;G:G&amp;"-"&amp;E:E&amp;"-"&amp;F:F,'IGT Calculation_1stHalf'!A:A,0))</f>
        <v>0</v>
      </c>
      <c r="M226" s="31">
        <f>INDEX('IGT Calculation_2ndHalf'!N:N,MATCH($A:$A&amp;"-"&amp;$G:$G&amp;"-"&amp;$E:$E&amp;"-"&amp;$F:$F,'IGT Calculation_2ndHalf'!A:A,0))</f>
        <v>0</v>
      </c>
      <c r="N226" s="31">
        <f>INDEX('IGT Calculation_2ndHalf'!O:O,MATCH($A:$A&amp;"-"&amp;$G:$G&amp;"-"&amp;$E:$E&amp;"-"&amp;$F:$F,'IGT Calculation_2ndHalf'!A:A,0))</f>
        <v>0</v>
      </c>
      <c r="O226" s="31">
        <f t="shared" si="16"/>
        <v>0</v>
      </c>
      <c r="P226" s="31">
        <f t="shared" si="17"/>
        <v>0</v>
      </c>
    </row>
    <row r="227" spans="1:16" x14ac:dyDescent="0.25">
      <c r="A227" s="29">
        <v>31</v>
      </c>
      <c r="B227" t="s">
        <v>28</v>
      </c>
      <c r="C227" s="28">
        <v>25502082.565354537</v>
      </c>
      <c r="D227" t="s">
        <v>28</v>
      </c>
      <c r="E227" t="s">
        <v>145</v>
      </c>
      <c r="F227" t="s">
        <v>10</v>
      </c>
      <c r="G227" t="s">
        <v>121</v>
      </c>
      <c r="H227" s="30">
        <f>_xlfn.IFS(F227="STAR Kids",INDEX('ATLIS Percentages'!D:D,MATCH($G:$G&amp;" "&amp;$E:$E,'ATLIS Percentages'!$A:$A,0)),
F227="STAR+PLUS",INDEX('ATLIS Percentages'!E:E,MATCH($G:$G&amp;" "&amp;$E:$E,'ATLIS Percentages'!$A:$A,0)),
F227="STAR",INDEX('ATLIS Percentages'!F:F,MATCH($G:$G&amp;" "&amp;$E:$E,'ATLIS Percentages'!$A:$A,0)))</f>
        <v>0</v>
      </c>
      <c r="I227" s="31">
        <f t="shared" si="14"/>
        <v>0</v>
      </c>
      <c r="J227" s="31">
        <f t="shared" si="15"/>
        <v>0</v>
      </c>
      <c r="K227" s="31">
        <f>INDEX('IGT Calculation_1stHalf'!J:J,MATCH($A:$A&amp;"-"&amp;$G:$G&amp;"-"&amp;$E:$E&amp;"-"&amp;$F:$F,'IGT Calculation_1stHalf'!A:A,0))</f>
        <v>0</v>
      </c>
      <c r="L227" s="31">
        <f>INDEX('IGT Calculation_1stHalf'!K:K,MATCH(A:A&amp;"-"&amp;G:G&amp;"-"&amp;E:E&amp;"-"&amp;F:F,'IGT Calculation_1stHalf'!A:A,0))</f>
        <v>0</v>
      </c>
      <c r="M227" s="31">
        <f>INDEX('IGT Calculation_2ndHalf'!N:N,MATCH($A:$A&amp;"-"&amp;$G:$G&amp;"-"&amp;$E:$E&amp;"-"&amp;$F:$F,'IGT Calculation_2ndHalf'!A:A,0))</f>
        <v>0</v>
      </c>
      <c r="N227" s="31">
        <f>INDEX('IGT Calculation_2ndHalf'!O:O,MATCH($A:$A&amp;"-"&amp;$G:$G&amp;"-"&amp;$E:$E&amp;"-"&amp;$F:$F,'IGT Calculation_2ndHalf'!A:A,0))</f>
        <v>0</v>
      </c>
      <c r="O227" s="31">
        <f t="shared" si="16"/>
        <v>0</v>
      </c>
      <c r="P227" s="31">
        <f t="shared" si="17"/>
        <v>0</v>
      </c>
    </row>
    <row r="228" spans="1:16" x14ac:dyDescent="0.25">
      <c r="A228" s="29">
        <v>33</v>
      </c>
      <c r="B228" t="s">
        <v>28</v>
      </c>
      <c r="C228" s="28">
        <v>270089254.25804752</v>
      </c>
      <c r="D228" t="s">
        <v>28</v>
      </c>
      <c r="E228" t="s">
        <v>145</v>
      </c>
      <c r="F228" t="s">
        <v>14</v>
      </c>
      <c r="G228" t="s">
        <v>121</v>
      </c>
      <c r="H228" s="30">
        <f>_xlfn.IFS(F228="STAR Kids",INDEX('ATLIS Percentages'!D:D,MATCH($G:$G&amp;" "&amp;$E:$E,'ATLIS Percentages'!$A:$A,0)),
F228="STAR+PLUS",INDEX('ATLIS Percentages'!E:E,MATCH($G:$G&amp;" "&amp;$E:$E,'ATLIS Percentages'!$A:$A,0)),
F228="STAR",INDEX('ATLIS Percentages'!F:F,MATCH($G:$G&amp;" "&amp;$E:$E,'ATLIS Percentages'!$A:$A,0)))</f>
        <v>0</v>
      </c>
      <c r="I228" s="31">
        <f t="shared" si="14"/>
        <v>0</v>
      </c>
      <c r="J228" s="31">
        <f t="shared" si="15"/>
        <v>0</v>
      </c>
      <c r="K228" s="31">
        <f>INDEX('IGT Calculation_1stHalf'!J:J,MATCH($A:$A&amp;"-"&amp;$G:$G&amp;"-"&amp;$E:$E&amp;"-"&amp;$F:$F,'IGT Calculation_1stHalf'!A:A,0))</f>
        <v>0</v>
      </c>
      <c r="L228" s="31">
        <f>INDEX('IGT Calculation_1stHalf'!K:K,MATCH(A:A&amp;"-"&amp;G:G&amp;"-"&amp;E:E&amp;"-"&amp;F:F,'IGT Calculation_1stHalf'!A:A,0))</f>
        <v>0</v>
      </c>
      <c r="M228" s="31">
        <f>INDEX('IGT Calculation_2ndHalf'!N:N,MATCH($A:$A&amp;"-"&amp;$G:$G&amp;"-"&amp;$E:$E&amp;"-"&amp;$F:$F,'IGT Calculation_2ndHalf'!A:A,0))</f>
        <v>0</v>
      </c>
      <c r="N228" s="31">
        <f>INDEX('IGT Calculation_2ndHalf'!O:O,MATCH($A:$A&amp;"-"&amp;$G:$G&amp;"-"&amp;$E:$E&amp;"-"&amp;$F:$F,'IGT Calculation_2ndHalf'!A:A,0))</f>
        <v>0</v>
      </c>
      <c r="O228" s="31">
        <f t="shared" si="16"/>
        <v>0</v>
      </c>
      <c r="P228" s="31">
        <f t="shared" si="17"/>
        <v>0</v>
      </c>
    </row>
    <row r="229" spans="1:16" x14ac:dyDescent="0.25">
      <c r="A229" s="29">
        <v>34</v>
      </c>
      <c r="B229" t="s">
        <v>21</v>
      </c>
      <c r="C229" s="28">
        <v>0</v>
      </c>
      <c r="D229" t="s">
        <v>21</v>
      </c>
      <c r="E229" t="s">
        <v>45</v>
      </c>
      <c r="F229" t="s">
        <v>14</v>
      </c>
      <c r="G229" t="s">
        <v>121</v>
      </c>
      <c r="H229" s="30">
        <f>_xlfn.IFS(F229="STAR Kids",INDEX('ATLIS Percentages'!D:D,MATCH($G:$G&amp;" "&amp;$E:$E,'ATLIS Percentages'!$A:$A,0)),
F229="STAR+PLUS",INDEX('ATLIS Percentages'!E:E,MATCH($G:$G&amp;" "&amp;$E:$E,'ATLIS Percentages'!$A:$A,0)),
F229="STAR",INDEX('ATLIS Percentages'!F:F,MATCH($G:$G&amp;" "&amp;$E:$E,'ATLIS Percentages'!$A:$A,0)))</f>
        <v>0</v>
      </c>
      <c r="I229" s="31">
        <f t="shared" si="14"/>
        <v>0</v>
      </c>
      <c r="J229" s="31">
        <f t="shared" si="15"/>
        <v>0</v>
      </c>
      <c r="K229" s="31">
        <f>INDEX('IGT Calculation_1stHalf'!J:J,MATCH($A:$A&amp;"-"&amp;$G:$G&amp;"-"&amp;$E:$E&amp;"-"&amp;$F:$F,'IGT Calculation_1stHalf'!A:A,0))</f>
        <v>0</v>
      </c>
      <c r="L229" s="31">
        <f>INDEX('IGT Calculation_1stHalf'!K:K,MATCH(A:A&amp;"-"&amp;G:G&amp;"-"&amp;E:E&amp;"-"&amp;F:F,'IGT Calculation_1stHalf'!A:A,0))</f>
        <v>0</v>
      </c>
      <c r="M229" s="31">
        <f>INDEX('IGT Calculation_2ndHalf'!N:N,MATCH($A:$A&amp;"-"&amp;$G:$G&amp;"-"&amp;$E:$E&amp;"-"&amp;$F:$F,'IGT Calculation_2ndHalf'!A:A,0))</f>
        <v>0</v>
      </c>
      <c r="N229" s="31">
        <f>INDEX('IGT Calculation_2ndHalf'!O:O,MATCH($A:$A&amp;"-"&amp;$G:$G&amp;"-"&amp;$E:$E&amp;"-"&amp;$F:$F,'IGT Calculation_2ndHalf'!A:A,0))</f>
        <v>0</v>
      </c>
      <c r="O229" s="31">
        <f t="shared" si="16"/>
        <v>0</v>
      </c>
      <c r="P229" s="31">
        <f t="shared" si="17"/>
        <v>0</v>
      </c>
    </row>
    <row r="230" spans="1:16" x14ac:dyDescent="0.25">
      <c r="A230" s="29">
        <v>36</v>
      </c>
      <c r="B230" t="s">
        <v>8</v>
      </c>
      <c r="C230" s="28">
        <v>222923898.32465494</v>
      </c>
      <c r="D230" t="s">
        <v>8</v>
      </c>
      <c r="E230" t="s">
        <v>45</v>
      </c>
      <c r="F230" t="s">
        <v>10</v>
      </c>
      <c r="G230" t="s">
        <v>121</v>
      </c>
      <c r="H230" s="30">
        <f>_xlfn.IFS(F230="STAR Kids",INDEX('ATLIS Percentages'!D:D,MATCH($G:$G&amp;" "&amp;$E:$E,'ATLIS Percentages'!$A:$A,0)),
F230="STAR+PLUS",INDEX('ATLIS Percentages'!E:E,MATCH($G:$G&amp;" "&amp;$E:$E,'ATLIS Percentages'!$A:$A,0)),
F230="STAR",INDEX('ATLIS Percentages'!F:F,MATCH($G:$G&amp;" "&amp;$E:$E,'ATLIS Percentages'!$A:$A,0)))</f>
        <v>0</v>
      </c>
      <c r="I230" s="31">
        <f t="shared" si="14"/>
        <v>0</v>
      </c>
      <c r="J230" s="31">
        <f t="shared" si="15"/>
        <v>0</v>
      </c>
      <c r="K230" s="31">
        <f>INDEX('IGT Calculation_1stHalf'!J:J,MATCH($A:$A&amp;"-"&amp;$G:$G&amp;"-"&amp;$E:$E&amp;"-"&amp;$F:$F,'IGT Calculation_1stHalf'!A:A,0))</f>
        <v>0</v>
      </c>
      <c r="L230" s="31">
        <f>INDEX('IGT Calculation_1stHalf'!K:K,MATCH(A:A&amp;"-"&amp;G:G&amp;"-"&amp;E:E&amp;"-"&amp;F:F,'IGT Calculation_1stHalf'!A:A,0))</f>
        <v>0</v>
      </c>
      <c r="M230" s="31">
        <f>INDEX('IGT Calculation_2ndHalf'!N:N,MATCH($A:$A&amp;"-"&amp;$G:$G&amp;"-"&amp;$E:$E&amp;"-"&amp;$F:$F,'IGT Calculation_2ndHalf'!A:A,0))</f>
        <v>0</v>
      </c>
      <c r="N230" s="31">
        <f>INDEX('IGT Calculation_2ndHalf'!O:O,MATCH($A:$A&amp;"-"&amp;$G:$G&amp;"-"&amp;$E:$E&amp;"-"&amp;$F:$F,'IGT Calculation_2ndHalf'!A:A,0))</f>
        <v>0</v>
      </c>
      <c r="O230" s="31">
        <f t="shared" si="16"/>
        <v>0</v>
      </c>
      <c r="P230" s="31">
        <f t="shared" si="17"/>
        <v>0</v>
      </c>
    </row>
    <row r="231" spans="1:16" x14ac:dyDescent="0.25">
      <c r="A231" s="29">
        <v>37</v>
      </c>
      <c r="B231" t="s">
        <v>44</v>
      </c>
      <c r="C231" s="28">
        <v>311509970.0277406</v>
      </c>
      <c r="D231" t="s">
        <v>44</v>
      </c>
      <c r="E231" t="s">
        <v>45</v>
      </c>
      <c r="F231" t="s">
        <v>10</v>
      </c>
      <c r="G231" t="s">
        <v>121</v>
      </c>
      <c r="H231" s="30">
        <f>_xlfn.IFS(F231="STAR Kids",INDEX('ATLIS Percentages'!D:D,MATCH($G:$G&amp;" "&amp;$E:$E,'ATLIS Percentages'!$A:$A,0)),
F231="STAR+PLUS",INDEX('ATLIS Percentages'!E:E,MATCH($G:$G&amp;" "&amp;$E:$E,'ATLIS Percentages'!$A:$A,0)),
F231="STAR",INDEX('ATLIS Percentages'!F:F,MATCH($G:$G&amp;" "&amp;$E:$E,'ATLIS Percentages'!$A:$A,0)))</f>
        <v>0</v>
      </c>
      <c r="I231" s="31">
        <f t="shared" si="14"/>
        <v>0</v>
      </c>
      <c r="J231" s="31">
        <f t="shared" si="15"/>
        <v>0</v>
      </c>
      <c r="K231" s="31">
        <f>INDEX('IGT Calculation_1stHalf'!J:J,MATCH($A:$A&amp;"-"&amp;$G:$G&amp;"-"&amp;$E:$E&amp;"-"&amp;$F:$F,'IGT Calculation_1stHalf'!A:A,0))</f>
        <v>0</v>
      </c>
      <c r="L231" s="31">
        <f>INDEX('IGT Calculation_1stHalf'!K:K,MATCH(A:A&amp;"-"&amp;G:G&amp;"-"&amp;E:E&amp;"-"&amp;F:F,'IGT Calculation_1stHalf'!A:A,0))</f>
        <v>0</v>
      </c>
      <c r="M231" s="31">
        <f>INDEX('IGT Calculation_2ndHalf'!N:N,MATCH($A:$A&amp;"-"&amp;$G:$G&amp;"-"&amp;$E:$E&amp;"-"&amp;$F:$F,'IGT Calculation_2ndHalf'!A:A,0))</f>
        <v>0</v>
      </c>
      <c r="N231" s="31">
        <f>INDEX('IGT Calculation_2ndHalf'!O:O,MATCH($A:$A&amp;"-"&amp;$G:$G&amp;"-"&amp;$E:$E&amp;"-"&amp;$F:$F,'IGT Calculation_2ndHalf'!A:A,0))</f>
        <v>0</v>
      </c>
      <c r="O231" s="31">
        <f t="shared" si="16"/>
        <v>0</v>
      </c>
      <c r="P231" s="31">
        <f t="shared" si="17"/>
        <v>0</v>
      </c>
    </row>
    <row r="232" spans="1:16" x14ac:dyDescent="0.25">
      <c r="A232" s="29">
        <v>40</v>
      </c>
      <c r="B232" t="s">
        <v>8</v>
      </c>
      <c r="C232" s="28">
        <v>634581244.18041945</v>
      </c>
      <c r="D232" t="s">
        <v>8</v>
      </c>
      <c r="E232" t="s">
        <v>22</v>
      </c>
      <c r="F232" t="s">
        <v>10</v>
      </c>
      <c r="G232" t="s">
        <v>121</v>
      </c>
      <c r="H232" s="30">
        <f>_xlfn.IFS(F232="STAR Kids",INDEX('ATLIS Percentages'!D:D,MATCH($G:$G&amp;" "&amp;$E:$E,'ATLIS Percentages'!$A:$A,0)),
F232="STAR+PLUS",INDEX('ATLIS Percentages'!E:E,MATCH($G:$G&amp;" "&amp;$E:$E,'ATLIS Percentages'!$A:$A,0)),
F232="STAR",INDEX('ATLIS Percentages'!F:F,MATCH($G:$G&amp;" "&amp;$E:$E,'ATLIS Percentages'!$A:$A,0)))</f>
        <v>0</v>
      </c>
      <c r="I232" s="31">
        <f t="shared" si="14"/>
        <v>0</v>
      </c>
      <c r="J232" s="31">
        <f t="shared" si="15"/>
        <v>0</v>
      </c>
      <c r="K232" s="31">
        <f>INDEX('IGT Calculation_1stHalf'!J:J,MATCH($A:$A&amp;"-"&amp;$G:$G&amp;"-"&amp;$E:$E&amp;"-"&amp;$F:$F,'IGT Calculation_1stHalf'!A:A,0))</f>
        <v>0</v>
      </c>
      <c r="L232" s="31">
        <f>INDEX('IGT Calculation_1stHalf'!K:K,MATCH(A:A&amp;"-"&amp;G:G&amp;"-"&amp;E:E&amp;"-"&amp;F:F,'IGT Calculation_1stHalf'!A:A,0))</f>
        <v>0</v>
      </c>
      <c r="M232" s="31">
        <f>INDEX('IGT Calculation_2ndHalf'!N:N,MATCH($A:$A&amp;"-"&amp;$G:$G&amp;"-"&amp;$E:$E&amp;"-"&amp;$F:$F,'IGT Calculation_2ndHalf'!A:A,0))</f>
        <v>0</v>
      </c>
      <c r="N232" s="31">
        <f>INDEX('IGT Calculation_2ndHalf'!O:O,MATCH($A:$A&amp;"-"&amp;$G:$G&amp;"-"&amp;$E:$E&amp;"-"&amp;$F:$F,'IGT Calculation_2ndHalf'!A:A,0))</f>
        <v>0</v>
      </c>
      <c r="O232" s="31">
        <f t="shared" si="16"/>
        <v>0</v>
      </c>
      <c r="P232" s="31">
        <f t="shared" si="17"/>
        <v>0</v>
      </c>
    </row>
    <row r="233" spans="1:16" x14ac:dyDescent="0.25">
      <c r="A233" s="29">
        <v>42</v>
      </c>
      <c r="B233" t="s">
        <v>61</v>
      </c>
      <c r="C233" s="28">
        <v>556219469.53399348</v>
      </c>
      <c r="D233" t="s">
        <v>61</v>
      </c>
      <c r="E233" t="s">
        <v>22</v>
      </c>
      <c r="F233" t="s">
        <v>10</v>
      </c>
      <c r="G233" t="s">
        <v>121</v>
      </c>
      <c r="H233" s="30">
        <f>_xlfn.IFS(F233="STAR Kids",INDEX('ATLIS Percentages'!D:D,MATCH($G:$G&amp;" "&amp;$E:$E,'ATLIS Percentages'!$A:$A,0)),
F233="STAR+PLUS",INDEX('ATLIS Percentages'!E:E,MATCH($G:$G&amp;" "&amp;$E:$E,'ATLIS Percentages'!$A:$A,0)),
F233="STAR",INDEX('ATLIS Percentages'!F:F,MATCH($G:$G&amp;" "&amp;$E:$E,'ATLIS Percentages'!$A:$A,0)))</f>
        <v>0</v>
      </c>
      <c r="I233" s="31">
        <f t="shared" si="14"/>
        <v>0</v>
      </c>
      <c r="J233" s="31">
        <f t="shared" si="15"/>
        <v>0</v>
      </c>
      <c r="K233" s="31">
        <f>INDEX('IGT Calculation_1stHalf'!J:J,MATCH($A:$A&amp;"-"&amp;$G:$G&amp;"-"&amp;$E:$E&amp;"-"&amp;$F:$F,'IGT Calculation_1stHalf'!A:A,0))</f>
        <v>0</v>
      </c>
      <c r="L233" s="31">
        <f>INDEX('IGT Calculation_1stHalf'!K:K,MATCH(A:A&amp;"-"&amp;G:G&amp;"-"&amp;E:E&amp;"-"&amp;F:F,'IGT Calculation_1stHalf'!A:A,0))</f>
        <v>0</v>
      </c>
      <c r="M233" s="31">
        <f>INDEX('IGT Calculation_2ndHalf'!N:N,MATCH($A:$A&amp;"-"&amp;$G:$G&amp;"-"&amp;$E:$E&amp;"-"&amp;$F:$F,'IGT Calculation_2ndHalf'!A:A,0))</f>
        <v>0</v>
      </c>
      <c r="N233" s="31">
        <f>INDEX('IGT Calculation_2ndHalf'!O:O,MATCH($A:$A&amp;"-"&amp;$G:$G&amp;"-"&amp;$E:$E&amp;"-"&amp;$F:$F,'IGT Calculation_2ndHalf'!A:A,0))</f>
        <v>0</v>
      </c>
      <c r="O233" s="31">
        <f t="shared" si="16"/>
        <v>0</v>
      </c>
      <c r="P233" s="31">
        <f t="shared" si="17"/>
        <v>0</v>
      </c>
    </row>
    <row r="234" spans="1:16" x14ac:dyDescent="0.25">
      <c r="A234" s="29">
        <v>43</v>
      </c>
      <c r="B234" t="s">
        <v>23</v>
      </c>
      <c r="C234" s="28">
        <v>140966812.74667504</v>
      </c>
      <c r="D234" t="s">
        <v>23</v>
      </c>
      <c r="E234" t="s">
        <v>22</v>
      </c>
      <c r="F234" t="s">
        <v>10</v>
      </c>
      <c r="G234" t="s">
        <v>121</v>
      </c>
      <c r="H234" s="30">
        <f>_xlfn.IFS(F234="STAR Kids",INDEX('ATLIS Percentages'!D:D,MATCH($G:$G&amp;" "&amp;$E:$E,'ATLIS Percentages'!$A:$A,0)),
F234="STAR+PLUS",INDEX('ATLIS Percentages'!E:E,MATCH($G:$G&amp;" "&amp;$E:$E,'ATLIS Percentages'!$A:$A,0)),
F234="STAR",INDEX('ATLIS Percentages'!F:F,MATCH($G:$G&amp;" "&amp;$E:$E,'ATLIS Percentages'!$A:$A,0)))</f>
        <v>0</v>
      </c>
      <c r="I234" s="31">
        <f t="shared" si="14"/>
        <v>0</v>
      </c>
      <c r="J234" s="31">
        <f t="shared" si="15"/>
        <v>0</v>
      </c>
      <c r="K234" s="31">
        <f>INDEX('IGT Calculation_1stHalf'!J:J,MATCH($A:$A&amp;"-"&amp;$G:$G&amp;"-"&amp;$E:$E&amp;"-"&amp;$F:$F,'IGT Calculation_1stHalf'!A:A,0))</f>
        <v>0</v>
      </c>
      <c r="L234" s="31">
        <f>INDEX('IGT Calculation_1stHalf'!K:K,MATCH(A:A&amp;"-"&amp;G:G&amp;"-"&amp;E:E&amp;"-"&amp;F:F,'IGT Calculation_1stHalf'!A:A,0))</f>
        <v>0</v>
      </c>
      <c r="M234" s="31">
        <f>INDEX('IGT Calculation_2ndHalf'!N:N,MATCH($A:$A&amp;"-"&amp;$G:$G&amp;"-"&amp;$E:$E&amp;"-"&amp;$F:$F,'IGT Calculation_2ndHalf'!A:A,0))</f>
        <v>0</v>
      </c>
      <c r="N234" s="31">
        <f>INDEX('IGT Calculation_2ndHalf'!O:O,MATCH($A:$A&amp;"-"&amp;$G:$G&amp;"-"&amp;$E:$E&amp;"-"&amp;$F:$F,'IGT Calculation_2ndHalf'!A:A,0))</f>
        <v>0</v>
      </c>
      <c r="O234" s="31">
        <f t="shared" si="16"/>
        <v>0</v>
      </c>
      <c r="P234" s="31">
        <f t="shared" si="17"/>
        <v>0</v>
      </c>
    </row>
    <row r="235" spans="1:16" x14ac:dyDescent="0.25">
      <c r="A235" s="29">
        <v>44</v>
      </c>
      <c r="B235" t="s">
        <v>21</v>
      </c>
      <c r="C235" s="28">
        <v>40242704.873281099</v>
      </c>
      <c r="D235" t="s">
        <v>21</v>
      </c>
      <c r="E235" t="s">
        <v>150</v>
      </c>
      <c r="F235" t="s">
        <v>10</v>
      </c>
      <c r="G235" t="s">
        <v>121</v>
      </c>
      <c r="H235" s="30">
        <f>_xlfn.IFS(F235="STAR Kids",INDEX('ATLIS Percentages'!D:D,MATCH($G:$G&amp;" "&amp;$E:$E,'ATLIS Percentages'!$A:$A,0)),
F235="STAR+PLUS",INDEX('ATLIS Percentages'!E:E,MATCH($G:$G&amp;" "&amp;$E:$E,'ATLIS Percentages'!$A:$A,0)),
F235="STAR",INDEX('ATLIS Percentages'!F:F,MATCH($G:$G&amp;" "&amp;$E:$E,'ATLIS Percentages'!$A:$A,0)))</f>
        <v>0</v>
      </c>
      <c r="I235" s="31">
        <f t="shared" si="14"/>
        <v>0</v>
      </c>
      <c r="J235" s="31">
        <f t="shared" si="15"/>
        <v>0</v>
      </c>
      <c r="K235" s="31">
        <f>INDEX('IGT Calculation_1stHalf'!J:J,MATCH($A:$A&amp;"-"&amp;$G:$G&amp;"-"&amp;$E:$E&amp;"-"&amp;$F:$F,'IGT Calculation_1stHalf'!A:A,0))</f>
        <v>0</v>
      </c>
      <c r="L235" s="31">
        <f>INDEX('IGT Calculation_1stHalf'!K:K,MATCH(A:A&amp;"-"&amp;G:G&amp;"-"&amp;E:E&amp;"-"&amp;F:F,'IGT Calculation_1stHalf'!A:A,0))</f>
        <v>0</v>
      </c>
      <c r="M235" s="31">
        <f>INDEX('IGT Calculation_2ndHalf'!N:N,MATCH($A:$A&amp;"-"&amp;$G:$G&amp;"-"&amp;$E:$E&amp;"-"&amp;$F:$F,'IGT Calculation_2ndHalf'!A:A,0))</f>
        <v>0</v>
      </c>
      <c r="N235" s="31">
        <f>INDEX('IGT Calculation_2ndHalf'!O:O,MATCH($A:$A&amp;"-"&amp;$G:$G&amp;"-"&amp;$E:$E&amp;"-"&amp;$F:$F,'IGT Calculation_2ndHalf'!A:A,0))</f>
        <v>0</v>
      </c>
      <c r="O235" s="31">
        <f t="shared" si="16"/>
        <v>0</v>
      </c>
      <c r="P235" s="31">
        <f t="shared" si="17"/>
        <v>0</v>
      </c>
    </row>
    <row r="236" spans="1:16" x14ac:dyDescent="0.25">
      <c r="A236" s="29">
        <v>45</v>
      </c>
      <c r="B236" t="s">
        <v>21</v>
      </c>
      <c r="C236" s="28">
        <v>0</v>
      </c>
      <c r="D236" t="s">
        <v>21</v>
      </c>
      <c r="E236" t="s">
        <v>22</v>
      </c>
      <c r="F236" t="s">
        <v>14</v>
      </c>
      <c r="G236" t="s">
        <v>121</v>
      </c>
      <c r="H236" s="30">
        <f>_xlfn.IFS(F236="STAR Kids",INDEX('ATLIS Percentages'!D:D,MATCH($G:$G&amp;" "&amp;$E:$E,'ATLIS Percentages'!$A:$A,0)),
F236="STAR+PLUS",INDEX('ATLIS Percentages'!E:E,MATCH($G:$G&amp;" "&amp;$E:$E,'ATLIS Percentages'!$A:$A,0)),
F236="STAR",INDEX('ATLIS Percentages'!F:F,MATCH($G:$G&amp;" "&amp;$E:$E,'ATLIS Percentages'!$A:$A,0)))</f>
        <v>7.7309242762675222E-4</v>
      </c>
      <c r="I236" s="31">
        <f t="shared" si="14"/>
        <v>0</v>
      </c>
      <c r="J236" s="31">
        <f t="shared" si="15"/>
        <v>0</v>
      </c>
      <c r="K236" s="31">
        <f>INDEX('IGT Calculation_1stHalf'!J:J,MATCH($A:$A&amp;"-"&amp;$G:$G&amp;"-"&amp;$E:$E&amp;"-"&amp;$F:$F,'IGT Calculation_1stHalf'!A:A,0))</f>
        <v>0</v>
      </c>
      <c r="L236" s="31">
        <f>INDEX('IGT Calculation_1stHalf'!K:K,MATCH(A:A&amp;"-"&amp;G:G&amp;"-"&amp;E:E&amp;"-"&amp;F:F,'IGT Calculation_1stHalf'!A:A,0))</f>
        <v>0</v>
      </c>
      <c r="M236" s="31">
        <f>INDEX('IGT Calculation_2ndHalf'!N:N,MATCH($A:$A&amp;"-"&amp;$G:$G&amp;"-"&amp;$E:$E&amp;"-"&amp;$F:$F,'IGT Calculation_2ndHalf'!A:A,0))</f>
        <v>0</v>
      </c>
      <c r="N236" s="31">
        <f>INDEX('IGT Calculation_2ndHalf'!O:O,MATCH($A:$A&amp;"-"&amp;$G:$G&amp;"-"&amp;$E:$E&amp;"-"&amp;$F:$F,'IGT Calculation_2ndHalf'!A:A,0))</f>
        <v>0</v>
      </c>
      <c r="O236" s="31">
        <f t="shared" si="16"/>
        <v>0</v>
      </c>
      <c r="P236" s="31">
        <f t="shared" si="17"/>
        <v>0</v>
      </c>
    </row>
    <row r="237" spans="1:16" x14ac:dyDescent="0.25">
      <c r="A237" s="29">
        <v>46</v>
      </c>
      <c r="B237" t="s">
        <v>28</v>
      </c>
      <c r="C237" s="28">
        <v>502774031.42762399</v>
      </c>
      <c r="D237" t="s">
        <v>28</v>
      </c>
      <c r="E237" t="s">
        <v>150</v>
      </c>
      <c r="F237" t="s">
        <v>14</v>
      </c>
      <c r="G237" t="s">
        <v>121</v>
      </c>
      <c r="H237" s="30">
        <f>_xlfn.IFS(F237="STAR Kids",INDEX('ATLIS Percentages'!D:D,MATCH($G:$G&amp;" "&amp;$E:$E,'ATLIS Percentages'!$A:$A,0)),
F237="STAR+PLUS",INDEX('ATLIS Percentages'!E:E,MATCH($G:$G&amp;" "&amp;$E:$E,'ATLIS Percentages'!$A:$A,0)),
F237="STAR",INDEX('ATLIS Percentages'!F:F,MATCH($G:$G&amp;" "&amp;$E:$E,'ATLIS Percentages'!$A:$A,0)))</f>
        <v>7.7309242762675222E-4</v>
      </c>
      <c r="I237" s="31">
        <f t="shared" si="14"/>
        <v>388690.8</v>
      </c>
      <c r="J237" s="31">
        <f t="shared" si="15"/>
        <v>167872.45</v>
      </c>
      <c r="K237" s="31">
        <f>INDEX('IGT Calculation_1stHalf'!J:J,MATCH($A:$A&amp;"-"&amp;$G:$G&amp;"-"&amp;$E:$E&amp;"-"&amp;$F:$F,'IGT Calculation_1stHalf'!A:A,0))</f>
        <v>144798.26</v>
      </c>
      <c r="L237" s="31">
        <f>INDEX('IGT Calculation_1stHalf'!K:K,MATCH(A:A&amp;"-"&amp;G:G&amp;"-"&amp;E:E&amp;"-"&amp;F:F,'IGT Calculation_1stHalf'!A:A,0))</f>
        <v>62537.21</v>
      </c>
      <c r="M237" s="31">
        <f>INDEX('IGT Calculation_2ndHalf'!N:N,MATCH($A:$A&amp;"-"&amp;$G:$G&amp;"-"&amp;$E:$E&amp;"-"&amp;$F:$F,'IGT Calculation_2ndHalf'!A:A,0))</f>
        <v>154863.41</v>
      </c>
      <c r="N237" s="31">
        <f>INDEX('IGT Calculation_2ndHalf'!O:O,MATCH($A:$A&amp;"-"&amp;$G:$G&amp;"-"&amp;$E:$E&amp;"-"&amp;$F:$F,'IGT Calculation_2ndHalf'!A:A,0))</f>
        <v>66884.27</v>
      </c>
      <c r="O237" s="31">
        <f t="shared" si="16"/>
        <v>89029.13</v>
      </c>
      <c r="P237" s="31">
        <f t="shared" si="17"/>
        <v>38450.97</v>
      </c>
    </row>
    <row r="238" spans="1:16" x14ac:dyDescent="0.25">
      <c r="A238" s="29">
        <v>47</v>
      </c>
      <c r="B238" t="s">
        <v>8</v>
      </c>
      <c r="C238" s="28">
        <v>0</v>
      </c>
      <c r="D238" t="s">
        <v>8</v>
      </c>
      <c r="E238" t="s">
        <v>22</v>
      </c>
      <c r="F238" t="s">
        <v>14</v>
      </c>
      <c r="G238" t="s">
        <v>121</v>
      </c>
      <c r="H238" s="30">
        <f>_xlfn.IFS(F238="STAR Kids",INDEX('ATLIS Percentages'!D:D,MATCH($G:$G&amp;" "&amp;$E:$E,'ATLIS Percentages'!$A:$A,0)),
F238="STAR+PLUS",INDEX('ATLIS Percentages'!E:E,MATCH($G:$G&amp;" "&amp;$E:$E,'ATLIS Percentages'!$A:$A,0)),
F238="STAR",INDEX('ATLIS Percentages'!F:F,MATCH($G:$G&amp;" "&amp;$E:$E,'ATLIS Percentages'!$A:$A,0)))</f>
        <v>7.7309242762675222E-4</v>
      </c>
      <c r="I238" s="31">
        <f t="shared" si="14"/>
        <v>0</v>
      </c>
      <c r="J238" s="31">
        <f t="shared" si="15"/>
        <v>0</v>
      </c>
      <c r="K238" s="31">
        <f>INDEX('IGT Calculation_1stHalf'!J:J,MATCH($A:$A&amp;"-"&amp;$G:$G&amp;"-"&amp;$E:$E&amp;"-"&amp;$F:$F,'IGT Calculation_1stHalf'!A:A,0))</f>
        <v>0</v>
      </c>
      <c r="L238" s="31">
        <f>INDEX('IGT Calculation_1stHalf'!K:K,MATCH(A:A&amp;"-"&amp;G:G&amp;"-"&amp;E:E&amp;"-"&amp;F:F,'IGT Calculation_1stHalf'!A:A,0))</f>
        <v>0</v>
      </c>
      <c r="M238" s="31">
        <f>INDEX('IGT Calculation_2ndHalf'!N:N,MATCH($A:$A&amp;"-"&amp;$G:$G&amp;"-"&amp;$E:$E&amp;"-"&amp;$F:$F,'IGT Calculation_2ndHalf'!A:A,0))</f>
        <v>0</v>
      </c>
      <c r="N238" s="31">
        <f>INDEX('IGT Calculation_2ndHalf'!O:O,MATCH($A:$A&amp;"-"&amp;$G:$G&amp;"-"&amp;$E:$E&amp;"-"&amp;$F:$F,'IGT Calculation_2ndHalf'!A:A,0))</f>
        <v>0</v>
      </c>
      <c r="O238" s="31">
        <f t="shared" si="16"/>
        <v>0</v>
      </c>
      <c r="P238" s="31">
        <f t="shared" si="17"/>
        <v>0</v>
      </c>
    </row>
    <row r="239" spans="1:16" x14ac:dyDescent="0.25">
      <c r="A239" s="29">
        <v>50</v>
      </c>
      <c r="B239" t="s">
        <v>32</v>
      </c>
      <c r="C239" s="28">
        <v>179670336.78196171</v>
      </c>
      <c r="D239" t="s">
        <v>32</v>
      </c>
      <c r="E239" t="s">
        <v>58</v>
      </c>
      <c r="F239" t="s">
        <v>10</v>
      </c>
      <c r="G239" t="s">
        <v>121</v>
      </c>
      <c r="H239" s="30">
        <f>_xlfn.IFS(F239="STAR Kids",INDEX('ATLIS Percentages'!D:D,MATCH($G:$G&amp;" "&amp;$E:$E,'ATLIS Percentages'!$A:$A,0)),
F239="STAR+PLUS",INDEX('ATLIS Percentages'!E:E,MATCH($G:$G&amp;" "&amp;$E:$E,'ATLIS Percentages'!$A:$A,0)),
F239="STAR",INDEX('ATLIS Percentages'!F:F,MATCH($G:$G&amp;" "&amp;$E:$E,'ATLIS Percentages'!$A:$A,0)))</f>
        <v>0</v>
      </c>
      <c r="I239" s="31">
        <f t="shared" si="14"/>
        <v>0</v>
      </c>
      <c r="J239" s="31">
        <f t="shared" si="15"/>
        <v>0</v>
      </c>
      <c r="K239" s="31">
        <f>INDEX('IGT Calculation_1stHalf'!J:J,MATCH($A:$A&amp;"-"&amp;$G:$G&amp;"-"&amp;$E:$E&amp;"-"&amp;$F:$F,'IGT Calculation_1stHalf'!A:A,0))</f>
        <v>0</v>
      </c>
      <c r="L239" s="31">
        <f>INDEX('IGT Calculation_1stHalf'!K:K,MATCH(A:A&amp;"-"&amp;G:G&amp;"-"&amp;E:E&amp;"-"&amp;F:F,'IGT Calculation_1stHalf'!A:A,0))</f>
        <v>0</v>
      </c>
      <c r="M239" s="31">
        <f>INDEX('IGT Calculation_2ndHalf'!N:N,MATCH($A:$A&amp;"-"&amp;$G:$G&amp;"-"&amp;$E:$E&amp;"-"&amp;$F:$F,'IGT Calculation_2ndHalf'!A:A,0))</f>
        <v>0</v>
      </c>
      <c r="N239" s="31">
        <f>INDEX('IGT Calculation_2ndHalf'!O:O,MATCH($A:$A&amp;"-"&amp;$G:$G&amp;"-"&amp;$E:$E&amp;"-"&amp;$F:$F,'IGT Calculation_2ndHalf'!A:A,0))</f>
        <v>0</v>
      </c>
      <c r="O239" s="31">
        <f t="shared" si="16"/>
        <v>0</v>
      </c>
      <c r="P239" s="31">
        <f t="shared" si="17"/>
        <v>0</v>
      </c>
    </row>
    <row r="240" spans="1:16" x14ac:dyDescent="0.25">
      <c r="A240" s="29">
        <v>52</v>
      </c>
      <c r="B240" t="s">
        <v>8</v>
      </c>
      <c r="C240" s="28">
        <v>163372359.40405175</v>
      </c>
      <c r="D240" t="s">
        <v>8</v>
      </c>
      <c r="E240" t="s">
        <v>58</v>
      </c>
      <c r="F240" t="s">
        <v>10</v>
      </c>
      <c r="G240" t="s">
        <v>121</v>
      </c>
      <c r="H240" s="30">
        <f>_xlfn.IFS(F240="STAR Kids",INDEX('ATLIS Percentages'!D:D,MATCH($G:$G&amp;" "&amp;$E:$E,'ATLIS Percentages'!$A:$A,0)),
F240="STAR+PLUS",INDEX('ATLIS Percentages'!E:E,MATCH($G:$G&amp;" "&amp;$E:$E,'ATLIS Percentages'!$A:$A,0)),
F240="STAR",INDEX('ATLIS Percentages'!F:F,MATCH($G:$G&amp;" "&amp;$E:$E,'ATLIS Percentages'!$A:$A,0)))</f>
        <v>0</v>
      </c>
      <c r="I240" s="31">
        <f t="shared" si="14"/>
        <v>0</v>
      </c>
      <c r="J240" s="31">
        <f t="shared" si="15"/>
        <v>0</v>
      </c>
      <c r="K240" s="31">
        <f>INDEX('IGT Calculation_1stHalf'!J:J,MATCH($A:$A&amp;"-"&amp;$G:$G&amp;"-"&amp;$E:$E&amp;"-"&amp;$F:$F,'IGT Calculation_1stHalf'!A:A,0))</f>
        <v>0</v>
      </c>
      <c r="L240" s="31">
        <f>INDEX('IGT Calculation_1stHalf'!K:K,MATCH(A:A&amp;"-"&amp;G:G&amp;"-"&amp;E:E&amp;"-"&amp;F:F,'IGT Calculation_1stHalf'!A:A,0))</f>
        <v>0</v>
      </c>
      <c r="M240" s="31">
        <f>INDEX('IGT Calculation_2ndHalf'!N:N,MATCH($A:$A&amp;"-"&amp;$G:$G&amp;"-"&amp;$E:$E&amp;"-"&amp;$F:$F,'IGT Calculation_2ndHalf'!A:A,0))</f>
        <v>0</v>
      </c>
      <c r="N240" s="31">
        <f>INDEX('IGT Calculation_2ndHalf'!O:O,MATCH($A:$A&amp;"-"&amp;$G:$G&amp;"-"&amp;$E:$E&amp;"-"&amp;$F:$F,'IGT Calculation_2ndHalf'!A:A,0))</f>
        <v>0</v>
      </c>
      <c r="O240" s="31">
        <f t="shared" si="16"/>
        <v>0</v>
      </c>
      <c r="P240" s="31">
        <f t="shared" si="17"/>
        <v>0</v>
      </c>
    </row>
    <row r="241" spans="1:16" x14ac:dyDescent="0.25">
      <c r="A241" s="29">
        <v>53</v>
      </c>
      <c r="B241" t="s">
        <v>21</v>
      </c>
      <c r="C241" s="28">
        <v>39755793.701611347</v>
      </c>
      <c r="D241" t="s">
        <v>21</v>
      </c>
      <c r="E241" t="s">
        <v>147</v>
      </c>
      <c r="F241" t="s">
        <v>10</v>
      </c>
      <c r="G241" t="s">
        <v>121</v>
      </c>
      <c r="H241" s="30">
        <f>_xlfn.IFS(F241="STAR Kids",INDEX('ATLIS Percentages'!D:D,MATCH($G:$G&amp;" "&amp;$E:$E,'ATLIS Percentages'!$A:$A,0)),
F241="STAR+PLUS",INDEX('ATLIS Percentages'!E:E,MATCH($G:$G&amp;" "&amp;$E:$E,'ATLIS Percentages'!$A:$A,0)),
F241="STAR",INDEX('ATLIS Percentages'!F:F,MATCH($G:$G&amp;" "&amp;$E:$E,'ATLIS Percentages'!$A:$A,0)))</f>
        <v>0</v>
      </c>
      <c r="I241" s="31">
        <f t="shared" si="14"/>
        <v>0</v>
      </c>
      <c r="J241" s="31">
        <f t="shared" si="15"/>
        <v>0</v>
      </c>
      <c r="K241" s="31">
        <f>INDEX('IGT Calculation_1stHalf'!J:J,MATCH($A:$A&amp;"-"&amp;$G:$G&amp;"-"&amp;$E:$E&amp;"-"&amp;$F:$F,'IGT Calculation_1stHalf'!A:A,0))</f>
        <v>0</v>
      </c>
      <c r="L241" s="31">
        <f>INDEX('IGT Calculation_1stHalf'!K:K,MATCH(A:A&amp;"-"&amp;G:G&amp;"-"&amp;E:E&amp;"-"&amp;F:F,'IGT Calculation_1stHalf'!A:A,0))</f>
        <v>0</v>
      </c>
      <c r="M241" s="31">
        <f>INDEX('IGT Calculation_2ndHalf'!N:N,MATCH($A:$A&amp;"-"&amp;$G:$G&amp;"-"&amp;$E:$E&amp;"-"&amp;$F:$F,'IGT Calculation_2ndHalf'!A:A,0))</f>
        <v>0</v>
      </c>
      <c r="N241" s="31">
        <f>INDEX('IGT Calculation_2ndHalf'!O:O,MATCH($A:$A&amp;"-"&amp;$G:$G&amp;"-"&amp;$E:$E&amp;"-"&amp;$F:$F,'IGT Calculation_2ndHalf'!A:A,0))</f>
        <v>0</v>
      </c>
      <c r="O241" s="31">
        <f t="shared" si="16"/>
        <v>0</v>
      </c>
      <c r="P241" s="31">
        <f t="shared" si="17"/>
        <v>0</v>
      </c>
    </row>
    <row r="242" spans="1:16" x14ac:dyDescent="0.25">
      <c r="A242" s="29">
        <v>63</v>
      </c>
      <c r="B242" t="s">
        <v>21</v>
      </c>
      <c r="C242" s="28">
        <v>526986029.69148099</v>
      </c>
      <c r="D242" t="s">
        <v>21</v>
      </c>
      <c r="E242" t="s">
        <v>39</v>
      </c>
      <c r="F242" t="s">
        <v>10</v>
      </c>
      <c r="G242" t="s">
        <v>121</v>
      </c>
      <c r="H242" s="30">
        <f>_xlfn.IFS(F242="STAR Kids",INDEX('ATLIS Percentages'!D:D,MATCH($G:$G&amp;" "&amp;$E:$E,'ATLIS Percentages'!$A:$A,0)),
F242="STAR+PLUS",INDEX('ATLIS Percentages'!E:E,MATCH($G:$G&amp;" "&amp;$E:$E,'ATLIS Percentages'!$A:$A,0)),
F242="STAR",INDEX('ATLIS Percentages'!F:F,MATCH($G:$G&amp;" "&amp;$E:$E,'ATLIS Percentages'!$A:$A,0)))</f>
        <v>0</v>
      </c>
      <c r="I242" s="31">
        <f t="shared" si="14"/>
        <v>0</v>
      </c>
      <c r="J242" s="31">
        <f t="shared" si="15"/>
        <v>0</v>
      </c>
      <c r="K242" s="31">
        <f>INDEX('IGT Calculation_1stHalf'!J:J,MATCH($A:$A&amp;"-"&amp;$G:$G&amp;"-"&amp;$E:$E&amp;"-"&amp;$F:$F,'IGT Calculation_1stHalf'!A:A,0))</f>
        <v>0</v>
      </c>
      <c r="L242" s="31">
        <f>INDEX('IGT Calculation_1stHalf'!K:K,MATCH(A:A&amp;"-"&amp;G:G&amp;"-"&amp;E:E&amp;"-"&amp;F:F,'IGT Calculation_1stHalf'!A:A,0))</f>
        <v>0</v>
      </c>
      <c r="M242" s="31">
        <f>INDEX('IGT Calculation_2ndHalf'!N:N,MATCH($A:$A&amp;"-"&amp;$G:$G&amp;"-"&amp;$E:$E&amp;"-"&amp;$F:$F,'IGT Calculation_2ndHalf'!A:A,0))</f>
        <v>0</v>
      </c>
      <c r="N242" s="31">
        <f>INDEX('IGT Calculation_2ndHalf'!O:O,MATCH($A:$A&amp;"-"&amp;$G:$G&amp;"-"&amp;$E:$E&amp;"-"&amp;$F:$F,'IGT Calculation_2ndHalf'!A:A,0))</f>
        <v>0</v>
      </c>
      <c r="O242" s="31">
        <f t="shared" si="16"/>
        <v>0</v>
      </c>
      <c r="P242" s="31">
        <f t="shared" si="17"/>
        <v>0</v>
      </c>
    </row>
    <row r="243" spans="1:16" x14ac:dyDescent="0.25">
      <c r="A243" s="29">
        <v>66</v>
      </c>
      <c r="B243" t="s">
        <v>46</v>
      </c>
      <c r="C243" s="28">
        <v>629414086.79214287</v>
      </c>
      <c r="D243" t="s">
        <v>46</v>
      </c>
      <c r="E243" t="s">
        <v>39</v>
      </c>
      <c r="F243" t="s">
        <v>10</v>
      </c>
      <c r="G243" t="s">
        <v>121</v>
      </c>
      <c r="H243" s="30">
        <f>_xlfn.IFS(F243="STAR Kids",INDEX('ATLIS Percentages'!D:D,MATCH($G:$G&amp;" "&amp;$E:$E,'ATLIS Percentages'!$A:$A,0)),
F243="STAR+PLUS",INDEX('ATLIS Percentages'!E:E,MATCH($G:$G&amp;" "&amp;$E:$E,'ATLIS Percentages'!$A:$A,0)),
F243="STAR",INDEX('ATLIS Percentages'!F:F,MATCH($G:$G&amp;" "&amp;$E:$E,'ATLIS Percentages'!$A:$A,0)))</f>
        <v>0</v>
      </c>
      <c r="I243" s="31">
        <f t="shared" si="14"/>
        <v>0</v>
      </c>
      <c r="J243" s="31">
        <f t="shared" si="15"/>
        <v>0</v>
      </c>
      <c r="K243" s="31">
        <f>INDEX('IGT Calculation_1stHalf'!J:J,MATCH($A:$A&amp;"-"&amp;$G:$G&amp;"-"&amp;$E:$E&amp;"-"&amp;$F:$F,'IGT Calculation_1stHalf'!A:A,0))</f>
        <v>0</v>
      </c>
      <c r="L243" s="31">
        <f>INDEX('IGT Calculation_1stHalf'!K:K,MATCH(A:A&amp;"-"&amp;G:G&amp;"-"&amp;E:E&amp;"-"&amp;F:F,'IGT Calculation_1stHalf'!A:A,0))</f>
        <v>0</v>
      </c>
      <c r="M243" s="31">
        <f>INDEX('IGT Calculation_2ndHalf'!N:N,MATCH($A:$A&amp;"-"&amp;$G:$G&amp;"-"&amp;$E:$E&amp;"-"&amp;$F:$F,'IGT Calculation_2ndHalf'!A:A,0))</f>
        <v>0</v>
      </c>
      <c r="N243" s="31">
        <f>INDEX('IGT Calculation_2ndHalf'!O:O,MATCH($A:$A&amp;"-"&amp;$G:$G&amp;"-"&amp;$E:$E&amp;"-"&amp;$F:$F,'IGT Calculation_2ndHalf'!A:A,0))</f>
        <v>0</v>
      </c>
      <c r="O243" s="31">
        <f t="shared" si="16"/>
        <v>0</v>
      </c>
      <c r="P243" s="31">
        <f t="shared" si="17"/>
        <v>0</v>
      </c>
    </row>
    <row r="244" spans="1:16" x14ac:dyDescent="0.25">
      <c r="A244" s="29">
        <v>67</v>
      </c>
      <c r="B244" t="s">
        <v>23</v>
      </c>
      <c r="C244" s="28">
        <v>514858146.58136016</v>
      </c>
      <c r="D244" t="s">
        <v>23</v>
      </c>
      <c r="E244" t="s">
        <v>39</v>
      </c>
      <c r="F244" t="s">
        <v>10</v>
      </c>
      <c r="G244" t="s">
        <v>121</v>
      </c>
      <c r="H244" s="30">
        <f>_xlfn.IFS(F244="STAR Kids",INDEX('ATLIS Percentages'!D:D,MATCH($G:$G&amp;" "&amp;$E:$E,'ATLIS Percentages'!$A:$A,0)),
F244="STAR+PLUS",INDEX('ATLIS Percentages'!E:E,MATCH($G:$G&amp;" "&amp;$E:$E,'ATLIS Percentages'!$A:$A,0)),
F244="STAR",INDEX('ATLIS Percentages'!F:F,MATCH($G:$G&amp;" "&amp;$E:$E,'ATLIS Percentages'!$A:$A,0)))</f>
        <v>0</v>
      </c>
      <c r="I244" s="31">
        <f t="shared" si="14"/>
        <v>0</v>
      </c>
      <c r="J244" s="31">
        <f t="shared" si="15"/>
        <v>0</v>
      </c>
      <c r="K244" s="31">
        <f>INDEX('IGT Calculation_1stHalf'!J:J,MATCH($A:$A&amp;"-"&amp;$G:$G&amp;"-"&amp;$E:$E&amp;"-"&amp;$F:$F,'IGT Calculation_1stHalf'!A:A,0))</f>
        <v>0</v>
      </c>
      <c r="L244" s="31">
        <f>INDEX('IGT Calculation_1stHalf'!K:K,MATCH(A:A&amp;"-"&amp;G:G&amp;"-"&amp;E:E&amp;"-"&amp;F:F,'IGT Calculation_1stHalf'!A:A,0))</f>
        <v>0</v>
      </c>
      <c r="M244" s="31">
        <f>INDEX('IGT Calculation_2ndHalf'!N:N,MATCH($A:$A&amp;"-"&amp;$G:$G&amp;"-"&amp;$E:$E&amp;"-"&amp;$F:$F,'IGT Calculation_2ndHalf'!A:A,0))</f>
        <v>0</v>
      </c>
      <c r="N244" s="31">
        <f>INDEX('IGT Calculation_2ndHalf'!O:O,MATCH($A:$A&amp;"-"&amp;$G:$G&amp;"-"&amp;$E:$E&amp;"-"&amp;$F:$F,'IGT Calculation_2ndHalf'!A:A,0))</f>
        <v>0</v>
      </c>
      <c r="O244" s="31">
        <f t="shared" si="16"/>
        <v>0</v>
      </c>
      <c r="P244" s="31">
        <f t="shared" si="17"/>
        <v>0</v>
      </c>
    </row>
    <row r="245" spans="1:16" x14ac:dyDescent="0.25">
      <c r="A245" s="29">
        <v>69</v>
      </c>
      <c r="B245" t="s">
        <v>21</v>
      </c>
      <c r="C245" s="28">
        <v>0</v>
      </c>
      <c r="D245" t="s">
        <v>21</v>
      </c>
      <c r="E245" t="s">
        <v>39</v>
      </c>
      <c r="F245" t="s">
        <v>14</v>
      </c>
      <c r="G245" t="s">
        <v>121</v>
      </c>
      <c r="H245" s="30">
        <f>_xlfn.IFS(F245="STAR Kids",INDEX('ATLIS Percentages'!D:D,MATCH($G:$G&amp;" "&amp;$E:$E,'ATLIS Percentages'!$A:$A,0)),
F245="STAR+PLUS",INDEX('ATLIS Percentages'!E:E,MATCH($G:$G&amp;" "&amp;$E:$E,'ATLIS Percentages'!$A:$A,0)),
F245="STAR",INDEX('ATLIS Percentages'!F:F,MATCH($G:$G&amp;" "&amp;$E:$E,'ATLIS Percentages'!$A:$A,0)))</f>
        <v>4.3324881210025766E-4</v>
      </c>
      <c r="I245" s="31">
        <f t="shared" si="14"/>
        <v>0</v>
      </c>
      <c r="J245" s="31">
        <f t="shared" si="15"/>
        <v>0</v>
      </c>
      <c r="K245" s="31">
        <f>INDEX('IGT Calculation_1stHalf'!J:J,MATCH($A:$A&amp;"-"&amp;$G:$G&amp;"-"&amp;$E:$E&amp;"-"&amp;$F:$F,'IGT Calculation_1stHalf'!A:A,0))</f>
        <v>0</v>
      </c>
      <c r="L245" s="31">
        <f>INDEX('IGT Calculation_1stHalf'!K:K,MATCH(A:A&amp;"-"&amp;G:G&amp;"-"&amp;E:E&amp;"-"&amp;F:F,'IGT Calculation_1stHalf'!A:A,0))</f>
        <v>0</v>
      </c>
      <c r="M245" s="31">
        <f>INDEX('IGT Calculation_2ndHalf'!N:N,MATCH($A:$A&amp;"-"&amp;$G:$G&amp;"-"&amp;$E:$E&amp;"-"&amp;$F:$F,'IGT Calculation_2ndHalf'!A:A,0))</f>
        <v>0</v>
      </c>
      <c r="N245" s="31">
        <f>INDEX('IGT Calculation_2ndHalf'!O:O,MATCH($A:$A&amp;"-"&amp;$G:$G&amp;"-"&amp;$E:$E&amp;"-"&amp;$F:$F,'IGT Calculation_2ndHalf'!A:A,0))</f>
        <v>0</v>
      </c>
      <c r="O245" s="31">
        <f t="shared" si="16"/>
        <v>0</v>
      </c>
      <c r="P245" s="31">
        <f t="shared" si="17"/>
        <v>0</v>
      </c>
    </row>
    <row r="246" spans="1:16" x14ac:dyDescent="0.25">
      <c r="A246" s="29">
        <v>71</v>
      </c>
      <c r="B246" t="s">
        <v>21</v>
      </c>
      <c r="C246" s="28">
        <v>306155258.97092205</v>
      </c>
      <c r="D246" t="s">
        <v>21</v>
      </c>
      <c r="E246" t="s">
        <v>13</v>
      </c>
      <c r="F246" t="s">
        <v>10</v>
      </c>
      <c r="G246" t="s">
        <v>121</v>
      </c>
      <c r="H246" s="30">
        <f>_xlfn.IFS(F246="STAR Kids",INDEX('ATLIS Percentages'!D:D,MATCH($G:$G&amp;" "&amp;$E:$E,'ATLIS Percentages'!$A:$A,0)),
F246="STAR+PLUS",INDEX('ATLIS Percentages'!E:E,MATCH($G:$G&amp;" "&amp;$E:$E,'ATLIS Percentages'!$A:$A,0)),
F246="STAR",INDEX('ATLIS Percentages'!F:F,MATCH($G:$G&amp;" "&amp;$E:$E,'ATLIS Percentages'!$A:$A,0)))</f>
        <v>0</v>
      </c>
      <c r="I246" s="31">
        <f t="shared" si="14"/>
        <v>0</v>
      </c>
      <c r="J246" s="31">
        <f t="shared" si="15"/>
        <v>0</v>
      </c>
      <c r="K246" s="31">
        <f>INDEX('IGT Calculation_1stHalf'!J:J,MATCH($A:$A&amp;"-"&amp;$G:$G&amp;"-"&amp;$E:$E&amp;"-"&amp;$F:$F,'IGT Calculation_1stHalf'!A:A,0))</f>
        <v>0</v>
      </c>
      <c r="L246" s="31">
        <f>INDEX('IGT Calculation_1stHalf'!K:K,MATCH(A:A&amp;"-"&amp;G:G&amp;"-"&amp;E:E&amp;"-"&amp;F:F,'IGT Calculation_1stHalf'!A:A,0))</f>
        <v>0</v>
      </c>
      <c r="M246" s="31">
        <f>INDEX('IGT Calculation_2ndHalf'!N:N,MATCH($A:$A&amp;"-"&amp;$G:$G&amp;"-"&amp;$E:$E&amp;"-"&amp;$F:$F,'IGT Calculation_2ndHalf'!A:A,0))</f>
        <v>0</v>
      </c>
      <c r="N246" s="31">
        <f>INDEX('IGT Calculation_2ndHalf'!O:O,MATCH($A:$A&amp;"-"&amp;$G:$G&amp;"-"&amp;$E:$E&amp;"-"&amp;$F:$F,'IGT Calculation_2ndHalf'!A:A,0))</f>
        <v>0</v>
      </c>
      <c r="O246" s="31">
        <f t="shared" si="16"/>
        <v>0</v>
      </c>
      <c r="P246" s="31">
        <f t="shared" si="17"/>
        <v>0</v>
      </c>
    </row>
    <row r="247" spans="1:16" x14ac:dyDescent="0.25">
      <c r="A247" s="29">
        <v>72</v>
      </c>
      <c r="B247" t="s">
        <v>4</v>
      </c>
      <c r="C247" s="28">
        <v>1694934913.6495905</v>
      </c>
      <c r="D247" t="s">
        <v>4</v>
      </c>
      <c r="E247" t="s">
        <v>13</v>
      </c>
      <c r="F247" t="s">
        <v>10</v>
      </c>
      <c r="G247" t="s">
        <v>121</v>
      </c>
      <c r="H247" s="30">
        <f>_xlfn.IFS(F247="STAR Kids",INDEX('ATLIS Percentages'!D:D,MATCH($G:$G&amp;" "&amp;$E:$E,'ATLIS Percentages'!$A:$A,0)),
F247="STAR+PLUS",INDEX('ATLIS Percentages'!E:E,MATCH($G:$G&amp;" "&amp;$E:$E,'ATLIS Percentages'!$A:$A,0)),
F247="STAR",INDEX('ATLIS Percentages'!F:F,MATCH($G:$G&amp;" "&amp;$E:$E,'ATLIS Percentages'!$A:$A,0)))</f>
        <v>0</v>
      </c>
      <c r="I247" s="31">
        <f t="shared" si="14"/>
        <v>0</v>
      </c>
      <c r="J247" s="31">
        <f t="shared" si="15"/>
        <v>0</v>
      </c>
      <c r="K247" s="31">
        <f>INDEX('IGT Calculation_1stHalf'!J:J,MATCH($A:$A&amp;"-"&amp;$G:$G&amp;"-"&amp;$E:$E&amp;"-"&amp;$F:$F,'IGT Calculation_1stHalf'!A:A,0))</f>
        <v>0</v>
      </c>
      <c r="L247" s="31">
        <f>INDEX('IGT Calculation_1stHalf'!K:K,MATCH(A:A&amp;"-"&amp;G:G&amp;"-"&amp;E:E&amp;"-"&amp;F:F,'IGT Calculation_1stHalf'!A:A,0))</f>
        <v>0</v>
      </c>
      <c r="M247" s="31">
        <f>INDEX('IGT Calculation_2ndHalf'!N:N,MATCH($A:$A&amp;"-"&amp;$G:$G&amp;"-"&amp;$E:$E&amp;"-"&amp;$F:$F,'IGT Calculation_2ndHalf'!A:A,0))</f>
        <v>0</v>
      </c>
      <c r="N247" s="31">
        <f>INDEX('IGT Calculation_2ndHalf'!O:O,MATCH($A:$A&amp;"-"&amp;$G:$G&amp;"-"&amp;$E:$E&amp;"-"&amp;$F:$F,'IGT Calculation_2ndHalf'!A:A,0))</f>
        <v>0</v>
      </c>
      <c r="O247" s="31">
        <f t="shared" si="16"/>
        <v>0</v>
      </c>
      <c r="P247" s="31">
        <f t="shared" si="17"/>
        <v>0</v>
      </c>
    </row>
    <row r="248" spans="1:16" x14ac:dyDescent="0.25">
      <c r="A248" s="29">
        <v>79</v>
      </c>
      <c r="B248" t="s">
        <v>16</v>
      </c>
      <c r="C248" s="28">
        <v>1376926581.9647527</v>
      </c>
      <c r="D248" t="s">
        <v>16</v>
      </c>
      <c r="E248" t="s">
        <v>13</v>
      </c>
      <c r="F248" t="s">
        <v>10</v>
      </c>
      <c r="G248" t="s">
        <v>121</v>
      </c>
      <c r="H248" s="30">
        <f>_xlfn.IFS(F248="STAR Kids",INDEX('ATLIS Percentages'!D:D,MATCH($G:$G&amp;" "&amp;$E:$E,'ATLIS Percentages'!$A:$A,0)),
F248="STAR+PLUS",INDEX('ATLIS Percentages'!E:E,MATCH($G:$G&amp;" "&amp;$E:$E,'ATLIS Percentages'!$A:$A,0)),
F248="STAR",INDEX('ATLIS Percentages'!F:F,MATCH($G:$G&amp;" "&amp;$E:$E,'ATLIS Percentages'!$A:$A,0)))</f>
        <v>0</v>
      </c>
      <c r="I248" s="31">
        <f t="shared" si="14"/>
        <v>0</v>
      </c>
      <c r="J248" s="31">
        <f t="shared" si="15"/>
        <v>0</v>
      </c>
      <c r="K248" s="31">
        <f>INDEX('IGT Calculation_1stHalf'!J:J,MATCH($A:$A&amp;"-"&amp;$G:$G&amp;"-"&amp;$E:$E&amp;"-"&amp;$F:$F,'IGT Calculation_1stHalf'!A:A,0))</f>
        <v>0</v>
      </c>
      <c r="L248" s="31">
        <f>INDEX('IGT Calculation_1stHalf'!K:K,MATCH(A:A&amp;"-"&amp;G:G&amp;"-"&amp;E:E&amp;"-"&amp;F:F,'IGT Calculation_1stHalf'!A:A,0))</f>
        <v>0</v>
      </c>
      <c r="M248" s="31">
        <f>INDEX('IGT Calculation_2ndHalf'!N:N,MATCH($A:$A&amp;"-"&amp;$G:$G&amp;"-"&amp;$E:$E&amp;"-"&amp;$F:$F,'IGT Calculation_2ndHalf'!A:A,0))</f>
        <v>0</v>
      </c>
      <c r="N248" s="31">
        <f>INDEX('IGT Calculation_2ndHalf'!O:O,MATCH($A:$A&amp;"-"&amp;$G:$G&amp;"-"&amp;$E:$E&amp;"-"&amp;$F:$F,'IGT Calculation_2ndHalf'!A:A,0))</f>
        <v>0</v>
      </c>
      <c r="O248" s="31">
        <f t="shared" si="16"/>
        <v>0</v>
      </c>
      <c r="P248" s="31">
        <f t="shared" si="17"/>
        <v>0</v>
      </c>
    </row>
    <row r="249" spans="1:16" x14ac:dyDescent="0.25">
      <c r="A249" s="29">
        <v>82</v>
      </c>
      <c r="B249" t="s">
        <v>33</v>
      </c>
      <c r="C249" s="28">
        <v>468031212.86358261</v>
      </c>
      <c r="D249" t="s">
        <v>33</v>
      </c>
      <c r="E249" t="s">
        <v>24</v>
      </c>
      <c r="F249" t="s">
        <v>10</v>
      </c>
      <c r="G249" t="s">
        <v>121</v>
      </c>
      <c r="H249" s="30">
        <f>_xlfn.IFS(F249="STAR Kids",INDEX('ATLIS Percentages'!D:D,MATCH($G:$G&amp;" "&amp;$E:$E,'ATLIS Percentages'!$A:$A,0)),
F249="STAR+PLUS",INDEX('ATLIS Percentages'!E:E,MATCH($G:$G&amp;" "&amp;$E:$E,'ATLIS Percentages'!$A:$A,0)),
F249="STAR",INDEX('ATLIS Percentages'!F:F,MATCH($G:$G&amp;" "&amp;$E:$E,'ATLIS Percentages'!$A:$A,0)))</f>
        <v>0</v>
      </c>
      <c r="I249" s="31">
        <f t="shared" si="14"/>
        <v>0</v>
      </c>
      <c r="J249" s="31">
        <f t="shared" si="15"/>
        <v>0</v>
      </c>
      <c r="K249" s="31">
        <f>INDEX('IGT Calculation_1stHalf'!J:J,MATCH($A:$A&amp;"-"&amp;$G:$G&amp;"-"&amp;$E:$E&amp;"-"&amp;$F:$F,'IGT Calculation_1stHalf'!A:A,0))</f>
        <v>0</v>
      </c>
      <c r="L249" s="31">
        <f>INDEX('IGT Calculation_1stHalf'!K:K,MATCH(A:A&amp;"-"&amp;G:G&amp;"-"&amp;E:E&amp;"-"&amp;F:F,'IGT Calculation_1stHalf'!A:A,0))</f>
        <v>0</v>
      </c>
      <c r="M249" s="31">
        <f>INDEX('IGT Calculation_2ndHalf'!N:N,MATCH($A:$A&amp;"-"&amp;$G:$G&amp;"-"&amp;$E:$E&amp;"-"&amp;$F:$F,'IGT Calculation_2ndHalf'!A:A,0))</f>
        <v>0</v>
      </c>
      <c r="N249" s="31">
        <f>INDEX('IGT Calculation_2ndHalf'!O:O,MATCH($A:$A&amp;"-"&amp;$G:$G&amp;"-"&amp;$E:$E&amp;"-"&amp;$F:$F,'IGT Calculation_2ndHalf'!A:A,0))</f>
        <v>0</v>
      </c>
      <c r="O249" s="31">
        <f t="shared" si="16"/>
        <v>0</v>
      </c>
      <c r="P249" s="31">
        <f t="shared" si="17"/>
        <v>0</v>
      </c>
    </row>
    <row r="250" spans="1:16" x14ac:dyDescent="0.25">
      <c r="A250" s="29">
        <v>83</v>
      </c>
      <c r="B250" t="s">
        <v>8</v>
      </c>
      <c r="C250" s="28">
        <v>143013373.53438181</v>
      </c>
      <c r="D250" t="s">
        <v>8</v>
      </c>
      <c r="E250" t="s">
        <v>24</v>
      </c>
      <c r="F250" t="s">
        <v>10</v>
      </c>
      <c r="G250" t="s">
        <v>121</v>
      </c>
      <c r="H250" s="30">
        <f>_xlfn.IFS(F250="STAR Kids",INDEX('ATLIS Percentages'!D:D,MATCH($G:$G&amp;" "&amp;$E:$E,'ATLIS Percentages'!$A:$A,0)),
F250="STAR+PLUS",INDEX('ATLIS Percentages'!E:E,MATCH($G:$G&amp;" "&amp;$E:$E,'ATLIS Percentages'!$A:$A,0)),
F250="STAR",INDEX('ATLIS Percentages'!F:F,MATCH($G:$G&amp;" "&amp;$E:$E,'ATLIS Percentages'!$A:$A,0)))</f>
        <v>0</v>
      </c>
      <c r="I250" s="31">
        <f t="shared" si="14"/>
        <v>0</v>
      </c>
      <c r="J250" s="31">
        <f t="shared" si="15"/>
        <v>0</v>
      </c>
      <c r="K250" s="31">
        <f>INDEX('IGT Calculation_1stHalf'!J:J,MATCH($A:$A&amp;"-"&amp;$G:$G&amp;"-"&amp;$E:$E&amp;"-"&amp;$F:$F,'IGT Calculation_1stHalf'!A:A,0))</f>
        <v>0</v>
      </c>
      <c r="L250" s="31">
        <f>INDEX('IGT Calculation_1stHalf'!K:K,MATCH(A:A&amp;"-"&amp;G:G&amp;"-"&amp;E:E&amp;"-"&amp;F:F,'IGT Calculation_1stHalf'!A:A,0))</f>
        <v>0</v>
      </c>
      <c r="M250" s="31">
        <f>INDEX('IGT Calculation_2ndHalf'!N:N,MATCH($A:$A&amp;"-"&amp;$G:$G&amp;"-"&amp;$E:$E&amp;"-"&amp;$F:$F,'IGT Calculation_2ndHalf'!A:A,0))</f>
        <v>0</v>
      </c>
      <c r="N250" s="31">
        <f>INDEX('IGT Calculation_2ndHalf'!O:O,MATCH($A:$A&amp;"-"&amp;$G:$G&amp;"-"&amp;$E:$E&amp;"-"&amp;$F:$F,'IGT Calculation_2ndHalf'!A:A,0))</f>
        <v>0</v>
      </c>
      <c r="O250" s="31">
        <f t="shared" si="16"/>
        <v>0</v>
      </c>
      <c r="P250" s="31">
        <f t="shared" si="17"/>
        <v>0</v>
      </c>
    </row>
    <row r="251" spans="1:16" x14ac:dyDescent="0.25">
      <c r="A251" s="29">
        <v>85</v>
      </c>
      <c r="B251" t="s">
        <v>12</v>
      </c>
      <c r="C251" s="28">
        <v>0</v>
      </c>
      <c r="D251" t="s">
        <v>12</v>
      </c>
      <c r="E251" t="s">
        <v>24</v>
      </c>
      <c r="F251" t="s">
        <v>14</v>
      </c>
      <c r="G251" t="s">
        <v>121</v>
      </c>
      <c r="H251" s="30">
        <f>_xlfn.IFS(F251="STAR Kids",INDEX('ATLIS Percentages'!D:D,MATCH($G:$G&amp;" "&amp;$E:$E,'ATLIS Percentages'!$A:$A,0)),
F251="STAR+PLUS",INDEX('ATLIS Percentages'!E:E,MATCH($G:$G&amp;" "&amp;$E:$E,'ATLIS Percentages'!$A:$A,0)),
F251="STAR",INDEX('ATLIS Percentages'!F:F,MATCH($G:$G&amp;" "&amp;$E:$E,'ATLIS Percentages'!$A:$A,0)))</f>
        <v>3.0168069594940054E-3</v>
      </c>
      <c r="I251" s="31">
        <f t="shared" si="14"/>
        <v>0</v>
      </c>
      <c r="J251" s="31">
        <f t="shared" si="15"/>
        <v>0</v>
      </c>
      <c r="K251" s="31">
        <f>INDEX('IGT Calculation_1stHalf'!J:J,MATCH($A:$A&amp;"-"&amp;$G:$G&amp;"-"&amp;$E:$E&amp;"-"&amp;$F:$F,'IGT Calculation_1stHalf'!A:A,0))</f>
        <v>0</v>
      </c>
      <c r="L251" s="31">
        <f>INDEX('IGT Calculation_1stHalf'!K:K,MATCH(A:A&amp;"-"&amp;G:G&amp;"-"&amp;E:E&amp;"-"&amp;F:F,'IGT Calculation_1stHalf'!A:A,0))</f>
        <v>0</v>
      </c>
      <c r="M251" s="31">
        <f>INDEX('IGT Calculation_2ndHalf'!N:N,MATCH($A:$A&amp;"-"&amp;$G:$G&amp;"-"&amp;$E:$E&amp;"-"&amp;$F:$F,'IGT Calculation_2ndHalf'!A:A,0))</f>
        <v>0</v>
      </c>
      <c r="N251" s="31">
        <f>INDEX('IGT Calculation_2ndHalf'!O:O,MATCH($A:$A&amp;"-"&amp;$G:$G&amp;"-"&amp;$E:$E&amp;"-"&amp;$F:$F,'IGT Calculation_2ndHalf'!A:A,0))</f>
        <v>0</v>
      </c>
      <c r="O251" s="31">
        <f t="shared" si="16"/>
        <v>0</v>
      </c>
      <c r="P251" s="31">
        <f t="shared" si="17"/>
        <v>0</v>
      </c>
    </row>
    <row r="252" spans="1:16" x14ac:dyDescent="0.25">
      <c r="A252" s="29">
        <v>86</v>
      </c>
      <c r="B252" t="s">
        <v>8</v>
      </c>
      <c r="C252" s="28">
        <v>377649387.97018611</v>
      </c>
      <c r="D252" t="s">
        <v>8</v>
      </c>
      <c r="E252" t="s">
        <v>148</v>
      </c>
      <c r="F252" t="s">
        <v>14</v>
      </c>
      <c r="G252" t="s">
        <v>121</v>
      </c>
      <c r="H252" s="30">
        <f>_xlfn.IFS(F252="STAR Kids",INDEX('ATLIS Percentages'!D:D,MATCH($G:$G&amp;" "&amp;$E:$E,'ATLIS Percentages'!$A:$A,0)),
F252="STAR+PLUS",INDEX('ATLIS Percentages'!E:E,MATCH($G:$G&amp;" "&amp;$E:$E,'ATLIS Percentages'!$A:$A,0)),
F252="STAR",INDEX('ATLIS Percentages'!F:F,MATCH($G:$G&amp;" "&amp;$E:$E,'ATLIS Percentages'!$A:$A,0)))</f>
        <v>3.0168069594940054E-3</v>
      </c>
      <c r="I252" s="31">
        <f t="shared" si="14"/>
        <v>1139295.3</v>
      </c>
      <c r="J252" s="31">
        <f t="shared" si="15"/>
        <v>492052.53</v>
      </c>
      <c r="K252" s="31">
        <f>INDEX('IGT Calculation_1stHalf'!J:J,MATCH($A:$A&amp;"-"&amp;$G:$G&amp;"-"&amp;$E:$E&amp;"-"&amp;$F:$F,'IGT Calculation_1stHalf'!A:A,0))</f>
        <v>456275.28</v>
      </c>
      <c r="L252" s="31">
        <f>INDEX('IGT Calculation_1stHalf'!K:K,MATCH(A:A&amp;"-"&amp;G:G&amp;"-"&amp;E:E&amp;"-"&amp;F:F,'IGT Calculation_1stHalf'!A:A,0))</f>
        <v>197061.64</v>
      </c>
      <c r="M252" s="31">
        <f>INDEX('IGT Calculation_2ndHalf'!N:N,MATCH($A:$A&amp;"-"&amp;$G:$G&amp;"-"&amp;$E:$E&amp;"-"&amp;$F:$F,'IGT Calculation_2ndHalf'!A:A,0))</f>
        <v>470963.16</v>
      </c>
      <c r="N252" s="31">
        <f>INDEX('IGT Calculation_2ndHalf'!O:O,MATCH($A:$A&amp;"-"&amp;$G:$G&amp;"-"&amp;$E:$E&amp;"-"&amp;$F:$F,'IGT Calculation_2ndHalf'!A:A,0))</f>
        <v>203405.22</v>
      </c>
      <c r="O252" s="31">
        <f t="shared" si="16"/>
        <v>212056.86</v>
      </c>
      <c r="P252" s="31">
        <f t="shared" si="17"/>
        <v>91585.66</v>
      </c>
    </row>
    <row r="253" spans="1:16" x14ac:dyDescent="0.25">
      <c r="A253" s="29">
        <v>90</v>
      </c>
      <c r="B253" t="s">
        <v>21</v>
      </c>
      <c r="C253" s="28">
        <v>1106250112.3813086</v>
      </c>
      <c r="D253" t="s">
        <v>21</v>
      </c>
      <c r="E253" t="s">
        <v>20</v>
      </c>
      <c r="F253" t="s">
        <v>10</v>
      </c>
      <c r="G253" t="s">
        <v>121</v>
      </c>
      <c r="H253" s="30">
        <f>_xlfn.IFS(F253="STAR Kids",INDEX('ATLIS Percentages'!D:D,MATCH($G:$G&amp;" "&amp;$E:$E,'ATLIS Percentages'!$A:$A,0)),
F253="STAR+PLUS",INDEX('ATLIS Percentages'!E:E,MATCH($G:$G&amp;" "&amp;$E:$E,'ATLIS Percentages'!$A:$A,0)),
F253="STAR",INDEX('ATLIS Percentages'!F:F,MATCH($G:$G&amp;" "&amp;$E:$E,'ATLIS Percentages'!$A:$A,0)))</f>
        <v>0</v>
      </c>
      <c r="I253" s="31">
        <f t="shared" si="14"/>
        <v>0</v>
      </c>
      <c r="J253" s="31">
        <f t="shared" si="15"/>
        <v>0</v>
      </c>
      <c r="K253" s="31">
        <f>INDEX('IGT Calculation_1stHalf'!J:J,MATCH($A:$A&amp;"-"&amp;$G:$G&amp;"-"&amp;$E:$E&amp;"-"&amp;$F:$F,'IGT Calculation_1stHalf'!A:A,0))</f>
        <v>0</v>
      </c>
      <c r="L253" s="31">
        <f>INDEX('IGT Calculation_1stHalf'!K:K,MATCH(A:A&amp;"-"&amp;G:G&amp;"-"&amp;E:E&amp;"-"&amp;F:F,'IGT Calculation_1stHalf'!A:A,0))</f>
        <v>0</v>
      </c>
      <c r="M253" s="31">
        <f>INDEX('IGT Calculation_2ndHalf'!N:N,MATCH($A:$A&amp;"-"&amp;$G:$G&amp;"-"&amp;$E:$E&amp;"-"&amp;$F:$F,'IGT Calculation_2ndHalf'!A:A,0))</f>
        <v>0</v>
      </c>
      <c r="N253" s="31">
        <f>INDEX('IGT Calculation_2ndHalf'!O:O,MATCH($A:$A&amp;"-"&amp;$G:$G&amp;"-"&amp;$E:$E&amp;"-"&amp;$F:$F,'IGT Calculation_2ndHalf'!A:A,0))</f>
        <v>0</v>
      </c>
      <c r="O253" s="31">
        <f t="shared" si="16"/>
        <v>0</v>
      </c>
      <c r="P253" s="31">
        <f t="shared" si="17"/>
        <v>0</v>
      </c>
    </row>
    <row r="254" spans="1:16" x14ac:dyDescent="0.25">
      <c r="A254" s="29">
        <v>93</v>
      </c>
      <c r="B254" t="s">
        <v>19</v>
      </c>
      <c r="C254" s="28">
        <v>979980390.02467287</v>
      </c>
      <c r="D254" t="s">
        <v>19</v>
      </c>
      <c r="E254" t="s">
        <v>20</v>
      </c>
      <c r="F254" t="s">
        <v>10</v>
      </c>
      <c r="G254" t="s">
        <v>121</v>
      </c>
      <c r="H254" s="30">
        <f>_xlfn.IFS(F254="STAR Kids",INDEX('ATLIS Percentages'!D:D,MATCH($G:$G&amp;" "&amp;$E:$E,'ATLIS Percentages'!$A:$A,0)),
F254="STAR+PLUS",INDEX('ATLIS Percentages'!E:E,MATCH($G:$G&amp;" "&amp;$E:$E,'ATLIS Percentages'!$A:$A,0)),
F254="STAR",INDEX('ATLIS Percentages'!F:F,MATCH($G:$G&amp;" "&amp;$E:$E,'ATLIS Percentages'!$A:$A,0)))</f>
        <v>0</v>
      </c>
      <c r="I254" s="31">
        <f t="shared" si="14"/>
        <v>0</v>
      </c>
      <c r="J254" s="31">
        <f t="shared" si="15"/>
        <v>0</v>
      </c>
      <c r="K254" s="31">
        <f>INDEX('IGT Calculation_1stHalf'!J:J,MATCH($A:$A&amp;"-"&amp;$G:$G&amp;"-"&amp;$E:$E&amp;"-"&amp;$F:$F,'IGT Calculation_1stHalf'!A:A,0))</f>
        <v>0</v>
      </c>
      <c r="L254" s="31">
        <f>INDEX('IGT Calculation_1stHalf'!K:K,MATCH(A:A&amp;"-"&amp;G:G&amp;"-"&amp;E:E&amp;"-"&amp;F:F,'IGT Calculation_1stHalf'!A:A,0))</f>
        <v>0</v>
      </c>
      <c r="M254" s="31">
        <f>INDEX('IGT Calculation_2ndHalf'!N:N,MATCH($A:$A&amp;"-"&amp;$G:$G&amp;"-"&amp;$E:$E&amp;"-"&amp;$F:$F,'IGT Calculation_2ndHalf'!A:A,0))</f>
        <v>0</v>
      </c>
      <c r="N254" s="31">
        <f>INDEX('IGT Calculation_2ndHalf'!O:O,MATCH($A:$A&amp;"-"&amp;$G:$G&amp;"-"&amp;$E:$E&amp;"-"&amp;$F:$F,'IGT Calculation_2ndHalf'!A:A,0))</f>
        <v>0</v>
      </c>
      <c r="O254" s="31">
        <f t="shared" si="16"/>
        <v>0</v>
      </c>
      <c r="P254" s="31">
        <f t="shared" si="17"/>
        <v>0</v>
      </c>
    </row>
    <row r="255" spans="1:16" x14ac:dyDescent="0.25">
      <c r="A255" s="29">
        <v>95</v>
      </c>
      <c r="B255" t="s">
        <v>28</v>
      </c>
      <c r="C255" s="28">
        <v>272888013.20968914</v>
      </c>
      <c r="D255" t="s">
        <v>28</v>
      </c>
      <c r="E255" t="s">
        <v>151</v>
      </c>
      <c r="F255" t="s">
        <v>10</v>
      </c>
      <c r="G255" t="s">
        <v>121</v>
      </c>
      <c r="H255" s="30">
        <f>_xlfn.IFS(F255="STAR Kids",INDEX('ATLIS Percentages'!D:D,MATCH($G:$G&amp;" "&amp;$E:$E,'ATLIS Percentages'!$A:$A,0)),
F255="STAR+PLUS",INDEX('ATLIS Percentages'!E:E,MATCH($G:$G&amp;" "&amp;$E:$E,'ATLIS Percentages'!$A:$A,0)),
F255="STAR",INDEX('ATLIS Percentages'!F:F,MATCH($G:$G&amp;" "&amp;$E:$E,'ATLIS Percentages'!$A:$A,0)))</f>
        <v>0</v>
      </c>
      <c r="I255" s="31">
        <f t="shared" si="14"/>
        <v>0</v>
      </c>
      <c r="J255" s="31">
        <f t="shared" si="15"/>
        <v>0</v>
      </c>
      <c r="K255" s="31">
        <f>INDEX('IGT Calculation_1stHalf'!J:J,MATCH($A:$A&amp;"-"&amp;$G:$G&amp;"-"&amp;$E:$E&amp;"-"&amp;$F:$F,'IGT Calculation_1stHalf'!A:A,0))</f>
        <v>0</v>
      </c>
      <c r="L255" s="31">
        <f>INDEX('IGT Calculation_1stHalf'!K:K,MATCH(A:A&amp;"-"&amp;G:G&amp;"-"&amp;E:E&amp;"-"&amp;F:F,'IGT Calculation_1stHalf'!A:A,0))</f>
        <v>0</v>
      </c>
      <c r="M255" s="31">
        <f>INDEX('IGT Calculation_2ndHalf'!N:N,MATCH($A:$A&amp;"-"&amp;$G:$G&amp;"-"&amp;$E:$E&amp;"-"&amp;$F:$F,'IGT Calculation_2ndHalf'!A:A,0))</f>
        <v>0</v>
      </c>
      <c r="N255" s="31">
        <f>INDEX('IGT Calculation_2ndHalf'!O:O,MATCH($A:$A&amp;"-"&amp;$G:$G&amp;"-"&amp;$E:$E&amp;"-"&amp;$F:$F,'IGT Calculation_2ndHalf'!A:A,0))</f>
        <v>0</v>
      </c>
      <c r="O255" s="31">
        <f t="shared" si="16"/>
        <v>0</v>
      </c>
      <c r="P255" s="31">
        <f t="shared" si="17"/>
        <v>0</v>
      </c>
    </row>
    <row r="256" spans="1:16" x14ac:dyDescent="0.25">
      <c r="A256" s="4" t="s">
        <v>67</v>
      </c>
      <c r="B256" t="s">
        <v>68</v>
      </c>
      <c r="C256" s="28">
        <v>118163008.9485943</v>
      </c>
      <c r="D256" t="s">
        <v>68</v>
      </c>
      <c r="E256" t="s">
        <v>41</v>
      </c>
      <c r="F256" t="s">
        <v>10</v>
      </c>
      <c r="G256" t="s">
        <v>121</v>
      </c>
      <c r="H256" s="30">
        <f>_xlfn.IFS(F256="STAR Kids",INDEX('ATLIS Percentages'!D:D,MATCH($G:$G&amp;" "&amp;$E:$E,'ATLIS Percentages'!$A:$A,0)),
F256="STAR+PLUS",INDEX('ATLIS Percentages'!E:E,MATCH($G:$G&amp;" "&amp;$E:$E,'ATLIS Percentages'!$A:$A,0)),
F256="STAR",INDEX('ATLIS Percentages'!F:F,MATCH($G:$G&amp;" "&amp;$E:$E,'ATLIS Percentages'!$A:$A,0)))</f>
        <v>0</v>
      </c>
      <c r="I256" s="31">
        <f t="shared" si="14"/>
        <v>0</v>
      </c>
      <c r="J256" s="31">
        <f t="shared" si="15"/>
        <v>0</v>
      </c>
      <c r="K256" s="31">
        <f>INDEX('IGT Calculation_1stHalf'!J:J,MATCH($A:$A&amp;"-"&amp;$G:$G&amp;"-"&amp;$E:$E&amp;"-"&amp;$F:$F,'IGT Calculation_1stHalf'!A:A,0))</f>
        <v>0</v>
      </c>
      <c r="L256" s="31">
        <f>INDEX('IGT Calculation_1stHalf'!K:K,MATCH(A:A&amp;"-"&amp;G:G&amp;"-"&amp;E:E&amp;"-"&amp;F:F,'IGT Calculation_1stHalf'!A:A,0))</f>
        <v>0</v>
      </c>
      <c r="M256" s="31">
        <f>INDEX('IGT Calculation_2ndHalf'!N:N,MATCH($A:$A&amp;"-"&amp;$G:$G&amp;"-"&amp;$E:$E&amp;"-"&amp;$F:$F,'IGT Calculation_2ndHalf'!A:A,0))</f>
        <v>0</v>
      </c>
      <c r="N256" s="31">
        <f>INDEX('IGT Calculation_2ndHalf'!O:O,MATCH($A:$A&amp;"-"&amp;$G:$G&amp;"-"&amp;$E:$E&amp;"-"&amp;$F:$F,'IGT Calculation_2ndHalf'!A:A,0))</f>
        <v>0</v>
      </c>
      <c r="O256" s="31">
        <f t="shared" si="16"/>
        <v>0</v>
      </c>
      <c r="P256" s="31">
        <f t="shared" si="17"/>
        <v>0</v>
      </c>
    </row>
    <row r="257" spans="1:16" x14ac:dyDescent="0.25">
      <c r="A257" s="4" t="s">
        <v>53</v>
      </c>
      <c r="B257" t="s">
        <v>48</v>
      </c>
      <c r="C257" s="28">
        <v>203059613.42442161</v>
      </c>
      <c r="D257" t="s">
        <v>48</v>
      </c>
      <c r="E257" t="s">
        <v>152</v>
      </c>
      <c r="F257" t="s">
        <v>10</v>
      </c>
      <c r="G257" t="s">
        <v>121</v>
      </c>
      <c r="H257" s="30">
        <f>_xlfn.IFS(F257="STAR Kids",INDEX('ATLIS Percentages'!D:D,MATCH($G:$G&amp;" "&amp;$E:$E,'ATLIS Percentages'!$A:$A,0)),
F257="STAR+PLUS",INDEX('ATLIS Percentages'!E:E,MATCH($G:$G&amp;" "&amp;$E:$E,'ATLIS Percentages'!$A:$A,0)),
F257="STAR",INDEX('ATLIS Percentages'!F:F,MATCH($G:$G&amp;" "&amp;$E:$E,'ATLIS Percentages'!$A:$A,0)))</f>
        <v>0</v>
      </c>
      <c r="I257" s="31">
        <f t="shared" si="14"/>
        <v>0</v>
      </c>
      <c r="J257" s="31">
        <f t="shared" si="15"/>
        <v>0</v>
      </c>
      <c r="K257" s="31">
        <f>INDEX('IGT Calculation_1stHalf'!J:J,MATCH($A:$A&amp;"-"&amp;$G:$G&amp;"-"&amp;$E:$E&amp;"-"&amp;$F:$F,'IGT Calculation_1stHalf'!A:A,0))</f>
        <v>0</v>
      </c>
      <c r="L257" s="31">
        <f>INDEX('IGT Calculation_1stHalf'!K:K,MATCH(A:A&amp;"-"&amp;G:G&amp;"-"&amp;E:E&amp;"-"&amp;F:F,'IGT Calculation_1stHalf'!A:A,0))</f>
        <v>0</v>
      </c>
      <c r="M257" s="31">
        <f>INDEX('IGT Calculation_2ndHalf'!N:N,MATCH($A:$A&amp;"-"&amp;$G:$G&amp;"-"&amp;$E:$E&amp;"-"&amp;$F:$F,'IGT Calculation_2ndHalf'!A:A,0))</f>
        <v>0</v>
      </c>
      <c r="N257" s="31">
        <f>INDEX('IGT Calculation_2ndHalf'!O:O,MATCH($A:$A&amp;"-"&amp;$G:$G&amp;"-"&amp;$E:$E&amp;"-"&amp;$F:$F,'IGT Calculation_2ndHalf'!A:A,0))</f>
        <v>0</v>
      </c>
      <c r="O257" s="31">
        <f t="shared" si="16"/>
        <v>0</v>
      </c>
      <c r="P257" s="31">
        <f t="shared" si="17"/>
        <v>0</v>
      </c>
    </row>
    <row r="258" spans="1:16" x14ac:dyDescent="0.25">
      <c r="A258" s="4" t="s">
        <v>38</v>
      </c>
      <c r="B258" t="s">
        <v>12</v>
      </c>
      <c r="C258" s="28">
        <v>20571257.771265291</v>
      </c>
      <c r="D258" t="s">
        <v>12</v>
      </c>
      <c r="E258" t="s">
        <v>24</v>
      </c>
      <c r="F258" t="s">
        <v>10</v>
      </c>
      <c r="G258" t="s">
        <v>121</v>
      </c>
      <c r="H258" s="30">
        <f>_xlfn.IFS(F258="STAR Kids",INDEX('ATLIS Percentages'!D:D,MATCH($G:$G&amp;" "&amp;$E:$E,'ATLIS Percentages'!$A:$A,0)),
F258="STAR+PLUS",INDEX('ATLIS Percentages'!E:E,MATCH($G:$G&amp;" "&amp;$E:$E,'ATLIS Percentages'!$A:$A,0)),
F258="STAR",INDEX('ATLIS Percentages'!F:F,MATCH($G:$G&amp;" "&amp;$E:$E,'ATLIS Percentages'!$A:$A,0)))</f>
        <v>0</v>
      </c>
      <c r="I258" s="31">
        <f t="shared" si="14"/>
        <v>0</v>
      </c>
      <c r="J258" s="31">
        <f t="shared" si="15"/>
        <v>0</v>
      </c>
      <c r="K258" s="31">
        <f>INDEX('IGT Calculation_1stHalf'!J:J,MATCH($A:$A&amp;"-"&amp;$G:$G&amp;"-"&amp;$E:$E&amp;"-"&amp;$F:$F,'IGT Calculation_1stHalf'!A:A,0))</f>
        <v>0</v>
      </c>
      <c r="L258" s="31">
        <f>INDEX('IGT Calculation_1stHalf'!K:K,MATCH(A:A&amp;"-"&amp;G:G&amp;"-"&amp;E:E&amp;"-"&amp;F:F,'IGT Calculation_1stHalf'!A:A,0))</f>
        <v>0</v>
      </c>
      <c r="M258" s="31">
        <f>INDEX('IGT Calculation_2ndHalf'!N:N,MATCH($A:$A&amp;"-"&amp;$G:$G&amp;"-"&amp;$E:$E&amp;"-"&amp;$F:$F,'IGT Calculation_2ndHalf'!A:A,0))</f>
        <v>0</v>
      </c>
      <c r="N258" s="31">
        <f>INDEX('IGT Calculation_2ndHalf'!O:O,MATCH($A:$A&amp;"-"&amp;$G:$G&amp;"-"&amp;$E:$E&amp;"-"&amp;$F:$F,'IGT Calculation_2ndHalf'!A:A,0))</f>
        <v>0</v>
      </c>
      <c r="O258" s="31">
        <f t="shared" si="16"/>
        <v>0</v>
      </c>
      <c r="P258" s="31">
        <f t="shared" si="17"/>
        <v>0</v>
      </c>
    </row>
    <row r="259" spans="1:16" x14ac:dyDescent="0.25">
      <c r="A259" s="4" t="s">
        <v>76</v>
      </c>
      <c r="B259" t="s">
        <v>21</v>
      </c>
      <c r="C259" s="28">
        <v>137294839.39001095</v>
      </c>
      <c r="D259" t="s">
        <v>21</v>
      </c>
      <c r="E259" t="s">
        <v>147</v>
      </c>
      <c r="F259" t="s">
        <v>14</v>
      </c>
      <c r="G259" t="s">
        <v>121</v>
      </c>
      <c r="H259" s="30">
        <f>_xlfn.IFS(F259="STAR Kids",INDEX('ATLIS Percentages'!D:D,MATCH($G:$G&amp;" "&amp;$E:$E,'ATLIS Percentages'!$A:$A,0)),
F259="STAR+PLUS",INDEX('ATLIS Percentages'!E:E,MATCH($G:$G&amp;" "&amp;$E:$E,'ATLIS Percentages'!$A:$A,0)),
F259="STAR",INDEX('ATLIS Percentages'!F:F,MATCH($G:$G&amp;" "&amp;$E:$E,'ATLIS Percentages'!$A:$A,0)))</f>
        <v>1.1481162964161479E-2</v>
      </c>
      <c r="I259" s="31">
        <f t="shared" si="14"/>
        <v>1576304.43</v>
      </c>
      <c r="J259" s="31">
        <f t="shared" si="15"/>
        <v>680793.27</v>
      </c>
      <c r="K259" s="31">
        <f>INDEX('IGT Calculation_1stHalf'!J:J,MATCH($A:$A&amp;"-"&amp;$G:$G&amp;"-"&amp;$E:$E&amp;"-"&amp;$F:$F,'IGT Calculation_1stHalf'!A:A,0))</f>
        <v>592065.93000000005</v>
      </c>
      <c r="L259" s="31">
        <f>INDEX('IGT Calculation_1stHalf'!K:K,MATCH(A:A&amp;"-"&amp;G:G&amp;"-"&amp;E:E&amp;"-"&amp;F:F,'IGT Calculation_1stHalf'!A:A,0))</f>
        <v>255708.54</v>
      </c>
      <c r="M259" s="31">
        <f>INDEX('IGT Calculation_2ndHalf'!N:N,MATCH($A:$A&amp;"-"&amp;$G:$G&amp;"-"&amp;$E:$E&amp;"-"&amp;$F:$F,'IGT Calculation_2ndHalf'!A:A,0))</f>
        <v>557352.76</v>
      </c>
      <c r="N259" s="31">
        <f>INDEX('IGT Calculation_2ndHalf'!O:O,MATCH($A:$A&amp;"-"&amp;$G:$G&amp;"-"&amp;$E:$E&amp;"-"&amp;$F:$F,'IGT Calculation_2ndHalf'!A:A,0))</f>
        <v>240716.2</v>
      </c>
      <c r="O259" s="31">
        <f t="shared" si="16"/>
        <v>426885.74</v>
      </c>
      <c r="P259" s="31">
        <f t="shared" si="17"/>
        <v>184368.54</v>
      </c>
    </row>
    <row r="260" spans="1:16" x14ac:dyDescent="0.25">
      <c r="A260" s="4" t="s">
        <v>94</v>
      </c>
      <c r="B260" t="s">
        <v>8</v>
      </c>
      <c r="C260" s="28">
        <v>158495843.19668058</v>
      </c>
      <c r="D260" t="s">
        <v>8</v>
      </c>
      <c r="E260" t="s">
        <v>147</v>
      </c>
      <c r="F260" t="s">
        <v>14</v>
      </c>
      <c r="G260" t="s">
        <v>121</v>
      </c>
      <c r="H260" s="30">
        <f>_xlfn.IFS(F260="STAR Kids",INDEX('ATLIS Percentages'!D:D,MATCH($G:$G&amp;" "&amp;$E:$E,'ATLIS Percentages'!$A:$A,0)),
F260="STAR+PLUS",INDEX('ATLIS Percentages'!E:E,MATCH($G:$G&amp;" "&amp;$E:$E,'ATLIS Percentages'!$A:$A,0)),
F260="STAR",INDEX('ATLIS Percentages'!F:F,MATCH($G:$G&amp;" "&amp;$E:$E,'ATLIS Percentages'!$A:$A,0)))</f>
        <v>1.1481162964161479E-2</v>
      </c>
      <c r="I260" s="31">
        <f t="shared" si="14"/>
        <v>1819716.6</v>
      </c>
      <c r="J260" s="31">
        <f t="shared" si="15"/>
        <v>785921.04</v>
      </c>
      <c r="K260" s="31">
        <f>INDEX('IGT Calculation_1stHalf'!J:J,MATCH($A:$A&amp;"-"&amp;$G:$G&amp;"-"&amp;$E:$E&amp;"-"&amp;$F:$F,'IGT Calculation_1stHalf'!A:A,0))</f>
        <v>688046.93</v>
      </c>
      <c r="L260" s="31">
        <f>INDEX('IGT Calculation_1stHalf'!K:K,MATCH(A:A&amp;"-"&amp;G:G&amp;"-"&amp;E:E&amp;"-"&amp;F:F,'IGT Calculation_1stHalf'!A:A,0))</f>
        <v>297161.96000000002</v>
      </c>
      <c r="M260" s="31">
        <f>INDEX('IGT Calculation_2ndHalf'!N:N,MATCH($A:$A&amp;"-"&amp;$G:$G&amp;"-"&amp;$E:$E&amp;"-"&amp;$F:$F,'IGT Calculation_2ndHalf'!A:A,0))</f>
        <v>657618.81999999995</v>
      </c>
      <c r="N260" s="31">
        <f>INDEX('IGT Calculation_2ndHalf'!O:O,MATCH($A:$A&amp;"-"&amp;$G:$G&amp;"-"&amp;$E:$E&amp;"-"&amp;$F:$F,'IGT Calculation_2ndHalf'!A:A,0))</f>
        <v>284020.31</v>
      </c>
      <c r="O260" s="31">
        <f t="shared" si="16"/>
        <v>474050.85</v>
      </c>
      <c r="P260" s="31">
        <f t="shared" si="17"/>
        <v>204738.77</v>
      </c>
    </row>
    <row r="261" spans="1:16" x14ac:dyDescent="0.25">
      <c r="A261" s="4" t="s">
        <v>90</v>
      </c>
      <c r="B261" t="s">
        <v>28</v>
      </c>
      <c r="C261" s="28">
        <v>123854082.50642827</v>
      </c>
      <c r="D261" t="s">
        <v>28</v>
      </c>
      <c r="E261" t="s">
        <v>13</v>
      </c>
      <c r="F261" t="s">
        <v>10</v>
      </c>
      <c r="G261" t="s">
        <v>121</v>
      </c>
      <c r="H261" s="30">
        <f>_xlfn.IFS(F261="STAR Kids",INDEX('ATLIS Percentages'!D:D,MATCH($G:$G&amp;" "&amp;$E:$E,'ATLIS Percentages'!$A:$A,0)),
F261="STAR+PLUS",INDEX('ATLIS Percentages'!E:E,MATCH($G:$G&amp;" "&amp;$E:$E,'ATLIS Percentages'!$A:$A,0)),
F261="STAR",INDEX('ATLIS Percentages'!F:F,MATCH($G:$G&amp;" "&amp;$E:$E,'ATLIS Percentages'!$A:$A,0)))</f>
        <v>0</v>
      </c>
      <c r="I261" s="31">
        <f t="shared" ref="I261:I324" si="18">ROUND(C261*H261,2)</f>
        <v>0</v>
      </c>
      <c r="J261" s="31">
        <f t="shared" ref="J261:J324" si="19">ROUND(I261*$J$1*1.08,2)</f>
        <v>0</v>
      </c>
      <c r="K261" s="31">
        <f>INDEX('IGT Calculation_1stHalf'!J:J,MATCH($A:$A&amp;"-"&amp;$G:$G&amp;"-"&amp;$E:$E&amp;"-"&amp;$F:$F,'IGT Calculation_1stHalf'!A:A,0))</f>
        <v>0</v>
      </c>
      <c r="L261" s="31">
        <f>INDEX('IGT Calculation_1stHalf'!K:K,MATCH(A:A&amp;"-"&amp;G:G&amp;"-"&amp;E:E&amp;"-"&amp;F:F,'IGT Calculation_1stHalf'!A:A,0))</f>
        <v>0</v>
      </c>
      <c r="M261" s="31">
        <f>INDEX('IGT Calculation_2ndHalf'!N:N,MATCH($A:$A&amp;"-"&amp;$G:$G&amp;"-"&amp;$E:$E&amp;"-"&amp;$F:$F,'IGT Calculation_2ndHalf'!A:A,0))</f>
        <v>0</v>
      </c>
      <c r="N261" s="31">
        <f>INDEX('IGT Calculation_2ndHalf'!O:O,MATCH($A:$A&amp;"-"&amp;$G:$G&amp;"-"&amp;$E:$E&amp;"-"&amp;$F:$F,'IGT Calculation_2ndHalf'!A:A,0))</f>
        <v>0</v>
      </c>
      <c r="O261" s="31">
        <f t="shared" ref="O261:O324" si="20">ROUND(I261-K261-M261,2)</f>
        <v>0</v>
      </c>
      <c r="P261" s="31">
        <f t="shared" ref="P261:P324" si="21">ROUND(O261*$J$1*1.08,2)</f>
        <v>0</v>
      </c>
    </row>
    <row r="262" spans="1:16" x14ac:dyDescent="0.25">
      <c r="A262" s="4" t="s">
        <v>97</v>
      </c>
      <c r="B262" t="s">
        <v>12</v>
      </c>
      <c r="C262" s="28">
        <v>754186952.62155449</v>
      </c>
      <c r="D262" t="s">
        <v>12</v>
      </c>
      <c r="E262" t="s">
        <v>146</v>
      </c>
      <c r="F262" t="s">
        <v>10</v>
      </c>
      <c r="G262" t="s">
        <v>121</v>
      </c>
      <c r="H262" s="30">
        <f>_xlfn.IFS(F262="STAR Kids",INDEX('ATLIS Percentages'!D:D,MATCH($G:$G&amp;" "&amp;$E:$E,'ATLIS Percentages'!$A:$A,0)),
F262="STAR+PLUS",INDEX('ATLIS Percentages'!E:E,MATCH($G:$G&amp;" "&amp;$E:$E,'ATLIS Percentages'!$A:$A,0)),
F262="STAR",INDEX('ATLIS Percentages'!F:F,MATCH($G:$G&amp;" "&amp;$E:$E,'ATLIS Percentages'!$A:$A,0)))</f>
        <v>0</v>
      </c>
      <c r="I262" s="31">
        <f t="shared" si="18"/>
        <v>0</v>
      </c>
      <c r="J262" s="31">
        <f t="shared" si="19"/>
        <v>0</v>
      </c>
      <c r="K262" s="31">
        <f>INDEX('IGT Calculation_1stHalf'!J:J,MATCH($A:$A&amp;"-"&amp;$G:$G&amp;"-"&amp;$E:$E&amp;"-"&amp;$F:$F,'IGT Calculation_1stHalf'!A:A,0))</f>
        <v>0</v>
      </c>
      <c r="L262" s="31">
        <f>INDEX('IGT Calculation_1stHalf'!K:K,MATCH(A:A&amp;"-"&amp;G:G&amp;"-"&amp;E:E&amp;"-"&amp;F:F,'IGT Calculation_1stHalf'!A:A,0))</f>
        <v>0</v>
      </c>
      <c r="M262" s="31">
        <f>INDEX('IGT Calculation_2ndHalf'!N:N,MATCH($A:$A&amp;"-"&amp;$G:$G&amp;"-"&amp;$E:$E&amp;"-"&amp;$F:$F,'IGT Calculation_2ndHalf'!A:A,0))</f>
        <v>0</v>
      </c>
      <c r="N262" s="31">
        <f>INDEX('IGT Calculation_2ndHalf'!O:O,MATCH($A:$A&amp;"-"&amp;$G:$G&amp;"-"&amp;$E:$E&amp;"-"&amp;$F:$F,'IGT Calculation_2ndHalf'!A:A,0))</f>
        <v>0</v>
      </c>
      <c r="O262" s="31">
        <f t="shared" si="20"/>
        <v>0</v>
      </c>
      <c r="P262" s="31">
        <f t="shared" si="21"/>
        <v>0</v>
      </c>
    </row>
    <row r="263" spans="1:16" x14ac:dyDescent="0.25">
      <c r="A263" s="4" t="s">
        <v>63</v>
      </c>
      <c r="B263" t="s">
        <v>21</v>
      </c>
      <c r="C263" s="28">
        <v>0</v>
      </c>
      <c r="D263" t="s">
        <v>21</v>
      </c>
      <c r="E263" t="s">
        <v>13</v>
      </c>
      <c r="F263" t="s">
        <v>14</v>
      </c>
      <c r="G263" t="s">
        <v>121</v>
      </c>
      <c r="H263" s="30">
        <f>_xlfn.IFS(F263="STAR Kids",INDEX('ATLIS Percentages'!D:D,MATCH($G:$G&amp;" "&amp;$E:$E,'ATLIS Percentages'!$A:$A,0)),
F263="STAR+PLUS",INDEX('ATLIS Percentages'!E:E,MATCH($G:$G&amp;" "&amp;$E:$E,'ATLIS Percentages'!$A:$A,0)),
F263="STAR",INDEX('ATLIS Percentages'!F:F,MATCH($G:$G&amp;" "&amp;$E:$E,'ATLIS Percentages'!$A:$A,0)))</f>
        <v>7.5478212924626415E-4</v>
      </c>
      <c r="I263" s="31">
        <f t="shared" si="18"/>
        <v>0</v>
      </c>
      <c r="J263" s="31">
        <f t="shared" si="19"/>
        <v>0</v>
      </c>
      <c r="K263" s="31">
        <f>INDEX('IGT Calculation_1stHalf'!J:J,MATCH($A:$A&amp;"-"&amp;$G:$G&amp;"-"&amp;$E:$E&amp;"-"&amp;$F:$F,'IGT Calculation_1stHalf'!A:A,0))</f>
        <v>0</v>
      </c>
      <c r="L263" s="31">
        <f>INDEX('IGT Calculation_1stHalf'!K:K,MATCH(A:A&amp;"-"&amp;G:G&amp;"-"&amp;E:E&amp;"-"&amp;F:F,'IGT Calculation_1stHalf'!A:A,0))</f>
        <v>0</v>
      </c>
      <c r="M263" s="31">
        <f>INDEX('IGT Calculation_2ndHalf'!N:N,MATCH($A:$A&amp;"-"&amp;$G:$G&amp;"-"&amp;$E:$E&amp;"-"&amp;$F:$F,'IGT Calculation_2ndHalf'!A:A,0))</f>
        <v>0</v>
      </c>
      <c r="N263" s="31">
        <f>INDEX('IGT Calculation_2ndHalf'!O:O,MATCH($A:$A&amp;"-"&amp;$G:$G&amp;"-"&amp;$E:$E&amp;"-"&amp;$F:$F,'IGT Calculation_2ndHalf'!A:A,0))</f>
        <v>0</v>
      </c>
      <c r="O263" s="31">
        <f t="shared" si="20"/>
        <v>0</v>
      </c>
      <c r="P263" s="31">
        <f t="shared" si="21"/>
        <v>0</v>
      </c>
    </row>
    <row r="264" spans="1:16" x14ac:dyDescent="0.25">
      <c r="A264" s="4" t="s">
        <v>11</v>
      </c>
      <c r="B264" t="s">
        <v>12</v>
      </c>
      <c r="C264" s="28">
        <v>1709490322.3097699</v>
      </c>
      <c r="D264" t="s">
        <v>12</v>
      </c>
      <c r="E264" t="s">
        <v>13</v>
      </c>
      <c r="F264" t="s">
        <v>14</v>
      </c>
      <c r="G264" t="s">
        <v>121</v>
      </c>
      <c r="H264" s="30">
        <f>_xlfn.IFS(F264="STAR Kids",INDEX('ATLIS Percentages'!D:D,MATCH($G:$G&amp;" "&amp;$E:$E,'ATLIS Percentages'!$A:$A,0)),
F264="STAR+PLUS",INDEX('ATLIS Percentages'!E:E,MATCH($G:$G&amp;" "&amp;$E:$E,'ATLIS Percentages'!$A:$A,0)),
F264="STAR",INDEX('ATLIS Percentages'!F:F,MATCH($G:$G&amp;" "&amp;$E:$E,'ATLIS Percentages'!$A:$A,0)))</f>
        <v>7.5478212924626415E-4</v>
      </c>
      <c r="I264" s="31">
        <f t="shared" si="18"/>
        <v>1290292.75</v>
      </c>
      <c r="J264" s="31">
        <f t="shared" si="19"/>
        <v>557267.12</v>
      </c>
      <c r="K264" s="31">
        <f>INDEX('IGT Calculation_1stHalf'!J:J,MATCH($A:$A&amp;"-"&amp;$G:$G&amp;"-"&amp;$E:$E&amp;"-"&amp;$F:$F,'IGT Calculation_1stHalf'!A:A,0))</f>
        <v>528056.18999999994</v>
      </c>
      <c r="L264" s="31">
        <f>INDEX('IGT Calculation_1stHalf'!K:K,MATCH(A:A&amp;"-"&amp;G:G&amp;"-"&amp;E:E&amp;"-"&amp;F:F,'IGT Calculation_1stHalf'!A:A,0))</f>
        <v>228063.24</v>
      </c>
      <c r="M264" s="31">
        <f>INDEX('IGT Calculation_2ndHalf'!N:N,MATCH($A:$A&amp;"-"&amp;$G:$G&amp;"-"&amp;$E:$E&amp;"-"&amp;$F:$F,'IGT Calculation_2ndHalf'!A:A,0))</f>
        <v>486738</v>
      </c>
      <c r="N264" s="31">
        <f>INDEX('IGT Calculation_2ndHalf'!O:O,MATCH($A:$A&amp;"-"&amp;$G:$G&amp;"-"&amp;$E:$E&amp;"-"&amp;$F:$F,'IGT Calculation_2ndHalf'!A:A,0))</f>
        <v>210218.25</v>
      </c>
      <c r="O264" s="31">
        <f t="shared" si="20"/>
        <v>275498.56</v>
      </c>
      <c r="P264" s="31">
        <f t="shared" si="21"/>
        <v>118985.62</v>
      </c>
    </row>
    <row r="265" spans="1:16" x14ac:dyDescent="0.25">
      <c r="A265" s="4" t="s">
        <v>52</v>
      </c>
      <c r="B265" t="s">
        <v>28</v>
      </c>
      <c r="C265" s="28">
        <v>621800902.61467052</v>
      </c>
      <c r="D265" t="s">
        <v>28</v>
      </c>
      <c r="E265" t="s">
        <v>146</v>
      </c>
      <c r="F265" t="s">
        <v>14</v>
      </c>
      <c r="G265" t="s">
        <v>121</v>
      </c>
      <c r="H265" s="30">
        <f>_xlfn.IFS(F265="STAR Kids",INDEX('ATLIS Percentages'!D:D,MATCH($G:$G&amp;" "&amp;$E:$E,'ATLIS Percentages'!$A:$A,0)),
F265="STAR+PLUS",INDEX('ATLIS Percentages'!E:E,MATCH($G:$G&amp;" "&amp;$E:$E,'ATLIS Percentages'!$A:$A,0)),
F265="STAR",INDEX('ATLIS Percentages'!F:F,MATCH($G:$G&amp;" "&amp;$E:$E,'ATLIS Percentages'!$A:$A,0)))</f>
        <v>7.5478212924626415E-4</v>
      </c>
      <c r="I265" s="31">
        <f t="shared" si="18"/>
        <v>469324.21</v>
      </c>
      <c r="J265" s="31">
        <f t="shared" si="19"/>
        <v>202697.37</v>
      </c>
      <c r="K265" s="31">
        <f>INDEX('IGT Calculation_1stHalf'!J:J,MATCH($A:$A&amp;"-"&amp;$G:$G&amp;"-"&amp;$E:$E&amp;"-"&amp;$F:$F,'IGT Calculation_1stHalf'!A:A,0))</f>
        <v>176929.3</v>
      </c>
      <c r="L265" s="31">
        <f>INDEX('IGT Calculation_1stHalf'!K:K,MATCH(A:A&amp;"-"&amp;G:G&amp;"-"&amp;E:E&amp;"-"&amp;F:F,'IGT Calculation_1stHalf'!A:A,0))</f>
        <v>76414.350000000006</v>
      </c>
      <c r="M265" s="31">
        <f>INDEX('IGT Calculation_2ndHalf'!N:N,MATCH($A:$A&amp;"-"&amp;$G:$G&amp;"-"&amp;$E:$E&amp;"-"&amp;$F:$F,'IGT Calculation_2ndHalf'!A:A,0))</f>
        <v>193815.45</v>
      </c>
      <c r="N265" s="31">
        <f>INDEX('IGT Calculation_2ndHalf'!O:O,MATCH($A:$A&amp;"-"&amp;$G:$G&amp;"-"&amp;$E:$E&amp;"-"&amp;$F:$F,'IGT Calculation_2ndHalf'!A:A,0))</f>
        <v>83707.34</v>
      </c>
      <c r="O265" s="31">
        <f t="shared" si="20"/>
        <v>98579.46</v>
      </c>
      <c r="P265" s="31">
        <f t="shared" si="21"/>
        <v>42575.68</v>
      </c>
    </row>
    <row r="266" spans="1:16" x14ac:dyDescent="0.25">
      <c r="A266" s="4" t="s">
        <v>62</v>
      </c>
      <c r="B266" t="s">
        <v>21</v>
      </c>
      <c r="C266" s="28">
        <v>32939608.01968576</v>
      </c>
      <c r="D266" t="s">
        <v>21</v>
      </c>
      <c r="E266" t="s">
        <v>5</v>
      </c>
      <c r="F266" t="s">
        <v>10</v>
      </c>
      <c r="G266" t="s">
        <v>121</v>
      </c>
      <c r="H266" s="30">
        <f>_xlfn.IFS(F266="STAR Kids",INDEX('ATLIS Percentages'!D:D,MATCH($G:$G&amp;" "&amp;$E:$E,'ATLIS Percentages'!$A:$A,0)),
F266="STAR+PLUS",INDEX('ATLIS Percentages'!E:E,MATCH($G:$G&amp;" "&amp;$E:$E,'ATLIS Percentages'!$A:$A,0)),
F266="STAR",INDEX('ATLIS Percentages'!F:F,MATCH($G:$G&amp;" "&amp;$E:$E,'ATLIS Percentages'!$A:$A,0)))</f>
        <v>0</v>
      </c>
      <c r="I266" s="31">
        <f t="shared" si="18"/>
        <v>0</v>
      </c>
      <c r="J266" s="31">
        <f t="shared" si="19"/>
        <v>0</v>
      </c>
      <c r="K266" s="31">
        <f>INDEX('IGT Calculation_1stHalf'!J:J,MATCH($A:$A&amp;"-"&amp;$G:$G&amp;"-"&amp;$E:$E&amp;"-"&amp;$F:$F,'IGT Calculation_1stHalf'!A:A,0))</f>
        <v>0</v>
      </c>
      <c r="L266" s="31">
        <f>INDEX('IGT Calculation_1stHalf'!K:K,MATCH(A:A&amp;"-"&amp;G:G&amp;"-"&amp;E:E&amp;"-"&amp;F:F,'IGT Calculation_1stHalf'!A:A,0))</f>
        <v>0</v>
      </c>
      <c r="M266" s="31">
        <f>INDEX('IGT Calculation_2ndHalf'!N:N,MATCH($A:$A&amp;"-"&amp;$G:$G&amp;"-"&amp;$E:$E&amp;"-"&amp;$F:$F,'IGT Calculation_2ndHalf'!A:A,0))</f>
        <v>0</v>
      </c>
      <c r="N266" s="31">
        <f>INDEX('IGT Calculation_2ndHalf'!O:O,MATCH($A:$A&amp;"-"&amp;$G:$G&amp;"-"&amp;$E:$E&amp;"-"&amp;$F:$F,'IGT Calculation_2ndHalf'!A:A,0))</f>
        <v>0</v>
      </c>
      <c r="O266" s="31">
        <f t="shared" si="20"/>
        <v>0</v>
      </c>
      <c r="P266" s="31">
        <f t="shared" si="21"/>
        <v>0</v>
      </c>
    </row>
    <row r="267" spans="1:16" x14ac:dyDescent="0.25">
      <c r="A267" s="4" t="s">
        <v>93</v>
      </c>
      <c r="B267" t="s">
        <v>16</v>
      </c>
      <c r="C267" s="28">
        <v>99093884.777901858</v>
      </c>
      <c r="D267" t="s">
        <v>16</v>
      </c>
      <c r="E267" t="s">
        <v>5</v>
      </c>
      <c r="F267" t="s">
        <v>10</v>
      </c>
      <c r="G267" t="s">
        <v>121</v>
      </c>
      <c r="H267" s="30">
        <f>_xlfn.IFS(F267="STAR Kids",INDEX('ATLIS Percentages'!D:D,MATCH($G:$G&amp;" "&amp;$E:$E,'ATLIS Percentages'!$A:$A,0)),
F267="STAR+PLUS",INDEX('ATLIS Percentages'!E:E,MATCH($G:$G&amp;" "&amp;$E:$E,'ATLIS Percentages'!$A:$A,0)),
F267="STAR",INDEX('ATLIS Percentages'!F:F,MATCH($G:$G&amp;" "&amp;$E:$E,'ATLIS Percentages'!$A:$A,0)))</f>
        <v>0</v>
      </c>
      <c r="I267" s="31">
        <f t="shared" si="18"/>
        <v>0</v>
      </c>
      <c r="J267" s="31">
        <f t="shared" si="19"/>
        <v>0</v>
      </c>
      <c r="K267" s="31">
        <f>INDEX('IGT Calculation_1stHalf'!J:J,MATCH($A:$A&amp;"-"&amp;$G:$G&amp;"-"&amp;$E:$E&amp;"-"&amp;$F:$F,'IGT Calculation_1stHalf'!A:A,0))</f>
        <v>0</v>
      </c>
      <c r="L267" s="31">
        <f>INDEX('IGT Calculation_1stHalf'!K:K,MATCH(A:A&amp;"-"&amp;G:G&amp;"-"&amp;E:E&amp;"-"&amp;F:F,'IGT Calculation_1stHalf'!A:A,0))</f>
        <v>0</v>
      </c>
      <c r="M267" s="31">
        <f>INDEX('IGT Calculation_2ndHalf'!N:N,MATCH($A:$A&amp;"-"&amp;$G:$G&amp;"-"&amp;$E:$E&amp;"-"&amp;$F:$F,'IGT Calculation_2ndHalf'!A:A,0))</f>
        <v>0</v>
      </c>
      <c r="N267" s="31">
        <f>INDEX('IGT Calculation_2ndHalf'!O:O,MATCH($A:$A&amp;"-"&amp;$G:$G&amp;"-"&amp;$E:$E&amp;"-"&amp;$F:$F,'IGT Calculation_2ndHalf'!A:A,0))</f>
        <v>0</v>
      </c>
      <c r="O267" s="31">
        <f t="shared" si="20"/>
        <v>0</v>
      </c>
      <c r="P267" s="31">
        <f t="shared" si="21"/>
        <v>0</v>
      </c>
    </row>
    <row r="268" spans="1:16" x14ac:dyDescent="0.25">
      <c r="A268" s="4" t="s">
        <v>87</v>
      </c>
      <c r="B268" t="s">
        <v>28</v>
      </c>
      <c r="C268" s="28">
        <v>23111082.278655171</v>
      </c>
      <c r="D268" t="s">
        <v>28</v>
      </c>
      <c r="E268" t="s">
        <v>5</v>
      </c>
      <c r="F268" t="s">
        <v>10</v>
      </c>
      <c r="G268" t="s">
        <v>121</v>
      </c>
      <c r="H268" s="30">
        <f>_xlfn.IFS(F268="STAR Kids",INDEX('ATLIS Percentages'!D:D,MATCH($G:$G&amp;" "&amp;$E:$E,'ATLIS Percentages'!$A:$A,0)),
F268="STAR+PLUS",INDEX('ATLIS Percentages'!E:E,MATCH($G:$G&amp;" "&amp;$E:$E,'ATLIS Percentages'!$A:$A,0)),
F268="STAR",INDEX('ATLIS Percentages'!F:F,MATCH($G:$G&amp;" "&amp;$E:$E,'ATLIS Percentages'!$A:$A,0)))</f>
        <v>0</v>
      </c>
      <c r="I268" s="31">
        <f t="shared" si="18"/>
        <v>0</v>
      </c>
      <c r="J268" s="31">
        <f t="shared" si="19"/>
        <v>0</v>
      </c>
      <c r="K268" s="31">
        <f>INDEX('IGT Calculation_1stHalf'!J:J,MATCH($A:$A&amp;"-"&amp;$G:$G&amp;"-"&amp;$E:$E&amp;"-"&amp;$F:$F,'IGT Calculation_1stHalf'!A:A,0))</f>
        <v>0</v>
      </c>
      <c r="L268" s="31">
        <f>INDEX('IGT Calculation_1stHalf'!K:K,MATCH(A:A&amp;"-"&amp;G:G&amp;"-"&amp;E:E&amp;"-"&amp;F:F,'IGT Calculation_1stHalf'!A:A,0))</f>
        <v>0</v>
      </c>
      <c r="M268" s="31">
        <f>INDEX('IGT Calculation_2ndHalf'!N:N,MATCH($A:$A&amp;"-"&amp;$G:$G&amp;"-"&amp;$E:$E&amp;"-"&amp;$F:$F,'IGT Calculation_2ndHalf'!A:A,0))</f>
        <v>0</v>
      </c>
      <c r="N268" s="31">
        <f>INDEX('IGT Calculation_2ndHalf'!O:O,MATCH($A:$A&amp;"-"&amp;$G:$G&amp;"-"&amp;$E:$E&amp;"-"&amp;$F:$F,'IGT Calculation_2ndHalf'!A:A,0))</f>
        <v>0</v>
      </c>
      <c r="O268" s="31">
        <f t="shared" si="20"/>
        <v>0</v>
      </c>
      <c r="P268" s="31">
        <f t="shared" si="21"/>
        <v>0</v>
      </c>
    </row>
    <row r="269" spans="1:16" x14ac:dyDescent="0.25">
      <c r="A269" s="4" t="s">
        <v>57</v>
      </c>
      <c r="B269" t="s">
        <v>4</v>
      </c>
      <c r="C269" s="28">
        <v>184495586.32466471</v>
      </c>
      <c r="D269" t="s">
        <v>4</v>
      </c>
      <c r="E269" t="s">
        <v>5</v>
      </c>
      <c r="F269" t="s">
        <v>10</v>
      </c>
      <c r="G269" t="s">
        <v>121</v>
      </c>
      <c r="H269" s="30">
        <f>_xlfn.IFS(F269="STAR Kids",INDEX('ATLIS Percentages'!D:D,MATCH($G:$G&amp;" "&amp;$E:$E,'ATLIS Percentages'!$A:$A,0)),
F269="STAR+PLUS",INDEX('ATLIS Percentages'!E:E,MATCH($G:$G&amp;" "&amp;$E:$E,'ATLIS Percentages'!$A:$A,0)),
F269="STAR",INDEX('ATLIS Percentages'!F:F,MATCH($G:$G&amp;" "&amp;$E:$E,'ATLIS Percentages'!$A:$A,0)))</f>
        <v>0</v>
      </c>
      <c r="I269" s="31">
        <f t="shared" si="18"/>
        <v>0</v>
      </c>
      <c r="J269" s="31">
        <f t="shared" si="19"/>
        <v>0</v>
      </c>
      <c r="K269" s="31">
        <f>INDEX('IGT Calculation_1stHalf'!J:J,MATCH($A:$A&amp;"-"&amp;$G:$G&amp;"-"&amp;$E:$E&amp;"-"&amp;$F:$F,'IGT Calculation_1stHalf'!A:A,0))</f>
        <v>0</v>
      </c>
      <c r="L269" s="31">
        <f>INDEX('IGT Calculation_1stHalf'!K:K,MATCH(A:A&amp;"-"&amp;G:G&amp;"-"&amp;E:E&amp;"-"&amp;F:F,'IGT Calculation_1stHalf'!A:A,0))</f>
        <v>0</v>
      </c>
      <c r="M269" s="31">
        <f>INDEX('IGT Calculation_2ndHalf'!N:N,MATCH($A:$A&amp;"-"&amp;$G:$G&amp;"-"&amp;$E:$E&amp;"-"&amp;$F:$F,'IGT Calculation_2ndHalf'!A:A,0))</f>
        <v>0</v>
      </c>
      <c r="N269" s="31">
        <f>INDEX('IGT Calculation_2ndHalf'!O:O,MATCH($A:$A&amp;"-"&amp;$G:$G&amp;"-"&amp;$E:$E&amp;"-"&amp;$F:$F,'IGT Calculation_2ndHalf'!A:A,0))</f>
        <v>0</v>
      </c>
      <c r="O269" s="31">
        <f t="shared" si="20"/>
        <v>0</v>
      </c>
      <c r="P269" s="31">
        <f t="shared" si="21"/>
        <v>0</v>
      </c>
    </row>
    <row r="270" spans="1:16" x14ac:dyDescent="0.25">
      <c r="A270" s="4" t="s">
        <v>86</v>
      </c>
      <c r="B270" t="s">
        <v>12</v>
      </c>
      <c r="C270" s="28">
        <v>112128417.80992733</v>
      </c>
      <c r="D270" t="s">
        <v>12</v>
      </c>
      <c r="E270" t="s">
        <v>5</v>
      </c>
      <c r="F270" t="s">
        <v>10</v>
      </c>
      <c r="G270" t="s">
        <v>121</v>
      </c>
      <c r="H270" s="30">
        <f>_xlfn.IFS(F270="STAR Kids",INDEX('ATLIS Percentages'!D:D,MATCH($G:$G&amp;" "&amp;$E:$E,'ATLIS Percentages'!$A:$A,0)),
F270="STAR+PLUS",INDEX('ATLIS Percentages'!E:E,MATCH($G:$G&amp;" "&amp;$E:$E,'ATLIS Percentages'!$A:$A,0)),
F270="STAR",INDEX('ATLIS Percentages'!F:F,MATCH($G:$G&amp;" "&amp;$E:$E,'ATLIS Percentages'!$A:$A,0)))</f>
        <v>0</v>
      </c>
      <c r="I270" s="31">
        <f t="shared" si="18"/>
        <v>0</v>
      </c>
      <c r="J270" s="31">
        <f t="shared" si="19"/>
        <v>0</v>
      </c>
      <c r="K270" s="31">
        <f>INDEX('IGT Calculation_1stHalf'!J:J,MATCH($A:$A&amp;"-"&amp;$G:$G&amp;"-"&amp;$E:$E&amp;"-"&amp;$F:$F,'IGT Calculation_1stHalf'!A:A,0))</f>
        <v>0</v>
      </c>
      <c r="L270" s="31">
        <f>INDEX('IGT Calculation_1stHalf'!K:K,MATCH(A:A&amp;"-"&amp;G:G&amp;"-"&amp;E:E&amp;"-"&amp;F:F,'IGT Calculation_1stHalf'!A:A,0))</f>
        <v>0</v>
      </c>
      <c r="M270" s="31">
        <f>INDEX('IGT Calculation_2ndHalf'!N:N,MATCH($A:$A&amp;"-"&amp;$G:$G&amp;"-"&amp;$E:$E&amp;"-"&amp;$F:$F,'IGT Calculation_2ndHalf'!A:A,0))</f>
        <v>0</v>
      </c>
      <c r="N270" s="31">
        <f>INDEX('IGT Calculation_2ndHalf'!O:O,MATCH($A:$A&amp;"-"&amp;$G:$G&amp;"-"&amp;$E:$E&amp;"-"&amp;$F:$F,'IGT Calculation_2ndHalf'!A:A,0))</f>
        <v>0</v>
      </c>
      <c r="O270" s="31">
        <f t="shared" si="20"/>
        <v>0</v>
      </c>
      <c r="P270" s="31">
        <f t="shared" si="21"/>
        <v>0</v>
      </c>
    </row>
    <row r="271" spans="1:16" x14ac:dyDescent="0.25">
      <c r="A271" s="4" t="s">
        <v>35</v>
      </c>
      <c r="B271" t="s">
        <v>21</v>
      </c>
      <c r="C271" s="28">
        <v>223309438.66841567</v>
      </c>
      <c r="D271" t="s">
        <v>21</v>
      </c>
      <c r="E271" t="s">
        <v>5</v>
      </c>
      <c r="F271" t="s">
        <v>14</v>
      </c>
      <c r="G271" t="s">
        <v>121</v>
      </c>
      <c r="H271" s="30">
        <f>_xlfn.IFS(F271="STAR Kids",INDEX('ATLIS Percentages'!D:D,MATCH($G:$G&amp;" "&amp;$E:$E,'ATLIS Percentages'!$A:$A,0)),
F271="STAR+PLUS",INDEX('ATLIS Percentages'!E:E,MATCH($G:$G&amp;" "&amp;$E:$E,'ATLIS Percentages'!$A:$A,0)),
F271="STAR",INDEX('ATLIS Percentages'!F:F,MATCH($G:$G&amp;" "&amp;$E:$E,'ATLIS Percentages'!$A:$A,0)))</f>
        <v>5.1078681322954192E-3</v>
      </c>
      <c r="I271" s="31">
        <f t="shared" si="18"/>
        <v>1140635.17</v>
      </c>
      <c r="J271" s="31">
        <f t="shared" si="19"/>
        <v>492631.2</v>
      </c>
      <c r="K271" s="31">
        <f>INDEX('IGT Calculation_1stHalf'!J:J,MATCH($A:$A&amp;"-"&amp;$G:$G&amp;"-"&amp;$E:$E&amp;"-"&amp;$F:$F,'IGT Calculation_1stHalf'!A:A,0))</f>
        <v>445476.31</v>
      </c>
      <c r="L271" s="31">
        <f>INDEX('IGT Calculation_1stHalf'!K:K,MATCH(A:A&amp;"-"&amp;G:G&amp;"-"&amp;E:E&amp;"-"&amp;F:F,'IGT Calculation_1stHalf'!A:A,0))</f>
        <v>192397.65</v>
      </c>
      <c r="M271" s="31">
        <f>INDEX('IGT Calculation_2ndHalf'!N:N,MATCH($A:$A&amp;"-"&amp;$G:$G&amp;"-"&amp;$E:$E&amp;"-"&amp;$F:$F,'IGT Calculation_2ndHalf'!A:A,0))</f>
        <v>428477.98</v>
      </c>
      <c r="N271" s="31">
        <f>INDEX('IGT Calculation_2ndHalf'!O:O,MATCH($A:$A&amp;"-"&amp;$G:$G&amp;"-"&amp;$E:$E&amp;"-"&amp;$F:$F,'IGT Calculation_2ndHalf'!A:A,0))</f>
        <v>185056.21</v>
      </c>
      <c r="O271" s="31">
        <f t="shared" si="20"/>
        <v>266680.88</v>
      </c>
      <c r="P271" s="31">
        <f t="shared" si="21"/>
        <v>115177.34</v>
      </c>
    </row>
    <row r="272" spans="1:16" x14ac:dyDescent="0.25">
      <c r="A272" s="4" t="s">
        <v>30</v>
      </c>
      <c r="B272" t="s">
        <v>12</v>
      </c>
      <c r="C272" s="28">
        <v>0</v>
      </c>
      <c r="D272" t="s">
        <v>12</v>
      </c>
      <c r="E272" t="s">
        <v>5</v>
      </c>
      <c r="F272" t="s">
        <v>14</v>
      </c>
      <c r="G272" t="s">
        <v>121</v>
      </c>
      <c r="H272" s="30">
        <f>_xlfn.IFS(F272="STAR Kids",INDEX('ATLIS Percentages'!D:D,MATCH($G:$G&amp;" "&amp;$E:$E,'ATLIS Percentages'!$A:$A,0)),
F272="STAR+PLUS",INDEX('ATLIS Percentages'!E:E,MATCH($G:$G&amp;" "&amp;$E:$E,'ATLIS Percentages'!$A:$A,0)),
F272="STAR",INDEX('ATLIS Percentages'!F:F,MATCH($G:$G&amp;" "&amp;$E:$E,'ATLIS Percentages'!$A:$A,0)))</f>
        <v>5.1078681322954192E-3</v>
      </c>
      <c r="I272" s="31">
        <f t="shared" si="18"/>
        <v>0</v>
      </c>
      <c r="J272" s="31">
        <f t="shared" si="19"/>
        <v>0</v>
      </c>
      <c r="K272" s="31">
        <f>INDEX('IGT Calculation_1stHalf'!J:J,MATCH($A:$A&amp;"-"&amp;$G:$G&amp;"-"&amp;$E:$E&amp;"-"&amp;$F:$F,'IGT Calculation_1stHalf'!A:A,0))</f>
        <v>0</v>
      </c>
      <c r="L272" s="31">
        <f>INDEX('IGT Calculation_1stHalf'!K:K,MATCH(A:A&amp;"-"&amp;G:G&amp;"-"&amp;E:E&amp;"-"&amp;F:F,'IGT Calculation_1stHalf'!A:A,0))</f>
        <v>0</v>
      </c>
      <c r="M272" s="31">
        <f>INDEX('IGT Calculation_2ndHalf'!N:N,MATCH($A:$A&amp;"-"&amp;$G:$G&amp;"-"&amp;$E:$E&amp;"-"&amp;$F:$F,'IGT Calculation_2ndHalf'!A:A,0))</f>
        <v>0</v>
      </c>
      <c r="N272" s="31">
        <f>INDEX('IGT Calculation_2ndHalf'!O:O,MATCH($A:$A&amp;"-"&amp;$G:$G&amp;"-"&amp;$E:$E&amp;"-"&amp;$F:$F,'IGT Calculation_2ndHalf'!A:A,0))</f>
        <v>0</v>
      </c>
      <c r="O272" s="31">
        <f t="shared" si="20"/>
        <v>0</v>
      </c>
      <c r="P272" s="31">
        <f t="shared" si="21"/>
        <v>0</v>
      </c>
    </row>
    <row r="273" spans="1:16" x14ac:dyDescent="0.25">
      <c r="A273" s="4" t="s">
        <v>27</v>
      </c>
      <c r="B273" t="s">
        <v>28</v>
      </c>
      <c r="C273" s="28">
        <v>224197257.91730434</v>
      </c>
      <c r="D273" t="s">
        <v>28</v>
      </c>
      <c r="E273" t="s">
        <v>5</v>
      </c>
      <c r="F273" t="s">
        <v>14</v>
      </c>
      <c r="G273" t="s">
        <v>121</v>
      </c>
      <c r="H273" s="30">
        <f>_xlfn.IFS(F273="STAR Kids",INDEX('ATLIS Percentages'!D:D,MATCH($G:$G&amp;" "&amp;$E:$E,'ATLIS Percentages'!$A:$A,0)),
F273="STAR+PLUS",INDEX('ATLIS Percentages'!E:E,MATCH($G:$G&amp;" "&amp;$E:$E,'ATLIS Percentages'!$A:$A,0)),
F273="STAR",INDEX('ATLIS Percentages'!F:F,MATCH($G:$G&amp;" "&amp;$E:$E,'ATLIS Percentages'!$A:$A,0)))</f>
        <v>5.1078681322954192E-3</v>
      </c>
      <c r="I273" s="31">
        <f t="shared" si="18"/>
        <v>1145170.03</v>
      </c>
      <c r="J273" s="31">
        <f t="shared" si="19"/>
        <v>494589.77</v>
      </c>
      <c r="K273" s="31">
        <f>INDEX('IGT Calculation_1stHalf'!J:J,MATCH($A:$A&amp;"-"&amp;$G:$G&amp;"-"&amp;$E:$E&amp;"-"&amp;$F:$F,'IGT Calculation_1stHalf'!A:A,0))</f>
        <v>438426.05</v>
      </c>
      <c r="L273" s="31">
        <f>INDEX('IGT Calculation_1stHalf'!K:K,MATCH(A:A&amp;"-"&amp;G:G&amp;"-"&amp;E:E&amp;"-"&amp;F:F,'IGT Calculation_1stHalf'!A:A,0))</f>
        <v>189352.7</v>
      </c>
      <c r="M273" s="31">
        <f>INDEX('IGT Calculation_2ndHalf'!N:N,MATCH($A:$A&amp;"-"&amp;$G:$G&amp;"-"&amp;$E:$E&amp;"-"&amp;$F:$F,'IGT Calculation_2ndHalf'!A:A,0))</f>
        <v>432832.27</v>
      </c>
      <c r="N273" s="31">
        <f>INDEX('IGT Calculation_2ndHalf'!O:O,MATCH($A:$A&amp;"-"&amp;$G:$G&amp;"-"&amp;$E:$E&amp;"-"&amp;$F:$F,'IGT Calculation_2ndHalf'!A:A,0))</f>
        <v>186936.79</v>
      </c>
      <c r="O273" s="31">
        <f t="shared" si="20"/>
        <v>273911.71000000002</v>
      </c>
      <c r="P273" s="31">
        <f t="shared" si="21"/>
        <v>118300.28</v>
      </c>
    </row>
    <row r="274" spans="1:16" x14ac:dyDescent="0.25">
      <c r="A274" s="4" t="s">
        <v>96</v>
      </c>
      <c r="B274" t="s">
        <v>28</v>
      </c>
      <c r="C274" s="28">
        <v>926040396.34638894</v>
      </c>
      <c r="D274" t="s">
        <v>28</v>
      </c>
      <c r="E274" t="s">
        <v>151</v>
      </c>
      <c r="F274" t="s">
        <v>14</v>
      </c>
      <c r="G274" t="s">
        <v>121</v>
      </c>
      <c r="H274" s="30">
        <f>_xlfn.IFS(F274="STAR Kids",INDEX('ATLIS Percentages'!D:D,MATCH($G:$G&amp;" "&amp;$E:$E,'ATLIS Percentages'!$A:$A,0)),
F274="STAR+PLUS",INDEX('ATLIS Percentages'!E:E,MATCH($G:$G&amp;" "&amp;$E:$E,'ATLIS Percentages'!$A:$A,0)),
F274="STAR",INDEX('ATLIS Percentages'!F:F,MATCH($G:$G&amp;" "&amp;$E:$E,'ATLIS Percentages'!$A:$A,0)))</f>
        <v>1.48497487347694E-4</v>
      </c>
      <c r="I274" s="31">
        <f t="shared" si="18"/>
        <v>137514.67000000001</v>
      </c>
      <c r="J274" s="31">
        <f t="shared" si="19"/>
        <v>59391.49</v>
      </c>
      <c r="K274" s="31">
        <f>INDEX('IGT Calculation_1stHalf'!J:J,MATCH($A:$A&amp;"-"&amp;$G:$G&amp;"-"&amp;$E:$E&amp;"-"&amp;$F:$F,'IGT Calculation_1stHalf'!A:A,0))</f>
        <v>55117.68</v>
      </c>
      <c r="L274" s="31">
        <f>INDEX('IGT Calculation_1stHalf'!K:K,MATCH(A:A&amp;"-"&amp;G:G&amp;"-"&amp;E:E&amp;"-"&amp;F:F,'IGT Calculation_1stHalf'!A:A,0))</f>
        <v>23804.89</v>
      </c>
      <c r="M274" s="31">
        <f>INDEX('IGT Calculation_2ndHalf'!N:N,MATCH($A:$A&amp;"-"&amp;$G:$G&amp;"-"&amp;$E:$E&amp;"-"&amp;$F:$F,'IGT Calculation_2ndHalf'!A:A,0))</f>
        <v>52785.24</v>
      </c>
      <c r="N274" s="31">
        <f>INDEX('IGT Calculation_2ndHalf'!O:O,MATCH($A:$A&amp;"-"&amp;$G:$G&amp;"-"&amp;$E:$E&amp;"-"&amp;$F:$F,'IGT Calculation_2ndHalf'!A:A,0))</f>
        <v>22797.52</v>
      </c>
      <c r="O274" s="31">
        <f t="shared" si="20"/>
        <v>29611.75</v>
      </c>
      <c r="P274" s="31">
        <f t="shared" si="21"/>
        <v>12789.08</v>
      </c>
    </row>
    <row r="275" spans="1:16" x14ac:dyDescent="0.25">
      <c r="A275" s="4" t="s">
        <v>74</v>
      </c>
      <c r="B275" t="s">
        <v>8</v>
      </c>
      <c r="C275" s="28">
        <v>715903545.51880956</v>
      </c>
      <c r="D275" t="s">
        <v>8</v>
      </c>
      <c r="E275" t="s">
        <v>151</v>
      </c>
      <c r="F275" t="s">
        <v>14</v>
      </c>
      <c r="G275" t="s">
        <v>121</v>
      </c>
      <c r="H275" s="30">
        <f>_xlfn.IFS(F275="STAR Kids",INDEX('ATLIS Percentages'!D:D,MATCH($G:$G&amp;" "&amp;$E:$E,'ATLIS Percentages'!$A:$A,0)),
F275="STAR+PLUS",INDEX('ATLIS Percentages'!E:E,MATCH($G:$G&amp;" "&amp;$E:$E,'ATLIS Percentages'!$A:$A,0)),
F275="STAR",INDEX('ATLIS Percentages'!F:F,MATCH($G:$G&amp;" "&amp;$E:$E,'ATLIS Percentages'!$A:$A,0)))</f>
        <v>1.48497487347694E-4</v>
      </c>
      <c r="I275" s="31">
        <f t="shared" si="18"/>
        <v>106309.88</v>
      </c>
      <c r="J275" s="31">
        <f t="shared" si="19"/>
        <v>45914.39</v>
      </c>
      <c r="K275" s="31">
        <f>INDEX('IGT Calculation_1stHalf'!J:J,MATCH($A:$A&amp;"-"&amp;$G:$G&amp;"-"&amp;$E:$E&amp;"-"&amp;$F:$F,'IGT Calculation_1stHalf'!A:A,0))</f>
        <v>44119.98</v>
      </c>
      <c r="L275" s="31">
        <f>INDEX('IGT Calculation_1stHalf'!K:K,MATCH(A:A&amp;"-"&amp;G:G&amp;"-"&amp;E:E&amp;"-"&amp;F:F,'IGT Calculation_1stHalf'!A:A,0))</f>
        <v>19055.07</v>
      </c>
      <c r="M275" s="31">
        <f>INDEX('IGT Calculation_2ndHalf'!N:N,MATCH($A:$A&amp;"-"&amp;$G:$G&amp;"-"&amp;$E:$E&amp;"-"&amp;$F:$F,'IGT Calculation_2ndHalf'!A:A,0))</f>
        <v>38384.71</v>
      </c>
      <c r="N275" s="31">
        <f>INDEX('IGT Calculation_2ndHalf'!O:O,MATCH($A:$A&amp;"-"&amp;$G:$G&amp;"-"&amp;$E:$E&amp;"-"&amp;$F:$F,'IGT Calculation_2ndHalf'!A:A,0))</f>
        <v>16578.05</v>
      </c>
      <c r="O275" s="31">
        <f t="shared" si="20"/>
        <v>23805.19</v>
      </c>
      <c r="P275" s="31">
        <f t="shared" si="21"/>
        <v>10281.27</v>
      </c>
    </row>
    <row r="276" spans="1:16" x14ac:dyDescent="0.25">
      <c r="A276" s="4" t="s">
        <v>101</v>
      </c>
      <c r="B276" t="s">
        <v>21</v>
      </c>
      <c r="C276" s="28">
        <v>48567346.457855061</v>
      </c>
      <c r="D276" t="s">
        <v>21</v>
      </c>
      <c r="E276" t="s">
        <v>18</v>
      </c>
      <c r="F276" t="s">
        <v>10</v>
      </c>
      <c r="G276" t="s">
        <v>121</v>
      </c>
      <c r="H276" s="30">
        <f>_xlfn.IFS(F276="STAR Kids",INDEX('ATLIS Percentages'!D:D,MATCH($G:$G&amp;" "&amp;$E:$E,'ATLIS Percentages'!$A:$A,0)),
F276="STAR+PLUS",INDEX('ATLIS Percentages'!E:E,MATCH($G:$G&amp;" "&amp;$E:$E,'ATLIS Percentages'!$A:$A,0)),
F276="STAR",INDEX('ATLIS Percentages'!F:F,MATCH($G:$G&amp;" "&amp;$E:$E,'ATLIS Percentages'!$A:$A,0)))</f>
        <v>0</v>
      </c>
      <c r="I276" s="31">
        <f t="shared" si="18"/>
        <v>0</v>
      </c>
      <c r="J276" s="31">
        <f t="shared" si="19"/>
        <v>0</v>
      </c>
      <c r="K276" s="31">
        <f>INDEX('IGT Calculation_1stHalf'!J:J,MATCH($A:$A&amp;"-"&amp;$G:$G&amp;"-"&amp;$E:$E&amp;"-"&amp;$F:$F,'IGT Calculation_1stHalf'!A:A,0))</f>
        <v>0</v>
      </c>
      <c r="L276" s="31">
        <f>INDEX('IGT Calculation_1stHalf'!K:K,MATCH(A:A&amp;"-"&amp;G:G&amp;"-"&amp;E:E&amp;"-"&amp;F:F,'IGT Calculation_1stHalf'!A:A,0))</f>
        <v>0</v>
      </c>
      <c r="M276" s="31">
        <f>INDEX('IGT Calculation_2ndHalf'!N:N,MATCH($A:$A&amp;"-"&amp;$G:$G&amp;"-"&amp;$E:$E&amp;"-"&amp;$F:$F,'IGT Calculation_2ndHalf'!A:A,0))</f>
        <v>0</v>
      </c>
      <c r="N276" s="31">
        <f>INDEX('IGT Calculation_2ndHalf'!O:O,MATCH($A:$A&amp;"-"&amp;$G:$G&amp;"-"&amp;$E:$E&amp;"-"&amp;$F:$F,'IGT Calculation_2ndHalf'!A:A,0))</f>
        <v>0</v>
      </c>
      <c r="O276" s="31">
        <f t="shared" si="20"/>
        <v>0</v>
      </c>
      <c r="P276" s="31">
        <f t="shared" si="21"/>
        <v>0</v>
      </c>
    </row>
    <row r="277" spans="1:16" x14ac:dyDescent="0.25">
      <c r="A277" s="4" t="s">
        <v>17</v>
      </c>
      <c r="B277" t="s">
        <v>8</v>
      </c>
      <c r="C277" s="28">
        <v>361295485.18245178</v>
      </c>
      <c r="D277" t="s">
        <v>8</v>
      </c>
      <c r="E277" t="s">
        <v>18</v>
      </c>
      <c r="F277" t="s">
        <v>10</v>
      </c>
      <c r="G277" t="s">
        <v>121</v>
      </c>
      <c r="H277" s="30">
        <f>_xlfn.IFS(F277="STAR Kids",INDEX('ATLIS Percentages'!D:D,MATCH($G:$G&amp;" "&amp;$E:$E,'ATLIS Percentages'!$A:$A,0)),
F277="STAR+PLUS",INDEX('ATLIS Percentages'!E:E,MATCH($G:$G&amp;" "&amp;$E:$E,'ATLIS Percentages'!$A:$A,0)),
F277="STAR",INDEX('ATLIS Percentages'!F:F,MATCH($G:$G&amp;" "&amp;$E:$E,'ATLIS Percentages'!$A:$A,0)))</f>
        <v>0</v>
      </c>
      <c r="I277" s="31">
        <f t="shared" si="18"/>
        <v>0</v>
      </c>
      <c r="J277" s="31">
        <f t="shared" si="19"/>
        <v>0</v>
      </c>
      <c r="K277" s="31">
        <f>INDEX('IGT Calculation_1stHalf'!J:J,MATCH($A:$A&amp;"-"&amp;$G:$G&amp;"-"&amp;$E:$E&amp;"-"&amp;$F:$F,'IGT Calculation_1stHalf'!A:A,0))</f>
        <v>0</v>
      </c>
      <c r="L277" s="31">
        <f>INDEX('IGT Calculation_1stHalf'!K:K,MATCH(A:A&amp;"-"&amp;G:G&amp;"-"&amp;E:E&amp;"-"&amp;F:F,'IGT Calculation_1stHalf'!A:A,0))</f>
        <v>0</v>
      </c>
      <c r="M277" s="31">
        <f>INDEX('IGT Calculation_2ndHalf'!N:N,MATCH($A:$A&amp;"-"&amp;$G:$G&amp;"-"&amp;$E:$E&amp;"-"&amp;$F:$F,'IGT Calculation_2ndHalf'!A:A,0))</f>
        <v>0</v>
      </c>
      <c r="N277" s="31">
        <f>INDEX('IGT Calculation_2ndHalf'!O:O,MATCH($A:$A&amp;"-"&amp;$G:$G&amp;"-"&amp;$E:$E&amp;"-"&amp;$F:$F,'IGT Calculation_2ndHalf'!A:A,0))</f>
        <v>0</v>
      </c>
      <c r="O277" s="31">
        <f t="shared" si="20"/>
        <v>0</v>
      </c>
      <c r="P277" s="31">
        <f t="shared" si="21"/>
        <v>0</v>
      </c>
    </row>
    <row r="278" spans="1:16" x14ac:dyDescent="0.25">
      <c r="A278" s="4" t="s">
        <v>36</v>
      </c>
      <c r="B278" t="s">
        <v>37</v>
      </c>
      <c r="C278" s="28">
        <v>185985480.75360379</v>
      </c>
      <c r="D278" t="s">
        <v>37</v>
      </c>
      <c r="E278" t="s">
        <v>18</v>
      </c>
      <c r="F278" t="s">
        <v>10</v>
      </c>
      <c r="G278" t="s">
        <v>121</v>
      </c>
      <c r="H278" s="30">
        <f>_xlfn.IFS(F278="STAR Kids",INDEX('ATLIS Percentages'!D:D,MATCH($G:$G&amp;" "&amp;$E:$E,'ATLIS Percentages'!$A:$A,0)),
F278="STAR+PLUS",INDEX('ATLIS Percentages'!E:E,MATCH($G:$G&amp;" "&amp;$E:$E,'ATLIS Percentages'!$A:$A,0)),
F278="STAR",INDEX('ATLIS Percentages'!F:F,MATCH($G:$G&amp;" "&amp;$E:$E,'ATLIS Percentages'!$A:$A,0)))</f>
        <v>0</v>
      </c>
      <c r="I278" s="31">
        <f t="shared" si="18"/>
        <v>0</v>
      </c>
      <c r="J278" s="31">
        <f t="shared" si="19"/>
        <v>0</v>
      </c>
      <c r="K278" s="31">
        <f>INDEX('IGT Calculation_1stHalf'!J:J,MATCH($A:$A&amp;"-"&amp;$G:$G&amp;"-"&amp;$E:$E&amp;"-"&amp;$F:$F,'IGT Calculation_1stHalf'!A:A,0))</f>
        <v>0</v>
      </c>
      <c r="L278" s="31">
        <f>INDEX('IGT Calculation_1stHalf'!K:K,MATCH(A:A&amp;"-"&amp;G:G&amp;"-"&amp;E:E&amp;"-"&amp;F:F,'IGT Calculation_1stHalf'!A:A,0))</f>
        <v>0</v>
      </c>
      <c r="M278" s="31">
        <f>INDEX('IGT Calculation_2ndHalf'!N:N,MATCH($A:$A&amp;"-"&amp;$G:$G&amp;"-"&amp;$E:$E&amp;"-"&amp;$F:$F,'IGT Calculation_2ndHalf'!A:A,0))</f>
        <v>0</v>
      </c>
      <c r="N278" s="31">
        <f>INDEX('IGT Calculation_2ndHalf'!O:O,MATCH($A:$A&amp;"-"&amp;$G:$G&amp;"-"&amp;$E:$E&amp;"-"&amp;$F:$F,'IGT Calculation_2ndHalf'!A:A,0))</f>
        <v>0</v>
      </c>
      <c r="O278" s="31">
        <f t="shared" si="20"/>
        <v>0</v>
      </c>
      <c r="P278" s="31">
        <f t="shared" si="21"/>
        <v>0</v>
      </c>
    </row>
    <row r="279" spans="1:16" x14ac:dyDescent="0.25">
      <c r="A279" s="4" t="s">
        <v>34</v>
      </c>
      <c r="B279" t="s">
        <v>8</v>
      </c>
      <c r="C279" s="28">
        <v>371011884.67179734</v>
      </c>
      <c r="D279" t="s">
        <v>8</v>
      </c>
      <c r="E279" t="s">
        <v>18</v>
      </c>
      <c r="F279" t="s">
        <v>14</v>
      </c>
      <c r="G279" t="s">
        <v>121</v>
      </c>
      <c r="H279" s="30">
        <f>_xlfn.IFS(F279="STAR Kids",INDEX('ATLIS Percentages'!D:D,MATCH($G:$G&amp;" "&amp;$E:$E,'ATLIS Percentages'!$A:$A,0)),
F279="STAR+PLUS",INDEX('ATLIS Percentages'!E:E,MATCH($G:$G&amp;" "&amp;$E:$E,'ATLIS Percentages'!$A:$A,0)),
F279="STAR",INDEX('ATLIS Percentages'!F:F,MATCH($G:$G&amp;" "&amp;$E:$E,'ATLIS Percentages'!$A:$A,0)))</f>
        <v>9.3389348163423411E-3</v>
      </c>
      <c r="I279" s="31">
        <f t="shared" si="18"/>
        <v>3464855.81</v>
      </c>
      <c r="J279" s="31">
        <f t="shared" si="19"/>
        <v>1496443.51</v>
      </c>
      <c r="K279" s="31">
        <f>INDEX('IGT Calculation_1stHalf'!J:J,MATCH($A:$A&amp;"-"&amp;$G:$G&amp;"-"&amp;$E:$E&amp;"-"&amp;$F:$F,'IGT Calculation_1stHalf'!A:A,0))</f>
        <v>1310398.8899999999</v>
      </c>
      <c r="L279" s="31">
        <f>INDEX('IGT Calculation_1stHalf'!K:K,MATCH(A:A&amp;"-"&amp;G:G&amp;"-"&amp;E:E&amp;"-"&amp;F:F,'IGT Calculation_1stHalf'!A:A,0))</f>
        <v>565950.80000000005</v>
      </c>
      <c r="M279" s="31">
        <f>INDEX('IGT Calculation_2ndHalf'!N:N,MATCH($A:$A&amp;"-"&amp;$G:$G&amp;"-"&amp;$E:$E&amp;"-"&amp;$F:$F,'IGT Calculation_2ndHalf'!A:A,0))</f>
        <v>1232072.05</v>
      </c>
      <c r="N279" s="31">
        <f>INDEX('IGT Calculation_2ndHalf'!O:O,MATCH($A:$A&amp;"-"&amp;$G:$G&amp;"-"&amp;$E:$E&amp;"-"&amp;$F:$F,'IGT Calculation_2ndHalf'!A:A,0))</f>
        <v>532122.06000000006</v>
      </c>
      <c r="O279" s="31">
        <f t="shared" si="20"/>
        <v>922384.87</v>
      </c>
      <c r="P279" s="31">
        <f t="shared" si="21"/>
        <v>398370.65</v>
      </c>
    </row>
    <row r="280" spans="1:16" x14ac:dyDescent="0.25">
      <c r="A280" s="4" t="s">
        <v>83</v>
      </c>
      <c r="B280" t="s">
        <v>12</v>
      </c>
      <c r="C280" s="28">
        <v>403842571.60745275</v>
      </c>
      <c r="D280" t="s">
        <v>12</v>
      </c>
      <c r="E280" t="s">
        <v>18</v>
      </c>
      <c r="F280" t="s">
        <v>14</v>
      </c>
      <c r="G280" t="s">
        <v>121</v>
      </c>
      <c r="H280" s="30">
        <f>_xlfn.IFS(F280="STAR Kids",INDEX('ATLIS Percentages'!D:D,MATCH($G:$G&amp;" "&amp;$E:$E,'ATLIS Percentages'!$A:$A,0)),
F280="STAR+PLUS",INDEX('ATLIS Percentages'!E:E,MATCH($G:$G&amp;" "&amp;$E:$E,'ATLIS Percentages'!$A:$A,0)),
F280="STAR",INDEX('ATLIS Percentages'!F:F,MATCH($G:$G&amp;" "&amp;$E:$E,'ATLIS Percentages'!$A:$A,0)))</f>
        <v>9.3389348163423411E-3</v>
      </c>
      <c r="I280" s="31">
        <f t="shared" si="18"/>
        <v>3771459.45</v>
      </c>
      <c r="J280" s="31">
        <f t="shared" si="19"/>
        <v>1628863.16</v>
      </c>
      <c r="K280" s="31">
        <f>INDEX('IGT Calculation_1stHalf'!J:J,MATCH($A:$A&amp;"-"&amp;$G:$G&amp;"-"&amp;$E:$E&amp;"-"&amp;$F:$F,'IGT Calculation_1stHalf'!A:A,0))</f>
        <v>1348457.44</v>
      </c>
      <c r="L280" s="31">
        <f>INDEX('IGT Calculation_1stHalf'!K:K,MATCH(A:A&amp;"-"&amp;G:G&amp;"-"&amp;E:E&amp;"-"&amp;F:F,'IGT Calculation_1stHalf'!A:A,0))</f>
        <v>582387.98</v>
      </c>
      <c r="M280" s="31">
        <f>INDEX('IGT Calculation_2ndHalf'!N:N,MATCH($A:$A&amp;"-"&amp;$G:$G&amp;"-"&amp;$E:$E&amp;"-"&amp;$F:$F,'IGT Calculation_2ndHalf'!A:A,0))</f>
        <v>1354132.02</v>
      </c>
      <c r="N280" s="31">
        <f>INDEX('IGT Calculation_2ndHalf'!O:O,MATCH($A:$A&amp;"-"&amp;$G:$G&amp;"-"&amp;$E:$E&amp;"-"&amp;$F:$F,'IGT Calculation_2ndHalf'!A:A,0))</f>
        <v>584838.79</v>
      </c>
      <c r="O280" s="31">
        <f t="shared" si="20"/>
        <v>1068869.99</v>
      </c>
      <c r="P280" s="31">
        <f t="shared" si="21"/>
        <v>461636.4</v>
      </c>
    </row>
    <row r="281" spans="1:16" x14ac:dyDescent="0.25">
      <c r="A281" s="4" t="s">
        <v>98</v>
      </c>
      <c r="B281" t="s">
        <v>12</v>
      </c>
      <c r="C281" s="28">
        <v>176404948.07779193</v>
      </c>
      <c r="D281" t="s">
        <v>12</v>
      </c>
      <c r="E281" t="s">
        <v>66</v>
      </c>
      <c r="F281" t="s">
        <v>10</v>
      </c>
      <c r="G281" t="s">
        <v>121</v>
      </c>
      <c r="H281" s="30">
        <f>_xlfn.IFS(F281="STAR Kids",INDEX('ATLIS Percentages'!D:D,MATCH($G:$G&amp;" "&amp;$E:$E,'ATLIS Percentages'!$A:$A,0)),
F281="STAR+PLUS",INDEX('ATLIS Percentages'!E:E,MATCH($G:$G&amp;" "&amp;$E:$E,'ATLIS Percentages'!$A:$A,0)),
F281="STAR",INDEX('ATLIS Percentages'!F:F,MATCH($G:$G&amp;" "&amp;$E:$E,'ATLIS Percentages'!$A:$A,0)))</f>
        <v>0</v>
      </c>
      <c r="I281" s="31">
        <f t="shared" si="18"/>
        <v>0</v>
      </c>
      <c r="J281" s="31">
        <f t="shared" si="19"/>
        <v>0</v>
      </c>
      <c r="K281" s="31">
        <f>INDEX('IGT Calculation_1stHalf'!J:J,MATCH($A:$A&amp;"-"&amp;$G:$G&amp;"-"&amp;$E:$E&amp;"-"&amp;$F:$F,'IGT Calculation_1stHalf'!A:A,0))</f>
        <v>0</v>
      </c>
      <c r="L281" s="31">
        <f>INDEX('IGT Calculation_1stHalf'!K:K,MATCH(A:A&amp;"-"&amp;G:G&amp;"-"&amp;E:E&amp;"-"&amp;F:F,'IGT Calculation_1stHalf'!A:A,0))</f>
        <v>0</v>
      </c>
      <c r="M281" s="31">
        <f>INDEX('IGT Calculation_2ndHalf'!N:N,MATCH($A:$A&amp;"-"&amp;$G:$G&amp;"-"&amp;$E:$E&amp;"-"&amp;$F:$F,'IGT Calculation_2ndHalf'!A:A,0))</f>
        <v>0</v>
      </c>
      <c r="N281" s="31">
        <f>INDEX('IGT Calculation_2ndHalf'!O:O,MATCH($A:$A&amp;"-"&amp;$G:$G&amp;"-"&amp;$E:$E&amp;"-"&amp;$F:$F,'IGT Calculation_2ndHalf'!A:A,0))</f>
        <v>0</v>
      </c>
      <c r="O281" s="31">
        <f t="shared" si="20"/>
        <v>0</v>
      </c>
      <c r="P281" s="31">
        <f t="shared" si="21"/>
        <v>0</v>
      </c>
    </row>
    <row r="282" spans="1:16" x14ac:dyDescent="0.25">
      <c r="A282" s="4" t="s">
        <v>79</v>
      </c>
      <c r="B282" t="s">
        <v>8</v>
      </c>
      <c r="C282" s="28">
        <v>690976372.0921731</v>
      </c>
      <c r="D282" t="s">
        <v>8</v>
      </c>
      <c r="E282" t="s">
        <v>66</v>
      </c>
      <c r="F282" t="s">
        <v>10</v>
      </c>
      <c r="G282" t="s">
        <v>121</v>
      </c>
      <c r="H282" s="30">
        <f>_xlfn.IFS(F282="STAR Kids",INDEX('ATLIS Percentages'!D:D,MATCH($G:$G&amp;" "&amp;$E:$E,'ATLIS Percentages'!$A:$A,0)),
F282="STAR+PLUS",INDEX('ATLIS Percentages'!E:E,MATCH($G:$G&amp;" "&amp;$E:$E,'ATLIS Percentages'!$A:$A,0)),
F282="STAR",INDEX('ATLIS Percentages'!F:F,MATCH($G:$G&amp;" "&amp;$E:$E,'ATLIS Percentages'!$A:$A,0)))</f>
        <v>0</v>
      </c>
      <c r="I282" s="31">
        <f t="shared" si="18"/>
        <v>0</v>
      </c>
      <c r="J282" s="31">
        <f t="shared" si="19"/>
        <v>0</v>
      </c>
      <c r="K282" s="31">
        <f>INDEX('IGT Calculation_1stHalf'!J:J,MATCH($A:$A&amp;"-"&amp;$G:$G&amp;"-"&amp;$E:$E&amp;"-"&amp;$F:$F,'IGT Calculation_1stHalf'!A:A,0))</f>
        <v>0</v>
      </c>
      <c r="L282" s="31">
        <f>INDEX('IGT Calculation_1stHalf'!K:K,MATCH(A:A&amp;"-"&amp;G:G&amp;"-"&amp;E:E&amp;"-"&amp;F:F,'IGT Calculation_1stHalf'!A:A,0))</f>
        <v>0</v>
      </c>
      <c r="M282" s="31">
        <f>INDEX('IGT Calculation_2ndHalf'!N:N,MATCH($A:$A&amp;"-"&amp;$G:$G&amp;"-"&amp;$E:$E&amp;"-"&amp;$F:$F,'IGT Calculation_2ndHalf'!A:A,0))</f>
        <v>0</v>
      </c>
      <c r="N282" s="31">
        <f>INDEX('IGT Calculation_2ndHalf'!O:O,MATCH($A:$A&amp;"-"&amp;$G:$G&amp;"-"&amp;$E:$E&amp;"-"&amp;$F:$F,'IGT Calculation_2ndHalf'!A:A,0))</f>
        <v>0</v>
      </c>
      <c r="O282" s="31">
        <f t="shared" si="20"/>
        <v>0</v>
      </c>
      <c r="P282" s="31">
        <f t="shared" si="21"/>
        <v>0</v>
      </c>
    </row>
    <row r="283" spans="1:16" x14ac:dyDescent="0.25">
      <c r="A283" s="4" t="s">
        <v>65</v>
      </c>
      <c r="B283" t="s">
        <v>28</v>
      </c>
      <c r="C283" s="28">
        <v>153961982.08300206</v>
      </c>
      <c r="D283" t="s">
        <v>28</v>
      </c>
      <c r="E283" t="s">
        <v>66</v>
      </c>
      <c r="F283" t="s">
        <v>10</v>
      </c>
      <c r="G283" t="s">
        <v>121</v>
      </c>
      <c r="H283" s="30">
        <f>_xlfn.IFS(F283="STAR Kids",INDEX('ATLIS Percentages'!D:D,MATCH($G:$G&amp;" "&amp;$E:$E,'ATLIS Percentages'!$A:$A,0)),
F283="STAR+PLUS",INDEX('ATLIS Percentages'!E:E,MATCH($G:$G&amp;" "&amp;$E:$E,'ATLIS Percentages'!$A:$A,0)),
F283="STAR",INDEX('ATLIS Percentages'!F:F,MATCH($G:$G&amp;" "&amp;$E:$E,'ATLIS Percentages'!$A:$A,0)))</f>
        <v>0</v>
      </c>
      <c r="I283" s="31">
        <f t="shared" si="18"/>
        <v>0</v>
      </c>
      <c r="J283" s="31">
        <f t="shared" si="19"/>
        <v>0</v>
      </c>
      <c r="K283" s="31">
        <f>INDEX('IGT Calculation_1stHalf'!J:J,MATCH($A:$A&amp;"-"&amp;$G:$G&amp;"-"&amp;$E:$E&amp;"-"&amp;$F:$F,'IGT Calculation_1stHalf'!A:A,0))</f>
        <v>0</v>
      </c>
      <c r="L283" s="31">
        <f>INDEX('IGT Calculation_1stHalf'!K:K,MATCH(A:A&amp;"-"&amp;G:G&amp;"-"&amp;E:E&amp;"-"&amp;F:F,'IGT Calculation_1stHalf'!A:A,0))</f>
        <v>0</v>
      </c>
      <c r="M283" s="31">
        <f>INDEX('IGT Calculation_2ndHalf'!N:N,MATCH($A:$A&amp;"-"&amp;$G:$G&amp;"-"&amp;$E:$E&amp;"-"&amp;$F:$F,'IGT Calculation_2ndHalf'!A:A,0))</f>
        <v>0</v>
      </c>
      <c r="N283" s="31">
        <f>INDEX('IGT Calculation_2ndHalf'!O:O,MATCH($A:$A&amp;"-"&amp;$G:$G&amp;"-"&amp;$E:$E&amp;"-"&amp;$F:$F,'IGT Calculation_2ndHalf'!A:A,0))</f>
        <v>0</v>
      </c>
      <c r="O283" s="31">
        <f t="shared" si="20"/>
        <v>0</v>
      </c>
      <c r="P283" s="31">
        <f t="shared" si="21"/>
        <v>0</v>
      </c>
    </row>
    <row r="284" spans="1:16" x14ac:dyDescent="0.25">
      <c r="A284" s="4" t="s">
        <v>81</v>
      </c>
      <c r="B284" t="s">
        <v>33</v>
      </c>
      <c r="C284" s="28">
        <v>538966681.43523753</v>
      </c>
      <c r="D284" t="s">
        <v>33</v>
      </c>
      <c r="E284" t="s">
        <v>66</v>
      </c>
      <c r="F284" t="s">
        <v>10</v>
      </c>
      <c r="G284" t="s">
        <v>121</v>
      </c>
      <c r="H284" s="30">
        <f>_xlfn.IFS(F284="STAR Kids",INDEX('ATLIS Percentages'!D:D,MATCH($G:$G&amp;" "&amp;$E:$E,'ATLIS Percentages'!$A:$A,0)),
F284="STAR+PLUS",INDEX('ATLIS Percentages'!E:E,MATCH($G:$G&amp;" "&amp;$E:$E,'ATLIS Percentages'!$A:$A,0)),
F284="STAR",INDEX('ATLIS Percentages'!F:F,MATCH($G:$G&amp;" "&amp;$E:$E,'ATLIS Percentages'!$A:$A,0)))</f>
        <v>0</v>
      </c>
      <c r="I284" s="31">
        <f t="shared" si="18"/>
        <v>0</v>
      </c>
      <c r="J284" s="31">
        <f t="shared" si="19"/>
        <v>0</v>
      </c>
      <c r="K284" s="31">
        <f>INDEX('IGT Calculation_1stHalf'!J:J,MATCH($A:$A&amp;"-"&amp;$G:$G&amp;"-"&amp;$E:$E&amp;"-"&amp;$F:$F,'IGT Calculation_1stHalf'!A:A,0))</f>
        <v>0</v>
      </c>
      <c r="L284" s="31">
        <f>INDEX('IGT Calculation_1stHalf'!K:K,MATCH(A:A&amp;"-"&amp;G:G&amp;"-"&amp;E:E&amp;"-"&amp;F:F,'IGT Calculation_1stHalf'!A:A,0))</f>
        <v>0</v>
      </c>
      <c r="M284" s="31">
        <f>INDEX('IGT Calculation_2ndHalf'!N:N,MATCH($A:$A&amp;"-"&amp;$G:$G&amp;"-"&amp;$E:$E&amp;"-"&amp;$F:$F,'IGT Calculation_2ndHalf'!A:A,0))</f>
        <v>0</v>
      </c>
      <c r="N284" s="31">
        <f>INDEX('IGT Calculation_2ndHalf'!O:O,MATCH($A:$A&amp;"-"&amp;$G:$G&amp;"-"&amp;$E:$E&amp;"-"&amp;$F:$F,'IGT Calculation_2ndHalf'!A:A,0))</f>
        <v>0</v>
      </c>
      <c r="O284" s="31">
        <f t="shared" si="20"/>
        <v>0</v>
      </c>
      <c r="P284" s="31">
        <f t="shared" si="21"/>
        <v>0</v>
      </c>
    </row>
    <row r="285" spans="1:16" x14ac:dyDescent="0.25">
      <c r="A285" s="4" t="s">
        <v>77</v>
      </c>
      <c r="B285" t="s">
        <v>8</v>
      </c>
      <c r="C285" s="28">
        <v>1081867454.1466684</v>
      </c>
      <c r="D285" t="s">
        <v>8</v>
      </c>
      <c r="E285" t="s">
        <v>66</v>
      </c>
      <c r="F285" t="s">
        <v>14</v>
      </c>
      <c r="G285" t="s">
        <v>121</v>
      </c>
      <c r="H285" s="30">
        <f>_xlfn.IFS(F285="STAR Kids",INDEX('ATLIS Percentages'!D:D,MATCH($G:$G&amp;" "&amp;$E:$E,'ATLIS Percentages'!$A:$A,0)),
F285="STAR+PLUS",INDEX('ATLIS Percentages'!E:E,MATCH($G:$G&amp;" "&amp;$E:$E,'ATLIS Percentages'!$A:$A,0)),
F285="STAR",INDEX('ATLIS Percentages'!F:F,MATCH($G:$G&amp;" "&amp;$E:$E,'ATLIS Percentages'!$A:$A,0)))</f>
        <v>7.4862985810295003E-4</v>
      </c>
      <c r="I285" s="31">
        <f t="shared" si="18"/>
        <v>809918.28</v>
      </c>
      <c r="J285" s="31">
        <f t="shared" si="19"/>
        <v>349797.23</v>
      </c>
      <c r="K285" s="31">
        <f>INDEX('IGT Calculation_1stHalf'!J:J,MATCH($A:$A&amp;"-"&amp;$G:$G&amp;"-"&amp;$E:$E&amp;"-"&amp;$F:$F,'IGT Calculation_1stHalf'!A:A,0))</f>
        <v>371187.71</v>
      </c>
      <c r="L285" s="31">
        <f>INDEX('IGT Calculation_1stHalf'!K:K,MATCH(A:A&amp;"-"&amp;G:G&amp;"-"&amp;E:E&amp;"-"&amp;F:F,'IGT Calculation_1stHalf'!A:A,0))</f>
        <v>160313</v>
      </c>
      <c r="M285" s="31">
        <f>INDEX('IGT Calculation_2ndHalf'!N:N,MATCH($A:$A&amp;"-"&amp;$G:$G&amp;"-"&amp;$E:$E&amp;"-"&amp;$F:$F,'IGT Calculation_2ndHalf'!A:A,0))</f>
        <v>370400.95</v>
      </c>
      <c r="N285" s="31">
        <f>INDEX('IGT Calculation_2ndHalf'!O:O,MATCH($A:$A&amp;"-"&amp;$G:$G&amp;"-"&amp;$E:$E&amp;"-"&amp;$F:$F,'IGT Calculation_2ndHalf'!A:A,0))</f>
        <v>159973.21</v>
      </c>
      <c r="O285" s="31">
        <f t="shared" si="20"/>
        <v>68329.62</v>
      </c>
      <c r="P285" s="31">
        <f t="shared" si="21"/>
        <v>29511.02</v>
      </c>
    </row>
    <row r="286" spans="1:16" x14ac:dyDescent="0.25">
      <c r="A286" s="4" t="s">
        <v>84</v>
      </c>
      <c r="B286" t="s">
        <v>28</v>
      </c>
      <c r="C286" s="28">
        <v>774394165.66626894</v>
      </c>
      <c r="D286" t="s">
        <v>28</v>
      </c>
      <c r="E286" t="s">
        <v>66</v>
      </c>
      <c r="F286" t="s">
        <v>14</v>
      </c>
      <c r="G286" t="s">
        <v>121</v>
      </c>
      <c r="H286" s="30">
        <f>_xlfn.IFS(F286="STAR Kids",INDEX('ATLIS Percentages'!D:D,MATCH($G:$G&amp;" "&amp;$E:$E,'ATLIS Percentages'!$A:$A,0)),
F286="STAR+PLUS",INDEX('ATLIS Percentages'!E:E,MATCH($G:$G&amp;" "&amp;$E:$E,'ATLIS Percentages'!$A:$A,0)),
F286="STAR",INDEX('ATLIS Percentages'!F:F,MATCH($G:$G&amp;" "&amp;$E:$E,'ATLIS Percentages'!$A:$A,0)))</f>
        <v>7.4862985810295003E-4</v>
      </c>
      <c r="I286" s="31">
        <f t="shared" si="18"/>
        <v>579734.59</v>
      </c>
      <c r="J286" s="31">
        <f t="shared" si="19"/>
        <v>250382.73</v>
      </c>
      <c r="K286" s="31">
        <f>INDEX('IGT Calculation_1stHalf'!J:J,MATCH($A:$A&amp;"-"&amp;$G:$G&amp;"-"&amp;$E:$E&amp;"-"&amp;$F:$F,'IGT Calculation_1stHalf'!A:A,0))</f>
        <v>277670.51</v>
      </c>
      <c r="L286" s="31">
        <f>INDEX('IGT Calculation_1stHalf'!K:K,MATCH(A:A&amp;"-"&amp;G:G&amp;"-"&amp;E:E&amp;"-"&amp;F:F,'IGT Calculation_1stHalf'!A:A,0))</f>
        <v>119923.67</v>
      </c>
      <c r="M286" s="31">
        <f>INDEX('IGT Calculation_2ndHalf'!N:N,MATCH($A:$A&amp;"-"&amp;$G:$G&amp;"-"&amp;$E:$E&amp;"-"&amp;$F:$F,'IGT Calculation_2ndHalf'!A:A,0))</f>
        <v>252546.89</v>
      </c>
      <c r="N286" s="31">
        <f>INDEX('IGT Calculation_2ndHalf'!O:O,MATCH($A:$A&amp;"-"&amp;$G:$G&amp;"-"&amp;$E:$E&amp;"-"&amp;$F:$F,'IGT Calculation_2ndHalf'!A:A,0))</f>
        <v>109072.98</v>
      </c>
      <c r="O286" s="31">
        <f t="shared" si="20"/>
        <v>49517.19</v>
      </c>
      <c r="P286" s="31">
        <f t="shared" si="21"/>
        <v>21386.080000000002</v>
      </c>
    </row>
    <row r="287" spans="1:16" x14ac:dyDescent="0.25">
      <c r="A287" s="4" t="s">
        <v>112</v>
      </c>
      <c r="B287" t="s">
        <v>23</v>
      </c>
      <c r="C287" s="28">
        <v>117434437.94070409</v>
      </c>
      <c r="D287" t="s">
        <v>23</v>
      </c>
      <c r="E287" t="s">
        <v>39</v>
      </c>
      <c r="F287" t="s">
        <v>6</v>
      </c>
      <c r="G287" t="s">
        <v>121</v>
      </c>
      <c r="H287" s="30">
        <f>_xlfn.IFS(F287="STAR Kids",INDEX('ATLIS Percentages'!D:D,MATCH($G:$G&amp;" "&amp;$E:$E,'ATLIS Percentages'!$A:$A,0)),
F287="STAR+PLUS",INDEX('ATLIS Percentages'!E:E,MATCH($G:$G&amp;" "&amp;$E:$E,'ATLIS Percentages'!$A:$A,0)),
F287="STAR",INDEX('ATLIS Percentages'!F:F,MATCH($G:$G&amp;" "&amp;$E:$E,'ATLIS Percentages'!$A:$A,0)))</f>
        <v>0</v>
      </c>
      <c r="I287" s="31">
        <f t="shared" si="18"/>
        <v>0</v>
      </c>
      <c r="J287" s="31">
        <f t="shared" si="19"/>
        <v>0</v>
      </c>
      <c r="K287" s="31">
        <f>INDEX('IGT Calculation_1stHalf'!J:J,MATCH($A:$A&amp;"-"&amp;$G:$G&amp;"-"&amp;$E:$E&amp;"-"&amp;$F:$F,'IGT Calculation_1stHalf'!A:A,0))</f>
        <v>0</v>
      </c>
      <c r="L287" s="31">
        <f>INDEX('IGT Calculation_1stHalf'!K:K,MATCH(A:A&amp;"-"&amp;G:G&amp;"-"&amp;E:E&amp;"-"&amp;F:F,'IGT Calculation_1stHalf'!A:A,0))</f>
        <v>0</v>
      </c>
      <c r="M287" s="31">
        <f>INDEX('IGT Calculation_2ndHalf'!N:N,MATCH($A:$A&amp;"-"&amp;$G:$G&amp;"-"&amp;$E:$E&amp;"-"&amp;$F:$F,'IGT Calculation_2ndHalf'!A:A,0))</f>
        <v>0</v>
      </c>
      <c r="N287" s="31">
        <f>INDEX('IGT Calculation_2ndHalf'!O:O,MATCH($A:$A&amp;"-"&amp;$G:$G&amp;"-"&amp;$E:$E&amp;"-"&amp;$F:$F,'IGT Calculation_2ndHalf'!A:A,0))</f>
        <v>0</v>
      </c>
      <c r="O287" s="31">
        <f t="shared" si="20"/>
        <v>0</v>
      </c>
      <c r="P287" s="31">
        <f t="shared" si="21"/>
        <v>0</v>
      </c>
    </row>
    <row r="288" spans="1:16" x14ac:dyDescent="0.25">
      <c r="A288" s="4" t="s">
        <v>108</v>
      </c>
      <c r="B288" t="s">
        <v>21</v>
      </c>
      <c r="C288" s="28">
        <v>335112454.16479689</v>
      </c>
      <c r="D288" t="s">
        <v>21</v>
      </c>
      <c r="E288" t="s">
        <v>20</v>
      </c>
      <c r="F288" t="s">
        <v>6</v>
      </c>
      <c r="G288" t="s">
        <v>121</v>
      </c>
      <c r="H288" s="30">
        <f>_xlfn.IFS(F288="STAR Kids",INDEX('ATLIS Percentages'!D:D,MATCH($G:$G&amp;" "&amp;$E:$E,'ATLIS Percentages'!$A:$A,0)),
F288="STAR+PLUS",INDEX('ATLIS Percentages'!E:E,MATCH($G:$G&amp;" "&amp;$E:$E,'ATLIS Percentages'!$A:$A,0)),
F288="STAR",INDEX('ATLIS Percentages'!F:F,MATCH($G:$G&amp;" "&amp;$E:$E,'ATLIS Percentages'!$A:$A,0)))</f>
        <v>0</v>
      </c>
      <c r="I288" s="31">
        <f t="shared" si="18"/>
        <v>0</v>
      </c>
      <c r="J288" s="31">
        <f t="shared" si="19"/>
        <v>0</v>
      </c>
      <c r="K288" s="31">
        <f>INDEX('IGT Calculation_1stHalf'!J:J,MATCH($A:$A&amp;"-"&amp;$G:$G&amp;"-"&amp;$E:$E&amp;"-"&amp;$F:$F,'IGT Calculation_1stHalf'!A:A,0))</f>
        <v>0</v>
      </c>
      <c r="L288" s="31">
        <f>INDEX('IGT Calculation_1stHalf'!K:K,MATCH(A:A&amp;"-"&amp;G:G&amp;"-"&amp;E:E&amp;"-"&amp;F:F,'IGT Calculation_1stHalf'!A:A,0))</f>
        <v>0</v>
      </c>
      <c r="M288" s="31">
        <f>INDEX('IGT Calculation_2ndHalf'!N:N,MATCH($A:$A&amp;"-"&amp;$G:$G&amp;"-"&amp;$E:$E&amp;"-"&amp;$F:$F,'IGT Calculation_2ndHalf'!A:A,0))</f>
        <v>0</v>
      </c>
      <c r="N288" s="31">
        <f>INDEX('IGT Calculation_2ndHalf'!O:O,MATCH($A:$A&amp;"-"&amp;$G:$G&amp;"-"&amp;$E:$E&amp;"-"&amp;$F:$F,'IGT Calculation_2ndHalf'!A:A,0))</f>
        <v>0</v>
      </c>
      <c r="O288" s="31">
        <f t="shared" si="20"/>
        <v>0</v>
      </c>
      <c r="P288" s="31">
        <f t="shared" si="21"/>
        <v>0</v>
      </c>
    </row>
    <row r="289" spans="1:16" x14ac:dyDescent="0.25">
      <c r="A289" s="4" t="s">
        <v>55</v>
      </c>
      <c r="B289" t="s">
        <v>21</v>
      </c>
      <c r="C289" s="28">
        <v>27383723.925659701</v>
      </c>
      <c r="D289" t="s">
        <v>21</v>
      </c>
      <c r="E289" t="s">
        <v>45</v>
      </c>
      <c r="F289" t="s">
        <v>6</v>
      </c>
      <c r="G289" t="s">
        <v>121</v>
      </c>
      <c r="H289" s="30">
        <f>_xlfn.IFS(F289="STAR Kids",INDEX('ATLIS Percentages'!D:D,MATCH($G:$G&amp;" "&amp;$E:$E,'ATLIS Percentages'!$A:$A,0)),
F289="STAR+PLUS",INDEX('ATLIS Percentages'!E:E,MATCH($G:$G&amp;" "&amp;$E:$E,'ATLIS Percentages'!$A:$A,0)),
F289="STAR",INDEX('ATLIS Percentages'!F:F,MATCH($G:$G&amp;" "&amp;$E:$E,'ATLIS Percentages'!$A:$A,0)))</f>
        <v>0</v>
      </c>
      <c r="I289" s="31">
        <f t="shared" si="18"/>
        <v>0</v>
      </c>
      <c r="J289" s="31">
        <f t="shared" si="19"/>
        <v>0</v>
      </c>
      <c r="K289" s="31">
        <f>INDEX('IGT Calculation_1stHalf'!J:J,MATCH($A:$A&amp;"-"&amp;$G:$G&amp;"-"&amp;$E:$E&amp;"-"&amp;$F:$F,'IGT Calculation_1stHalf'!A:A,0))</f>
        <v>0</v>
      </c>
      <c r="L289" s="31">
        <f>INDEX('IGT Calculation_1stHalf'!K:K,MATCH(A:A&amp;"-"&amp;G:G&amp;"-"&amp;E:E&amp;"-"&amp;F:F,'IGT Calculation_1stHalf'!A:A,0))</f>
        <v>0</v>
      </c>
      <c r="M289" s="31">
        <f>INDEX('IGT Calculation_2ndHalf'!N:N,MATCH($A:$A&amp;"-"&amp;$G:$G&amp;"-"&amp;$E:$E&amp;"-"&amp;$F:$F,'IGT Calculation_2ndHalf'!A:A,0))</f>
        <v>0</v>
      </c>
      <c r="N289" s="31">
        <f>INDEX('IGT Calculation_2ndHalf'!O:O,MATCH($A:$A&amp;"-"&amp;$G:$G&amp;"-"&amp;$E:$E&amp;"-"&amp;$F:$F,'IGT Calculation_2ndHalf'!A:A,0))</f>
        <v>0</v>
      </c>
      <c r="O289" s="31">
        <f t="shared" si="20"/>
        <v>0</v>
      </c>
      <c r="P289" s="31">
        <f t="shared" si="21"/>
        <v>0</v>
      </c>
    </row>
    <row r="290" spans="1:16" x14ac:dyDescent="0.25">
      <c r="A290" s="4" t="s">
        <v>100</v>
      </c>
      <c r="B290" t="s">
        <v>21</v>
      </c>
      <c r="C290" s="28">
        <v>121058226.4632474</v>
      </c>
      <c r="D290" t="s">
        <v>21</v>
      </c>
      <c r="E290" t="s">
        <v>13</v>
      </c>
      <c r="F290" t="s">
        <v>6</v>
      </c>
      <c r="G290" t="s">
        <v>121</v>
      </c>
      <c r="H290" s="30">
        <f>_xlfn.IFS(F290="STAR Kids",INDEX('ATLIS Percentages'!D:D,MATCH($G:$G&amp;" "&amp;$E:$E,'ATLIS Percentages'!$A:$A,0)),
F290="STAR+PLUS",INDEX('ATLIS Percentages'!E:E,MATCH($G:$G&amp;" "&amp;$E:$E,'ATLIS Percentages'!$A:$A,0)),
F290="STAR",INDEX('ATLIS Percentages'!F:F,MATCH($G:$G&amp;" "&amp;$E:$E,'ATLIS Percentages'!$A:$A,0)))</f>
        <v>0</v>
      </c>
      <c r="I290" s="31">
        <f t="shared" si="18"/>
        <v>0</v>
      </c>
      <c r="J290" s="31">
        <f t="shared" si="19"/>
        <v>0</v>
      </c>
      <c r="K290" s="31">
        <f>INDEX('IGT Calculation_1stHalf'!J:J,MATCH($A:$A&amp;"-"&amp;$G:$G&amp;"-"&amp;$E:$E&amp;"-"&amp;$F:$F,'IGT Calculation_1stHalf'!A:A,0))</f>
        <v>0</v>
      </c>
      <c r="L290" s="31">
        <f>INDEX('IGT Calculation_1stHalf'!K:K,MATCH(A:A&amp;"-"&amp;G:G&amp;"-"&amp;E:E&amp;"-"&amp;F:F,'IGT Calculation_1stHalf'!A:A,0))</f>
        <v>0</v>
      </c>
      <c r="M290" s="31">
        <f>INDEX('IGT Calculation_2ndHalf'!N:N,MATCH($A:$A&amp;"-"&amp;$G:$G&amp;"-"&amp;$E:$E&amp;"-"&amp;$F:$F,'IGT Calculation_2ndHalf'!A:A,0))</f>
        <v>0</v>
      </c>
      <c r="N290" s="31">
        <f>INDEX('IGT Calculation_2ndHalf'!O:O,MATCH($A:$A&amp;"-"&amp;$G:$G&amp;"-"&amp;$E:$E&amp;"-"&amp;$F:$F,'IGT Calculation_2ndHalf'!A:A,0))</f>
        <v>0</v>
      </c>
      <c r="O290" s="31">
        <f t="shared" si="20"/>
        <v>0</v>
      </c>
      <c r="P290" s="31">
        <f t="shared" si="21"/>
        <v>0</v>
      </c>
    </row>
    <row r="291" spans="1:16" x14ac:dyDescent="0.25">
      <c r="A291" s="4" t="s">
        <v>105</v>
      </c>
      <c r="B291" t="s">
        <v>21</v>
      </c>
      <c r="C291" s="28">
        <v>29294227.948472496</v>
      </c>
      <c r="D291" t="s">
        <v>21</v>
      </c>
      <c r="E291" t="s">
        <v>58</v>
      </c>
      <c r="F291" t="s">
        <v>6</v>
      </c>
      <c r="G291" t="s">
        <v>121</v>
      </c>
      <c r="H291" s="30">
        <f>_xlfn.IFS(F291="STAR Kids",INDEX('ATLIS Percentages'!D:D,MATCH($G:$G&amp;" "&amp;$E:$E,'ATLIS Percentages'!$A:$A,0)),
F291="STAR+PLUS",INDEX('ATLIS Percentages'!E:E,MATCH($G:$G&amp;" "&amp;$E:$E,'ATLIS Percentages'!$A:$A,0)),
F291="STAR",INDEX('ATLIS Percentages'!F:F,MATCH($G:$G&amp;" "&amp;$E:$E,'ATLIS Percentages'!$A:$A,0)))</f>
        <v>0</v>
      </c>
      <c r="I291" s="31">
        <f t="shared" si="18"/>
        <v>0</v>
      </c>
      <c r="J291" s="31">
        <f t="shared" si="19"/>
        <v>0</v>
      </c>
      <c r="K291" s="31">
        <f>INDEX('IGT Calculation_1stHalf'!J:J,MATCH($A:$A&amp;"-"&amp;$G:$G&amp;"-"&amp;$E:$E&amp;"-"&amp;$F:$F,'IGT Calculation_1stHalf'!A:A,0))</f>
        <v>0</v>
      </c>
      <c r="L291" s="31">
        <f>INDEX('IGT Calculation_1stHalf'!K:K,MATCH(A:A&amp;"-"&amp;G:G&amp;"-"&amp;E:E&amp;"-"&amp;F:F,'IGT Calculation_1stHalf'!A:A,0))</f>
        <v>0</v>
      </c>
      <c r="M291" s="31">
        <f>INDEX('IGT Calculation_2ndHalf'!N:N,MATCH($A:$A&amp;"-"&amp;$G:$G&amp;"-"&amp;$E:$E&amp;"-"&amp;$F:$F,'IGT Calculation_2ndHalf'!A:A,0))</f>
        <v>0</v>
      </c>
      <c r="N291" s="31">
        <f>INDEX('IGT Calculation_2ndHalf'!O:O,MATCH($A:$A&amp;"-"&amp;$G:$G&amp;"-"&amp;$E:$E&amp;"-"&amp;$F:$F,'IGT Calculation_2ndHalf'!A:A,0))</f>
        <v>0</v>
      </c>
      <c r="O291" s="31">
        <f t="shared" si="20"/>
        <v>0</v>
      </c>
      <c r="P291" s="31">
        <f t="shared" si="21"/>
        <v>0</v>
      </c>
    </row>
    <row r="292" spans="1:16" x14ac:dyDescent="0.25">
      <c r="A292" s="4" t="s">
        <v>110</v>
      </c>
      <c r="B292" t="s">
        <v>21</v>
      </c>
      <c r="C292" s="28">
        <v>53653019.258535132</v>
      </c>
      <c r="D292" t="s">
        <v>21</v>
      </c>
      <c r="E292" t="s">
        <v>9</v>
      </c>
      <c r="F292" t="s">
        <v>6</v>
      </c>
      <c r="G292" t="s">
        <v>121</v>
      </c>
      <c r="H292" s="30">
        <f>_xlfn.IFS(F292="STAR Kids",INDEX('ATLIS Percentages'!D:D,MATCH($G:$G&amp;" "&amp;$E:$E,'ATLIS Percentages'!$A:$A,0)),
F292="STAR+PLUS",INDEX('ATLIS Percentages'!E:E,MATCH($G:$G&amp;" "&amp;$E:$E,'ATLIS Percentages'!$A:$A,0)),
F292="STAR",INDEX('ATLIS Percentages'!F:F,MATCH($G:$G&amp;" "&amp;$E:$E,'ATLIS Percentages'!$A:$A,0)))</f>
        <v>0</v>
      </c>
      <c r="I292" s="31">
        <f t="shared" si="18"/>
        <v>0</v>
      </c>
      <c r="J292" s="31">
        <f t="shared" si="19"/>
        <v>0</v>
      </c>
      <c r="K292" s="31">
        <f>INDEX('IGT Calculation_1stHalf'!J:J,MATCH($A:$A&amp;"-"&amp;$G:$G&amp;"-"&amp;$E:$E&amp;"-"&amp;$F:$F,'IGT Calculation_1stHalf'!A:A,0))</f>
        <v>0</v>
      </c>
      <c r="L292" s="31">
        <f>INDEX('IGT Calculation_1stHalf'!K:K,MATCH(A:A&amp;"-"&amp;G:G&amp;"-"&amp;E:E&amp;"-"&amp;F:F,'IGT Calculation_1stHalf'!A:A,0))</f>
        <v>0</v>
      </c>
      <c r="M292" s="31">
        <f>INDEX('IGT Calculation_2ndHalf'!N:N,MATCH($A:$A&amp;"-"&amp;$G:$G&amp;"-"&amp;$E:$E&amp;"-"&amp;$F:$F,'IGT Calculation_2ndHalf'!A:A,0))</f>
        <v>0</v>
      </c>
      <c r="N292" s="31">
        <f>INDEX('IGT Calculation_2ndHalf'!O:O,MATCH($A:$A&amp;"-"&amp;$G:$G&amp;"-"&amp;$E:$E&amp;"-"&amp;$F:$F,'IGT Calculation_2ndHalf'!A:A,0))</f>
        <v>0</v>
      </c>
      <c r="O292" s="31">
        <f t="shared" si="20"/>
        <v>0</v>
      </c>
      <c r="P292" s="31">
        <f t="shared" si="21"/>
        <v>0</v>
      </c>
    </row>
    <row r="293" spans="1:16" x14ac:dyDescent="0.25">
      <c r="A293" s="4" t="s">
        <v>47</v>
      </c>
      <c r="B293" t="s">
        <v>48</v>
      </c>
      <c r="C293" s="28">
        <v>100624354.50397904</v>
      </c>
      <c r="D293" t="s">
        <v>48</v>
      </c>
      <c r="E293" t="s">
        <v>18</v>
      </c>
      <c r="F293" t="s">
        <v>6</v>
      </c>
      <c r="G293" t="s">
        <v>121</v>
      </c>
      <c r="H293" s="30">
        <f>_xlfn.IFS(F293="STAR Kids",INDEX('ATLIS Percentages'!D:D,MATCH($G:$G&amp;" "&amp;$E:$E,'ATLIS Percentages'!$A:$A,0)),
F293="STAR+PLUS",INDEX('ATLIS Percentages'!E:E,MATCH($G:$G&amp;" "&amp;$E:$E,'ATLIS Percentages'!$A:$A,0)),
F293="STAR",INDEX('ATLIS Percentages'!F:F,MATCH($G:$G&amp;" "&amp;$E:$E,'ATLIS Percentages'!$A:$A,0)))</f>
        <v>0</v>
      </c>
      <c r="I293" s="31">
        <f t="shared" si="18"/>
        <v>0</v>
      </c>
      <c r="J293" s="31">
        <f t="shared" si="19"/>
        <v>0</v>
      </c>
      <c r="K293" s="31">
        <f>INDEX('IGT Calculation_1stHalf'!J:J,MATCH($A:$A&amp;"-"&amp;$G:$G&amp;"-"&amp;$E:$E&amp;"-"&amp;$F:$F,'IGT Calculation_1stHalf'!A:A,0))</f>
        <v>0</v>
      </c>
      <c r="L293" s="31">
        <f>INDEX('IGT Calculation_1stHalf'!K:K,MATCH(A:A&amp;"-"&amp;G:G&amp;"-"&amp;E:E&amp;"-"&amp;F:F,'IGT Calculation_1stHalf'!A:A,0))</f>
        <v>0</v>
      </c>
      <c r="M293" s="31">
        <f>INDEX('IGT Calculation_2ndHalf'!N:N,MATCH($A:$A&amp;"-"&amp;$G:$G&amp;"-"&amp;$E:$E&amp;"-"&amp;$F:$F,'IGT Calculation_2ndHalf'!A:A,0))</f>
        <v>0</v>
      </c>
      <c r="N293" s="31">
        <f>INDEX('IGT Calculation_2ndHalf'!O:O,MATCH($A:$A&amp;"-"&amp;$G:$G&amp;"-"&amp;$E:$E&amp;"-"&amp;$F:$F,'IGT Calculation_2ndHalf'!A:A,0))</f>
        <v>0</v>
      </c>
      <c r="O293" s="31">
        <f t="shared" si="20"/>
        <v>0</v>
      </c>
      <c r="P293" s="31">
        <f t="shared" si="21"/>
        <v>0</v>
      </c>
    </row>
    <row r="294" spans="1:16" x14ac:dyDescent="0.25">
      <c r="A294" s="4" t="s">
        <v>60</v>
      </c>
      <c r="B294" t="s">
        <v>48</v>
      </c>
      <c r="C294" s="28">
        <v>104790521.86354537</v>
      </c>
      <c r="D294" t="s">
        <v>48</v>
      </c>
      <c r="E294" t="s">
        <v>41</v>
      </c>
      <c r="F294" t="s">
        <v>6</v>
      </c>
      <c r="G294" t="s">
        <v>121</v>
      </c>
      <c r="H294" s="30">
        <f>_xlfn.IFS(F294="STAR Kids",INDEX('ATLIS Percentages'!D:D,MATCH($G:$G&amp;" "&amp;$E:$E,'ATLIS Percentages'!$A:$A,0)),
F294="STAR+PLUS",INDEX('ATLIS Percentages'!E:E,MATCH($G:$G&amp;" "&amp;$E:$E,'ATLIS Percentages'!$A:$A,0)),
F294="STAR",INDEX('ATLIS Percentages'!F:F,MATCH($G:$G&amp;" "&amp;$E:$E,'ATLIS Percentages'!$A:$A,0)))</f>
        <v>0</v>
      </c>
      <c r="I294" s="31">
        <f t="shared" si="18"/>
        <v>0</v>
      </c>
      <c r="J294" s="31">
        <f t="shared" si="19"/>
        <v>0</v>
      </c>
      <c r="K294" s="31">
        <f>INDEX('IGT Calculation_1stHalf'!J:J,MATCH($A:$A&amp;"-"&amp;$G:$G&amp;"-"&amp;$E:$E&amp;"-"&amp;$F:$F,'IGT Calculation_1stHalf'!A:A,0))</f>
        <v>0</v>
      </c>
      <c r="L294" s="31">
        <f>INDEX('IGT Calculation_1stHalf'!K:K,MATCH(A:A&amp;"-"&amp;G:G&amp;"-"&amp;E:E&amp;"-"&amp;F:F,'IGT Calculation_1stHalf'!A:A,0))</f>
        <v>0</v>
      </c>
      <c r="M294" s="31">
        <f>INDEX('IGT Calculation_2ndHalf'!N:N,MATCH($A:$A&amp;"-"&amp;$G:$G&amp;"-"&amp;$E:$E&amp;"-"&amp;$F:$F,'IGT Calculation_2ndHalf'!A:A,0))</f>
        <v>0</v>
      </c>
      <c r="N294" s="31">
        <f>INDEX('IGT Calculation_2ndHalf'!O:O,MATCH($A:$A&amp;"-"&amp;$G:$G&amp;"-"&amp;$E:$E&amp;"-"&amp;$F:$F,'IGT Calculation_2ndHalf'!A:A,0))</f>
        <v>0</v>
      </c>
      <c r="O294" s="31">
        <f t="shared" si="20"/>
        <v>0</v>
      </c>
      <c r="P294" s="31">
        <f t="shared" si="21"/>
        <v>0</v>
      </c>
    </row>
    <row r="295" spans="1:16" x14ac:dyDescent="0.25">
      <c r="A295" s="4" t="s">
        <v>109</v>
      </c>
      <c r="B295" t="s">
        <v>61</v>
      </c>
      <c r="C295" s="28">
        <v>188516141.92771935</v>
      </c>
      <c r="D295" t="s">
        <v>61</v>
      </c>
      <c r="E295" t="s">
        <v>22</v>
      </c>
      <c r="F295" t="s">
        <v>6</v>
      </c>
      <c r="G295" t="s">
        <v>121</v>
      </c>
      <c r="H295" s="30">
        <f>_xlfn.IFS(F295="STAR Kids",INDEX('ATLIS Percentages'!D:D,MATCH($G:$G&amp;" "&amp;$E:$E,'ATLIS Percentages'!$A:$A,0)),
F295="STAR+PLUS",INDEX('ATLIS Percentages'!E:E,MATCH($G:$G&amp;" "&amp;$E:$E,'ATLIS Percentages'!$A:$A,0)),
F295="STAR",INDEX('ATLIS Percentages'!F:F,MATCH($G:$G&amp;" "&amp;$E:$E,'ATLIS Percentages'!$A:$A,0)))</f>
        <v>0</v>
      </c>
      <c r="I295" s="31">
        <f t="shared" si="18"/>
        <v>0</v>
      </c>
      <c r="J295" s="31">
        <f t="shared" si="19"/>
        <v>0</v>
      </c>
      <c r="K295" s="31">
        <f>INDEX('IGT Calculation_1stHalf'!J:J,MATCH($A:$A&amp;"-"&amp;$G:$G&amp;"-"&amp;$E:$E&amp;"-"&amp;$F:$F,'IGT Calculation_1stHalf'!A:A,0))</f>
        <v>0</v>
      </c>
      <c r="L295" s="31">
        <f>INDEX('IGT Calculation_1stHalf'!K:K,MATCH(A:A&amp;"-"&amp;G:G&amp;"-"&amp;E:E&amp;"-"&amp;F:F,'IGT Calculation_1stHalf'!A:A,0))</f>
        <v>0</v>
      </c>
      <c r="M295" s="31">
        <f>INDEX('IGT Calculation_2ndHalf'!N:N,MATCH($A:$A&amp;"-"&amp;$G:$G&amp;"-"&amp;$E:$E&amp;"-"&amp;$F:$F,'IGT Calculation_2ndHalf'!A:A,0))</f>
        <v>0</v>
      </c>
      <c r="N295" s="31">
        <f>INDEX('IGT Calculation_2ndHalf'!O:O,MATCH($A:$A&amp;"-"&amp;$G:$G&amp;"-"&amp;$E:$E&amp;"-"&amp;$F:$F,'IGT Calculation_2ndHalf'!A:A,0))</f>
        <v>0</v>
      </c>
      <c r="O295" s="31">
        <f t="shared" si="20"/>
        <v>0</v>
      </c>
      <c r="P295" s="31">
        <f t="shared" si="21"/>
        <v>0</v>
      </c>
    </row>
    <row r="296" spans="1:16" x14ac:dyDescent="0.25">
      <c r="A296" s="4" t="s">
        <v>59</v>
      </c>
      <c r="B296" t="s">
        <v>46</v>
      </c>
      <c r="C296" s="28">
        <v>234761125.74403334</v>
      </c>
      <c r="D296" t="s">
        <v>46</v>
      </c>
      <c r="E296" t="s">
        <v>39</v>
      </c>
      <c r="F296" t="s">
        <v>6</v>
      </c>
      <c r="G296" t="s">
        <v>121</v>
      </c>
      <c r="H296" s="30">
        <f>_xlfn.IFS(F296="STAR Kids",INDEX('ATLIS Percentages'!D:D,MATCH($G:$G&amp;" "&amp;$E:$E,'ATLIS Percentages'!$A:$A,0)),
F296="STAR+PLUS",INDEX('ATLIS Percentages'!E:E,MATCH($G:$G&amp;" "&amp;$E:$E,'ATLIS Percentages'!$A:$A,0)),
F296="STAR",INDEX('ATLIS Percentages'!F:F,MATCH($G:$G&amp;" "&amp;$E:$E,'ATLIS Percentages'!$A:$A,0)))</f>
        <v>0</v>
      </c>
      <c r="I296" s="31">
        <f t="shared" si="18"/>
        <v>0</v>
      </c>
      <c r="J296" s="31">
        <f t="shared" si="19"/>
        <v>0</v>
      </c>
      <c r="K296" s="31">
        <f>INDEX('IGT Calculation_1stHalf'!J:J,MATCH($A:$A&amp;"-"&amp;$G:$G&amp;"-"&amp;$E:$E&amp;"-"&amp;$F:$F,'IGT Calculation_1stHalf'!A:A,0))</f>
        <v>0</v>
      </c>
      <c r="L296" s="31">
        <f>INDEX('IGT Calculation_1stHalf'!K:K,MATCH(A:A&amp;"-"&amp;G:G&amp;"-"&amp;E:E&amp;"-"&amp;F:F,'IGT Calculation_1stHalf'!A:A,0))</f>
        <v>0</v>
      </c>
      <c r="M296" s="31">
        <f>INDEX('IGT Calculation_2ndHalf'!N:N,MATCH($A:$A&amp;"-"&amp;$G:$G&amp;"-"&amp;$E:$E&amp;"-"&amp;$F:$F,'IGT Calculation_2ndHalf'!A:A,0))</f>
        <v>0</v>
      </c>
      <c r="N296" s="31">
        <f>INDEX('IGT Calculation_2ndHalf'!O:O,MATCH($A:$A&amp;"-"&amp;$G:$G&amp;"-"&amp;$E:$E&amp;"-"&amp;$F:$F,'IGT Calculation_2ndHalf'!A:A,0))</f>
        <v>0</v>
      </c>
      <c r="O296" s="31">
        <f t="shared" si="20"/>
        <v>0</v>
      </c>
      <c r="P296" s="31">
        <f t="shared" si="21"/>
        <v>0</v>
      </c>
    </row>
    <row r="297" spans="1:16" x14ac:dyDescent="0.25">
      <c r="A297" s="4" t="s">
        <v>91</v>
      </c>
      <c r="B297" t="s">
        <v>33</v>
      </c>
      <c r="C297" s="28">
        <v>136963565.03438124</v>
      </c>
      <c r="D297" t="s">
        <v>33</v>
      </c>
      <c r="E297" t="s">
        <v>66</v>
      </c>
      <c r="F297" t="s">
        <v>6</v>
      </c>
      <c r="G297" t="s">
        <v>121</v>
      </c>
      <c r="H297" s="30">
        <f>_xlfn.IFS(F297="STAR Kids",INDEX('ATLIS Percentages'!D:D,MATCH($G:$G&amp;" "&amp;$E:$E,'ATLIS Percentages'!$A:$A,0)),
F297="STAR+PLUS",INDEX('ATLIS Percentages'!E:E,MATCH($G:$G&amp;" "&amp;$E:$E,'ATLIS Percentages'!$A:$A,0)),
F297="STAR",INDEX('ATLIS Percentages'!F:F,MATCH($G:$G&amp;" "&amp;$E:$E,'ATLIS Percentages'!$A:$A,0)))</f>
        <v>0</v>
      </c>
      <c r="I297" s="31">
        <f t="shared" si="18"/>
        <v>0</v>
      </c>
      <c r="J297" s="31">
        <f t="shared" si="19"/>
        <v>0</v>
      </c>
      <c r="K297" s="31">
        <f>INDEX('IGT Calculation_1stHalf'!J:J,MATCH($A:$A&amp;"-"&amp;$G:$G&amp;"-"&amp;$E:$E&amp;"-"&amp;$F:$F,'IGT Calculation_1stHalf'!A:A,0))</f>
        <v>0</v>
      </c>
      <c r="L297" s="31">
        <f>INDEX('IGT Calculation_1stHalf'!K:K,MATCH(A:A&amp;"-"&amp;G:G&amp;"-"&amp;E:E&amp;"-"&amp;F:F,'IGT Calculation_1stHalf'!A:A,0))</f>
        <v>0</v>
      </c>
      <c r="M297" s="31">
        <f>INDEX('IGT Calculation_2ndHalf'!N:N,MATCH($A:$A&amp;"-"&amp;$G:$G&amp;"-"&amp;$E:$E&amp;"-"&amp;$F:$F,'IGT Calculation_2ndHalf'!A:A,0))</f>
        <v>0</v>
      </c>
      <c r="N297" s="31">
        <f>INDEX('IGT Calculation_2ndHalf'!O:O,MATCH($A:$A&amp;"-"&amp;$G:$G&amp;"-"&amp;$E:$E&amp;"-"&amp;$F:$F,'IGT Calculation_2ndHalf'!A:A,0))</f>
        <v>0</v>
      </c>
      <c r="O297" s="31">
        <f t="shared" si="20"/>
        <v>0</v>
      </c>
      <c r="P297" s="31">
        <f t="shared" si="21"/>
        <v>0</v>
      </c>
    </row>
    <row r="298" spans="1:16" x14ac:dyDescent="0.25">
      <c r="A298" s="4" t="s">
        <v>75</v>
      </c>
      <c r="B298" t="s">
        <v>33</v>
      </c>
      <c r="C298" s="28">
        <v>73858544.495218515</v>
      </c>
      <c r="D298" t="s">
        <v>33</v>
      </c>
      <c r="E298" t="s">
        <v>24</v>
      </c>
      <c r="F298" t="s">
        <v>6</v>
      </c>
      <c r="G298" t="s">
        <v>121</v>
      </c>
      <c r="H298" s="30">
        <f>_xlfn.IFS(F298="STAR Kids",INDEX('ATLIS Percentages'!D:D,MATCH($G:$G&amp;" "&amp;$E:$E,'ATLIS Percentages'!$A:$A,0)),
F298="STAR+PLUS",INDEX('ATLIS Percentages'!E:E,MATCH($G:$G&amp;" "&amp;$E:$E,'ATLIS Percentages'!$A:$A,0)),
F298="STAR",INDEX('ATLIS Percentages'!F:F,MATCH($G:$G&amp;" "&amp;$E:$E,'ATLIS Percentages'!$A:$A,0)))</f>
        <v>0</v>
      </c>
      <c r="I298" s="31">
        <f t="shared" si="18"/>
        <v>0</v>
      </c>
      <c r="J298" s="31">
        <f t="shared" si="19"/>
        <v>0</v>
      </c>
      <c r="K298" s="31">
        <f>INDEX('IGT Calculation_1stHalf'!J:J,MATCH($A:$A&amp;"-"&amp;$G:$G&amp;"-"&amp;$E:$E&amp;"-"&amp;$F:$F,'IGT Calculation_1stHalf'!A:A,0))</f>
        <v>0</v>
      </c>
      <c r="L298" s="31">
        <f>INDEX('IGT Calculation_1stHalf'!K:K,MATCH(A:A&amp;"-"&amp;G:G&amp;"-"&amp;E:E&amp;"-"&amp;F:F,'IGT Calculation_1stHalf'!A:A,0))</f>
        <v>0</v>
      </c>
      <c r="M298" s="31">
        <f>INDEX('IGT Calculation_2ndHalf'!N:N,MATCH($A:$A&amp;"-"&amp;$G:$G&amp;"-"&amp;$E:$E&amp;"-"&amp;$F:$F,'IGT Calculation_2ndHalf'!A:A,0))</f>
        <v>0</v>
      </c>
      <c r="N298" s="31">
        <f>INDEX('IGT Calculation_2ndHalf'!O:O,MATCH($A:$A&amp;"-"&amp;$G:$G&amp;"-"&amp;$E:$E&amp;"-"&amp;$F:$F,'IGT Calculation_2ndHalf'!A:A,0))</f>
        <v>0</v>
      </c>
      <c r="O298" s="31">
        <f t="shared" si="20"/>
        <v>0</v>
      </c>
      <c r="P298" s="31">
        <f t="shared" si="21"/>
        <v>0</v>
      </c>
    </row>
    <row r="299" spans="1:16" x14ac:dyDescent="0.25">
      <c r="A299" s="4" t="s">
        <v>54</v>
      </c>
      <c r="B299" t="s">
        <v>8</v>
      </c>
      <c r="C299" s="28">
        <v>169444233.07254654</v>
      </c>
      <c r="D299" t="s">
        <v>8</v>
      </c>
      <c r="E299" t="s">
        <v>22</v>
      </c>
      <c r="F299" t="s">
        <v>6</v>
      </c>
      <c r="G299" t="s">
        <v>121</v>
      </c>
      <c r="H299" s="30">
        <f>_xlfn.IFS(F299="STAR Kids",INDEX('ATLIS Percentages'!D:D,MATCH($G:$G&amp;" "&amp;$E:$E,'ATLIS Percentages'!$A:$A,0)),
F299="STAR+PLUS",INDEX('ATLIS Percentages'!E:E,MATCH($G:$G&amp;" "&amp;$E:$E,'ATLIS Percentages'!$A:$A,0)),
F299="STAR",INDEX('ATLIS Percentages'!F:F,MATCH($G:$G&amp;" "&amp;$E:$E,'ATLIS Percentages'!$A:$A,0)))</f>
        <v>0</v>
      </c>
      <c r="I299" s="31">
        <f t="shared" si="18"/>
        <v>0</v>
      </c>
      <c r="J299" s="31">
        <f t="shared" si="19"/>
        <v>0</v>
      </c>
      <c r="K299" s="31">
        <f>INDEX('IGT Calculation_1stHalf'!J:J,MATCH($A:$A&amp;"-"&amp;$G:$G&amp;"-"&amp;$E:$E&amp;"-"&amp;$F:$F,'IGT Calculation_1stHalf'!A:A,0))</f>
        <v>0</v>
      </c>
      <c r="L299" s="31">
        <f>INDEX('IGT Calculation_1stHalf'!K:K,MATCH(A:A&amp;"-"&amp;G:G&amp;"-"&amp;E:E&amp;"-"&amp;F:F,'IGT Calculation_1stHalf'!A:A,0))</f>
        <v>0</v>
      </c>
      <c r="M299" s="31">
        <f>INDEX('IGT Calculation_2ndHalf'!N:N,MATCH($A:$A&amp;"-"&amp;$G:$G&amp;"-"&amp;$E:$E&amp;"-"&amp;$F:$F,'IGT Calculation_2ndHalf'!A:A,0))</f>
        <v>0</v>
      </c>
      <c r="N299" s="31">
        <f>INDEX('IGT Calculation_2ndHalf'!O:O,MATCH($A:$A&amp;"-"&amp;$G:$G&amp;"-"&amp;$E:$E&amp;"-"&amp;$F:$F,'IGT Calculation_2ndHalf'!A:A,0))</f>
        <v>0</v>
      </c>
      <c r="O299" s="31">
        <f t="shared" si="20"/>
        <v>0</v>
      </c>
      <c r="P299" s="31">
        <f t="shared" si="21"/>
        <v>0</v>
      </c>
    </row>
    <row r="300" spans="1:16" x14ac:dyDescent="0.25">
      <c r="A300" s="4" t="s">
        <v>102</v>
      </c>
      <c r="B300" t="s">
        <v>8</v>
      </c>
      <c r="C300" s="28">
        <v>77952190.696982846</v>
      </c>
      <c r="D300" t="s">
        <v>8</v>
      </c>
      <c r="E300" t="s">
        <v>45</v>
      </c>
      <c r="F300" t="s">
        <v>6</v>
      </c>
      <c r="G300" t="s">
        <v>121</v>
      </c>
      <c r="H300" s="30">
        <f>_xlfn.IFS(F300="STAR Kids",INDEX('ATLIS Percentages'!D:D,MATCH($G:$G&amp;" "&amp;$E:$E,'ATLIS Percentages'!$A:$A,0)),
F300="STAR+PLUS",INDEX('ATLIS Percentages'!E:E,MATCH($G:$G&amp;" "&amp;$E:$E,'ATLIS Percentages'!$A:$A,0)),
F300="STAR",INDEX('ATLIS Percentages'!F:F,MATCH($G:$G&amp;" "&amp;$E:$E,'ATLIS Percentages'!$A:$A,0)))</f>
        <v>0</v>
      </c>
      <c r="I300" s="31">
        <f t="shared" si="18"/>
        <v>0</v>
      </c>
      <c r="J300" s="31">
        <f t="shared" si="19"/>
        <v>0</v>
      </c>
      <c r="K300" s="31">
        <f>INDEX('IGT Calculation_1stHalf'!J:J,MATCH($A:$A&amp;"-"&amp;$G:$G&amp;"-"&amp;$E:$E&amp;"-"&amp;$F:$F,'IGT Calculation_1stHalf'!A:A,0))</f>
        <v>0</v>
      </c>
      <c r="L300" s="31">
        <f>INDEX('IGT Calculation_1stHalf'!K:K,MATCH(A:A&amp;"-"&amp;G:G&amp;"-"&amp;E:E&amp;"-"&amp;F:F,'IGT Calculation_1stHalf'!A:A,0))</f>
        <v>0</v>
      </c>
      <c r="M300" s="31">
        <f>INDEX('IGT Calculation_2ndHalf'!N:N,MATCH($A:$A&amp;"-"&amp;$G:$G&amp;"-"&amp;$E:$E&amp;"-"&amp;$F:$F,'IGT Calculation_2ndHalf'!A:A,0))</f>
        <v>0</v>
      </c>
      <c r="N300" s="31">
        <f>INDEX('IGT Calculation_2ndHalf'!O:O,MATCH($A:$A&amp;"-"&amp;$G:$G&amp;"-"&amp;$E:$E&amp;"-"&amp;$F:$F,'IGT Calculation_2ndHalf'!A:A,0))</f>
        <v>0</v>
      </c>
      <c r="O300" s="31">
        <f t="shared" si="20"/>
        <v>0</v>
      </c>
      <c r="P300" s="31">
        <f t="shared" si="21"/>
        <v>0</v>
      </c>
    </row>
    <row r="301" spans="1:16" x14ac:dyDescent="0.25">
      <c r="A301" s="4" t="s">
        <v>71</v>
      </c>
      <c r="B301" t="s">
        <v>8</v>
      </c>
      <c r="C301" s="28">
        <v>254863119.16910213</v>
      </c>
      <c r="D301" t="s">
        <v>8</v>
      </c>
      <c r="E301" t="s">
        <v>66</v>
      </c>
      <c r="F301" t="s">
        <v>6</v>
      </c>
      <c r="G301" t="s">
        <v>121</v>
      </c>
      <c r="H301" s="30">
        <f>_xlfn.IFS(F301="STAR Kids",INDEX('ATLIS Percentages'!D:D,MATCH($G:$G&amp;" "&amp;$E:$E,'ATLIS Percentages'!$A:$A,0)),
F301="STAR+PLUS",INDEX('ATLIS Percentages'!E:E,MATCH($G:$G&amp;" "&amp;$E:$E,'ATLIS Percentages'!$A:$A,0)),
F301="STAR",INDEX('ATLIS Percentages'!F:F,MATCH($G:$G&amp;" "&amp;$E:$E,'ATLIS Percentages'!$A:$A,0)))</f>
        <v>0</v>
      </c>
      <c r="I301" s="31">
        <f t="shared" si="18"/>
        <v>0</v>
      </c>
      <c r="J301" s="31">
        <f t="shared" si="19"/>
        <v>0</v>
      </c>
      <c r="K301" s="31">
        <f>INDEX('IGT Calculation_1stHalf'!J:J,MATCH($A:$A&amp;"-"&amp;$G:$G&amp;"-"&amp;$E:$E&amp;"-"&amp;$F:$F,'IGT Calculation_1stHalf'!A:A,0))</f>
        <v>0</v>
      </c>
      <c r="L301" s="31">
        <f>INDEX('IGT Calculation_1stHalf'!K:K,MATCH(A:A&amp;"-"&amp;G:G&amp;"-"&amp;E:E&amp;"-"&amp;F:F,'IGT Calculation_1stHalf'!A:A,0))</f>
        <v>0</v>
      </c>
      <c r="M301" s="31">
        <f>INDEX('IGT Calculation_2ndHalf'!N:N,MATCH($A:$A&amp;"-"&amp;$G:$G&amp;"-"&amp;$E:$E&amp;"-"&amp;$F:$F,'IGT Calculation_2ndHalf'!A:A,0))</f>
        <v>0</v>
      </c>
      <c r="N301" s="31">
        <f>INDEX('IGT Calculation_2ndHalf'!O:O,MATCH($A:$A&amp;"-"&amp;$G:$G&amp;"-"&amp;$E:$E&amp;"-"&amp;$F:$F,'IGT Calculation_2ndHalf'!A:A,0))</f>
        <v>0</v>
      </c>
      <c r="O301" s="31">
        <f t="shared" si="20"/>
        <v>0</v>
      </c>
      <c r="P301" s="31">
        <f t="shared" si="21"/>
        <v>0</v>
      </c>
    </row>
    <row r="302" spans="1:16" x14ac:dyDescent="0.25">
      <c r="A302" s="4" t="s">
        <v>107</v>
      </c>
      <c r="B302" t="s">
        <v>8</v>
      </c>
      <c r="C302" s="28">
        <v>40984521.27408462</v>
      </c>
      <c r="D302" t="s">
        <v>8</v>
      </c>
      <c r="E302" t="s">
        <v>58</v>
      </c>
      <c r="F302" t="s">
        <v>6</v>
      </c>
      <c r="G302" t="s">
        <v>121</v>
      </c>
      <c r="H302" s="30">
        <f>_xlfn.IFS(F302="STAR Kids",INDEX('ATLIS Percentages'!D:D,MATCH($G:$G&amp;" "&amp;$E:$E,'ATLIS Percentages'!$A:$A,0)),
F302="STAR+PLUS",INDEX('ATLIS Percentages'!E:E,MATCH($G:$G&amp;" "&amp;$E:$E,'ATLIS Percentages'!$A:$A,0)),
F302="STAR",INDEX('ATLIS Percentages'!F:F,MATCH($G:$G&amp;" "&amp;$E:$E,'ATLIS Percentages'!$A:$A,0)))</f>
        <v>0</v>
      </c>
      <c r="I302" s="31">
        <f t="shared" si="18"/>
        <v>0</v>
      </c>
      <c r="J302" s="31">
        <f t="shared" si="19"/>
        <v>0</v>
      </c>
      <c r="K302" s="31">
        <f>INDEX('IGT Calculation_1stHalf'!J:J,MATCH($A:$A&amp;"-"&amp;$G:$G&amp;"-"&amp;$E:$E&amp;"-"&amp;$F:$F,'IGT Calculation_1stHalf'!A:A,0))</f>
        <v>0</v>
      </c>
      <c r="L302" s="31">
        <f>INDEX('IGT Calculation_1stHalf'!K:K,MATCH(A:A&amp;"-"&amp;G:G&amp;"-"&amp;E:E&amp;"-"&amp;F:F,'IGT Calculation_1stHalf'!A:A,0))</f>
        <v>0</v>
      </c>
      <c r="M302" s="31">
        <f>INDEX('IGT Calculation_2ndHalf'!N:N,MATCH($A:$A&amp;"-"&amp;$G:$G&amp;"-"&amp;$E:$E&amp;"-"&amp;$F:$F,'IGT Calculation_2ndHalf'!A:A,0))</f>
        <v>0</v>
      </c>
      <c r="N302" s="31">
        <f>INDEX('IGT Calculation_2ndHalf'!O:O,MATCH($A:$A&amp;"-"&amp;$G:$G&amp;"-"&amp;$E:$E&amp;"-"&amp;$F:$F,'IGT Calculation_2ndHalf'!A:A,0))</f>
        <v>0</v>
      </c>
      <c r="O302" s="31">
        <f t="shared" si="20"/>
        <v>0</v>
      </c>
      <c r="P302" s="31">
        <f t="shared" si="21"/>
        <v>0</v>
      </c>
    </row>
    <row r="303" spans="1:16" x14ac:dyDescent="0.25">
      <c r="A303" s="4" t="s">
        <v>95</v>
      </c>
      <c r="B303" t="s">
        <v>8</v>
      </c>
      <c r="C303" s="28">
        <v>69582154.749757424</v>
      </c>
      <c r="D303" t="s">
        <v>8</v>
      </c>
      <c r="E303" t="s">
        <v>9</v>
      </c>
      <c r="F303" t="s">
        <v>6</v>
      </c>
      <c r="G303" t="s">
        <v>121</v>
      </c>
      <c r="H303" s="30">
        <f>_xlfn.IFS(F303="STAR Kids",INDEX('ATLIS Percentages'!D:D,MATCH($G:$G&amp;" "&amp;$E:$E,'ATLIS Percentages'!$A:$A,0)),
F303="STAR+PLUS",INDEX('ATLIS Percentages'!E:E,MATCH($G:$G&amp;" "&amp;$E:$E,'ATLIS Percentages'!$A:$A,0)),
F303="STAR",INDEX('ATLIS Percentages'!F:F,MATCH($G:$G&amp;" "&amp;$E:$E,'ATLIS Percentages'!$A:$A,0)))</f>
        <v>0</v>
      </c>
      <c r="I303" s="31">
        <f t="shared" si="18"/>
        <v>0</v>
      </c>
      <c r="J303" s="31">
        <f t="shared" si="19"/>
        <v>0</v>
      </c>
      <c r="K303" s="31">
        <f>INDEX('IGT Calculation_1stHalf'!J:J,MATCH($A:$A&amp;"-"&amp;$G:$G&amp;"-"&amp;$E:$E&amp;"-"&amp;$F:$F,'IGT Calculation_1stHalf'!A:A,0))</f>
        <v>0</v>
      </c>
      <c r="L303" s="31">
        <f>INDEX('IGT Calculation_1stHalf'!K:K,MATCH(A:A&amp;"-"&amp;G:G&amp;"-"&amp;E:E&amp;"-"&amp;F:F,'IGT Calculation_1stHalf'!A:A,0))</f>
        <v>0</v>
      </c>
      <c r="M303" s="31">
        <f>INDEX('IGT Calculation_2ndHalf'!N:N,MATCH($A:$A&amp;"-"&amp;$G:$G&amp;"-"&amp;$E:$E&amp;"-"&amp;$F:$F,'IGT Calculation_2ndHalf'!A:A,0))</f>
        <v>0</v>
      </c>
      <c r="N303" s="31">
        <f>INDEX('IGT Calculation_2ndHalf'!O:O,MATCH($A:$A&amp;"-"&amp;$G:$G&amp;"-"&amp;$E:$E&amp;"-"&amp;$F:$F,'IGT Calculation_2ndHalf'!A:A,0))</f>
        <v>0</v>
      </c>
      <c r="O303" s="31">
        <f t="shared" si="20"/>
        <v>0</v>
      </c>
      <c r="P303" s="31">
        <f t="shared" si="21"/>
        <v>0</v>
      </c>
    </row>
    <row r="304" spans="1:16" x14ac:dyDescent="0.25">
      <c r="A304" s="4" t="s">
        <v>40</v>
      </c>
      <c r="B304" t="s">
        <v>8</v>
      </c>
      <c r="C304" s="28">
        <v>68409581.915010944</v>
      </c>
      <c r="D304" t="s">
        <v>8</v>
      </c>
      <c r="E304" t="s">
        <v>41</v>
      </c>
      <c r="F304" t="s">
        <v>6</v>
      </c>
      <c r="G304" t="s">
        <v>121</v>
      </c>
      <c r="H304" s="30">
        <f>_xlfn.IFS(F304="STAR Kids",INDEX('ATLIS Percentages'!D:D,MATCH($G:$G&amp;" "&amp;$E:$E,'ATLIS Percentages'!$A:$A,0)),
F304="STAR+PLUS",INDEX('ATLIS Percentages'!E:E,MATCH($G:$G&amp;" "&amp;$E:$E,'ATLIS Percentages'!$A:$A,0)),
F304="STAR",INDEX('ATLIS Percentages'!F:F,MATCH($G:$G&amp;" "&amp;$E:$E,'ATLIS Percentages'!$A:$A,0)))</f>
        <v>0</v>
      </c>
      <c r="I304" s="31">
        <f t="shared" si="18"/>
        <v>0</v>
      </c>
      <c r="J304" s="31">
        <f t="shared" si="19"/>
        <v>0</v>
      </c>
      <c r="K304" s="31">
        <f>INDEX('IGT Calculation_1stHalf'!J:J,MATCH($A:$A&amp;"-"&amp;$G:$G&amp;"-"&amp;$E:$E&amp;"-"&amp;$F:$F,'IGT Calculation_1stHalf'!A:A,0))</f>
        <v>0</v>
      </c>
      <c r="L304" s="31">
        <f>INDEX('IGT Calculation_1stHalf'!K:K,MATCH(A:A&amp;"-"&amp;G:G&amp;"-"&amp;E:E&amp;"-"&amp;F:F,'IGT Calculation_1stHalf'!A:A,0))</f>
        <v>0</v>
      </c>
      <c r="M304" s="31">
        <f>INDEX('IGT Calculation_2ndHalf'!N:N,MATCH($A:$A&amp;"-"&amp;$G:$G&amp;"-"&amp;$E:$E&amp;"-"&amp;$F:$F,'IGT Calculation_2ndHalf'!A:A,0))</f>
        <v>0</v>
      </c>
      <c r="N304" s="31">
        <f>INDEX('IGT Calculation_2ndHalf'!O:O,MATCH($A:$A&amp;"-"&amp;$G:$G&amp;"-"&amp;$E:$E&amp;"-"&amp;$F:$F,'IGT Calculation_2ndHalf'!A:A,0))</f>
        <v>0</v>
      </c>
      <c r="O304" s="31">
        <f t="shared" si="20"/>
        <v>0</v>
      </c>
      <c r="P304" s="31">
        <f t="shared" si="21"/>
        <v>0</v>
      </c>
    </row>
    <row r="305" spans="1:16" x14ac:dyDescent="0.25">
      <c r="A305" s="4" t="s">
        <v>72</v>
      </c>
      <c r="B305" t="s">
        <v>4</v>
      </c>
      <c r="C305" s="28">
        <v>571049319.58132482</v>
      </c>
      <c r="D305" t="s">
        <v>4</v>
      </c>
      <c r="E305" t="s">
        <v>13</v>
      </c>
      <c r="F305" t="s">
        <v>6</v>
      </c>
      <c r="G305" t="s">
        <v>121</v>
      </c>
      <c r="H305" s="30">
        <f>_xlfn.IFS(F305="STAR Kids",INDEX('ATLIS Percentages'!D:D,MATCH($G:$G&amp;" "&amp;$E:$E,'ATLIS Percentages'!$A:$A,0)),
F305="STAR+PLUS",INDEX('ATLIS Percentages'!E:E,MATCH($G:$G&amp;" "&amp;$E:$E,'ATLIS Percentages'!$A:$A,0)),
F305="STAR",INDEX('ATLIS Percentages'!F:F,MATCH($G:$G&amp;" "&amp;$E:$E,'ATLIS Percentages'!$A:$A,0)))</f>
        <v>0</v>
      </c>
      <c r="I305" s="31">
        <f t="shared" si="18"/>
        <v>0</v>
      </c>
      <c r="J305" s="31">
        <f t="shared" si="19"/>
        <v>0</v>
      </c>
      <c r="K305" s="31">
        <f>INDEX('IGT Calculation_1stHalf'!J:J,MATCH($A:$A&amp;"-"&amp;$G:$G&amp;"-"&amp;$E:$E&amp;"-"&amp;$F:$F,'IGT Calculation_1stHalf'!A:A,0))</f>
        <v>0</v>
      </c>
      <c r="L305" s="31">
        <f>INDEX('IGT Calculation_1stHalf'!K:K,MATCH(A:A&amp;"-"&amp;G:G&amp;"-"&amp;E:E&amp;"-"&amp;F:F,'IGT Calculation_1stHalf'!A:A,0))</f>
        <v>0</v>
      </c>
      <c r="M305" s="31">
        <f>INDEX('IGT Calculation_2ndHalf'!N:N,MATCH($A:$A&amp;"-"&amp;$G:$G&amp;"-"&amp;$E:$E&amp;"-"&amp;$F:$F,'IGT Calculation_2ndHalf'!A:A,0))</f>
        <v>0</v>
      </c>
      <c r="N305" s="31">
        <f>INDEX('IGT Calculation_2ndHalf'!O:O,MATCH($A:$A&amp;"-"&amp;$G:$G&amp;"-"&amp;$E:$E&amp;"-"&amp;$F:$F,'IGT Calculation_2ndHalf'!A:A,0))</f>
        <v>0</v>
      </c>
      <c r="O305" s="31">
        <f t="shared" si="20"/>
        <v>0</v>
      </c>
      <c r="P305" s="31">
        <f t="shared" si="21"/>
        <v>0</v>
      </c>
    </row>
    <row r="306" spans="1:16" x14ac:dyDescent="0.25">
      <c r="A306" s="4" t="s">
        <v>3</v>
      </c>
      <c r="B306" t="s">
        <v>4</v>
      </c>
      <c r="C306" s="28">
        <v>64540843.871408604</v>
      </c>
      <c r="D306" t="s">
        <v>4</v>
      </c>
      <c r="E306" t="s">
        <v>5</v>
      </c>
      <c r="F306" t="s">
        <v>6</v>
      </c>
      <c r="G306" t="s">
        <v>121</v>
      </c>
      <c r="H306" s="30">
        <f>_xlfn.IFS(F306="STAR Kids",INDEX('ATLIS Percentages'!D:D,MATCH($G:$G&amp;" "&amp;$E:$E,'ATLIS Percentages'!$A:$A,0)),
F306="STAR+PLUS",INDEX('ATLIS Percentages'!E:E,MATCH($G:$G&amp;" "&amp;$E:$E,'ATLIS Percentages'!$A:$A,0)),
F306="STAR",INDEX('ATLIS Percentages'!F:F,MATCH($G:$G&amp;" "&amp;$E:$E,'ATLIS Percentages'!$A:$A,0)))</f>
        <v>0</v>
      </c>
      <c r="I306" s="31">
        <f t="shared" si="18"/>
        <v>0</v>
      </c>
      <c r="J306" s="31">
        <f t="shared" si="19"/>
        <v>0</v>
      </c>
      <c r="K306" s="31">
        <f>INDEX('IGT Calculation_1stHalf'!J:J,MATCH($A:$A&amp;"-"&amp;$G:$G&amp;"-"&amp;$E:$E&amp;"-"&amp;$F:$F,'IGT Calculation_1stHalf'!A:A,0))</f>
        <v>0</v>
      </c>
      <c r="L306" s="31">
        <f>INDEX('IGT Calculation_1stHalf'!K:K,MATCH(A:A&amp;"-"&amp;G:G&amp;"-"&amp;E:E&amp;"-"&amp;F:F,'IGT Calculation_1stHalf'!A:A,0))</f>
        <v>0</v>
      </c>
      <c r="M306" s="31">
        <f>INDEX('IGT Calculation_2ndHalf'!N:N,MATCH($A:$A&amp;"-"&amp;$G:$G&amp;"-"&amp;$E:$E&amp;"-"&amp;$F:$F,'IGT Calculation_2ndHalf'!A:A,0))</f>
        <v>0</v>
      </c>
      <c r="N306" s="31">
        <f>INDEX('IGT Calculation_2ndHalf'!O:O,MATCH($A:$A&amp;"-"&amp;$G:$G&amp;"-"&amp;$E:$E&amp;"-"&amp;$F:$F,'IGT Calculation_2ndHalf'!A:A,0))</f>
        <v>0</v>
      </c>
      <c r="O306" s="31">
        <f t="shared" si="20"/>
        <v>0</v>
      </c>
      <c r="P306" s="31">
        <f t="shared" si="21"/>
        <v>0</v>
      </c>
    </row>
    <row r="307" spans="1:16" x14ac:dyDescent="0.25">
      <c r="A307" s="4" t="s">
        <v>92</v>
      </c>
      <c r="B307" t="s">
        <v>4</v>
      </c>
      <c r="C307" s="28">
        <v>160701895.05039209</v>
      </c>
      <c r="D307" t="s">
        <v>4</v>
      </c>
      <c r="E307" t="s">
        <v>50</v>
      </c>
      <c r="F307" t="s">
        <v>6</v>
      </c>
      <c r="G307" t="s">
        <v>121</v>
      </c>
      <c r="H307" s="30">
        <f>_xlfn.IFS(F307="STAR Kids",INDEX('ATLIS Percentages'!D:D,MATCH($G:$G&amp;" "&amp;$E:$E,'ATLIS Percentages'!$A:$A,0)),
F307="STAR+PLUS",INDEX('ATLIS Percentages'!E:E,MATCH($G:$G&amp;" "&amp;$E:$E,'ATLIS Percentages'!$A:$A,0)),
F307="STAR",INDEX('ATLIS Percentages'!F:F,MATCH($G:$G&amp;" "&amp;$E:$E,'ATLIS Percentages'!$A:$A,0)))</f>
        <v>0</v>
      </c>
      <c r="I307" s="31">
        <f t="shared" si="18"/>
        <v>0</v>
      </c>
      <c r="J307" s="31">
        <f t="shared" si="19"/>
        <v>0</v>
      </c>
      <c r="K307" s="31">
        <f>INDEX('IGT Calculation_1stHalf'!J:J,MATCH($A:$A&amp;"-"&amp;$G:$G&amp;"-"&amp;$E:$E&amp;"-"&amp;$F:$F,'IGT Calculation_1stHalf'!A:A,0))</f>
        <v>0</v>
      </c>
      <c r="L307" s="31">
        <f>INDEX('IGT Calculation_1stHalf'!K:K,MATCH(A:A&amp;"-"&amp;G:G&amp;"-"&amp;E:E&amp;"-"&amp;F:F,'IGT Calculation_1stHalf'!A:A,0))</f>
        <v>0</v>
      </c>
      <c r="M307" s="31">
        <f>INDEX('IGT Calculation_2ndHalf'!N:N,MATCH($A:$A&amp;"-"&amp;$G:$G&amp;"-"&amp;$E:$E&amp;"-"&amp;$F:$F,'IGT Calculation_2ndHalf'!A:A,0))</f>
        <v>0</v>
      </c>
      <c r="N307" s="31">
        <f>INDEX('IGT Calculation_2ndHalf'!O:O,MATCH($A:$A&amp;"-"&amp;$G:$G&amp;"-"&amp;$E:$E&amp;"-"&amp;$F:$F,'IGT Calculation_2ndHalf'!A:A,0))</f>
        <v>0</v>
      </c>
      <c r="O307" s="31">
        <f t="shared" si="20"/>
        <v>0</v>
      </c>
      <c r="P307" s="31">
        <f t="shared" si="21"/>
        <v>0</v>
      </c>
    </row>
    <row r="308" spans="1:16" x14ac:dyDescent="0.25">
      <c r="A308" s="4" t="s">
        <v>25</v>
      </c>
      <c r="B308" t="s">
        <v>12</v>
      </c>
      <c r="C308" s="28">
        <v>231893927.90982383</v>
      </c>
      <c r="D308" t="s">
        <v>12</v>
      </c>
      <c r="E308" t="s">
        <v>13</v>
      </c>
      <c r="F308" t="s">
        <v>6</v>
      </c>
      <c r="G308" t="s">
        <v>121</v>
      </c>
      <c r="H308" s="30">
        <f>_xlfn.IFS(F308="STAR Kids",INDEX('ATLIS Percentages'!D:D,MATCH($G:$G&amp;" "&amp;$E:$E,'ATLIS Percentages'!$A:$A,0)),
F308="STAR+PLUS",INDEX('ATLIS Percentages'!E:E,MATCH($G:$G&amp;" "&amp;$E:$E,'ATLIS Percentages'!$A:$A,0)),
F308="STAR",INDEX('ATLIS Percentages'!F:F,MATCH($G:$G&amp;" "&amp;$E:$E,'ATLIS Percentages'!$A:$A,0)))</f>
        <v>0</v>
      </c>
      <c r="I308" s="31">
        <f t="shared" si="18"/>
        <v>0</v>
      </c>
      <c r="J308" s="31">
        <f t="shared" si="19"/>
        <v>0</v>
      </c>
      <c r="K308" s="31">
        <f>INDEX('IGT Calculation_1stHalf'!J:J,MATCH($A:$A&amp;"-"&amp;$G:$G&amp;"-"&amp;$E:$E&amp;"-"&amp;$F:$F,'IGT Calculation_1stHalf'!A:A,0))</f>
        <v>0</v>
      </c>
      <c r="L308" s="31">
        <f>INDEX('IGT Calculation_1stHalf'!K:K,MATCH(A:A&amp;"-"&amp;G:G&amp;"-"&amp;E:E&amp;"-"&amp;F:F,'IGT Calculation_1stHalf'!A:A,0))</f>
        <v>0</v>
      </c>
      <c r="M308" s="31">
        <f>INDEX('IGT Calculation_2ndHalf'!N:N,MATCH($A:$A&amp;"-"&amp;$G:$G&amp;"-"&amp;$E:$E&amp;"-"&amp;$F:$F,'IGT Calculation_2ndHalf'!A:A,0))</f>
        <v>0</v>
      </c>
      <c r="N308" s="31">
        <f>INDEX('IGT Calculation_2ndHalf'!O:O,MATCH($A:$A&amp;"-"&amp;$G:$G&amp;"-"&amp;$E:$E&amp;"-"&amp;$F:$F,'IGT Calculation_2ndHalf'!A:A,0))</f>
        <v>0</v>
      </c>
      <c r="O308" s="31">
        <f t="shared" si="20"/>
        <v>0</v>
      </c>
      <c r="P308" s="31">
        <f t="shared" si="21"/>
        <v>0</v>
      </c>
    </row>
    <row r="309" spans="1:16" x14ac:dyDescent="0.25">
      <c r="A309" s="4" t="s">
        <v>104</v>
      </c>
      <c r="B309" t="s">
        <v>12</v>
      </c>
      <c r="C309" s="28">
        <v>96277653.133794054</v>
      </c>
      <c r="D309" t="s">
        <v>12</v>
      </c>
      <c r="E309" t="s">
        <v>66</v>
      </c>
      <c r="F309" t="s">
        <v>6</v>
      </c>
      <c r="G309" t="s">
        <v>121</v>
      </c>
      <c r="H309" s="30">
        <f>_xlfn.IFS(F309="STAR Kids",INDEX('ATLIS Percentages'!D:D,MATCH($G:$G&amp;" "&amp;$E:$E,'ATLIS Percentages'!$A:$A,0)),
F309="STAR+PLUS",INDEX('ATLIS Percentages'!E:E,MATCH($G:$G&amp;" "&amp;$E:$E,'ATLIS Percentages'!$A:$A,0)),
F309="STAR",INDEX('ATLIS Percentages'!F:F,MATCH($G:$G&amp;" "&amp;$E:$E,'ATLIS Percentages'!$A:$A,0)))</f>
        <v>0</v>
      </c>
      <c r="I309" s="31">
        <f t="shared" si="18"/>
        <v>0</v>
      </c>
      <c r="J309" s="31">
        <f t="shared" si="19"/>
        <v>0</v>
      </c>
      <c r="K309" s="31">
        <f>INDEX('IGT Calculation_1stHalf'!J:J,MATCH($A:$A&amp;"-"&amp;$G:$G&amp;"-"&amp;$E:$E&amp;"-"&amp;$F:$F,'IGT Calculation_1stHalf'!A:A,0))</f>
        <v>0</v>
      </c>
      <c r="L309" s="31">
        <f>INDEX('IGT Calculation_1stHalf'!K:K,MATCH(A:A&amp;"-"&amp;G:G&amp;"-"&amp;E:E&amp;"-"&amp;F:F,'IGT Calculation_1stHalf'!A:A,0))</f>
        <v>0</v>
      </c>
      <c r="M309" s="31">
        <f>INDEX('IGT Calculation_2ndHalf'!N:N,MATCH($A:$A&amp;"-"&amp;$G:$G&amp;"-"&amp;$E:$E&amp;"-"&amp;$F:$F,'IGT Calculation_2ndHalf'!A:A,0))</f>
        <v>0</v>
      </c>
      <c r="N309" s="31">
        <f>INDEX('IGT Calculation_2ndHalf'!O:O,MATCH($A:$A&amp;"-"&amp;$G:$G&amp;"-"&amp;$E:$E&amp;"-"&amp;$F:$F,'IGT Calculation_2ndHalf'!A:A,0))</f>
        <v>0</v>
      </c>
      <c r="O309" s="31">
        <f t="shared" si="20"/>
        <v>0</v>
      </c>
      <c r="P309" s="31">
        <f t="shared" si="21"/>
        <v>0</v>
      </c>
    </row>
    <row r="310" spans="1:16" x14ac:dyDescent="0.25">
      <c r="A310" s="4" t="s">
        <v>106</v>
      </c>
      <c r="B310" t="s">
        <v>12</v>
      </c>
      <c r="C310" s="28">
        <v>37030336.160138436</v>
      </c>
      <c r="D310" t="s">
        <v>12</v>
      </c>
      <c r="E310" t="s">
        <v>5</v>
      </c>
      <c r="F310" t="s">
        <v>6</v>
      </c>
      <c r="G310" t="s">
        <v>121</v>
      </c>
      <c r="H310" s="30">
        <f>_xlfn.IFS(F310="STAR Kids",INDEX('ATLIS Percentages'!D:D,MATCH($G:$G&amp;" "&amp;$E:$E,'ATLIS Percentages'!$A:$A,0)),
F310="STAR+PLUS",INDEX('ATLIS Percentages'!E:E,MATCH($G:$G&amp;" "&amp;$E:$E,'ATLIS Percentages'!$A:$A,0)),
F310="STAR",INDEX('ATLIS Percentages'!F:F,MATCH($G:$G&amp;" "&amp;$E:$E,'ATLIS Percentages'!$A:$A,0)))</f>
        <v>0</v>
      </c>
      <c r="I310" s="31">
        <f t="shared" si="18"/>
        <v>0</v>
      </c>
      <c r="J310" s="31">
        <f t="shared" si="19"/>
        <v>0</v>
      </c>
      <c r="K310" s="31">
        <f>INDEX('IGT Calculation_1stHalf'!J:J,MATCH($A:$A&amp;"-"&amp;$G:$G&amp;"-"&amp;$E:$E&amp;"-"&amp;$F:$F,'IGT Calculation_1stHalf'!A:A,0))</f>
        <v>0</v>
      </c>
      <c r="L310" s="31">
        <f>INDEX('IGT Calculation_1stHalf'!K:K,MATCH(A:A&amp;"-"&amp;G:G&amp;"-"&amp;E:E&amp;"-"&amp;F:F,'IGT Calculation_1stHalf'!A:A,0))</f>
        <v>0</v>
      </c>
      <c r="M310" s="31">
        <f>INDEX('IGT Calculation_2ndHalf'!N:N,MATCH($A:$A&amp;"-"&amp;$G:$G&amp;"-"&amp;$E:$E&amp;"-"&amp;$F:$F,'IGT Calculation_2ndHalf'!A:A,0))</f>
        <v>0</v>
      </c>
      <c r="N310" s="31">
        <f>INDEX('IGT Calculation_2ndHalf'!O:O,MATCH($A:$A&amp;"-"&amp;$G:$G&amp;"-"&amp;$E:$E&amp;"-"&amp;$F:$F,'IGT Calculation_2ndHalf'!A:A,0))</f>
        <v>0</v>
      </c>
      <c r="O310" s="31">
        <f t="shared" si="20"/>
        <v>0</v>
      </c>
      <c r="P310" s="31">
        <f t="shared" si="21"/>
        <v>0</v>
      </c>
    </row>
    <row r="311" spans="1:16" x14ac:dyDescent="0.25">
      <c r="A311" s="4" t="s">
        <v>103</v>
      </c>
      <c r="B311" t="s">
        <v>12</v>
      </c>
      <c r="C311" s="28">
        <v>60565950.547345445</v>
      </c>
      <c r="D311" t="s">
        <v>12</v>
      </c>
      <c r="E311" t="s">
        <v>18</v>
      </c>
      <c r="F311" t="s">
        <v>6</v>
      </c>
      <c r="G311" t="s">
        <v>121</v>
      </c>
      <c r="H311" s="30">
        <f>_xlfn.IFS(F311="STAR Kids",INDEX('ATLIS Percentages'!D:D,MATCH($G:$G&amp;" "&amp;$E:$E,'ATLIS Percentages'!$A:$A,0)),
F311="STAR+PLUS",INDEX('ATLIS Percentages'!E:E,MATCH($G:$G&amp;" "&amp;$E:$E,'ATLIS Percentages'!$A:$A,0)),
F311="STAR",INDEX('ATLIS Percentages'!F:F,MATCH($G:$G&amp;" "&amp;$E:$E,'ATLIS Percentages'!$A:$A,0)))</f>
        <v>0</v>
      </c>
      <c r="I311" s="31">
        <f t="shared" si="18"/>
        <v>0</v>
      </c>
      <c r="J311" s="31">
        <f t="shared" si="19"/>
        <v>0</v>
      </c>
      <c r="K311" s="31">
        <f>INDEX('IGT Calculation_1stHalf'!J:J,MATCH($A:$A&amp;"-"&amp;$G:$G&amp;"-"&amp;$E:$E&amp;"-"&amp;$F:$F,'IGT Calculation_1stHalf'!A:A,0))</f>
        <v>0</v>
      </c>
      <c r="L311" s="31">
        <f>INDEX('IGT Calculation_1stHalf'!K:K,MATCH(A:A&amp;"-"&amp;G:G&amp;"-"&amp;E:E&amp;"-"&amp;F:F,'IGT Calculation_1stHalf'!A:A,0))</f>
        <v>0</v>
      </c>
      <c r="M311" s="31">
        <f>INDEX('IGT Calculation_2ndHalf'!N:N,MATCH($A:$A&amp;"-"&amp;$G:$G&amp;"-"&amp;$E:$E&amp;"-"&amp;$F:$F,'IGT Calculation_2ndHalf'!A:A,0))</f>
        <v>0</v>
      </c>
      <c r="N311" s="31">
        <f>INDEX('IGT Calculation_2ndHalf'!O:O,MATCH($A:$A&amp;"-"&amp;$G:$G&amp;"-"&amp;$E:$E&amp;"-"&amp;$F:$F,'IGT Calculation_2ndHalf'!A:A,0))</f>
        <v>0</v>
      </c>
      <c r="O311" s="31">
        <f t="shared" si="20"/>
        <v>0</v>
      </c>
      <c r="P311" s="31">
        <f t="shared" si="21"/>
        <v>0</v>
      </c>
    </row>
    <row r="312" spans="1:16" x14ac:dyDescent="0.25">
      <c r="A312" s="4" t="s">
        <v>80</v>
      </c>
      <c r="B312" t="s">
        <v>12</v>
      </c>
      <c r="C312" s="28">
        <v>76093864.536988899</v>
      </c>
      <c r="D312" t="s">
        <v>12</v>
      </c>
      <c r="E312" t="s">
        <v>50</v>
      </c>
      <c r="F312" t="s">
        <v>6</v>
      </c>
      <c r="G312" t="s">
        <v>121</v>
      </c>
      <c r="H312" s="30">
        <f>_xlfn.IFS(F312="STAR Kids",INDEX('ATLIS Percentages'!D:D,MATCH($G:$G&amp;" "&amp;$E:$E,'ATLIS Percentages'!$A:$A,0)),
F312="STAR+PLUS",INDEX('ATLIS Percentages'!E:E,MATCH($G:$G&amp;" "&amp;$E:$E,'ATLIS Percentages'!$A:$A,0)),
F312="STAR",INDEX('ATLIS Percentages'!F:F,MATCH($G:$G&amp;" "&amp;$E:$E,'ATLIS Percentages'!$A:$A,0)))</f>
        <v>0</v>
      </c>
      <c r="I312" s="31">
        <f t="shared" si="18"/>
        <v>0</v>
      </c>
      <c r="J312" s="31">
        <f t="shared" si="19"/>
        <v>0</v>
      </c>
      <c r="K312" s="31">
        <f>INDEX('IGT Calculation_1stHalf'!J:J,MATCH($A:$A&amp;"-"&amp;$G:$G&amp;"-"&amp;$E:$E&amp;"-"&amp;$F:$F,'IGT Calculation_1stHalf'!A:A,0))</f>
        <v>0</v>
      </c>
      <c r="L312" s="31">
        <f>INDEX('IGT Calculation_1stHalf'!K:K,MATCH(A:A&amp;"-"&amp;G:G&amp;"-"&amp;E:E&amp;"-"&amp;F:F,'IGT Calculation_1stHalf'!A:A,0))</f>
        <v>0</v>
      </c>
      <c r="M312" s="31">
        <f>INDEX('IGT Calculation_2ndHalf'!N:N,MATCH($A:$A&amp;"-"&amp;$G:$G&amp;"-"&amp;$E:$E&amp;"-"&amp;$F:$F,'IGT Calculation_2ndHalf'!A:A,0))</f>
        <v>0</v>
      </c>
      <c r="N312" s="31">
        <f>INDEX('IGT Calculation_2ndHalf'!O:O,MATCH($A:$A&amp;"-"&amp;$G:$G&amp;"-"&amp;$E:$E&amp;"-"&amp;$F:$F,'IGT Calculation_2ndHalf'!A:A,0))</f>
        <v>0</v>
      </c>
      <c r="O312" s="31">
        <f t="shared" si="20"/>
        <v>0</v>
      </c>
      <c r="P312" s="31">
        <f t="shared" si="21"/>
        <v>0</v>
      </c>
    </row>
    <row r="313" spans="1:16" x14ac:dyDescent="0.25">
      <c r="A313" s="4" t="s">
        <v>78</v>
      </c>
      <c r="B313" t="s">
        <v>8</v>
      </c>
      <c r="C313" s="28">
        <v>29867921.333164107</v>
      </c>
      <c r="D313" t="s">
        <v>8</v>
      </c>
      <c r="E313" t="s">
        <v>24</v>
      </c>
      <c r="F313" t="s">
        <v>6</v>
      </c>
      <c r="G313" t="s">
        <v>121</v>
      </c>
      <c r="H313" s="30">
        <f>_xlfn.IFS(F313="STAR Kids",INDEX('ATLIS Percentages'!D:D,MATCH($G:$G&amp;" "&amp;$E:$E,'ATLIS Percentages'!$A:$A,0)),
F313="STAR+PLUS",INDEX('ATLIS Percentages'!E:E,MATCH($G:$G&amp;" "&amp;$E:$E,'ATLIS Percentages'!$A:$A,0)),
F313="STAR",INDEX('ATLIS Percentages'!F:F,MATCH($G:$G&amp;" "&amp;$E:$E,'ATLIS Percentages'!$A:$A,0)))</f>
        <v>0</v>
      </c>
      <c r="I313" s="31">
        <f t="shared" si="18"/>
        <v>0</v>
      </c>
      <c r="J313" s="31">
        <f t="shared" si="19"/>
        <v>0</v>
      </c>
      <c r="K313" s="31">
        <f>INDEX('IGT Calculation_1stHalf'!J:J,MATCH($A:$A&amp;"-"&amp;$G:$G&amp;"-"&amp;$E:$E&amp;"-"&amp;$F:$F,'IGT Calculation_1stHalf'!A:A,0))</f>
        <v>0</v>
      </c>
      <c r="L313" s="31">
        <f>INDEX('IGT Calculation_1stHalf'!K:K,MATCH(A:A&amp;"-"&amp;G:G&amp;"-"&amp;E:E&amp;"-"&amp;F:F,'IGT Calculation_1stHalf'!A:A,0))</f>
        <v>0</v>
      </c>
      <c r="M313" s="31">
        <f>INDEX('IGT Calculation_2ndHalf'!N:N,MATCH($A:$A&amp;"-"&amp;$G:$G&amp;"-"&amp;$E:$E&amp;"-"&amp;$F:$F,'IGT Calculation_2ndHalf'!A:A,0))</f>
        <v>0</v>
      </c>
      <c r="N313" s="31">
        <f>INDEX('IGT Calculation_2ndHalf'!O:O,MATCH($A:$A&amp;"-"&amp;$G:$G&amp;"-"&amp;$E:$E&amp;"-"&amp;$F:$F,'IGT Calculation_2ndHalf'!A:A,0))</f>
        <v>0</v>
      </c>
      <c r="O313" s="31">
        <f t="shared" si="20"/>
        <v>0</v>
      </c>
      <c r="P313" s="31">
        <f t="shared" si="21"/>
        <v>0</v>
      </c>
    </row>
    <row r="314" spans="1:16" x14ac:dyDescent="0.25">
      <c r="A314" s="4" t="s">
        <v>111</v>
      </c>
      <c r="B314" t="s">
        <v>23</v>
      </c>
      <c r="C314" s="28">
        <v>215003568.77033764</v>
      </c>
      <c r="D314" t="s">
        <v>23</v>
      </c>
      <c r="E314" t="s">
        <v>20</v>
      </c>
      <c r="F314" t="s">
        <v>6</v>
      </c>
      <c r="G314" t="s">
        <v>121</v>
      </c>
      <c r="H314" s="30">
        <f>_xlfn.IFS(F314="STAR Kids",INDEX('ATLIS Percentages'!D:D,MATCH($G:$G&amp;" "&amp;$E:$E,'ATLIS Percentages'!$A:$A,0)),
F314="STAR+PLUS",INDEX('ATLIS Percentages'!E:E,MATCH($G:$G&amp;" "&amp;$E:$E,'ATLIS Percentages'!$A:$A,0)),
F314="STAR",INDEX('ATLIS Percentages'!F:F,MATCH($G:$G&amp;" "&amp;$E:$E,'ATLIS Percentages'!$A:$A,0)))</f>
        <v>0</v>
      </c>
      <c r="I314" s="31">
        <f t="shared" si="18"/>
        <v>0</v>
      </c>
      <c r="J314" s="31">
        <f t="shared" si="19"/>
        <v>0</v>
      </c>
      <c r="K314" s="31">
        <f>INDEX('IGT Calculation_1stHalf'!J:J,MATCH($A:$A&amp;"-"&amp;$G:$G&amp;"-"&amp;$E:$E&amp;"-"&amp;$F:$F,'IGT Calculation_1stHalf'!A:A,0))</f>
        <v>0</v>
      </c>
      <c r="L314" s="31">
        <f>INDEX('IGT Calculation_1stHalf'!K:K,MATCH(A:A&amp;"-"&amp;G:G&amp;"-"&amp;E:E&amp;"-"&amp;F:F,'IGT Calculation_1stHalf'!A:A,0))</f>
        <v>0</v>
      </c>
      <c r="M314" s="31">
        <f>INDEX('IGT Calculation_2ndHalf'!N:N,MATCH($A:$A&amp;"-"&amp;$G:$G&amp;"-"&amp;$E:$E&amp;"-"&amp;$F:$F,'IGT Calculation_2ndHalf'!A:A,0))</f>
        <v>0</v>
      </c>
      <c r="N314" s="31">
        <f>INDEX('IGT Calculation_2ndHalf'!O:O,MATCH($A:$A&amp;"-"&amp;$G:$G&amp;"-"&amp;$E:$E&amp;"-"&amp;$F:$F,'IGT Calculation_2ndHalf'!A:A,0))</f>
        <v>0</v>
      </c>
      <c r="O314" s="31">
        <f t="shared" si="20"/>
        <v>0</v>
      </c>
      <c r="P314" s="31">
        <f t="shared" si="21"/>
        <v>0</v>
      </c>
    </row>
    <row r="315" spans="1:16" x14ac:dyDescent="0.25">
      <c r="A315" s="4" t="s">
        <v>56</v>
      </c>
      <c r="B315" t="s">
        <v>21</v>
      </c>
      <c r="C315" s="28">
        <v>313130557.94891369</v>
      </c>
      <c r="D315" t="s">
        <v>21</v>
      </c>
      <c r="E315" t="s">
        <v>50</v>
      </c>
      <c r="F315" t="s">
        <v>10</v>
      </c>
      <c r="G315" t="s">
        <v>121</v>
      </c>
      <c r="H315" s="30">
        <f>_xlfn.IFS(F315="STAR Kids",INDEX('ATLIS Percentages'!D:D,MATCH($G:$G&amp;" "&amp;$E:$E,'ATLIS Percentages'!$A:$A,0)),
F315="STAR+PLUS",INDEX('ATLIS Percentages'!E:E,MATCH($G:$G&amp;" "&amp;$E:$E,'ATLIS Percentages'!$A:$A,0)),
F315="STAR",INDEX('ATLIS Percentages'!F:F,MATCH($G:$G&amp;" "&amp;$E:$E,'ATLIS Percentages'!$A:$A,0)))</f>
        <v>0</v>
      </c>
      <c r="I315" s="31">
        <f t="shared" si="18"/>
        <v>0</v>
      </c>
      <c r="J315" s="31">
        <f t="shared" si="19"/>
        <v>0</v>
      </c>
      <c r="K315" s="31">
        <f>INDEX('IGT Calculation_1stHalf'!J:J,MATCH($A:$A&amp;"-"&amp;$G:$G&amp;"-"&amp;$E:$E&amp;"-"&amp;$F:$F,'IGT Calculation_1stHalf'!A:A,0))</f>
        <v>0</v>
      </c>
      <c r="L315" s="31">
        <f>INDEX('IGT Calculation_1stHalf'!K:K,MATCH(A:A&amp;"-"&amp;G:G&amp;"-"&amp;E:E&amp;"-"&amp;F:F,'IGT Calculation_1stHalf'!A:A,0))</f>
        <v>0</v>
      </c>
      <c r="M315" s="31">
        <f>INDEX('IGT Calculation_2ndHalf'!N:N,MATCH($A:$A&amp;"-"&amp;$G:$G&amp;"-"&amp;$E:$E&amp;"-"&amp;$F:$F,'IGT Calculation_2ndHalf'!A:A,0))</f>
        <v>0</v>
      </c>
      <c r="N315" s="31">
        <f>INDEX('IGT Calculation_2ndHalf'!O:O,MATCH($A:$A&amp;"-"&amp;$G:$G&amp;"-"&amp;$E:$E&amp;"-"&amp;$F:$F,'IGT Calculation_2ndHalf'!A:A,0))</f>
        <v>0</v>
      </c>
      <c r="O315" s="31">
        <f t="shared" si="20"/>
        <v>0</v>
      </c>
      <c r="P315" s="31">
        <f t="shared" si="21"/>
        <v>0</v>
      </c>
    </row>
    <row r="316" spans="1:16" x14ac:dyDescent="0.25">
      <c r="A316" s="4" t="s">
        <v>51</v>
      </c>
      <c r="B316" t="s">
        <v>8</v>
      </c>
      <c r="C316" s="28">
        <v>448142153.9315207</v>
      </c>
      <c r="D316" t="s">
        <v>8</v>
      </c>
      <c r="E316" t="s">
        <v>50</v>
      </c>
      <c r="F316" t="s">
        <v>10</v>
      </c>
      <c r="G316" t="s">
        <v>121</v>
      </c>
      <c r="H316" s="30">
        <f>_xlfn.IFS(F316="STAR Kids",INDEX('ATLIS Percentages'!D:D,MATCH($G:$G&amp;" "&amp;$E:$E,'ATLIS Percentages'!$A:$A,0)),
F316="STAR+PLUS",INDEX('ATLIS Percentages'!E:E,MATCH($G:$G&amp;" "&amp;$E:$E,'ATLIS Percentages'!$A:$A,0)),
F316="STAR",INDEX('ATLIS Percentages'!F:F,MATCH($G:$G&amp;" "&amp;$E:$E,'ATLIS Percentages'!$A:$A,0)))</f>
        <v>0</v>
      </c>
      <c r="I316" s="31">
        <f t="shared" si="18"/>
        <v>0</v>
      </c>
      <c r="J316" s="31">
        <f t="shared" si="19"/>
        <v>0</v>
      </c>
      <c r="K316" s="31">
        <f>INDEX('IGT Calculation_1stHalf'!J:J,MATCH($A:$A&amp;"-"&amp;$G:$G&amp;"-"&amp;$E:$E&amp;"-"&amp;$F:$F,'IGT Calculation_1stHalf'!A:A,0))</f>
        <v>0</v>
      </c>
      <c r="L316" s="31">
        <f>INDEX('IGT Calculation_1stHalf'!K:K,MATCH(A:A&amp;"-"&amp;G:G&amp;"-"&amp;E:E&amp;"-"&amp;F:F,'IGT Calculation_1stHalf'!A:A,0))</f>
        <v>0</v>
      </c>
      <c r="M316" s="31">
        <f>INDEX('IGT Calculation_2ndHalf'!N:N,MATCH($A:$A&amp;"-"&amp;$G:$G&amp;"-"&amp;$E:$E&amp;"-"&amp;$F:$F,'IGT Calculation_2ndHalf'!A:A,0))</f>
        <v>0</v>
      </c>
      <c r="N316" s="31">
        <f>INDEX('IGT Calculation_2ndHalf'!O:O,MATCH($A:$A&amp;"-"&amp;$G:$G&amp;"-"&amp;$E:$E&amp;"-"&amp;$F:$F,'IGT Calculation_2ndHalf'!A:A,0))</f>
        <v>0</v>
      </c>
      <c r="O316" s="31">
        <f t="shared" si="20"/>
        <v>0</v>
      </c>
      <c r="P316" s="31">
        <f t="shared" si="21"/>
        <v>0</v>
      </c>
    </row>
    <row r="317" spans="1:16" x14ac:dyDescent="0.25">
      <c r="A317" s="4" t="s">
        <v>99</v>
      </c>
      <c r="B317" t="s">
        <v>12</v>
      </c>
      <c r="C317" s="28">
        <v>773012466.89327669</v>
      </c>
      <c r="D317" t="s">
        <v>12</v>
      </c>
      <c r="E317" t="s">
        <v>50</v>
      </c>
      <c r="F317" t="s">
        <v>14</v>
      </c>
      <c r="G317" t="s">
        <v>121</v>
      </c>
      <c r="H317" s="30">
        <f>_xlfn.IFS(F317="STAR Kids",INDEX('ATLIS Percentages'!D:D,MATCH($G:$G&amp;" "&amp;$E:$E,'ATLIS Percentages'!$A:$A,0)),
F317="STAR+PLUS",INDEX('ATLIS Percentages'!E:E,MATCH($G:$G&amp;" "&amp;$E:$E,'ATLIS Percentages'!$A:$A,0)),
F317="STAR",INDEX('ATLIS Percentages'!F:F,MATCH($G:$G&amp;" "&amp;$E:$E,'ATLIS Percentages'!$A:$A,0)))</f>
        <v>8.3534298323740073E-3</v>
      </c>
      <c r="I317" s="31">
        <f t="shared" si="18"/>
        <v>6457305.4000000004</v>
      </c>
      <c r="J317" s="31">
        <f t="shared" si="19"/>
        <v>2788858.54</v>
      </c>
      <c r="K317" s="31">
        <f>INDEX('IGT Calculation_1stHalf'!J:J,MATCH($A:$A&amp;"-"&amp;$G:$G&amp;"-"&amp;$E:$E&amp;"-"&amp;$F:$F,'IGT Calculation_1stHalf'!A:A,0))</f>
        <v>2364767.4500000002</v>
      </c>
      <c r="L317" s="31">
        <f>INDEX('IGT Calculation_1stHalf'!K:K,MATCH(A:A&amp;"-"&amp;G:G&amp;"-"&amp;E:E&amp;"-"&amp;F:F,'IGT Calculation_1stHalf'!A:A,0))</f>
        <v>1021324.14</v>
      </c>
      <c r="M317" s="31">
        <f>INDEX('IGT Calculation_2ndHalf'!N:N,MATCH($A:$A&amp;"-"&amp;$G:$G&amp;"-"&amp;$E:$E&amp;"-"&amp;$F:$F,'IGT Calculation_2ndHalf'!A:A,0))</f>
        <v>2266570.6800000002</v>
      </c>
      <c r="N317" s="31">
        <f>INDEX('IGT Calculation_2ndHalf'!O:O,MATCH($A:$A&amp;"-"&amp;$G:$G&amp;"-"&amp;$E:$E&amp;"-"&amp;$F:$F,'IGT Calculation_2ndHalf'!A:A,0))</f>
        <v>978913.74</v>
      </c>
      <c r="O317" s="31">
        <f t="shared" si="20"/>
        <v>1825967.27</v>
      </c>
      <c r="P317" s="31">
        <f t="shared" si="21"/>
        <v>788620.66</v>
      </c>
    </row>
    <row r="318" spans="1:16" x14ac:dyDescent="0.25">
      <c r="A318" s="4" t="s">
        <v>42</v>
      </c>
      <c r="B318" t="s">
        <v>28</v>
      </c>
      <c r="C318" s="28">
        <v>677726495.66757202</v>
      </c>
      <c r="D318" t="s">
        <v>28</v>
      </c>
      <c r="E318" t="s">
        <v>39</v>
      </c>
      <c r="F318" t="s">
        <v>14</v>
      </c>
      <c r="G318" t="s">
        <v>121</v>
      </c>
      <c r="H318" s="30">
        <f>_xlfn.IFS(F318="STAR Kids",INDEX('ATLIS Percentages'!D:D,MATCH($G:$G&amp;" "&amp;$E:$E,'ATLIS Percentages'!$A:$A,0)),
F318="STAR+PLUS",INDEX('ATLIS Percentages'!E:E,MATCH($G:$G&amp;" "&amp;$E:$E,'ATLIS Percentages'!$A:$A,0)),
F318="STAR",INDEX('ATLIS Percentages'!F:F,MATCH($G:$G&amp;" "&amp;$E:$E,'ATLIS Percentages'!$A:$A,0)))</f>
        <v>4.3324881210025766E-4</v>
      </c>
      <c r="I318" s="31">
        <f t="shared" si="18"/>
        <v>293624.2</v>
      </c>
      <c r="J318" s="31">
        <f t="shared" si="19"/>
        <v>126813.94</v>
      </c>
      <c r="K318" s="31">
        <f>INDEX('IGT Calculation_1stHalf'!J:J,MATCH($A:$A&amp;"-"&amp;$G:$G&amp;"-"&amp;$E:$E&amp;"-"&amp;$F:$F,'IGT Calculation_1stHalf'!A:A,0))</f>
        <v>102024.16</v>
      </c>
      <c r="L318" s="31">
        <f>INDEX('IGT Calculation_1stHalf'!K:K,MATCH(A:A&amp;"-"&amp;G:G&amp;"-"&amp;E:E&amp;"-"&amp;F:F,'IGT Calculation_1stHalf'!A:A,0))</f>
        <v>44063.42</v>
      </c>
      <c r="M318" s="31">
        <f>INDEX('IGT Calculation_2ndHalf'!N:N,MATCH($A:$A&amp;"-"&amp;$G:$G&amp;"-"&amp;$E:$E&amp;"-"&amp;$F:$F,'IGT Calculation_2ndHalf'!A:A,0))</f>
        <v>106894.45</v>
      </c>
      <c r="N318" s="31">
        <f>INDEX('IGT Calculation_2ndHalf'!O:O,MATCH($A:$A&amp;"-"&amp;$G:$G&amp;"-"&amp;$E:$E&amp;"-"&amp;$F:$F,'IGT Calculation_2ndHalf'!A:A,0))</f>
        <v>46166.86</v>
      </c>
      <c r="O318" s="31">
        <f t="shared" si="20"/>
        <v>84705.59</v>
      </c>
      <c r="P318" s="31">
        <f t="shared" si="21"/>
        <v>36583.67</v>
      </c>
    </row>
    <row r="319" spans="1:16" x14ac:dyDescent="0.25">
      <c r="A319" s="4" t="s">
        <v>49</v>
      </c>
      <c r="B319" t="s">
        <v>28</v>
      </c>
      <c r="C319" s="28">
        <v>365806025.76834977</v>
      </c>
      <c r="D319" t="s">
        <v>28</v>
      </c>
      <c r="E319" t="s">
        <v>50</v>
      </c>
      <c r="F319" t="s">
        <v>14</v>
      </c>
      <c r="G319" t="s">
        <v>121</v>
      </c>
      <c r="H319" s="30">
        <f>_xlfn.IFS(F319="STAR Kids",INDEX('ATLIS Percentages'!D:D,MATCH($G:$G&amp;" "&amp;$E:$E,'ATLIS Percentages'!$A:$A,0)),
F319="STAR+PLUS",INDEX('ATLIS Percentages'!E:E,MATCH($G:$G&amp;" "&amp;$E:$E,'ATLIS Percentages'!$A:$A,0)),
F319="STAR",INDEX('ATLIS Percentages'!F:F,MATCH($G:$G&amp;" "&amp;$E:$E,'ATLIS Percentages'!$A:$A,0)))</f>
        <v>8.3534298323740073E-3</v>
      </c>
      <c r="I319" s="31">
        <f t="shared" si="18"/>
        <v>3055734.97</v>
      </c>
      <c r="J319" s="31">
        <f t="shared" si="19"/>
        <v>1319747.49</v>
      </c>
      <c r="K319" s="31">
        <f>INDEX('IGT Calculation_1stHalf'!J:J,MATCH($A:$A&amp;"-"&amp;$G:$G&amp;"-"&amp;$E:$E&amp;"-"&amp;$F:$F,'IGT Calculation_1stHalf'!A:A,0))</f>
        <v>1176686.5</v>
      </c>
      <c r="L319" s="31">
        <f>INDEX('IGT Calculation_1stHalf'!K:K,MATCH(A:A&amp;"-"&amp;G:G&amp;"-"&amp;E:E&amp;"-"&amp;F:F,'IGT Calculation_1stHalf'!A:A,0))</f>
        <v>508201.49</v>
      </c>
      <c r="M319" s="31">
        <f>INDEX('IGT Calculation_2ndHalf'!N:N,MATCH($A:$A&amp;"-"&amp;$G:$G&amp;"-"&amp;$E:$E&amp;"-"&amp;$F:$F,'IGT Calculation_2ndHalf'!A:A,0))</f>
        <v>1066749.77</v>
      </c>
      <c r="N319" s="31">
        <f>INDEX('IGT Calculation_2ndHalf'!O:O,MATCH($A:$A&amp;"-"&amp;$G:$G&amp;"-"&amp;$E:$E&amp;"-"&amp;$F:$F,'IGT Calculation_2ndHalf'!A:A,0))</f>
        <v>460720.69</v>
      </c>
      <c r="O319" s="31">
        <f t="shared" si="20"/>
        <v>812298.7</v>
      </c>
      <c r="P319" s="31">
        <f t="shared" si="21"/>
        <v>350825.31</v>
      </c>
    </row>
    <row r="320" spans="1:16" x14ac:dyDescent="0.25">
      <c r="A320" s="4" t="s">
        <v>70</v>
      </c>
      <c r="B320" t="s">
        <v>61</v>
      </c>
      <c r="C320" s="28">
        <v>382128091.22140634</v>
      </c>
      <c r="D320" t="s">
        <v>61</v>
      </c>
      <c r="E320" t="s">
        <v>22</v>
      </c>
      <c r="F320" t="s">
        <v>14</v>
      </c>
      <c r="G320" t="s">
        <v>121</v>
      </c>
      <c r="H320" s="30">
        <f>_xlfn.IFS(F320="STAR Kids",INDEX('ATLIS Percentages'!D:D,MATCH($G:$G&amp;" "&amp;$E:$E,'ATLIS Percentages'!$A:$A,0)),
F320="STAR+PLUS",INDEX('ATLIS Percentages'!E:E,MATCH($G:$G&amp;" "&amp;$E:$E,'ATLIS Percentages'!$A:$A,0)),
F320="STAR",INDEX('ATLIS Percentages'!F:F,MATCH($G:$G&amp;" "&amp;$E:$E,'ATLIS Percentages'!$A:$A,0)))</f>
        <v>7.7309242762675222E-4</v>
      </c>
      <c r="I320" s="31">
        <f t="shared" si="18"/>
        <v>295420.33</v>
      </c>
      <c r="J320" s="31">
        <f t="shared" si="19"/>
        <v>127589.68</v>
      </c>
      <c r="K320" s="31">
        <f>INDEX('IGT Calculation_1stHalf'!J:J,MATCH($A:$A&amp;"-"&amp;$G:$G&amp;"-"&amp;$E:$E&amp;"-"&amp;$F:$F,'IGT Calculation_1stHalf'!A:A,0))</f>
        <v>130143.89</v>
      </c>
      <c r="L320" s="31">
        <f>INDEX('IGT Calculation_1stHalf'!K:K,MATCH(A:A&amp;"-"&amp;G:G&amp;"-"&amp;E:E&amp;"-"&amp;F:F,'IGT Calculation_1stHalf'!A:A,0))</f>
        <v>56208.1</v>
      </c>
      <c r="M320" s="31">
        <f>INDEX('IGT Calculation_2ndHalf'!N:N,MATCH($A:$A&amp;"-"&amp;$G:$G&amp;"-"&amp;$E:$E&amp;"-"&amp;$F:$F,'IGT Calculation_2ndHalf'!A:A,0))</f>
        <v>111488.46</v>
      </c>
      <c r="N320" s="31">
        <f>INDEX('IGT Calculation_2ndHalf'!O:O,MATCH($A:$A&amp;"-"&amp;$G:$G&amp;"-"&amp;$E:$E&amp;"-"&amp;$F:$F,'IGT Calculation_2ndHalf'!A:A,0))</f>
        <v>48150.97</v>
      </c>
      <c r="O320" s="31">
        <f t="shared" si="20"/>
        <v>53787.98</v>
      </c>
      <c r="P320" s="31">
        <f t="shared" si="21"/>
        <v>23230.6</v>
      </c>
    </row>
    <row r="321" spans="1:16" x14ac:dyDescent="0.25">
      <c r="A321" s="4" t="s">
        <v>43</v>
      </c>
      <c r="B321" t="s">
        <v>44</v>
      </c>
      <c r="C321" s="28">
        <v>209818572.83974585</v>
      </c>
      <c r="D321" t="s">
        <v>44</v>
      </c>
      <c r="E321" t="s">
        <v>45</v>
      </c>
      <c r="F321" t="s">
        <v>14</v>
      </c>
      <c r="G321" t="s">
        <v>121</v>
      </c>
      <c r="H321" s="30">
        <f>_xlfn.IFS(F321="STAR Kids",INDEX('ATLIS Percentages'!D:D,MATCH($G:$G&amp;" "&amp;$E:$E,'ATLIS Percentages'!$A:$A,0)),
F321="STAR+PLUS",INDEX('ATLIS Percentages'!E:E,MATCH($G:$G&amp;" "&amp;$E:$E,'ATLIS Percentages'!$A:$A,0)),
F321="STAR",INDEX('ATLIS Percentages'!F:F,MATCH($G:$G&amp;" "&amp;$E:$E,'ATLIS Percentages'!$A:$A,0)))</f>
        <v>0</v>
      </c>
      <c r="I321" s="31">
        <f t="shared" si="18"/>
        <v>0</v>
      </c>
      <c r="J321" s="31">
        <f t="shared" si="19"/>
        <v>0</v>
      </c>
      <c r="K321" s="31">
        <f>INDEX('IGT Calculation_1stHalf'!J:J,MATCH($A:$A&amp;"-"&amp;$G:$G&amp;"-"&amp;$E:$E&amp;"-"&amp;$F:$F,'IGT Calculation_1stHalf'!A:A,0))</f>
        <v>0</v>
      </c>
      <c r="L321" s="31">
        <f>INDEX('IGT Calculation_1stHalf'!K:K,MATCH(A:A&amp;"-"&amp;G:G&amp;"-"&amp;E:E&amp;"-"&amp;F:F,'IGT Calculation_1stHalf'!A:A,0))</f>
        <v>0</v>
      </c>
      <c r="M321" s="31">
        <f>INDEX('IGT Calculation_2ndHalf'!N:N,MATCH($A:$A&amp;"-"&amp;$G:$G&amp;"-"&amp;$E:$E&amp;"-"&amp;$F:$F,'IGT Calculation_2ndHalf'!A:A,0))</f>
        <v>0</v>
      </c>
      <c r="N321" s="31">
        <f>INDEX('IGT Calculation_2ndHalf'!O:O,MATCH($A:$A&amp;"-"&amp;$G:$G&amp;"-"&amp;$E:$E&amp;"-"&amp;$F:$F,'IGT Calculation_2ndHalf'!A:A,0))</f>
        <v>0</v>
      </c>
      <c r="O321" s="31">
        <f t="shared" si="20"/>
        <v>0</v>
      </c>
      <c r="P321" s="31">
        <f t="shared" si="21"/>
        <v>0</v>
      </c>
    </row>
    <row r="322" spans="1:16" x14ac:dyDescent="0.25">
      <c r="A322" s="4" t="s">
        <v>15</v>
      </c>
      <c r="B322" t="s">
        <v>16</v>
      </c>
      <c r="C322" s="28">
        <v>509541559.51747268</v>
      </c>
      <c r="D322" t="s">
        <v>16</v>
      </c>
      <c r="E322" t="s">
        <v>13</v>
      </c>
      <c r="F322" t="s">
        <v>14</v>
      </c>
      <c r="G322" t="s">
        <v>121</v>
      </c>
      <c r="H322" s="30">
        <f>_xlfn.IFS(F322="STAR Kids",INDEX('ATLIS Percentages'!D:D,MATCH($G:$G&amp;" "&amp;$E:$E,'ATLIS Percentages'!$A:$A,0)),
F322="STAR+PLUS",INDEX('ATLIS Percentages'!E:E,MATCH($G:$G&amp;" "&amp;$E:$E,'ATLIS Percentages'!$A:$A,0)),
F322="STAR",INDEX('ATLIS Percentages'!F:F,MATCH($G:$G&amp;" "&amp;$E:$E,'ATLIS Percentages'!$A:$A,0)))</f>
        <v>7.5478212924626415E-4</v>
      </c>
      <c r="I322" s="31">
        <f t="shared" si="18"/>
        <v>384592.86</v>
      </c>
      <c r="J322" s="31">
        <f t="shared" si="19"/>
        <v>166102.57999999999</v>
      </c>
      <c r="K322" s="31">
        <f>INDEX('IGT Calculation_1stHalf'!J:J,MATCH($A:$A&amp;"-"&amp;$G:$G&amp;"-"&amp;$E:$E&amp;"-"&amp;$F:$F,'IGT Calculation_1stHalf'!A:A,0))</f>
        <v>157351.13</v>
      </c>
      <c r="L322" s="31">
        <f>INDEX('IGT Calculation_1stHalf'!K:K,MATCH(A:A&amp;"-"&amp;G:G&amp;"-"&amp;E:E&amp;"-"&amp;F:F,'IGT Calculation_1stHalf'!A:A,0))</f>
        <v>67958.69</v>
      </c>
      <c r="M322" s="31">
        <f>INDEX('IGT Calculation_2ndHalf'!N:N,MATCH($A:$A&amp;"-"&amp;$G:$G&amp;"-"&amp;$E:$E&amp;"-"&amp;$F:$F,'IGT Calculation_2ndHalf'!A:A,0))</f>
        <v>141558.87</v>
      </c>
      <c r="N322" s="31">
        <f>INDEX('IGT Calculation_2ndHalf'!O:O,MATCH($A:$A&amp;"-"&amp;$G:$G&amp;"-"&amp;$E:$E&amp;"-"&amp;$F:$F,'IGT Calculation_2ndHalf'!A:A,0))</f>
        <v>61138.14</v>
      </c>
      <c r="O322" s="31">
        <f t="shared" si="20"/>
        <v>85682.86</v>
      </c>
      <c r="P322" s="31">
        <f t="shared" si="21"/>
        <v>37005.74</v>
      </c>
    </row>
    <row r="323" spans="1:16" x14ac:dyDescent="0.25">
      <c r="A323" s="4" t="s">
        <v>82</v>
      </c>
      <c r="B323" t="s">
        <v>8</v>
      </c>
      <c r="C323" s="28">
        <v>210937778.23913527</v>
      </c>
      <c r="D323" t="s">
        <v>8</v>
      </c>
      <c r="E323" t="s">
        <v>41</v>
      </c>
      <c r="F323" t="s">
        <v>14</v>
      </c>
      <c r="G323" t="s">
        <v>121</v>
      </c>
      <c r="H323" s="30">
        <f>_xlfn.IFS(F323="STAR Kids",INDEX('ATLIS Percentages'!D:D,MATCH($G:$G&amp;" "&amp;$E:$E,'ATLIS Percentages'!$A:$A,0)),
F323="STAR+PLUS",INDEX('ATLIS Percentages'!E:E,MATCH($G:$G&amp;" "&amp;$E:$E,'ATLIS Percentages'!$A:$A,0)),
F323="STAR",INDEX('ATLIS Percentages'!F:F,MATCH($G:$G&amp;" "&amp;$E:$E,'ATLIS Percentages'!$A:$A,0)))</f>
        <v>3.0947751897437768E-3</v>
      </c>
      <c r="I323" s="31">
        <f t="shared" si="18"/>
        <v>652805</v>
      </c>
      <c r="J323" s="31">
        <f t="shared" si="19"/>
        <v>281941.26</v>
      </c>
      <c r="K323" s="31">
        <f>INDEX('IGT Calculation_1stHalf'!J:J,MATCH($A:$A&amp;"-"&amp;$G:$G&amp;"-"&amp;$E:$E&amp;"-"&amp;$F:$F,'IGT Calculation_1stHalf'!A:A,0))</f>
        <v>217438.65</v>
      </c>
      <c r="L323" s="31">
        <f>INDEX('IGT Calculation_1stHalf'!K:K,MATCH(A:A&amp;"-"&amp;G:G&amp;"-"&amp;E:E&amp;"-"&amp;F:F,'IGT Calculation_1stHalf'!A:A,0))</f>
        <v>93910.01</v>
      </c>
      <c r="M323" s="31">
        <f>INDEX('IGT Calculation_2ndHalf'!N:N,MATCH($A:$A&amp;"-"&amp;$G:$G&amp;"-"&amp;$E:$E&amp;"-"&amp;$F:$F,'IGT Calculation_2ndHalf'!A:A,0))</f>
        <v>263984.62</v>
      </c>
      <c r="N323" s="31">
        <f>INDEX('IGT Calculation_2ndHalf'!O:O,MATCH($A:$A&amp;"-"&amp;$G:$G&amp;"-"&amp;$E:$E&amp;"-"&amp;$F:$F,'IGT Calculation_2ndHalf'!A:A,0))</f>
        <v>114012.85</v>
      </c>
      <c r="O323" s="31">
        <f t="shared" si="20"/>
        <v>171381.73</v>
      </c>
      <c r="P323" s="31">
        <f t="shared" si="21"/>
        <v>74018.399999999994</v>
      </c>
    </row>
    <row r="324" spans="1:16" x14ac:dyDescent="0.25">
      <c r="A324" s="4" t="s">
        <v>29</v>
      </c>
      <c r="B324" t="s">
        <v>12</v>
      </c>
      <c r="C324" s="28">
        <v>386936647.48072517</v>
      </c>
      <c r="D324" t="s">
        <v>12</v>
      </c>
      <c r="E324" t="s">
        <v>22</v>
      </c>
      <c r="F324" t="s">
        <v>14</v>
      </c>
      <c r="G324" t="s">
        <v>121</v>
      </c>
      <c r="H324" s="30">
        <f>_xlfn.IFS(F324="STAR Kids",INDEX('ATLIS Percentages'!D:D,MATCH($G:$G&amp;" "&amp;$E:$E,'ATLIS Percentages'!$A:$A,0)),
F324="STAR+PLUS",INDEX('ATLIS Percentages'!E:E,MATCH($G:$G&amp;" "&amp;$E:$E,'ATLIS Percentages'!$A:$A,0)),
F324="STAR",INDEX('ATLIS Percentages'!F:F,MATCH($G:$G&amp;" "&amp;$E:$E,'ATLIS Percentages'!$A:$A,0)))</f>
        <v>7.7309242762675222E-4</v>
      </c>
      <c r="I324" s="31">
        <f t="shared" si="18"/>
        <v>299137.78999999998</v>
      </c>
      <c r="J324" s="31">
        <f t="shared" si="19"/>
        <v>129195.22</v>
      </c>
      <c r="K324" s="31">
        <f>INDEX('IGT Calculation_1stHalf'!J:J,MATCH($A:$A&amp;"-"&amp;$G:$G&amp;"-"&amp;$E:$E&amp;"-"&amp;$F:$F,'IGT Calculation_1stHalf'!A:A,0))</f>
        <v>128966.45</v>
      </c>
      <c r="L324" s="31">
        <f>INDEX('IGT Calculation_1stHalf'!K:K,MATCH(A:A&amp;"-"&amp;G:G&amp;"-"&amp;E:E&amp;"-"&amp;F:F,'IGT Calculation_1stHalf'!A:A,0))</f>
        <v>55699.58</v>
      </c>
      <c r="M324" s="31">
        <f>INDEX('IGT Calculation_2ndHalf'!N:N,MATCH($A:$A&amp;"-"&amp;$G:$G&amp;"-"&amp;$E:$E&amp;"-"&amp;$F:$F,'IGT Calculation_2ndHalf'!A:A,0))</f>
        <v>116115.99</v>
      </c>
      <c r="N324" s="31">
        <f>INDEX('IGT Calculation_2ndHalf'!O:O,MATCH($A:$A&amp;"-"&amp;$G:$G&amp;"-"&amp;$E:$E&amp;"-"&amp;$F:$F,'IGT Calculation_2ndHalf'!A:A,0))</f>
        <v>50149.57</v>
      </c>
      <c r="O324" s="31">
        <f t="shared" si="20"/>
        <v>54055.35</v>
      </c>
      <c r="P324" s="31">
        <f t="shared" si="21"/>
        <v>23346.07</v>
      </c>
    </row>
    <row r="325" spans="1:16" x14ac:dyDescent="0.25">
      <c r="A325" s="4" t="s">
        <v>85</v>
      </c>
      <c r="B325" t="s">
        <v>12</v>
      </c>
      <c r="C325" s="28">
        <v>125983389.6766319</v>
      </c>
      <c r="D325" t="s">
        <v>12</v>
      </c>
      <c r="E325" t="s">
        <v>20</v>
      </c>
      <c r="F325" t="s">
        <v>14</v>
      </c>
      <c r="G325" t="s">
        <v>121</v>
      </c>
      <c r="H325" s="30">
        <f>_xlfn.IFS(F325="STAR Kids",INDEX('ATLIS Percentages'!D:D,MATCH($G:$G&amp;" "&amp;$E:$E,'ATLIS Percentages'!$A:$A,0)),
F325="STAR+PLUS",INDEX('ATLIS Percentages'!E:E,MATCH($G:$G&amp;" "&amp;$E:$E,'ATLIS Percentages'!$A:$A,0)),
F325="STAR",INDEX('ATLIS Percentages'!F:F,MATCH($G:$G&amp;" "&amp;$E:$E,'ATLIS Percentages'!$A:$A,0)))</f>
        <v>1.48497487347694E-4</v>
      </c>
      <c r="I325" s="31">
        <f t="shared" ref="I325:I388" si="22">ROUND(C325*H325,2)</f>
        <v>18708.22</v>
      </c>
      <c r="J325" s="31">
        <f t="shared" ref="J325:J388" si="23">ROUND(I325*$J$1*1.08,2)</f>
        <v>8079.93</v>
      </c>
      <c r="K325" s="31">
        <f>INDEX('IGT Calculation_1stHalf'!J:J,MATCH($A:$A&amp;"-"&amp;$G:$G&amp;"-"&amp;$E:$E&amp;"-"&amp;$F:$F,'IGT Calculation_1stHalf'!A:A,0))</f>
        <v>4418.34</v>
      </c>
      <c r="L325" s="31">
        <f>INDEX('IGT Calculation_1stHalf'!K:K,MATCH(A:A&amp;"-"&amp;G:G&amp;"-"&amp;E:E&amp;"-"&amp;F:F,'IGT Calculation_1stHalf'!A:A,0))</f>
        <v>1908.25</v>
      </c>
      <c r="M325" s="31">
        <f>INDEX('IGT Calculation_2ndHalf'!N:N,MATCH($A:$A&amp;"-"&amp;$G:$G&amp;"-"&amp;$E:$E&amp;"-"&amp;$F:$F,'IGT Calculation_2ndHalf'!A:A,0))</f>
        <v>8888.65</v>
      </c>
      <c r="N325" s="31">
        <f>INDEX('IGT Calculation_2ndHalf'!O:O,MATCH($A:$A&amp;"-"&amp;$G:$G&amp;"-"&amp;$E:$E&amp;"-"&amp;$F:$F,'IGT Calculation_2ndHalf'!A:A,0))</f>
        <v>3838.94</v>
      </c>
      <c r="O325" s="31">
        <f t="shared" ref="O325:O388" si="24">ROUND(I325-K325-M325,2)</f>
        <v>5401.23</v>
      </c>
      <c r="P325" s="31">
        <f t="shared" ref="P325:P388" si="25">ROUND(O325*$J$1*1.08,2)</f>
        <v>2332.75</v>
      </c>
    </row>
    <row r="326" spans="1:16" x14ac:dyDescent="0.25">
      <c r="A326" s="4" t="s">
        <v>69</v>
      </c>
      <c r="B326" t="s">
        <v>12</v>
      </c>
      <c r="C326" s="28">
        <v>55692564.354626201</v>
      </c>
      <c r="D326" t="s">
        <v>12</v>
      </c>
      <c r="E326" t="s">
        <v>66</v>
      </c>
      <c r="F326" t="s">
        <v>14</v>
      </c>
      <c r="G326" t="s">
        <v>121</v>
      </c>
      <c r="H326" s="30">
        <f>_xlfn.IFS(F326="STAR Kids",INDEX('ATLIS Percentages'!D:D,MATCH($G:$G&amp;" "&amp;$E:$E,'ATLIS Percentages'!$A:$A,0)),
F326="STAR+PLUS",INDEX('ATLIS Percentages'!E:E,MATCH($G:$G&amp;" "&amp;$E:$E,'ATLIS Percentages'!$A:$A,0)),
F326="STAR",INDEX('ATLIS Percentages'!F:F,MATCH($G:$G&amp;" "&amp;$E:$E,'ATLIS Percentages'!$A:$A,0)))</f>
        <v>7.4862985810295003E-4</v>
      </c>
      <c r="I326" s="31">
        <f t="shared" si="22"/>
        <v>41693.120000000003</v>
      </c>
      <c r="J326" s="31">
        <f t="shared" si="23"/>
        <v>18006.919999999998</v>
      </c>
      <c r="K326" s="31">
        <f>INDEX('IGT Calculation_1stHalf'!J:J,MATCH($A:$A&amp;"-"&amp;$G:$G&amp;"-"&amp;$E:$E&amp;"-"&amp;$F:$F,'IGT Calculation_1stHalf'!A:A,0))</f>
        <v>12056.22</v>
      </c>
      <c r="L326" s="31">
        <f>INDEX('IGT Calculation_1stHalf'!K:K,MATCH(A:A&amp;"-"&amp;G:G&amp;"-"&amp;E:E&amp;"-"&amp;F:F,'IGT Calculation_1stHalf'!A:A,0))</f>
        <v>5206.9799999999996</v>
      </c>
      <c r="M326" s="31">
        <f>INDEX('IGT Calculation_2ndHalf'!N:N,MATCH($A:$A&amp;"-"&amp;$G:$G&amp;"-"&amp;$E:$E&amp;"-"&amp;$F:$F,'IGT Calculation_2ndHalf'!A:A,0))</f>
        <v>23504.2</v>
      </c>
      <c r="N326" s="31">
        <f>INDEX('IGT Calculation_2ndHalf'!O:O,MATCH($A:$A&amp;"-"&amp;$G:$G&amp;"-"&amp;$E:$E&amp;"-"&amp;$F:$F,'IGT Calculation_2ndHalf'!A:A,0))</f>
        <v>10151.280000000001</v>
      </c>
      <c r="O326" s="31">
        <f t="shared" si="24"/>
        <v>6132.7</v>
      </c>
      <c r="P326" s="31">
        <f t="shared" si="25"/>
        <v>2648.66</v>
      </c>
    </row>
    <row r="327" spans="1:16" x14ac:dyDescent="0.25">
      <c r="A327" s="4" t="s">
        <v>73</v>
      </c>
      <c r="B327" t="s">
        <v>12</v>
      </c>
      <c r="C327" s="28">
        <v>604597084.35092938</v>
      </c>
      <c r="D327" t="s">
        <v>12</v>
      </c>
      <c r="E327" t="s">
        <v>39</v>
      </c>
      <c r="F327" t="s">
        <v>14</v>
      </c>
      <c r="G327" t="s">
        <v>121</v>
      </c>
      <c r="H327" s="30">
        <f>_xlfn.IFS(F327="STAR Kids",INDEX('ATLIS Percentages'!D:D,MATCH($G:$G&amp;" "&amp;$E:$E,'ATLIS Percentages'!$A:$A,0)),
F327="STAR+PLUS",INDEX('ATLIS Percentages'!E:E,MATCH($G:$G&amp;" "&amp;$E:$E,'ATLIS Percentages'!$A:$A,0)),
F327="STAR",INDEX('ATLIS Percentages'!F:F,MATCH($G:$G&amp;" "&amp;$E:$E,'ATLIS Percentages'!$A:$A,0)))</f>
        <v>4.3324881210025766E-4</v>
      </c>
      <c r="I327" s="31">
        <f t="shared" si="22"/>
        <v>261940.97</v>
      </c>
      <c r="J327" s="31">
        <f t="shared" si="23"/>
        <v>113130.21</v>
      </c>
      <c r="K327" s="31">
        <f>INDEX('IGT Calculation_1stHalf'!J:J,MATCH($A:$A&amp;"-"&amp;$G:$G&amp;"-"&amp;$E:$E&amp;"-"&amp;$F:$F,'IGT Calculation_1stHalf'!A:A,0))</f>
        <v>95287.45</v>
      </c>
      <c r="L327" s="31">
        <f>INDEX('IGT Calculation_1stHalf'!K:K,MATCH(A:A&amp;"-"&amp;G:G&amp;"-"&amp;E:E&amp;"-"&amp;F:F,'IGT Calculation_1stHalf'!A:A,0))</f>
        <v>41153.89</v>
      </c>
      <c r="M327" s="31">
        <f>INDEX('IGT Calculation_2ndHalf'!N:N,MATCH($A:$A&amp;"-"&amp;$G:$G&amp;"-"&amp;$E:$E&amp;"-"&amp;$F:$F,'IGT Calculation_2ndHalf'!A:A,0))</f>
        <v>92009.5</v>
      </c>
      <c r="N327" s="31">
        <f>INDEX('IGT Calculation_2ndHalf'!O:O,MATCH($A:$A&amp;"-"&amp;$G:$G&amp;"-"&amp;$E:$E&amp;"-"&amp;$F:$F,'IGT Calculation_2ndHalf'!A:A,0))</f>
        <v>39738.17</v>
      </c>
      <c r="O327" s="31">
        <f t="shared" si="24"/>
        <v>74644.02</v>
      </c>
      <c r="P327" s="31">
        <f t="shared" si="25"/>
        <v>32238.16</v>
      </c>
    </row>
    <row r="328" spans="1:16" x14ac:dyDescent="0.25">
      <c r="A328" s="4" t="s">
        <v>89</v>
      </c>
      <c r="B328" t="s">
        <v>21</v>
      </c>
      <c r="C328" s="28">
        <v>167031175.58941862</v>
      </c>
      <c r="D328" t="s">
        <v>21</v>
      </c>
      <c r="E328" t="s">
        <v>24</v>
      </c>
      <c r="F328" t="s">
        <v>14</v>
      </c>
      <c r="G328" t="s">
        <v>121</v>
      </c>
      <c r="H328" s="30">
        <f>_xlfn.IFS(F328="STAR Kids",INDEX('ATLIS Percentages'!D:D,MATCH($G:$G&amp;" "&amp;$E:$E,'ATLIS Percentages'!$A:$A,0)),
F328="STAR+PLUS",INDEX('ATLIS Percentages'!E:E,MATCH($G:$G&amp;" "&amp;$E:$E,'ATLIS Percentages'!$A:$A,0)),
F328="STAR",INDEX('ATLIS Percentages'!F:F,MATCH($G:$G&amp;" "&amp;$E:$E,'ATLIS Percentages'!$A:$A,0)))</f>
        <v>3.0168069594940054E-3</v>
      </c>
      <c r="I328" s="31">
        <f t="shared" si="22"/>
        <v>503900.81</v>
      </c>
      <c r="J328" s="31">
        <f t="shared" si="23"/>
        <v>217630.73</v>
      </c>
      <c r="K328" s="31">
        <f>INDEX('IGT Calculation_1stHalf'!J:J,MATCH($A:$A&amp;"-"&amp;$G:$G&amp;"-"&amp;$E:$E&amp;"-"&amp;$F:$F,'IGT Calculation_1stHalf'!A:A,0))</f>
        <v>235216.49</v>
      </c>
      <c r="L328" s="31">
        <f>INDEX('IGT Calculation_1stHalf'!K:K,MATCH(A:A&amp;"-"&amp;G:G&amp;"-"&amp;E:E&amp;"-"&amp;F:F,'IGT Calculation_1stHalf'!A:A,0))</f>
        <v>101588.12</v>
      </c>
      <c r="M328" s="31">
        <f>INDEX('IGT Calculation_2ndHalf'!N:N,MATCH($A:$A&amp;"-"&amp;$G:$G&amp;"-"&amp;$E:$E&amp;"-"&amp;$F:$F,'IGT Calculation_2ndHalf'!A:A,0))</f>
        <v>170040.48</v>
      </c>
      <c r="N328" s="31">
        <f>INDEX('IGT Calculation_2ndHalf'!O:O,MATCH($A:$A&amp;"-"&amp;$G:$G&amp;"-"&amp;$E:$E&amp;"-"&amp;$F:$F,'IGT Calculation_2ndHalf'!A:A,0))</f>
        <v>73439.12</v>
      </c>
      <c r="O328" s="31">
        <f t="shared" si="24"/>
        <v>98643.839999999997</v>
      </c>
      <c r="P328" s="31">
        <f t="shared" si="25"/>
        <v>42603.49</v>
      </c>
    </row>
    <row r="329" spans="1:16" x14ac:dyDescent="0.25">
      <c r="A329" s="4" t="s">
        <v>64</v>
      </c>
      <c r="B329" t="s">
        <v>21</v>
      </c>
      <c r="C329" s="28">
        <v>134157061.97582391</v>
      </c>
      <c r="D329" t="s">
        <v>21</v>
      </c>
      <c r="E329" t="s">
        <v>9</v>
      </c>
      <c r="F329" t="s">
        <v>10</v>
      </c>
      <c r="G329" t="s">
        <v>121</v>
      </c>
      <c r="H329" s="30">
        <f>_xlfn.IFS(F329="STAR Kids",INDEX('ATLIS Percentages'!D:D,MATCH($G:$G&amp;" "&amp;$E:$E,'ATLIS Percentages'!$A:$A,0)),
F329="STAR+PLUS",INDEX('ATLIS Percentages'!E:E,MATCH($G:$G&amp;" "&amp;$E:$E,'ATLIS Percentages'!$A:$A,0)),
F329="STAR",INDEX('ATLIS Percentages'!F:F,MATCH($G:$G&amp;" "&amp;$E:$E,'ATLIS Percentages'!$A:$A,0)))</f>
        <v>0</v>
      </c>
      <c r="I329" s="31">
        <f t="shared" si="22"/>
        <v>0</v>
      </c>
      <c r="J329" s="31">
        <f t="shared" si="23"/>
        <v>0</v>
      </c>
      <c r="K329" s="31">
        <f>INDEX('IGT Calculation_1stHalf'!J:J,MATCH($A:$A&amp;"-"&amp;$G:$G&amp;"-"&amp;$E:$E&amp;"-"&amp;$F:$F,'IGT Calculation_1stHalf'!A:A,0))</f>
        <v>0</v>
      </c>
      <c r="L329" s="31">
        <f>INDEX('IGT Calculation_1stHalf'!K:K,MATCH(A:A&amp;"-"&amp;G:G&amp;"-"&amp;E:E&amp;"-"&amp;F:F,'IGT Calculation_1stHalf'!A:A,0))</f>
        <v>0</v>
      </c>
      <c r="M329" s="31">
        <f>INDEX('IGT Calculation_2ndHalf'!N:N,MATCH($A:$A&amp;"-"&amp;$G:$G&amp;"-"&amp;$E:$E&amp;"-"&amp;$F:$F,'IGT Calculation_2ndHalf'!A:A,0))</f>
        <v>0</v>
      </c>
      <c r="N329" s="31">
        <f>INDEX('IGT Calculation_2ndHalf'!O:O,MATCH($A:$A&amp;"-"&amp;$G:$G&amp;"-"&amp;$E:$E&amp;"-"&amp;$F:$F,'IGT Calculation_2ndHalf'!A:A,0))</f>
        <v>0</v>
      </c>
      <c r="O329" s="31">
        <f t="shared" si="24"/>
        <v>0</v>
      </c>
      <c r="P329" s="31">
        <f t="shared" si="25"/>
        <v>0</v>
      </c>
    </row>
    <row r="330" spans="1:16" x14ac:dyDescent="0.25">
      <c r="A330" s="4" t="s">
        <v>7</v>
      </c>
      <c r="B330" t="s">
        <v>8</v>
      </c>
      <c r="C330" s="28">
        <v>413362939.6407057</v>
      </c>
      <c r="D330" t="s">
        <v>8</v>
      </c>
      <c r="E330" t="s">
        <v>9</v>
      </c>
      <c r="F330" t="s">
        <v>10</v>
      </c>
      <c r="G330" t="s">
        <v>121</v>
      </c>
      <c r="H330" s="30">
        <f>_xlfn.IFS(F330="STAR Kids",INDEX('ATLIS Percentages'!D:D,MATCH($G:$G&amp;" "&amp;$E:$E,'ATLIS Percentages'!$A:$A,0)),
F330="STAR+PLUS",INDEX('ATLIS Percentages'!E:E,MATCH($G:$G&amp;" "&amp;$E:$E,'ATLIS Percentages'!$A:$A,0)),
F330="STAR",INDEX('ATLIS Percentages'!F:F,MATCH($G:$G&amp;" "&amp;$E:$E,'ATLIS Percentages'!$A:$A,0)))</f>
        <v>0</v>
      </c>
      <c r="I330" s="31">
        <f t="shared" si="22"/>
        <v>0</v>
      </c>
      <c r="J330" s="31">
        <f t="shared" si="23"/>
        <v>0</v>
      </c>
      <c r="K330" s="31">
        <f>INDEX('IGT Calculation_1stHalf'!J:J,MATCH($A:$A&amp;"-"&amp;$G:$G&amp;"-"&amp;$E:$E&amp;"-"&amp;$F:$F,'IGT Calculation_1stHalf'!A:A,0))</f>
        <v>0</v>
      </c>
      <c r="L330" s="31">
        <f>INDEX('IGT Calculation_1stHalf'!K:K,MATCH(A:A&amp;"-"&amp;G:G&amp;"-"&amp;E:E&amp;"-"&amp;F:F,'IGT Calculation_1stHalf'!A:A,0))</f>
        <v>0</v>
      </c>
      <c r="M330" s="31">
        <f>INDEX('IGT Calculation_2ndHalf'!N:N,MATCH($A:$A&amp;"-"&amp;$G:$G&amp;"-"&amp;$E:$E&amp;"-"&amp;$F:$F,'IGT Calculation_2ndHalf'!A:A,0))</f>
        <v>0</v>
      </c>
      <c r="N330" s="31">
        <f>INDEX('IGT Calculation_2ndHalf'!O:O,MATCH($A:$A&amp;"-"&amp;$G:$G&amp;"-"&amp;$E:$E&amp;"-"&amp;$F:$F,'IGT Calculation_2ndHalf'!A:A,0))</f>
        <v>0</v>
      </c>
      <c r="O330" s="31">
        <f t="shared" si="24"/>
        <v>0</v>
      </c>
      <c r="P330" s="31">
        <f t="shared" si="25"/>
        <v>0</v>
      </c>
    </row>
    <row r="331" spans="1:16" x14ac:dyDescent="0.25">
      <c r="A331" s="4" t="s">
        <v>31</v>
      </c>
      <c r="B331" t="s">
        <v>32</v>
      </c>
      <c r="C331" s="28">
        <v>205259250.28896528</v>
      </c>
      <c r="D331" t="s">
        <v>32</v>
      </c>
      <c r="E331" t="s">
        <v>9</v>
      </c>
      <c r="F331" t="s">
        <v>10</v>
      </c>
      <c r="G331" t="s">
        <v>121</v>
      </c>
      <c r="H331" s="30">
        <f>_xlfn.IFS(F331="STAR Kids",INDEX('ATLIS Percentages'!D:D,MATCH($G:$G&amp;" "&amp;$E:$E,'ATLIS Percentages'!$A:$A,0)),
F331="STAR+PLUS",INDEX('ATLIS Percentages'!E:E,MATCH($G:$G&amp;" "&amp;$E:$E,'ATLIS Percentages'!$A:$A,0)),
F331="STAR",INDEX('ATLIS Percentages'!F:F,MATCH($G:$G&amp;" "&amp;$E:$E,'ATLIS Percentages'!$A:$A,0)))</f>
        <v>0</v>
      </c>
      <c r="I331" s="31">
        <f t="shared" si="22"/>
        <v>0</v>
      </c>
      <c r="J331" s="31">
        <f t="shared" si="23"/>
        <v>0</v>
      </c>
      <c r="K331" s="31">
        <f>INDEX('IGT Calculation_1stHalf'!J:J,MATCH($A:$A&amp;"-"&amp;$G:$G&amp;"-"&amp;$E:$E&amp;"-"&amp;$F:$F,'IGT Calculation_1stHalf'!A:A,0))</f>
        <v>0</v>
      </c>
      <c r="L331" s="31">
        <f>INDEX('IGT Calculation_1stHalf'!K:K,MATCH(A:A&amp;"-"&amp;G:G&amp;"-"&amp;E:E&amp;"-"&amp;F:F,'IGT Calculation_1stHalf'!A:A,0))</f>
        <v>0</v>
      </c>
      <c r="M331" s="31">
        <f>INDEX('IGT Calculation_2ndHalf'!N:N,MATCH($A:$A&amp;"-"&amp;$G:$G&amp;"-"&amp;$E:$E&amp;"-"&amp;$F:$F,'IGT Calculation_2ndHalf'!A:A,0))</f>
        <v>0</v>
      </c>
      <c r="N331" s="31">
        <f>INDEX('IGT Calculation_2ndHalf'!O:O,MATCH($A:$A&amp;"-"&amp;$G:$G&amp;"-"&amp;$E:$E&amp;"-"&amp;$F:$F,'IGT Calculation_2ndHalf'!A:A,0))</f>
        <v>0</v>
      </c>
      <c r="O331" s="31">
        <f t="shared" si="24"/>
        <v>0</v>
      </c>
      <c r="P331" s="31">
        <f t="shared" si="25"/>
        <v>0</v>
      </c>
    </row>
    <row r="332" spans="1:16" x14ac:dyDescent="0.25">
      <c r="A332" s="4" t="s">
        <v>88</v>
      </c>
      <c r="B332" t="s">
        <v>21</v>
      </c>
      <c r="C332" s="28">
        <v>346902313.14176202</v>
      </c>
      <c r="D332" t="s">
        <v>21</v>
      </c>
      <c r="E332" t="s">
        <v>9</v>
      </c>
      <c r="F332" t="s">
        <v>14</v>
      </c>
      <c r="G332" t="s">
        <v>121</v>
      </c>
      <c r="H332" s="30">
        <f>_xlfn.IFS(F332="STAR Kids",INDEX('ATLIS Percentages'!D:D,MATCH($G:$G&amp;" "&amp;$E:$E,'ATLIS Percentages'!$A:$A,0)),
F332="STAR+PLUS",INDEX('ATLIS Percentages'!E:E,MATCH($G:$G&amp;" "&amp;$E:$E,'ATLIS Percentages'!$A:$A,0)),
F332="STAR",INDEX('ATLIS Percentages'!F:F,MATCH($G:$G&amp;" "&amp;$E:$E,'ATLIS Percentages'!$A:$A,0)))</f>
        <v>2.6407069796366249E-2</v>
      </c>
      <c r="I332" s="31">
        <f t="shared" si="22"/>
        <v>9160673.5999999996</v>
      </c>
      <c r="J332" s="31">
        <f t="shared" si="23"/>
        <v>3956421.64</v>
      </c>
      <c r="K332" s="31">
        <f>INDEX('IGT Calculation_1stHalf'!J:J,MATCH($A:$A&amp;"-"&amp;$G:$G&amp;"-"&amp;$E:$E&amp;"-"&amp;$F:$F,'IGT Calculation_1stHalf'!A:A,0))</f>
        <v>3462914.02</v>
      </c>
      <c r="L332" s="31">
        <f>INDEX('IGT Calculation_1stHalf'!K:K,MATCH(A:A&amp;"-"&amp;G:G&amp;"-"&amp;E:E&amp;"-"&amp;F:F,'IGT Calculation_1stHalf'!A:A,0))</f>
        <v>1495604.86</v>
      </c>
      <c r="M332" s="31">
        <f>INDEX('IGT Calculation_2ndHalf'!N:N,MATCH($A:$A&amp;"-"&amp;$G:$G&amp;"-"&amp;$E:$E&amp;"-"&amp;$F:$F,'IGT Calculation_2ndHalf'!A:A,0))</f>
        <v>3344720.77</v>
      </c>
      <c r="N332" s="31">
        <f>INDEX('IGT Calculation_2ndHalf'!O:O,MATCH($A:$A&amp;"-"&amp;$G:$G&amp;"-"&amp;$E:$E&amp;"-"&amp;$F:$F,'IGT Calculation_2ndHalf'!A:A,0))</f>
        <v>1444558.14</v>
      </c>
      <c r="O332" s="31">
        <f t="shared" si="24"/>
        <v>2353038.81</v>
      </c>
      <c r="P332" s="31">
        <f t="shared" si="25"/>
        <v>1016258.64</v>
      </c>
    </row>
    <row r="333" spans="1:16" x14ac:dyDescent="0.25">
      <c r="A333" s="4" t="s">
        <v>26</v>
      </c>
      <c r="B333" t="s">
        <v>8</v>
      </c>
      <c r="C333" s="28">
        <v>509565413.2106787</v>
      </c>
      <c r="D333" t="s">
        <v>8</v>
      </c>
      <c r="E333" t="s">
        <v>9</v>
      </c>
      <c r="F333" t="s">
        <v>14</v>
      </c>
      <c r="G333" t="s">
        <v>121</v>
      </c>
      <c r="H333" s="30">
        <f>_xlfn.IFS(F333="STAR Kids",INDEX('ATLIS Percentages'!D:D,MATCH($G:$G&amp;" "&amp;$E:$E,'ATLIS Percentages'!$A:$A,0)),
F333="STAR+PLUS",INDEX('ATLIS Percentages'!E:E,MATCH($G:$G&amp;" "&amp;$E:$E,'ATLIS Percentages'!$A:$A,0)),
F333="STAR",INDEX('ATLIS Percentages'!F:F,MATCH($G:$G&amp;" "&amp;$E:$E,'ATLIS Percentages'!$A:$A,0)))</f>
        <v>2.6407069796366249E-2</v>
      </c>
      <c r="I333" s="31">
        <f t="shared" si="22"/>
        <v>13456129.43</v>
      </c>
      <c r="J333" s="31">
        <f t="shared" si="23"/>
        <v>5811594.6500000004</v>
      </c>
      <c r="K333" s="31">
        <f>INDEX('IGT Calculation_1stHalf'!J:J,MATCH($A:$A&amp;"-"&amp;$G:$G&amp;"-"&amp;$E:$E&amp;"-"&amp;$F:$F,'IGT Calculation_1stHalf'!A:A,0))</f>
        <v>5070062.29</v>
      </c>
      <c r="L333" s="31">
        <f>INDEX('IGT Calculation_1stHalf'!K:K,MATCH(A:A&amp;"-"&amp;G:G&amp;"-"&amp;E:E&amp;"-"&amp;F:F,'IGT Calculation_1stHalf'!A:A,0))</f>
        <v>2189719.34</v>
      </c>
      <c r="M333" s="31">
        <f>INDEX('IGT Calculation_2ndHalf'!N:N,MATCH($A:$A&amp;"-"&amp;$G:$G&amp;"-"&amp;$E:$E&amp;"-"&amp;$F:$F,'IGT Calculation_2ndHalf'!A:A,0))</f>
        <v>4892521.09</v>
      </c>
      <c r="N333" s="31">
        <f>INDEX('IGT Calculation_2ndHalf'!O:O,MATCH($A:$A&amp;"-"&amp;$G:$G&amp;"-"&amp;$E:$E&amp;"-"&amp;$F:$F,'IGT Calculation_2ndHalf'!A:A,0))</f>
        <v>2113040.7200000002</v>
      </c>
      <c r="O333" s="31">
        <f t="shared" si="24"/>
        <v>3493546.05</v>
      </c>
      <c r="P333" s="31">
        <f t="shared" si="25"/>
        <v>1508834.59</v>
      </c>
    </row>
    <row r="334" spans="1:16" x14ac:dyDescent="0.25">
      <c r="A334" s="29">
        <v>10</v>
      </c>
      <c r="B334" t="s">
        <v>8</v>
      </c>
      <c r="C334" s="28">
        <v>487194554.64259553</v>
      </c>
      <c r="D334" t="s">
        <v>8</v>
      </c>
      <c r="E334" t="s">
        <v>41</v>
      </c>
      <c r="F334" t="s">
        <v>10</v>
      </c>
      <c r="G334" t="s">
        <v>133</v>
      </c>
      <c r="H334" s="30">
        <f>_xlfn.IFS(F334="STAR Kids",INDEX('ATLIS Percentages'!D:D,MATCH($G:$G&amp;" "&amp;$E:$E,'ATLIS Percentages'!$A:$A,0)),
F334="STAR+PLUS",INDEX('ATLIS Percentages'!E:E,MATCH($G:$G&amp;" "&amp;$E:$E,'ATLIS Percentages'!$A:$A,0)),
F334="STAR",INDEX('ATLIS Percentages'!F:F,MATCH($G:$G&amp;" "&amp;$E:$E,'ATLIS Percentages'!$A:$A,0)))</f>
        <v>0</v>
      </c>
      <c r="I334" s="31">
        <f t="shared" si="22"/>
        <v>0</v>
      </c>
      <c r="J334" s="31">
        <f t="shared" si="23"/>
        <v>0</v>
      </c>
      <c r="K334" s="31">
        <f>INDEX('IGT Calculation_1stHalf'!J:J,MATCH($A:$A&amp;"-"&amp;$G:$G&amp;"-"&amp;$E:$E&amp;"-"&amp;$F:$F,'IGT Calculation_1stHalf'!A:A,0))</f>
        <v>0</v>
      </c>
      <c r="L334" s="31">
        <f>INDEX('IGT Calculation_1stHalf'!K:K,MATCH(A:A&amp;"-"&amp;G:G&amp;"-"&amp;E:E&amp;"-"&amp;F:F,'IGT Calculation_1stHalf'!A:A,0))</f>
        <v>0</v>
      </c>
      <c r="M334" s="31">
        <f>INDEX('IGT Calculation_2ndHalf'!N:N,MATCH($A:$A&amp;"-"&amp;$G:$G&amp;"-"&amp;$E:$E&amp;"-"&amp;$F:$F,'IGT Calculation_2ndHalf'!A:A,0))</f>
        <v>0</v>
      </c>
      <c r="N334" s="31">
        <f>INDEX('IGT Calculation_2ndHalf'!O:O,MATCH($A:$A&amp;"-"&amp;$G:$G&amp;"-"&amp;$E:$E&amp;"-"&amp;$F:$F,'IGT Calculation_2ndHalf'!A:A,0))</f>
        <v>0</v>
      </c>
      <c r="O334" s="31">
        <f t="shared" si="24"/>
        <v>0</v>
      </c>
      <c r="P334" s="31">
        <f t="shared" si="25"/>
        <v>0</v>
      </c>
    </row>
    <row r="335" spans="1:16" x14ac:dyDescent="0.25">
      <c r="A335" s="29">
        <v>18</v>
      </c>
      <c r="B335" t="s">
        <v>12</v>
      </c>
      <c r="C335" s="28">
        <v>497552000.10620296</v>
      </c>
      <c r="D335" t="s">
        <v>12</v>
      </c>
      <c r="E335" t="s">
        <v>41</v>
      </c>
      <c r="F335" t="s">
        <v>14</v>
      </c>
      <c r="G335" t="s">
        <v>133</v>
      </c>
      <c r="H335" s="30">
        <f>_xlfn.IFS(F335="STAR Kids",INDEX('ATLIS Percentages'!D:D,MATCH($G:$G&amp;" "&amp;$E:$E,'ATLIS Percentages'!$A:$A,0)),
F335="STAR+PLUS",INDEX('ATLIS Percentages'!E:E,MATCH($G:$G&amp;" "&amp;$E:$E,'ATLIS Percentages'!$A:$A,0)),
F335="STAR",INDEX('ATLIS Percentages'!F:F,MATCH($G:$G&amp;" "&amp;$E:$E,'ATLIS Percentages'!$A:$A,0)))</f>
        <v>0</v>
      </c>
      <c r="I335" s="31">
        <f t="shared" si="22"/>
        <v>0</v>
      </c>
      <c r="J335" s="31">
        <f t="shared" si="23"/>
        <v>0</v>
      </c>
      <c r="K335" s="31">
        <f>INDEX('IGT Calculation_1stHalf'!J:J,MATCH($A:$A&amp;"-"&amp;$G:$G&amp;"-"&amp;$E:$E&amp;"-"&amp;$F:$F,'IGT Calculation_1stHalf'!A:A,0))</f>
        <v>0</v>
      </c>
      <c r="L335" s="31">
        <f>INDEX('IGT Calculation_1stHalf'!K:K,MATCH(A:A&amp;"-"&amp;G:G&amp;"-"&amp;E:E&amp;"-"&amp;F:F,'IGT Calculation_1stHalf'!A:A,0))</f>
        <v>0</v>
      </c>
      <c r="M335" s="31">
        <f>INDEX('IGT Calculation_2ndHalf'!N:N,MATCH($A:$A&amp;"-"&amp;$G:$G&amp;"-"&amp;$E:$E&amp;"-"&amp;$F:$F,'IGT Calculation_2ndHalf'!A:A,0))</f>
        <v>0</v>
      </c>
      <c r="N335" s="31">
        <f>INDEX('IGT Calculation_2ndHalf'!O:O,MATCH($A:$A&amp;"-"&amp;$G:$G&amp;"-"&amp;$E:$E&amp;"-"&amp;$F:$F,'IGT Calculation_2ndHalf'!A:A,0))</f>
        <v>0</v>
      </c>
      <c r="O335" s="31">
        <f t="shared" si="24"/>
        <v>0</v>
      </c>
      <c r="P335" s="31">
        <f t="shared" si="25"/>
        <v>0</v>
      </c>
    </row>
    <row r="336" spans="1:16" x14ac:dyDescent="0.25">
      <c r="A336" s="29">
        <v>19</v>
      </c>
      <c r="B336" t="s">
        <v>21</v>
      </c>
      <c r="C336" s="28">
        <v>0</v>
      </c>
      <c r="D336" t="s">
        <v>21</v>
      </c>
      <c r="E336" t="s">
        <v>41</v>
      </c>
      <c r="F336" t="s">
        <v>14</v>
      </c>
      <c r="G336" t="s">
        <v>133</v>
      </c>
      <c r="H336" s="30">
        <f>_xlfn.IFS(F336="STAR Kids",INDEX('ATLIS Percentages'!D:D,MATCH($G:$G&amp;" "&amp;$E:$E,'ATLIS Percentages'!$A:$A,0)),
F336="STAR+PLUS",INDEX('ATLIS Percentages'!E:E,MATCH($G:$G&amp;" "&amp;$E:$E,'ATLIS Percentages'!$A:$A,0)),
F336="STAR",INDEX('ATLIS Percentages'!F:F,MATCH($G:$G&amp;" "&amp;$E:$E,'ATLIS Percentages'!$A:$A,0)))</f>
        <v>0</v>
      </c>
      <c r="I336" s="31">
        <f t="shared" si="22"/>
        <v>0</v>
      </c>
      <c r="J336" s="31">
        <f t="shared" si="23"/>
        <v>0</v>
      </c>
      <c r="K336" s="31">
        <f>INDEX('IGT Calculation_1stHalf'!J:J,MATCH($A:$A&amp;"-"&amp;$G:$G&amp;"-"&amp;$E:$E&amp;"-"&amp;$F:$F,'IGT Calculation_1stHalf'!A:A,0))</f>
        <v>0</v>
      </c>
      <c r="L336" s="31">
        <f>INDEX('IGT Calculation_1stHalf'!K:K,MATCH(A:A&amp;"-"&amp;G:G&amp;"-"&amp;E:E&amp;"-"&amp;F:F,'IGT Calculation_1stHalf'!A:A,0))</f>
        <v>0</v>
      </c>
      <c r="M336" s="31">
        <f>INDEX('IGT Calculation_2ndHalf'!N:N,MATCH($A:$A&amp;"-"&amp;$G:$G&amp;"-"&amp;$E:$E&amp;"-"&amp;$F:$F,'IGT Calculation_2ndHalf'!A:A,0))</f>
        <v>0</v>
      </c>
      <c r="N336" s="31">
        <f>INDEX('IGT Calculation_2ndHalf'!O:O,MATCH($A:$A&amp;"-"&amp;$G:$G&amp;"-"&amp;$E:$E&amp;"-"&amp;$F:$F,'IGT Calculation_2ndHalf'!A:A,0))</f>
        <v>0</v>
      </c>
      <c r="O336" s="31">
        <f t="shared" si="24"/>
        <v>0</v>
      </c>
      <c r="P336" s="31">
        <f t="shared" si="25"/>
        <v>0</v>
      </c>
    </row>
    <row r="337" spans="1:16" x14ac:dyDescent="0.25">
      <c r="A337" s="29">
        <v>31</v>
      </c>
      <c r="B337" t="s">
        <v>28</v>
      </c>
      <c r="C337" s="28">
        <v>25502082.565354537</v>
      </c>
      <c r="D337" t="s">
        <v>28</v>
      </c>
      <c r="E337" t="s">
        <v>145</v>
      </c>
      <c r="F337" t="s">
        <v>10</v>
      </c>
      <c r="G337" t="s">
        <v>133</v>
      </c>
      <c r="H337" s="30">
        <f>_xlfn.IFS(F337="STAR Kids",INDEX('ATLIS Percentages'!D:D,MATCH($G:$G&amp;" "&amp;$E:$E,'ATLIS Percentages'!$A:$A,0)),
F337="STAR+PLUS",INDEX('ATLIS Percentages'!E:E,MATCH($G:$G&amp;" "&amp;$E:$E,'ATLIS Percentages'!$A:$A,0)),
F337="STAR",INDEX('ATLIS Percentages'!F:F,MATCH($G:$G&amp;" "&amp;$E:$E,'ATLIS Percentages'!$A:$A,0)))</f>
        <v>0</v>
      </c>
      <c r="I337" s="31">
        <f t="shared" si="22"/>
        <v>0</v>
      </c>
      <c r="J337" s="31">
        <f t="shared" si="23"/>
        <v>0</v>
      </c>
      <c r="K337" s="31">
        <f>INDEX('IGT Calculation_1stHalf'!J:J,MATCH($A:$A&amp;"-"&amp;$G:$G&amp;"-"&amp;$E:$E&amp;"-"&amp;$F:$F,'IGT Calculation_1stHalf'!A:A,0))</f>
        <v>0</v>
      </c>
      <c r="L337" s="31">
        <f>INDEX('IGT Calculation_1stHalf'!K:K,MATCH(A:A&amp;"-"&amp;G:G&amp;"-"&amp;E:E&amp;"-"&amp;F:F,'IGT Calculation_1stHalf'!A:A,0))</f>
        <v>0</v>
      </c>
      <c r="M337" s="31">
        <f>INDEX('IGT Calculation_2ndHalf'!N:N,MATCH($A:$A&amp;"-"&amp;$G:$G&amp;"-"&amp;$E:$E&amp;"-"&amp;$F:$F,'IGT Calculation_2ndHalf'!A:A,0))</f>
        <v>0</v>
      </c>
      <c r="N337" s="31">
        <f>INDEX('IGT Calculation_2ndHalf'!O:O,MATCH($A:$A&amp;"-"&amp;$G:$G&amp;"-"&amp;$E:$E&amp;"-"&amp;$F:$F,'IGT Calculation_2ndHalf'!A:A,0))</f>
        <v>0</v>
      </c>
      <c r="O337" s="31">
        <f t="shared" si="24"/>
        <v>0</v>
      </c>
      <c r="P337" s="31">
        <f t="shared" si="25"/>
        <v>0</v>
      </c>
    </row>
    <row r="338" spans="1:16" x14ac:dyDescent="0.25">
      <c r="A338" s="29">
        <v>33</v>
      </c>
      <c r="B338" t="s">
        <v>28</v>
      </c>
      <c r="C338" s="28">
        <v>270089254.25804752</v>
      </c>
      <c r="D338" t="s">
        <v>28</v>
      </c>
      <c r="E338" t="s">
        <v>145</v>
      </c>
      <c r="F338" t="s">
        <v>14</v>
      </c>
      <c r="G338" t="s">
        <v>133</v>
      </c>
      <c r="H338" s="30">
        <f>_xlfn.IFS(F338="STAR Kids",INDEX('ATLIS Percentages'!D:D,MATCH($G:$G&amp;" "&amp;$E:$E,'ATLIS Percentages'!$A:$A,0)),
F338="STAR+PLUS",INDEX('ATLIS Percentages'!E:E,MATCH($G:$G&amp;" "&amp;$E:$E,'ATLIS Percentages'!$A:$A,0)),
F338="STAR",INDEX('ATLIS Percentages'!F:F,MATCH($G:$G&amp;" "&amp;$E:$E,'ATLIS Percentages'!$A:$A,0)))</f>
        <v>0</v>
      </c>
      <c r="I338" s="31">
        <f t="shared" si="22"/>
        <v>0</v>
      </c>
      <c r="J338" s="31">
        <f t="shared" si="23"/>
        <v>0</v>
      </c>
      <c r="K338" s="31">
        <f>INDEX('IGT Calculation_1stHalf'!J:J,MATCH($A:$A&amp;"-"&amp;$G:$G&amp;"-"&amp;$E:$E&amp;"-"&amp;$F:$F,'IGT Calculation_1stHalf'!A:A,0))</f>
        <v>0</v>
      </c>
      <c r="L338" s="31">
        <f>INDEX('IGT Calculation_1stHalf'!K:K,MATCH(A:A&amp;"-"&amp;G:G&amp;"-"&amp;E:E&amp;"-"&amp;F:F,'IGT Calculation_1stHalf'!A:A,0))</f>
        <v>0</v>
      </c>
      <c r="M338" s="31">
        <f>INDEX('IGT Calculation_2ndHalf'!N:N,MATCH($A:$A&amp;"-"&amp;$G:$G&amp;"-"&amp;$E:$E&amp;"-"&amp;$F:$F,'IGT Calculation_2ndHalf'!A:A,0))</f>
        <v>0</v>
      </c>
      <c r="N338" s="31">
        <f>INDEX('IGT Calculation_2ndHalf'!O:O,MATCH($A:$A&amp;"-"&amp;$G:$G&amp;"-"&amp;$E:$E&amp;"-"&amp;$F:$F,'IGT Calculation_2ndHalf'!A:A,0))</f>
        <v>0</v>
      </c>
      <c r="O338" s="31">
        <f t="shared" si="24"/>
        <v>0</v>
      </c>
      <c r="P338" s="31">
        <f t="shared" si="25"/>
        <v>0</v>
      </c>
    </row>
    <row r="339" spans="1:16" x14ac:dyDescent="0.25">
      <c r="A339" s="29">
        <v>34</v>
      </c>
      <c r="B339" t="s">
        <v>21</v>
      </c>
      <c r="C339" s="28">
        <v>0</v>
      </c>
      <c r="D339" t="s">
        <v>21</v>
      </c>
      <c r="E339" t="s">
        <v>45</v>
      </c>
      <c r="F339" t="s">
        <v>14</v>
      </c>
      <c r="G339" t="s">
        <v>133</v>
      </c>
      <c r="H339" s="30">
        <f>_xlfn.IFS(F339="STAR Kids",INDEX('ATLIS Percentages'!D:D,MATCH($G:$G&amp;" "&amp;$E:$E,'ATLIS Percentages'!$A:$A,0)),
F339="STAR+PLUS",INDEX('ATLIS Percentages'!E:E,MATCH($G:$G&amp;" "&amp;$E:$E,'ATLIS Percentages'!$A:$A,0)),
F339="STAR",INDEX('ATLIS Percentages'!F:F,MATCH($G:$G&amp;" "&amp;$E:$E,'ATLIS Percentages'!$A:$A,0)))</f>
        <v>0</v>
      </c>
      <c r="I339" s="31">
        <f t="shared" si="22"/>
        <v>0</v>
      </c>
      <c r="J339" s="31">
        <f t="shared" si="23"/>
        <v>0</v>
      </c>
      <c r="K339" s="31">
        <f>INDEX('IGT Calculation_1stHalf'!J:J,MATCH($A:$A&amp;"-"&amp;$G:$G&amp;"-"&amp;$E:$E&amp;"-"&amp;$F:$F,'IGT Calculation_1stHalf'!A:A,0))</f>
        <v>0</v>
      </c>
      <c r="L339" s="31">
        <f>INDEX('IGT Calculation_1stHalf'!K:K,MATCH(A:A&amp;"-"&amp;G:G&amp;"-"&amp;E:E&amp;"-"&amp;F:F,'IGT Calculation_1stHalf'!A:A,0))</f>
        <v>0</v>
      </c>
      <c r="M339" s="31">
        <f>INDEX('IGT Calculation_2ndHalf'!N:N,MATCH($A:$A&amp;"-"&amp;$G:$G&amp;"-"&amp;$E:$E&amp;"-"&amp;$F:$F,'IGT Calculation_2ndHalf'!A:A,0))</f>
        <v>0</v>
      </c>
      <c r="N339" s="31">
        <f>INDEX('IGT Calculation_2ndHalf'!O:O,MATCH($A:$A&amp;"-"&amp;$G:$G&amp;"-"&amp;$E:$E&amp;"-"&amp;$F:$F,'IGT Calculation_2ndHalf'!A:A,0))</f>
        <v>0</v>
      </c>
      <c r="O339" s="31">
        <f t="shared" si="24"/>
        <v>0</v>
      </c>
      <c r="P339" s="31">
        <f t="shared" si="25"/>
        <v>0</v>
      </c>
    </row>
    <row r="340" spans="1:16" x14ac:dyDescent="0.25">
      <c r="A340" s="29">
        <v>36</v>
      </c>
      <c r="B340" t="s">
        <v>8</v>
      </c>
      <c r="C340" s="28">
        <v>222923898.32465494</v>
      </c>
      <c r="D340" t="s">
        <v>8</v>
      </c>
      <c r="E340" t="s">
        <v>45</v>
      </c>
      <c r="F340" t="s">
        <v>10</v>
      </c>
      <c r="G340" t="s">
        <v>133</v>
      </c>
      <c r="H340" s="30">
        <f>_xlfn.IFS(F340="STAR Kids",INDEX('ATLIS Percentages'!D:D,MATCH($G:$G&amp;" "&amp;$E:$E,'ATLIS Percentages'!$A:$A,0)),
F340="STAR+PLUS",INDEX('ATLIS Percentages'!E:E,MATCH($G:$G&amp;" "&amp;$E:$E,'ATLIS Percentages'!$A:$A,0)),
F340="STAR",INDEX('ATLIS Percentages'!F:F,MATCH($G:$G&amp;" "&amp;$E:$E,'ATLIS Percentages'!$A:$A,0)))</f>
        <v>0</v>
      </c>
      <c r="I340" s="31">
        <f t="shared" si="22"/>
        <v>0</v>
      </c>
      <c r="J340" s="31">
        <f t="shared" si="23"/>
        <v>0</v>
      </c>
      <c r="K340" s="31">
        <f>INDEX('IGT Calculation_1stHalf'!J:J,MATCH($A:$A&amp;"-"&amp;$G:$G&amp;"-"&amp;$E:$E&amp;"-"&amp;$F:$F,'IGT Calculation_1stHalf'!A:A,0))</f>
        <v>0</v>
      </c>
      <c r="L340" s="31">
        <f>INDEX('IGT Calculation_1stHalf'!K:K,MATCH(A:A&amp;"-"&amp;G:G&amp;"-"&amp;E:E&amp;"-"&amp;F:F,'IGT Calculation_1stHalf'!A:A,0))</f>
        <v>0</v>
      </c>
      <c r="M340" s="31">
        <f>INDEX('IGT Calculation_2ndHalf'!N:N,MATCH($A:$A&amp;"-"&amp;$G:$G&amp;"-"&amp;$E:$E&amp;"-"&amp;$F:$F,'IGT Calculation_2ndHalf'!A:A,0))</f>
        <v>0</v>
      </c>
      <c r="N340" s="31">
        <f>INDEX('IGT Calculation_2ndHalf'!O:O,MATCH($A:$A&amp;"-"&amp;$G:$G&amp;"-"&amp;$E:$E&amp;"-"&amp;$F:$F,'IGT Calculation_2ndHalf'!A:A,0))</f>
        <v>0</v>
      </c>
      <c r="O340" s="31">
        <f t="shared" si="24"/>
        <v>0</v>
      </c>
      <c r="P340" s="31">
        <f t="shared" si="25"/>
        <v>0</v>
      </c>
    </row>
    <row r="341" spans="1:16" x14ac:dyDescent="0.25">
      <c r="A341" s="29">
        <v>37</v>
      </c>
      <c r="B341" t="s">
        <v>44</v>
      </c>
      <c r="C341" s="28">
        <v>311509970.0277406</v>
      </c>
      <c r="D341" t="s">
        <v>44</v>
      </c>
      <c r="E341" t="s">
        <v>45</v>
      </c>
      <c r="F341" t="s">
        <v>10</v>
      </c>
      <c r="G341" t="s">
        <v>133</v>
      </c>
      <c r="H341" s="30">
        <f>_xlfn.IFS(F341="STAR Kids",INDEX('ATLIS Percentages'!D:D,MATCH($G:$G&amp;" "&amp;$E:$E,'ATLIS Percentages'!$A:$A,0)),
F341="STAR+PLUS",INDEX('ATLIS Percentages'!E:E,MATCH($G:$G&amp;" "&amp;$E:$E,'ATLIS Percentages'!$A:$A,0)),
F341="STAR",INDEX('ATLIS Percentages'!F:F,MATCH($G:$G&amp;" "&amp;$E:$E,'ATLIS Percentages'!$A:$A,0)))</f>
        <v>0</v>
      </c>
      <c r="I341" s="31">
        <f t="shared" si="22"/>
        <v>0</v>
      </c>
      <c r="J341" s="31">
        <f t="shared" si="23"/>
        <v>0</v>
      </c>
      <c r="K341" s="31">
        <f>INDEX('IGT Calculation_1stHalf'!J:J,MATCH($A:$A&amp;"-"&amp;$G:$G&amp;"-"&amp;$E:$E&amp;"-"&amp;$F:$F,'IGT Calculation_1stHalf'!A:A,0))</f>
        <v>0</v>
      </c>
      <c r="L341" s="31">
        <f>INDEX('IGT Calculation_1stHalf'!K:K,MATCH(A:A&amp;"-"&amp;G:G&amp;"-"&amp;E:E&amp;"-"&amp;F:F,'IGT Calculation_1stHalf'!A:A,0))</f>
        <v>0</v>
      </c>
      <c r="M341" s="31">
        <f>INDEX('IGT Calculation_2ndHalf'!N:N,MATCH($A:$A&amp;"-"&amp;$G:$G&amp;"-"&amp;$E:$E&amp;"-"&amp;$F:$F,'IGT Calculation_2ndHalf'!A:A,0))</f>
        <v>0</v>
      </c>
      <c r="N341" s="31">
        <f>INDEX('IGT Calculation_2ndHalf'!O:O,MATCH($A:$A&amp;"-"&amp;$G:$G&amp;"-"&amp;$E:$E&amp;"-"&amp;$F:$F,'IGT Calculation_2ndHalf'!A:A,0))</f>
        <v>0</v>
      </c>
      <c r="O341" s="31">
        <f t="shared" si="24"/>
        <v>0</v>
      </c>
      <c r="P341" s="31">
        <f t="shared" si="25"/>
        <v>0</v>
      </c>
    </row>
    <row r="342" spans="1:16" x14ac:dyDescent="0.25">
      <c r="A342" s="29">
        <v>40</v>
      </c>
      <c r="B342" t="s">
        <v>8</v>
      </c>
      <c r="C342" s="28">
        <v>634581244.18041945</v>
      </c>
      <c r="D342" t="s">
        <v>8</v>
      </c>
      <c r="E342" t="s">
        <v>22</v>
      </c>
      <c r="F342" t="s">
        <v>10</v>
      </c>
      <c r="G342" t="s">
        <v>133</v>
      </c>
      <c r="H342" s="30">
        <f>_xlfn.IFS(F342="STAR Kids",INDEX('ATLIS Percentages'!D:D,MATCH($G:$G&amp;" "&amp;$E:$E,'ATLIS Percentages'!$A:$A,0)),
F342="STAR+PLUS",INDEX('ATLIS Percentages'!E:E,MATCH($G:$G&amp;" "&amp;$E:$E,'ATLIS Percentages'!$A:$A,0)),
F342="STAR",INDEX('ATLIS Percentages'!F:F,MATCH($G:$G&amp;" "&amp;$E:$E,'ATLIS Percentages'!$A:$A,0)))</f>
        <v>0</v>
      </c>
      <c r="I342" s="31">
        <f t="shared" si="22"/>
        <v>0</v>
      </c>
      <c r="J342" s="31">
        <f t="shared" si="23"/>
        <v>0</v>
      </c>
      <c r="K342" s="31">
        <f>INDEX('IGT Calculation_1stHalf'!J:J,MATCH($A:$A&amp;"-"&amp;$G:$G&amp;"-"&amp;$E:$E&amp;"-"&amp;$F:$F,'IGT Calculation_1stHalf'!A:A,0))</f>
        <v>0</v>
      </c>
      <c r="L342" s="31">
        <f>INDEX('IGT Calculation_1stHalf'!K:K,MATCH(A:A&amp;"-"&amp;G:G&amp;"-"&amp;E:E&amp;"-"&amp;F:F,'IGT Calculation_1stHalf'!A:A,0))</f>
        <v>0</v>
      </c>
      <c r="M342" s="31">
        <f>INDEX('IGT Calculation_2ndHalf'!N:N,MATCH($A:$A&amp;"-"&amp;$G:$G&amp;"-"&amp;$E:$E&amp;"-"&amp;$F:$F,'IGT Calculation_2ndHalf'!A:A,0))</f>
        <v>0</v>
      </c>
      <c r="N342" s="31">
        <f>INDEX('IGT Calculation_2ndHalf'!O:O,MATCH($A:$A&amp;"-"&amp;$G:$G&amp;"-"&amp;$E:$E&amp;"-"&amp;$F:$F,'IGT Calculation_2ndHalf'!A:A,0))</f>
        <v>0</v>
      </c>
      <c r="O342" s="31">
        <f t="shared" si="24"/>
        <v>0</v>
      </c>
      <c r="P342" s="31">
        <f t="shared" si="25"/>
        <v>0</v>
      </c>
    </row>
    <row r="343" spans="1:16" x14ac:dyDescent="0.25">
      <c r="A343" s="29">
        <v>42</v>
      </c>
      <c r="B343" t="s">
        <v>61</v>
      </c>
      <c r="C343" s="28">
        <v>556219469.53399348</v>
      </c>
      <c r="D343" t="s">
        <v>61</v>
      </c>
      <c r="E343" t="s">
        <v>22</v>
      </c>
      <c r="F343" t="s">
        <v>10</v>
      </c>
      <c r="G343" t="s">
        <v>133</v>
      </c>
      <c r="H343" s="30">
        <f>_xlfn.IFS(F343="STAR Kids",INDEX('ATLIS Percentages'!D:D,MATCH($G:$G&amp;" "&amp;$E:$E,'ATLIS Percentages'!$A:$A,0)),
F343="STAR+PLUS",INDEX('ATLIS Percentages'!E:E,MATCH($G:$G&amp;" "&amp;$E:$E,'ATLIS Percentages'!$A:$A,0)),
F343="STAR",INDEX('ATLIS Percentages'!F:F,MATCH($G:$G&amp;" "&amp;$E:$E,'ATLIS Percentages'!$A:$A,0)))</f>
        <v>0</v>
      </c>
      <c r="I343" s="31">
        <f t="shared" si="22"/>
        <v>0</v>
      </c>
      <c r="J343" s="31">
        <f t="shared" si="23"/>
        <v>0</v>
      </c>
      <c r="K343" s="31">
        <f>INDEX('IGT Calculation_1stHalf'!J:J,MATCH($A:$A&amp;"-"&amp;$G:$G&amp;"-"&amp;$E:$E&amp;"-"&amp;$F:$F,'IGT Calculation_1stHalf'!A:A,0))</f>
        <v>0</v>
      </c>
      <c r="L343" s="31">
        <f>INDEX('IGT Calculation_1stHalf'!K:K,MATCH(A:A&amp;"-"&amp;G:G&amp;"-"&amp;E:E&amp;"-"&amp;F:F,'IGT Calculation_1stHalf'!A:A,0))</f>
        <v>0</v>
      </c>
      <c r="M343" s="31">
        <f>INDEX('IGT Calculation_2ndHalf'!N:N,MATCH($A:$A&amp;"-"&amp;$G:$G&amp;"-"&amp;$E:$E&amp;"-"&amp;$F:$F,'IGT Calculation_2ndHalf'!A:A,0))</f>
        <v>0</v>
      </c>
      <c r="N343" s="31">
        <f>INDEX('IGT Calculation_2ndHalf'!O:O,MATCH($A:$A&amp;"-"&amp;$G:$G&amp;"-"&amp;$E:$E&amp;"-"&amp;$F:$F,'IGT Calculation_2ndHalf'!A:A,0))</f>
        <v>0</v>
      </c>
      <c r="O343" s="31">
        <f t="shared" si="24"/>
        <v>0</v>
      </c>
      <c r="P343" s="31">
        <f t="shared" si="25"/>
        <v>0</v>
      </c>
    </row>
    <row r="344" spans="1:16" x14ac:dyDescent="0.25">
      <c r="A344" s="29">
        <v>43</v>
      </c>
      <c r="B344" t="s">
        <v>23</v>
      </c>
      <c r="C344" s="28">
        <v>140966812.74667504</v>
      </c>
      <c r="D344" t="s">
        <v>23</v>
      </c>
      <c r="E344" t="s">
        <v>22</v>
      </c>
      <c r="F344" t="s">
        <v>10</v>
      </c>
      <c r="G344" t="s">
        <v>133</v>
      </c>
      <c r="H344" s="30">
        <f>_xlfn.IFS(F344="STAR Kids",INDEX('ATLIS Percentages'!D:D,MATCH($G:$G&amp;" "&amp;$E:$E,'ATLIS Percentages'!$A:$A,0)),
F344="STAR+PLUS",INDEX('ATLIS Percentages'!E:E,MATCH($G:$G&amp;" "&amp;$E:$E,'ATLIS Percentages'!$A:$A,0)),
F344="STAR",INDEX('ATLIS Percentages'!F:F,MATCH($G:$G&amp;" "&amp;$E:$E,'ATLIS Percentages'!$A:$A,0)))</f>
        <v>0</v>
      </c>
      <c r="I344" s="31">
        <f t="shared" si="22"/>
        <v>0</v>
      </c>
      <c r="J344" s="31">
        <f t="shared" si="23"/>
        <v>0</v>
      </c>
      <c r="K344" s="31">
        <f>INDEX('IGT Calculation_1stHalf'!J:J,MATCH($A:$A&amp;"-"&amp;$G:$G&amp;"-"&amp;$E:$E&amp;"-"&amp;$F:$F,'IGT Calculation_1stHalf'!A:A,0))</f>
        <v>0</v>
      </c>
      <c r="L344" s="31">
        <f>INDEX('IGT Calculation_1stHalf'!K:K,MATCH(A:A&amp;"-"&amp;G:G&amp;"-"&amp;E:E&amp;"-"&amp;F:F,'IGT Calculation_1stHalf'!A:A,0))</f>
        <v>0</v>
      </c>
      <c r="M344" s="31">
        <f>INDEX('IGT Calculation_2ndHalf'!N:N,MATCH($A:$A&amp;"-"&amp;$G:$G&amp;"-"&amp;$E:$E&amp;"-"&amp;$F:$F,'IGT Calculation_2ndHalf'!A:A,0))</f>
        <v>0</v>
      </c>
      <c r="N344" s="31">
        <f>INDEX('IGT Calculation_2ndHalf'!O:O,MATCH($A:$A&amp;"-"&amp;$G:$G&amp;"-"&amp;$E:$E&amp;"-"&amp;$F:$F,'IGT Calculation_2ndHalf'!A:A,0))</f>
        <v>0</v>
      </c>
      <c r="O344" s="31">
        <f t="shared" si="24"/>
        <v>0</v>
      </c>
      <c r="P344" s="31">
        <f t="shared" si="25"/>
        <v>0</v>
      </c>
    </row>
    <row r="345" spans="1:16" x14ac:dyDescent="0.25">
      <c r="A345" s="29">
        <v>44</v>
      </c>
      <c r="B345" t="s">
        <v>21</v>
      </c>
      <c r="C345" s="28">
        <v>40242704.873281099</v>
      </c>
      <c r="D345" t="s">
        <v>21</v>
      </c>
      <c r="E345" t="s">
        <v>150</v>
      </c>
      <c r="F345" t="s">
        <v>10</v>
      </c>
      <c r="G345" t="s">
        <v>133</v>
      </c>
      <c r="H345" s="30">
        <f>_xlfn.IFS(F345="STAR Kids",INDEX('ATLIS Percentages'!D:D,MATCH($G:$G&amp;" "&amp;$E:$E,'ATLIS Percentages'!$A:$A,0)),
F345="STAR+PLUS",INDEX('ATLIS Percentages'!E:E,MATCH($G:$G&amp;" "&amp;$E:$E,'ATLIS Percentages'!$A:$A,0)),
F345="STAR",INDEX('ATLIS Percentages'!F:F,MATCH($G:$G&amp;" "&amp;$E:$E,'ATLIS Percentages'!$A:$A,0)))</f>
        <v>0</v>
      </c>
      <c r="I345" s="31">
        <f t="shared" si="22"/>
        <v>0</v>
      </c>
      <c r="J345" s="31">
        <f t="shared" si="23"/>
        <v>0</v>
      </c>
      <c r="K345" s="31">
        <f>INDEX('IGT Calculation_1stHalf'!J:J,MATCH($A:$A&amp;"-"&amp;$G:$G&amp;"-"&amp;$E:$E&amp;"-"&amp;$F:$F,'IGT Calculation_1stHalf'!A:A,0))</f>
        <v>0</v>
      </c>
      <c r="L345" s="31">
        <f>INDEX('IGT Calculation_1stHalf'!K:K,MATCH(A:A&amp;"-"&amp;G:G&amp;"-"&amp;E:E&amp;"-"&amp;F:F,'IGT Calculation_1stHalf'!A:A,0))</f>
        <v>0</v>
      </c>
      <c r="M345" s="31">
        <f>INDEX('IGT Calculation_2ndHalf'!N:N,MATCH($A:$A&amp;"-"&amp;$G:$G&amp;"-"&amp;$E:$E&amp;"-"&amp;$F:$F,'IGT Calculation_2ndHalf'!A:A,0))</f>
        <v>0</v>
      </c>
      <c r="N345" s="31">
        <f>INDEX('IGT Calculation_2ndHalf'!O:O,MATCH($A:$A&amp;"-"&amp;$G:$G&amp;"-"&amp;$E:$E&amp;"-"&amp;$F:$F,'IGT Calculation_2ndHalf'!A:A,0))</f>
        <v>0</v>
      </c>
      <c r="O345" s="31">
        <f t="shared" si="24"/>
        <v>0</v>
      </c>
      <c r="P345" s="31">
        <f t="shared" si="25"/>
        <v>0</v>
      </c>
    </row>
    <row r="346" spans="1:16" x14ac:dyDescent="0.25">
      <c r="A346" s="29">
        <v>45</v>
      </c>
      <c r="B346" t="s">
        <v>21</v>
      </c>
      <c r="C346" s="28">
        <v>0</v>
      </c>
      <c r="D346" t="s">
        <v>21</v>
      </c>
      <c r="E346" t="s">
        <v>22</v>
      </c>
      <c r="F346" t="s">
        <v>14</v>
      </c>
      <c r="G346" t="s">
        <v>133</v>
      </c>
      <c r="H346" s="30">
        <f>_xlfn.IFS(F346="STAR Kids",INDEX('ATLIS Percentages'!D:D,MATCH($G:$G&amp;" "&amp;$E:$E,'ATLIS Percentages'!$A:$A,0)),
F346="STAR+PLUS",INDEX('ATLIS Percentages'!E:E,MATCH($G:$G&amp;" "&amp;$E:$E,'ATLIS Percentages'!$A:$A,0)),
F346="STAR",INDEX('ATLIS Percentages'!F:F,MATCH($G:$G&amp;" "&amp;$E:$E,'ATLIS Percentages'!$A:$A,0)))</f>
        <v>0</v>
      </c>
      <c r="I346" s="31">
        <f t="shared" si="22"/>
        <v>0</v>
      </c>
      <c r="J346" s="31">
        <f t="shared" si="23"/>
        <v>0</v>
      </c>
      <c r="K346" s="31">
        <f>INDEX('IGT Calculation_1stHalf'!J:J,MATCH($A:$A&amp;"-"&amp;$G:$G&amp;"-"&amp;$E:$E&amp;"-"&amp;$F:$F,'IGT Calculation_1stHalf'!A:A,0))</f>
        <v>0</v>
      </c>
      <c r="L346" s="31">
        <f>INDEX('IGT Calculation_1stHalf'!K:K,MATCH(A:A&amp;"-"&amp;G:G&amp;"-"&amp;E:E&amp;"-"&amp;F:F,'IGT Calculation_1stHalf'!A:A,0))</f>
        <v>0</v>
      </c>
      <c r="M346" s="31">
        <f>INDEX('IGT Calculation_2ndHalf'!N:N,MATCH($A:$A&amp;"-"&amp;$G:$G&amp;"-"&amp;$E:$E&amp;"-"&amp;$F:$F,'IGT Calculation_2ndHalf'!A:A,0))</f>
        <v>0</v>
      </c>
      <c r="N346" s="31">
        <f>INDEX('IGT Calculation_2ndHalf'!O:O,MATCH($A:$A&amp;"-"&amp;$G:$G&amp;"-"&amp;$E:$E&amp;"-"&amp;$F:$F,'IGT Calculation_2ndHalf'!A:A,0))</f>
        <v>0</v>
      </c>
      <c r="O346" s="31">
        <f t="shared" si="24"/>
        <v>0</v>
      </c>
      <c r="P346" s="31">
        <f t="shared" si="25"/>
        <v>0</v>
      </c>
    </row>
    <row r="347" spans="1:16" x14ac:dyDescent="0.25">
      <c r="A347" s="29">
        <v>46</v>
      </c>
      <c r="B347" t="s">
        <v>28</v>
      </c>
      <c r="C347" s="28">
        <v>502774031.42762399</v>
      </c>
      <c r="D347" t="s">
        <v>28</v>
      </c>
      <c r="E347" t="s">
        <v>150</v>
      </c>
      <c r="F347" t="s">
        <v>14</v>
      </c>
      <c r="G347" t="s">
        <v>133</v>
      </c>
      <c r="H347" s="30">
        <f>_xlfn.IFS(F347="STAR Kids",INDEX('ATLIS Percentages'!D:D,MATCH($G:$G&amp;" "&amp;$E:$E,'ATLIS Percentages'!$A:$A,0)),
F347="STAR+PLUS",INDEX('ATLIS Percentages'!E:E,MATCH($G:$G&amp;" "&amp;$E:$E,'ATLIS Percentages'!$A:$A,0)),
F347="STAR",INDEX('ATLIS Percentages'!F:F,MATCH($G:$G&amp;" "&amp;$E:$E,'ATLIS Percentages'!$A:$A,0)))</f>
        <v>0</v>
      </c>
      <c r="I347" s="31">
        <f t="shared" si="22"/>
        <v>0</v>
      </c>
      <c r="J347" s="31">
        <f t="shared" si="23"/>
        <v>0</v>
      </c>
      <c r="K347" s="31">
        <f>INDEX('IGT Calculation_1stHalf'!J:J,MATCH($A:$A&amp;"-"&amp;$G:$G&amp;"-"&amp;$E:$E&amp;"-"&amp;$F:$F,'IGT Calculation_1stHalf'!A:A,0))</f>
        <v>0</v>
      </c>
      <c r="L347" s="31">
        <f>INDEX('IGT Calculation_1stHalf'!K:K,MATCH(A:A&amp;"-"&amp;G:G&amp;"-"&amp;E:E&amp;"-"&amp;F:F,'IGT Calculation_1stHalf'!A:A,0))</f>
        <v>0</v>
      </c>
      <c r="M347" s="31">
        <f>INDEX('IGT Calculation_2ndHalf'!N:N,MATCH($A:$A&amp;"-"&amp;$G:$G&amp;"-"&amp;$E:$E&amp;"-"&amp;$F:$F,'IGT Calculation_2ndHalf'!A:A,0))</f>
        <v>0</v>
      </c>
      <c r="N347" s="31">
        <f>INDEX('IGT Calculation_2ndHalf'!O:O,MATCH($A:$A&amp;"-"&amp;$G:$G&amp;"-"&amp;$E:$E&amp;"-"&amp;$F:$F,'IGT Calculation_2ndHalf'!A:A,0))</f>
        <v>0</v>
      </c>
      <c r="O347" s="31">
        <f t="shared" si="24"/>
        <v>0</v>
      </c>
      <c r="P347" s="31">
        <f t="shared" si="25"/>
        <v>0</v>
      </c>
    </row>
    <row r="348" spans="1:16" x14ac:dyDescent="0.25">
      <c r="A348" s="29">
        <v>47</v>
      </c>
      <c r="B348" t="s">
        <v>8</v>
      </c>
      <c r="C348" s="28">
        <v>0</v>
      </c>
      <c r="D348" t="s">
        <v>8</v>
      </c>
      <c r="E348" t="s">
        <v>22</v>
      </c>
      <c r="F348" t="s">
        <v>14</v>
      </c>
      <c r="G348" t="s">
        <v>133</v>
      </c>
      <c r="H348" s="30">
        <f>_xlfn.IFS(F348="STAR Kids",INDEX('ATLIS Percentages'!D:D,MATCH($G:$G&amp;" "&amp;$E:$E,'ATLIS Percentages'!$A:$A,0)),
F348="STAR+PLUS",INDEX('ATLIS Percentages'!E:E,MATCH($G:$G&amp;" "&amp;$E:$E,'ATLIS Percentages'!$A:$A,0)),
F348="STAR",INDEX('ATLIS Percentages'!F:F,MATCH($G:$G&amp;" "&amp;$E:$E,'ATLIS Percentages'!$A:$A,0)))</f>
        <v>0</v>
      </c>
      <c r="I348" s="31">
        <f t="shared" si="22"/>
        <v>0</v>
      </c>
      <c r="J348" s="31">
        <f t="shared" si="23"/>
        <v>0</v>
      </c>
      <c r="K348" s="31">
        <f>INDEX('IGT Calculation_1stHalf'!J:J,MATCH($A:$A&amp;"-"&amp;$G:$G&amp;"-"&amp;$E:$E&amp;"-"&amp;$F:$F,'IGT Calculation_1stHalf'!A:A,0))</f>
        <v>0</v>
      </c>
      <c r="L348" s="31">
        <f>INDEX('IGT Calculation_1stHalf'!K:K,MATCH(A:A&amp;"-"&amp;G:G&amp;"-"&amp;E:E&amp;"-"&amp;F:F,'IGT Calculation_1stHalf'!A:A,0))</f>
        <v>0</v>
      </c>
      <c r="M348" s="31">
        <f>INDEX('IGT Calculation_2ndHalf'!N:N,MATCH($A:$A&amp;"-"&amp;$G:$G&amp;"-"&amp;$E:$E&amp;"-"&amp;$F:$F,'IGT Calculation_2ndHalf'!A:A,0))</f>
        <v>0</v>
      </c>
      <c r="N348" s="31">
        <f>INDEX('IGT Calculation_2ndHalf'!O:O,MATCH($A:$A&amp;"-"&amp;$G:$G&amp;"-"&amp;$E:$E&amp;"-"&amp;$F:$F,'IGT Calculation_2ndHalf'!A:A,0))</f>
        <v>0</v>
      </c>
      <c r="O348" s="31">
        <f t="shared" si="24"/>
        <v>0</v>
      </c>
      <c r="P348" s="31">
        <f t="shared" si="25"/>
        <v>0</v>
      </c>
    </row>
    <row r="349" spans="1:16" x14ac:dyDescent="0.25">
      <c r="A349" s="29">
        <v>50</v>
      </c>
      <c r="B349" t="s">
        <v>32</v>
      </c>
      <c r="C349" s="28">
        <v>179670336.78196171</v>
      </c>
      <c r="D349" t="s">
        <v>32</v>
      </c>
      <c r="E349" t="s">
        <v>58</v>
      </c>
      <c r="F349" t="s">
        <v>10</v>
      </c>
      <c r="G349" t="s">
        <v>133</v>
      </c>
      <c r="H349" s="30">
        <f>_xlfn.IFS(F349="STAR Kids",INDEX('ATLIS Percentages'!D:D,MATCH($G:$G&amp;" "&amp;$E:$E,'ATLIS Percentages'!$A:$A,0)),
F349="STAR+PLUS",INDEX('ATLIS Percentages'!E:E,MATCH($G:$G&amp;" "&amp;$E:$E,'ATLIS Percentages'!$A:$A,0)),
F349="STAR",INDEX('ATLIS Percentages'!F:F,MATCH($G:$G&amp;" "&amp;$E:$E,'ATLIS Percentages'!$A:$A,0)))</f>
        <v>0</v>
      </c>
      <c r="I349" s="31">
        <f t="shared" si="22"/>
        <v>0</v>
      </c>
      <c r="J349" s="31">
        <f t="shared" si="23"/>
        <v>0</v>
      </c>
      <c r="K349" s="31">
        <f>INDEX('IGT Calculation_1stHalf'!J:J,MATCH($A:$A&amp;"-"&amp;$G:$G&amp;"-"&amp;$E:$E&amp;"-"&amp;$F:$F,'IGT Calculation_1stHalf'!A:A,0))</f>
        <v>0</v>
      </c>
      <c r="L349" s="31">
        <f>INDEX('IGT Calculation_1stHalf'!K:K,MATCH(A:A&amp;"-"&amp;G:G&amp;"-"&amp;E:E&amp;"-"&amp;F:F,'IGT Calculation_1stHalf'!A:A,0))</f>
        <v>0</v>
      </c>
      <c r="M349" s="31">
        <f>INDEX('IGT Calculation_2ndHalf'!N:N,MATCH($A:$A&amp;"-"&amp;$G:$G&amp;"-"&amp;$E:$E&amp;"-"&amp;$F:$F,'IGT Calculation_2ndHalf'!A:A,0))</f>
        <v>0</v>
      </c>
      <c r="N349" s="31">
        <f>INDEX('IGT Calculation_2ndHalf'!O:O,MATCH($A:$A&amp;"-"&amp;$G:$G&amp;"-"&amp;$E:$E&amp;"-"&amp;$F:$F,'IGT Calculation_2ndHalf'!A:A,0))</f>
        <v>0</v>
      </c>
      <c r="O349" s="31">
        <f t="shared" si="24"/>
        <v>0</v>
      </c>
      <c r="P349" s="31">
        <f t="shared" si="25"/>
        <v>0</v>
      </c>
    </row>
    <row r="350" spans="1:16" x14ac:dyDescent="0.25">
      <c r="A350" s="29">
        <v>52</v>
      </c>
      <c r="B350" t="s">
        <v>8</v>
      </c>
      <c r="C350" s="28">
        <v>163372359.40405175</v>
      </c>
      <c r="D350" t="s">
        <v>8</v>
      </c>
      <c r="E350" t="s">
        <v>58</v>
      </c>
      <c r="F350" t="s">
        <v>10</v>
      </c>
      <c r="G350" t="s">
        <v>133</v>
      </c>
      <c r="H350" s="30">
        <f>_xlfn.IFS(F350="STAR Kids",INDEX('ATLIS Percentages'!D:D,MATCH($G:$G&amp;" "&amp;$E:$E,'ATLIS Percentages'!$A:$A,0)),
F350="STAR+PLUS",INDEX('ATLIS Percentages'!E:E,MATCH($G:$G&amp;" "&amp;$E:$E,'ATLIS Percentages'!$A:$A,0)),
F350="STAR",INDEX('ATLIS Percentages'!F:F,MATCH($G:$G&amp;" "&amp;$E:$E,'ATLIS Percentages'!$A:$A,0)))</f>
        <v>0</v>
      </c>
      <c r="I350" s="31">
        <f t="shared" si="22"/>
        <v>0</v>
      </c>
      <c r="J350" s="31">
        <f t="shared" si="23"/>
        <v>0</v>
      </c>
      <c r="K350" s="31">
        <f>INDEX('IGT Calculation_1stHalf'!J:J,MATCH($A:$A&amp;"-"&amp;$G:$G&amp;"-"&amp;$E:$E&amp;"-"&amp;$F:$F,'IGT Calculation_1stHalf'!A:A,0))</f>
        <v>0</v>
      </c>
      <c r="L350" s="31">
        <f>INDEX('IGT Calculation_1stHalf'!K:K,MATCH(A:A&amp;"-"&amp;G:G&amp;"-"&amp;E:E&amp;"-"&amp;F:F,'IGT Calculation_1stHalf'!A:A,0))</f>
        <v>0</v>
      </c>
      <c r="M350" s="31">
        <f>INDEX('IGT Calculation_2ndHalf'!N:N,MATCH($A:$A&amp;"-"&amp;$G:$G&amp;"-"&amp;$E:$E&amp;"-"&amp;$F:$F,'IGT Calculation_2ndHalf'!A:A,0))</f>
        <v>0</v>
      </c>
      <c r="N350" s="31">
        <f>INDEX('IGT Calculation_2ndHalf'!O:O,MATCH($A:$A&amp;"-"&amp;$G:$G&amp;"-"&amp;$E:$E&amp;"-"&amp;$F:$F,'IGT Calculation_2ndHalf'!A:A,0))</f>
        <v>0</v>
      </c>
      <c r="O350" s="31">
        <f t="shared" si="24"/>
        <v>0</v>
      </c>
      <c r="P350" s="31">
        <f t="shared" si="25"/>
        <v>0</v>
      </c>
    </row>
    <row r="351" spans="1:16" x14ac:dyDescent="0.25">
      <c r="A351" s="29">
        <v>53</v>
      </c>
      <c r="B351" t="s">
        <v>21</v>
      </c>
      <c r="C351" s="28">
        <v>39755793.701611347</v>
      </c>
      <c r="D351" t="s">
        <v>21</v>
      </c>
      <c r="E351" t="s">
        <v>147</v>
      </c>
      <c r="F351" t="s">
        <v>10</v>
      </c>
      <c r="G351" t="s">
        <v>133</v>
      </c>
      <c r="H351" s="30">
        <f>_xlfn.IFS(F351="STAR Kids",INDEX('ATLIS Percentages'!D:D,MATCH($G:$G&amp;" "&amp;$E:$E,'ATLIS Percentages'!$A:$A,0)),
F351="STAR+PLUS",INDEX('ATLIS Percentages'!E:E,MATCH($G:$G&amp;" "&amp;$E:$E,'ATLIS Percentages'!$A:$A,0)),
F351="STAR",INDEX('ATLIS Percentages'!F:F,MATCH($G:$G&amp;" "&amp;$E:$E,'ATLIS Percentages'!$A:$A,0)))</f>
        <v>0</v>
      </c>
      <c r="I351" s="31">
        <f t="shared" si="22"/>
        <v>0</v>
      </c>
      <c r="J351" s="31">
        <f t="shared" si="23"/>
        <v>0</v>
      </c>
      <c r="K351" s="31">
        <f>INDEX('IGT Calculation_1stHalf'!J:J,MATCH($A:$A&amp;"-"&amp;$G:$G&amp;"-"&amp;$E:$E&amp;"-"&amp;$F:$F,'IGT Calculation_1stHalf'!A:A,0))</f>
        <v>0</v>
      </c>
      <c r="L351" s="31">
        <f>INDEX('IGT Calculation_1stHalf'!K:K,MATCH(A:A&amp;"-"&amp;G:G&amp;"-"&amp;E:E&amp;"-"&amp;F:F,'IGT Calculation_1stHalf'!A:A,0))</f>
        <v>0</v>
      </c>
      <c r="M351" s="31">
        <f>INDEX('IGT Calculation_2ndHalf'!N:N,MATCH($A:$A&amp;"-"&amp;$G:$G&amp;"-"&amp;$E:$E&amp;"-"&amp;$F:$F,'IGT Calculation_2ndHalf'!A:A,0))</f>
        <v>0</v>
      </c>
      <c r="N351" s="31">
        <f>INDEX('IGT Calculation_2ndHalf'!O:O,MATCH($A:$A&amp;"-"&amp;$G:$G&amp;"-"&amp;$E:$E&amp;"-"&amp;$F:$F,'IGT Calculation_2ndHalf'!A:A,0))</f>
        <v>0</v>
      </c>
      <c r="O351" s="31">
        <f t="shared" si="24"/>
        <v>0</v>
      </c>
      <c r="P351" s="31">
        <f t="shared" si="25"/>
        <v>0</v>
      </c>
    </row>
    <row r="352" spans="1:16" x14ac:dyDescent="0.25">
      <c r="A352" s="29">
        <v>63</v>
      </c>
      <c r="B352" t="s">
        <v>21</v>
      </c>
      <c r="C352" s="28">
        <v>526986029.69148099</v>
      </c>
      <c r="D352" t="s">
        <v>21</v>
      </c>
      <c r="E352" t="s">
        <v>39</v>
      </c>
      <c r="F352" t="s">
        <v>10</v>
      </c>
      <c r="G352" t="s">
        <v>133</v>
      </c>
      <c r="H352" s="30">
        <f>_xlfn.IFS(F352="STAR Kids",INDEX('ATLIS Percentages'!D:D,MATCH($G:$G&amp;" "&amp;$E:$E,'ATLIS Percentages'!$A:$A,0)),
F352="STAR+PLUS",INDEX('ATLIS Percentages'!E:E,MATCH($G:$G&amp;" "&amp;$E:$E,'ATLIS Percentages'!$A:$A,0)),
F352="STAR",INDEX('ATLIS Percentages'!F:F,MATCH($G:$G&amp;" "&amp;$E:$E,'ATLIS Percentages'!$A:$A,0)))</f>
        <v>0</v>
      </c>
      <c r="I352" s="31">
        <f t="shared" si="22"/>
        <v>0</v>
      </c>
      <c r="J352" s="31">
        <f t="shared" si="23"/>
        <v>0</v>
      </c>
      <c r="K352" s="31">
        <f>INDEX('IGT Calculation_1stHalf'!J:J,MATCH($A:$A&amp;"-"&amp;$G:$G&amp;"-"&amp;$E:$E&amp;"-"&amp;$F:$F,'IGT Calculation_1stHalf'!A:A,0))</f>
        <v>0</v>
      </c>
      <c r="L352" s="31">
        <f>INDEX('IGT Calculation_1stHalf'!K:K,MATCH(A:A&amp;"-"&amp;G:G&amp;"-"&amp;E:E&amp;"-"&amp;F:F,'IGT Calculation_1stHalf'!A:A,0))</f>
        <v>0</v>
      </c>
      <c r="M352" s="31">
        <f>INDEX('IGT Calculation_2ndHalf'!N:N,MATCH($A:$A&amp;"-"&amp;$G:$G&amp;"-"&amp;$E:$E&amp;"-"&amp;$F:$F,'IGT Calculation_2ndHalf'!A:A,0))</f>
        <v>0</v>
      </c>
      <c r="N352" s="31">
        <f>INDEX('IGT Calculation_2ndHalf'!O:O,MATCH($A:$A&amp;"-"&amp;$G:$G&amp;"-"&amp;$E:$E&amp;"-"&amp;$F:$F,'IGT Calculation_2ndHalf'!A:A,0))</f>
        <v>0</v>
      </c>
      <c r="O352" s="31">
        <f t="shared" si="24"/>
        <v>0</v>
      </c>
      <c r="P352" s="31">
        <f t="shared" si="25"/>
        <v>0</v>
      </c>
    </row>
    <row r="353" spans="1:16" x14ac:dyDescent="0.25">
      <c r="A353" s="29">
        <v>66</v>
      </c>
      <c r="B353" t="s">
        <v>46</v>
      </c>
      <c r="C353" s="28">
        <v>629414086.79214287</v>
      </c>
      <c r="D353" t="s">
        <v>46</v>
      </c>
      <c r="E353" t="s">
        <v>39</v>
      </c>
      <c r="F353" t="s">
        <v>10</v>
      </c>
      <c r="G353" t="s">
        <v>133</v>
      </c>
      <c r="H353" s="30">
        <f>_xlfn.IFS(F353="STAR Kids",INDEX('ATLIS Percentages'!D:D,MATCH($G:$G&amp;" "&amp;$E:$E,'ATLIS Percentages'!$A:$A,0)),
F353="STAR+PLUS",INDEX('ATLIS Percentages'!E:E,MATCH($G:$G&amp;" "&amp;$E:$E,'ATLIS Percentages'!$A:$A,0)),
F353="STAR",INDEX('ATLIS Percentages'!F:F,MATCH($G:$G&amp;" "&amp;$E:$E,'ATLIS Percentages'!$A:$A,0)))</f>
        <v>0</v>
      </c>
      <c r="I353" s="31">
        <f t="shared" si="22"/>
        <v>0</v>
      </c>
      <c r="J353" s="31">
        <f t="shared" si="23"/>
        <v>0</v>
      </c>
      <c r="K353" s="31">
        <f>INDEX('IGT Calculation_1stHalf'!J:J,MATCH($A:$A&amp;"-"&amp;$G:$G&amp;"-"&amp;$E:$E&amp;"-"&amp;$F:$F,'IGT Calculation_1stHalf'!A:A,0))</f>
        <v>0</v>
      </c>
      <c r="L353" s="31">
        <f>INDEX('IGT Calculation_1stHalf'!K:K,MATCH(A:A&amp;"-"&amp;G:G&amp;"-"&amp;E:E&amp;"-"&amp;F:F,'IGT Calculation_1stHalf'!A:A,0))</f>
        <v>0</v>
      </c>
      <c r="M353" s="31">
        <f>INDEX('IGT Calculation_2ndHalf'!N:N,MATCH($A:$A&amp;"-"&amp;$G:$G&amp;"-"&amp;$E:$E&amp;"-"&amp;$F:$F,'IGT Calculation_2ndHalf'!A:A,0))</f>
        <v>0</v>
      </c>
      <c r="N353" s="31">
        <f>INDEX('IGT Calculation_2ndHalf'!O:O,MATCH($A:$A&amp;"-"&amp;$G:$G&amp;"-"&amp;$E:$E&amp;"-"&amp;$F:$F,'IGT Calculation_2ndHalf'!A:A,0))</f>
        <v>0</v>
      </c>
      <c r="O353" s="31">
        <f t="shared" si="24"/>
        <v>0</v>
      </c>
      <c r="P353" s="31">
        <f t="shared" si="25"/>
        <v>0</v>
      </c>
    </row>
    <row r="354" spans="1:16" x14ac:dyDescent="0.25">
      <c r="A354" s="29">
        <v>67</v>
      </c>
      <c r="B354" t="s">
        <v>23</v>
      </c>
      <c r="C354" s="28">
        <v>514858146.58136016</v>
      </c>
      <c r="D354" t="s">
        <v>23</v>
      </c>
      <c r="E354" t="s">
        <v>39</v>
      </c>
      <c r="F354" t="s">
        <v>10</v>
      </c>
      <c r="G354" t="s">
        <v>133</v>
      </c>
      <c r="H354" s="30">
        <f>_xlfn.IFS(F354="STAR Kids",INDEX('ATLIS Percentages'!D:D,MATCH($G:$G&amp;" "&amp;$E:$E,'ATLIS Percentages'!$A:$A,0)),
F354="STAR+PLUS",INDEX('ATLIS Percentages'!E:E,MATCH($G:$G&amp;" "&amp;$E:$E,'ATLIS Percentages'!$A:$A,0)),
F354="STAR",INDEX('ATLIS Percentages'!F:F,MATCH($G:$G&amp;" "&amp;$E:$E,'ATLIS Percentages'!$A:$A,0)))</f>
        <v>0</v>
      </c>
      <c r="I354" s="31">
        <f t="shared" si="22"/>
        <v>0</v>
      </c>
      <c r="J354" s="31">
        <f t="shared" si="23"/>
        <v>0</v>
      </c>
      <c r="K354" s="31">
        <f>INDEX('IGT Calculation_1stHalf'!J:J,MATCH($A:$A&amp;"-"&amp;$G:$G&amp;"-"&amp;$E:$E&amp;"-"&amp;$F:$F,'IGT Calculation_1stHalf'!A:A,0))</f>
        <v>0</v>
      </c>
      <c r="L354" s="31">
        <f>INDEX('IGT Calculation_1stHalf'!K:K,MATCH(A:A&amp;"-"&amp;G:G&amp;"-"&amp;E:E&amp;"-"&amp;F:F,'IGT Calculation_1stHalf'!A:A,0))</f>
        <v>0</v>
      </c>
      <c r="M354" s="31">
        <f>INDEX('IGT Calculation_2ndHalf'!N:N,MATCH($A:$A&amp;"-"&amp;$G:$G&amp;"-"&amp;$E:$E&amp;"-"&amp;$F:$F,'IGT Calculation_2ndHalf'!A:A,0))</f>
        <v>0</v>
      </c>
      <c r="N354" s="31">
        <f>INDEX('IGT Calculation_2ndHalf'!O:O,MATCH($A:$A&amp;"-"&amp;$G:$G&amp;"-"&amp;$E:$E&amp;"-"&amp;$F:$F,'IGT Calculation_2ndHalf'!A:A,0))</f>
        <v>0</v>
      </c>
      <c r="O354" s="31">
        <f t="shared" si="24"/>
        <v>0</v>
      </c>
      <c r="P354" s="31">
        <f t="shared" si="25"/>
        <v>0</v>
      </c>
    </row>
    <row r="355" spans="1:16" x14ac:dyDescent="0.25">
      <c r="A355" s="29">
        <v>69</v>
      </c>
      <c r="B355" t="s">
        <v>21</v>
      </c>
      <c r="C355" s="28">
        <v>0</v>
      </c>
      <c r="D355" t="s">
        <v>21</v>
      </c>
      <c r="E355" t="s">
        <v>39</v>
      </c>
      <c r="F355" t="s">
        <v>14</v>
      </c>
      <c r="G355" t="s">
        <v>133</v>
      </c>
      <c r="H355" s="30">
        <f>_xlfn.IFS(F355="STAR Kids",INDEX('ATLIS Percentages'!D:D,MATCH($G:$G&amp;" "&amp;$E:$E,'ATLIS Percentages'!$A:$A,0)),
F355="STAR+PLUS",INDEX('ATLIS Percentages'!E:E,MATCH($G:$G&amp;" "&amp;$E:$E,'ATLIS Percentages'!$A:$A,0)),
F355="STAR",INDEX('ATLIS Percentages'!F:F,MATCH($G:$G&amp;" "&amp;$E:$E,'ATLIS Percentages'!$A:$A,0)))</f>
        <v>0</v>
      </c>
      <c r="I355" s="31">
        <f t="shared" si="22"/>
        <v>0</v>
      </c>
      <c r="J355" s="31">
        <f t="shared" si="23"/>
        <v>0</v>
      </c>
      <c r="K355" s="31">
        <f>INDEX('IGT Calculation_1stHalf'!J:J,MATCH($A:$A&amp;"-"&amp;$G:$G&amp;"-"&amp;$E:$E&amp;"-"&amp;$F:$F,'IGT Calculation_1stHalf'!A:A,0))</f>
        <v>0</v>
      </c>
      <c r="L355" s="31">
        <f>INDEX('IGT Calculation_1stHalf'!K:K,MATCH(A:A&amp;"-"&amp;G:G&amp;"-"&amp;E:E&amp;"-"&amp;F:F,'IGT Calculation_1stHalf'!A:A,0))</f>
        <v>0</v>
      </c>
      <c r="M355" s="31">
        <f>INDEX('IGT Calculation_2ndHalf'!N:N,MATCH($A:$A&amp;"-"&amp;$G:$G&amp;"-"&amp;$E:$E&amp;"-"&amp;$F:$F,'IGT Calculation_2ndHalf'!A:A,0))</f>
        <v>0</v>
      </c>
      <c r="N355" s="31">
        <f>INDEX('IGT Calculation_2ndHalf'!O:O,MATCH($A:$A&amp;"-"&amp;$G:$G&amp;"-"&amp;$E:$E&amp;"-"&amp;$F:$F,'IGT Calculation_2ndHalf'!A:A,0))</f>
        <v>0</v>
      </c>
      <c r="O355" s="31">
        <f t="shared" si="24"/>
        <v>0</v>
      </c>
      <c r="P355" s="31">
        <f t="shared" si="25"/>
        <v>0</v>
      </c>
    </row>
    <row r="356" spans="1:16" x14ac:dyDescent="0.25">
      <c r="A356" s="29">
        <v>71</v>
      </c>
      <c r="B356" t="s">
        <v>21</v>
      </c>
      <c r="C356" s="28">
        <v>306155258.97092205</v>
      </c>
      <c r="D356" t="s">
        <v>21</v>
      </c>
      <c r="E356" t="s">
        <v>13</v>
      </c>
      <c r="F356" t="s">
        <v>10</v>
      </c>
      <c r="G356" t="s">
        <v>133</v>
      </c>
      <c r="H356" s="30">
        <f>_xlfn.IFS(F356="STAR Kids",INDEX('ATLIS Percentages'!D:D,MATCH($G:$G&amp;" "&amp;$E:$E,'ATLIS Percentages'!$A:$A,0)),
F356="STAR+PLUS",INDEX('ATLIS Percentages'!E:E,MATCH($G:$G&amp;" "&amp;$E:$E,'ATLIS Percentages'!$A:$A,0)),
F356="STAR",INDEX('ATLIS Percentages'!F:F,MATCH($G:$G&amp;" "&amp;$E:$E,'ATLIS Percentages'!$A:$A,0)))</f>
        <v>0</v>
      </c>
      <c r="I356" s="31">
        <f t="shared" si="22"/>
        <v>0</v>
      </c>
      <c r="J356" s="31">
        <f t="shared" si="23"/>
        <v>0</v>
      </c>
      <c r="K356" s="31">
        <f>INDEX('IGT Calculation_1stHalf'!J:J,MATCH($A:$A&amp;"-"&amp;$G:$G&amp;"-"&amp;$E:$E&amp;"-"&amp;$F:$F,'IGT Calculation_1stHalf'!A:A,0))</f>
        <v>0</v>
      </c>
      <c r="L356" s="31">
        <f>INDEX('IGT Calculation_1stHalf'!K:K,MATCH(A:A&amp;"-"&amp;G:G&amp;"-"&amp;E:E&amp;"-"&amp;F:F,'IGT Calculation_1stHalf'!A:A,0))</f>
        <v>0</v>
      </c>
      <c r="M356" s="31">
        <f>INDEX('IGT Calculation_2ndHalf'!N:N,MATCH($A:$A&amp;"-"&amp;$G:$G&amp;"-"&amp;$E:$E&amp;"-"&amp;$F:$F,'IGT Calculation_2ndHalf'!A:A,0))</f>
        <v>0</v>
      </c>
      <c r="N356" s="31">
        <f>INDEX('IGT Calculation_2ndHalf'!O:O,MATCH($A:$A&amp;"-"&amp;$G:$G&amp;"-"&amp;$E:$E&amp;"-"&amp;$F:$F,'IGT Calculation_2ndHalf'!A:A,0))</f>
        <v>0</v>
      </c>
      <c r="O356" s="31">
        <f t="shared" si="24"/>
        <v>0</v>
      </c>
      <c r="P356" s="31">
        <f t="shared" si="25"/>
        <v>0</v>
      </c>
    </row>
    <row r="357" spans="1:16" x14ac:dyDescent="0.25">
      <c r="A357" s="29">
        <v>72</v>
      </c>
      <c r="B357" t="s">
        <v>4</v>
      </c>
      <c r="C357" s="28">
        <v>1694934913.6495905</v>
      </c>
      <c r="D357" t="s">
        <v>4</v>
      </c>
      <c r="E357" t="s">
        <v>13</v>
      </c>
      <c r="F357" t="s">
        <v>10</v>
      </c>
      <c r="G357" t="s">
        <v>133</v>
      </c>
      <c r="H357" s="30">
        <f>_xlfn.IFS(F357="STAR Kids",INDEX('ATLIS Percentages'!D:D,MATCH($G:$G&amp;" "&amp;$E:$E,'ATLIS Percentages'!$A:$A,0)),
F357="STAR+PLUS",INDEX('ATLIS Percentages'!E:E,MATCH($G:$G&amp;" "&amp;$E:$E,'ATLIS Percentages'!$A:$A,0)),
F357="STAR",INDEX('ATLIS Percentages'!F:F,MATCH($G:$G&amp;" "&amp;$E:$E,'ATLIS Percentages'!$A:$A,0)))</f>
        <v>0</v>
      </c>
      <c r="I357" s="31">
        <f t="shared" si="22"/>
        <v>0</v>
      </c>
      <c r="J357" s="31">
        <f t="shared" si="23"/>
        <v>0</v>
      </c>
      <c r="K357" s="31">
        <f>INDEX('IGT Calculation_1stHalf'!J:J,MATCH($A:$A&amp;"-"&amp;$G:$G&amp;"-"&amp;$E:$E&amp;"-"&amp;$F:$F,'IGT Calculation_1stHalf'!A:A,0))</f>
        <v>0</v>
      </c>
      <c r="L357" s="31">
        <f>INDEX('IGT Calculation_1stHalf'!K:K,MATCH(A:A&amp;"-"&amp;G:G&amp;"-"&amp;E:E&amp;"-"&amp;F:F,'IGT Calculation_1stHalf'!A:A,0))</f>
        <v>0</v>
      </c>
      <c r="M357" s="31">
        <f>INDEX('IGT Calculation_2ndHalf'!N:N,MATCH($A:$A&amp;"-"&amp;$G:$G&amp;"-"&amp;$E:$E&amp;"-"&amp;$F:$F,'IGT Calculation_2ndHalf'!A:A,0))</f>
        <v>0</v>
      </c>
      <c r="N357" s="31">
        <f>INDEX('IGT Calculation_2ndHalf'!O:O,MATCH($A:$A&amp;"-"&amp;$G:$G&amp;"-"&amp;$E:$E&amp;"-"&amp;$F:$F,'IGT Calculation_2ndHalf'!A:A,0))</f>
        <v>0</v>
      </c>
      <c r="O357" s="31">
        <f t="shared" si="24"/>
        <v>0</v>
      </c>
      <c r="P357" s="31">
        <f t="shared" si="25"/>
        <v>0</v>
      </c>
    </row>
    <row r="358" spans="1:16" x14ac:dyDescent="0.25">
      <c r="A358" s="29">
        <v>79</v>
      </c>
      <c r="B358" t="s">
        <v>16</v>
      </c>
      <c r="C358" s="28">
        <v>1376926581.9647527</v>
      </c>
      <c r="D358" t="s">
        <v>16</v>
      </c>
      <c r="E358" t="s">
        <v>13</v>
      </c>
      <c r="F358" t="s">
        <v>10</v>
      </c>
      <c r="G358" t="s">
        <v>133</v>
      </c>
      <c r="H358" s="30">
        <f>_xlfn.IFS(F358="STAR Kids",INDEX('ATLIS Percentages'!D:D,MATCH($G:$G&amp;" "&amp;$E:$E,'ATLIS Percentages'!$A:$A,0)),
F358="STAR+PLUS",INDEX('ATLIS Percentages'!E:E,MATCH($G:$G&amp;" "&amp;$E:$E,'ATLIS Percentages'!$A:$A,0)),
F358="STAR",INDEX('ATLIS Percentages'!F:F,MATCH($G:$G&amp;" "&amp;$E:$E,'ATLIS Percentages'!$A:$A,0)))</f>
        <v>0</v>
      </c>
      <c r="I358" s="31">
        <f t="shared" si="22"/>
        <v>0</v>
      </c>
      <c r="J358" s="31">
        <f t="shared" si="23"/>
        <v>0</v>
      </c>
      <c r="K358" s="31">
        <f>INDEX('IGT Calculation_1stHalf'!J:J,MATCH($A:$A&amp;"-"&amp;$G:$G&amp;"-"&amp;$E:$E&amp;"-"&amp;$F:$F,'IGT Calculation_1stHalf'!A:A,0))</f>
        <v>0</v>
      </c>
      <c r="L358" s="31">
        <f>INDEX('IGT Calculation_1stHalf'!K:K,MATCH(A:A&amp;"-"&amp;G:G&amp;"-"&amp;E:E&amp;"-"&amp;F:F,'IGT Calculation_1stHalf'!A:A,0))</f>
        <v>0</v>
      </c>
      <c r="M358" s="31">
        <f>INDEX('IGT Calculation_2ndHalf'!N:N,MATCH($A:$A&amp;"-"&amp;$G:$G&amp;"-"&amp;$E:$E&amp;"-"&amp;$F:$F,'IGT Calculation_2ndHalf'!A:A,0))</f>
        <v>0</v>
      </c>
      <c r="N358" s="31">
        <f>INDEX('IGT Calculation_2ndHalf'!O:O,MATCH($A:$A&amp;"-"&amp;$G:$G&amp;"-"&amp;$E:$E&amp;"-"&amp;$F:$F,'IGT Calculation_2ndHalf'!A:A,0))</f>
        <v>0</v>
      </c>
      <c r="O358" s="31">
        <f t="shared" si="24"/>
        <v>0</v>
      </c>
      <c r="P358" s="31">
        <f t="shared" si="25"/>
        <v>0</v>
      </c>
    </row>
    <row r="359" spans="1:16" x14ac:dyDescent="0.25">
      <c r="A359" s="29">
        <v>82</v>
      </c>
      <c r="B359" t="s">
        <v>33</v>
      </c>
      <c r="C359" s="28">
        <v>468031212.86358261</v>
      </c>
      <c r="D359" t="s">
        <v>33</v>
      </c>
      <c r="E359" t="s">
        <v>24</v>
      </c>
      <c r="F359" t="s">
        <v>10</v>
      </c>
      <c r="G359" t="s">
        <v>133</v>
      </c>
      <c r="H359" s="30">
        <f>_xlfn.IFS(F359="STAR Kids",INDEX('ATLIS Percentages'!D:D,MATCH($G:$G&amp;" "&amp;$E:$E,'ATLIS Percentages'!$A:$A,0)),
F359="STAR+PLUS",INDEX('ATLIS Percentages'!E:E,MATCH($G:$G&amp;" "&amp;$E:$E,'ATLIS Percentages'!$A:$A,0)),
F359="STAR",INDEX('ATLIS Percentages'!F:F,MATCH($G:$G&amp;" "&amp;$E:$E,'ATLIS Percentages'!$A:$A,0)))</f>
        <v>0</v>
      </c>
      <c r="I359" s="31">
        <f t="shared" si="22"/>
        <v>0</v>
      </c>
      <c r="J359" s="31">
        <f t="shared" si="23"/>
        <v>0</v>
      </c>
      <c r="K359" s="31">
        <f>INDEX('IGT Calculation_1stHalf'!J:J,MATCH($A:$A&amp;"-"&amp;$G:$G&amp;"-"&amp;$E:$E&amp;"-"&amp;$F:$F,'IGT Calculation_1stHalf'!A:A,0))</f>
        <v>0</v>
      </c>
      <c r="L359" s="31">
        <f>INDEX('IGT Calculation_1stHalf'!K:K,MATCH(A:A&amp;"-"&amp;G:G&amp;"-"&amp;E:E&amp;"-"&amp;F:F,'IGT Calculation_1stHalf'!A:A,0))</f>
        <v>0</v>
      </c>
      <c r="M359" s="31">
        <f>INDEX('IGT Calculation_2ndHalf'!N:N,MATCH($A:$A&amp;"-"&amp;$G:$G&amp;"-"&amp;$E:$E&amp;"-"&amp;$F:$F,'IGT Calculation_2ndHalf'!A:A,0))</f>
        <v>0</v>
      </c>
      <c r="N359" s="31">
        <f>INDEX('IGT Calculation_2ndHalf'!O:O,MATCH($A:$A&amp;"-"&amp;$G:$G&amp;"-"&amp;$E:$E&amp;"-"&amp;$F:$F,'IGT Calculation_2ndHalf'!A:A,0))</f>
        <v>0</v>
      </c>
      <c r="O359" s="31">
        <f t="shared" si="24"/>
        <v>0</v>
      </c>
      <c r="P359" s="31">
        <f t="shared" si="25"/>
        <v>0</v>
      </c>
    </row>
    <row r="360" spans="1:16" x14ac:dyDescent="0.25">
      <c r="A360" s="29">
        <v>83</v>
      </c>
      <c r="B360" t="s">
        <v>8</v>
      </c>
      <c r="C360" s="28">
        <v>143013373.53438181</v>
      </c>
      <c r="D360" t="s">
        <v>8</v>
      </c>
      <c r="E360" t="s">
        <v>24</v>
      </c>
      <c r="F360" t="s">
        <v>10</v>
      </c>
      <c r="G360" t="s">
        <v>133</v>
      </c>
      <c r="H360" s="30">
        <f>_xlfn.IFS(F360="STAR Kids",INDEX('ATLIS Percentages'!D:D,MATCH($G:$G&amp;" "&amp;$E:$E,'ATLIS Percentages'!$A:$A,0)),
F360="STAR+PLUS",INDEX('ATLIS Percentages'!E:E,MATCH($G:$G&amp;" "&amp;$E:$E,'ATLIS Percentages'!$A:$A,0)),
F360="STAR",INDEX('ATLIS Percentages'!F:F,MATCH($G:$G&amp;" "&amp;$E:$E,'ATLIS Percentages'!$A:$A,0)))</f>
        <v>0</v>
      </c>
      <c r="I360" s="31">
        <f t="shared" si="22"/>
        <v>0</v>
      </c>
      <c r="J360" s="31">
        <f t="shared" si="23"/>
        <v>0</v>
      </c>
      <c r="K360" s="31">
        <f>INDEX('IGT Calculation_1stHalf'!J:J,MATCH($A:$A&amp;"-"&amp;$G:$G&amp;"-"&amp;$E:$E&amp;"-"&amp;$F:$F,'IGT Calculation_1stHalf'!A:A,0))</f>
        <v>0</v>
      </c>
      <c r="L360" s="31">
        <f>INDEX('IGT Calculation_1stHalf'!K:K,MATCH(A:A&amp;"-"&amp;G:G&amp;"-"&amp;E:E&amp;"-"&amp;F:F,'IGT Calculation_1stHalf'!A:A,0))</f>
        <v>0</v>
      </c>
      <c r="M360" s="31">
        <f>INDEX('IGT Calculation_2ndHalf'!N:N,MATCH($A:$A&amp;"-"&amp;$G:$G&amp;"-"&amp;$E:$E&amp;"-"&amp;$F:$F,'IGT Calculation_2ndHalf'!A:A,0))</f>
        <v>0</v>
      </c>
      <c r="N360" s="31">
        <f>INDEX('IGT Calculation_2ndHalf'!O:O,MATCH($A:$A&amp;"-"&amp;$G:$G&amp;"-"&amp;$E:$E&amp;"-"&amp;$F:$F,'IGT Calculation_2ndHalf'!A:A,0))</f>
        <v>0</v>
      </c>
      <c r="O360" s="31">
        <f t="shared" si="24"/>
        <v>0</v>
      </c>
      <c r="P360" s="31">
        <f t="shared" si="25"/>
        <v>0</v>
      </c>
    </row>
    <row r="361" spans="1:16" x14ac:dyDescent="0.25">
      <c r="A361" s="29">
        <v>85</v>
      </c>
      <c r="B361" t="s">
        <v>12</v>
      </c>
      <c r="C361" s="28">
        <v>0</v>
      </c>
      <c r="D361" t="s">
        <v>12</v>
      </c>
      <c r="E361" t="s">
        <v>24</v>
      </c>
      <c r="F361" t="s">
        <v>14</v>
      </c>
      <c r="G361" t="s">
        <v>133</v>
      </c>
      <c r="H361" s="30">
        <f>_xlfn.IFS(F361="STAR Kids",INDEX('ATLIS Percentages'!D:D,MATCH($G:$G&amp;" "&amp;$E:$E,'ATLIS Percentages'!$A:$A,0)),
F361="STAR+PLUS",INDEX('ATLIS Percentages'!E:E,MATCH($G:$G&amp;" "&amp;$E:$E,'ATLIS Percentages'!$A:$A,0)),
F361="STAR",INDEX('ATLIS Percentages'!F:F,MATCH($G:$G&amp;" "&amp;$E:$E,'ATLIS Percentages'!$A:$A,0)))</f>
        <v>0</v>
      </c>
      <c r="I361" s="31">
        <f t="shared" si="22"/>
        <v>0</v>
      </c>
      <c r="J361" s="31">
        <f t="shared" si="23"/>
        <v>0</v>
      </c>
      <c r="K361" s="31">
        <f>INDEX('IGT Calculation_1stHalf'!J:J,MATCH($A:$A&amp;"-"&amp;$G:$G&amp;"-"&amp;$E:$E&amp;"-"&amp;$F:$F,'IGT Calculation_1stHalf'!A:A,0))</f>
        <v>0</v>
      </c>
      <c r="L361" s="31">
        <f>INDEX('IGT Calculation_1stHalf'!K:K,MATCH(A:A&amp;"-"&amp;G:G&amp;"-"&amp;E:E&amp;"-"&amp;F:F,'IGT Calculation_1stHalf'!A:A,0))</f>
        <v>0</v>
      </c>
      <c r="M361" s="31">
        <f>INDEX('IGT Calculation_2ndHalf'!N:N,MATCH($A:$A&amp;"-"&amp;$G:$G&amp;"-"&amp;$E:$E&amp;"-"&amp;$F:$F,'IGT Calculation_2ndHalf'!A:A,0))</f>
        <v>0</v>
      </c>
      <c r="N361" s="31">
        <f>INDEX('IGT Calculation_2ndHalf'!O:O,MATCH($A:$A&amp;"-"&amp;$G:$G&amp;"-"&amp;$E:$E&amp;"-"&amp;$F:$F,'IGT Calculation_2ndHalf'!A:A,0))</f>
        <v>0</v>
      </c>
      <c r="O361" s="31">
        <f t="shared" si="24"/>
        <v>0</v>
      </c>
      <c r="P361" s="31">
        <f t="shared" si="25"/>
        <v>0</v>
      </c>
    </row>
    <row r="362" spans="1:16" x14ac:dyDescent="0.25">
      <c r="A362" s="29">
        <v>86</v>
      </c>
      <c r="B362" t="s">
        <v>8</v>
      </c>
      <c r="C362" s="28">
        <v>377649387.97018611</v>
      </c>
      <c r="D362" t="s">
        <v>8</v>
      </c>
      <c r="E362" t="s">
        <v>148</v>
      </c>
      <c r="F362" t="s">
        <v>14</v>
      </c>
      <c r="G362" t="s">
        <v>133</v>
      </c>
      <c r="H362" s="30">
        <f>_xlfn.IFS(F362="STAR Kids",INDEX('ATLIS Percentages'!D:D,MATCH($G:$G&amp;" "&amp;$E:$E,'ATLIS Percentages'!$A:$A,0)),
F362="STAR+PLUS",INDEX('ATLIS Percentages'!E:E,MATCH($G:$G&amp;" "&amp;$E:$E,'ATLIS Percentages'!$A:$A,0)),
F362="STAR",INDEX('ATLIS Percentages'!F:F,MATCH($G:$G&amp;" "&amp;$E:$E,'ATLIS Percentages'!$A:$A,0)))</f>
        <v>0</v>
      </c>
      <c r="I362" s="31">
        <f t="shared" si="22"/>
        <v>0</v>
      </c>
      <c r="J362" s="31">
        <f t="shared" si="23"/>
        <v>0</v>
      </c>
      <c r="K362" s="31">
        <f>INDEX('IGT Calculation_1stHalf'!J:J,MATCH($A:$A&amp;"-"&amp;$G:$G&amp;"-"&amp;$E:$E&amp;"-"&amp;$F:$F,'IGT Calculation_1stHalf'!A:A,0))</f>
        <v>0</v>
      </c>
      <c r="L362" s="31">
        <f>INDEX('IGT Calculation_1stHalf'!K:K,MATCH(A:A&amp;"-"&amp;G:G&amp;"-"&amp;E:E&amp;"-"&amp;F:F,'IGT Calculation_1stHalf'!A:A,0))</f>
        <v>0</v>
      </c>
      <c r="M362" s="31">
        <f>INDEX('IGT Calculation_2ndHalf'!N:N,MATCH($A:$A&amp;"-"&amp;$G:$G&amp;"-"&amp;$E:$E&amp;"-"&amp;$F:$F,'IGT Calculation_2ndHalf'!A:A,0))</f>
        <v>0</v>
      </c>
      <c r="N362" s="31">
        <f>INDEX('IGT Calculation_2ndHalf'!O:O,MATCH($A:$A&amp;"-"&amp;$G:$G&amp;"-"&amp;$E:$E&amp;"-"&amp;$F:$F,'IGT Calculation_2ndHalf'!A:A,0))</f>
        <v>0</v>
      </c>
      <c r="O362" s="31">
        <f t="shared" si="24"/>
        <v>0</v>
      </c>
      <c r="P362" s="31">
        <f t="shared" si="25"/>
        <v>0</v>
      </c>
    </row>
    <row r="363" spans="1:16" x14ac:dyDescent="0.25">
      <c r="A363" s="29">
        <v>90</v>
      </c>
      <c r="B363" t="s">
        <v>21</v>
      </c>
      <c r="C363" s="28">
        <v>1106250112.3813086</v>
      </c>
      <c r="D363" t="s">
        <v>21</v>
      </c>
      <c r="E363" t="s">
        <v>20</v>
      </c>
      <c r="F363" t="s">
        <v>10</v>
      </c>
      <c r="G363" t="s">
        <v>133</v>
      </c>
      <c r="H363" s="30">
        <f>_xlfn.IFS(F363="STAR Kids",INDEX('ATLIS Percentages'!D:D,MATCH($G:$G&amp;" "&amp;$E:$E,'ATLIS Percentages'!$A:$A,0)),
F363="STAR+PLUS",INDEX('ATLIS Percentages'!E:E,MATCH($G:$G&amp;" "&amp;$E:$E,'ATLIS Percentages'!$A:$A,0)),
F363="STAR",INDEX('ATLIS Percentages'!F:F,MATCH($G:$G&amp;" "&amp;$E:$E,'ATLIS Percentages'!$A:$A,0)))</f>
        <v>0</v>
      </c>
      <c r="I363" s="31">
        <f t="shared" si="22"/>
        <v>0</v>
      </c>
      <c r="J363" s="31">
        <f t="shared" si="23"/>
        <v>0</v>
      </c>
      <c r="K363" s="31">
        <f>INDEX('IGT Calculation_1stHalf'!J:J,MATCH($A:$A&amp;"-"&amp;$G:$G&amp;"-"&amp;$E:$E&amp;"-"&amp;$F:$F,'IGT Calculation_1stHalf'!A:A,0))</f>
        <v>0</v>
      </c>
      <c r="L363" s="31">
        <f>INDEX('IGT Calculation_1stHalf'!K:K,MATCH(A:A&amp;"-"&amp;G:G&amp;"-"&amp;E:E&amp;"-"&amp;F:F,'IGT Calculation_1stHalf'!A:A,0))</f>
        <v>0</v>
      </c>
      <c r="M363" s="31">
        <f>INDEX('IGT Calculation_2ndHalf'!N:N,MATCH($A:$A&amp;"-"&amp;$G:$G&amp;"-"&amp;$E:$E&amp;"-"&amp;$F:$F,'IGT Calculation_2ndHalf'!A:A,0))</f>
        <v>0</v>
      </c>
      <c r="N363" s="31">
        <f>INDEX('IGT Calculation_2ndHalf'!O:O,MATCH($A:$A&amp;"-"&amp;$G:$G&amp;"-"&amp;$E:$E&amp;"-"&amp;$F:$F,'IGT Calculation_2ndHalf'!A:A,0))</f>
        <v>0</v>
      </c>
      <c r="O363" s="31">
        <f t="shared" si="24"/>
        <v>0</v>
      </c>
      <c r="P363" s="31">
        <f t="shared" si="25"/>
        <v>0</v>
      </c>
    </row>
    <row r="364" spans="1:16" x14ac:dyDescent="0.25">
      <c r="A364" s="29">
        <v>93</v>
      </c>
      <c r="B364" t="s">
        <v>19</v>
      </c>
      <c r="C364" s="28">
        <v>979980390.02467287</v>
      </c>
      <c r="D364" t="s">
        <v>19</v>
      </c>
      <c r="E364" t="s">
        <v>20</v>
      </c>
      <c r="F364" t="s">
        <v>10</v>
      </c>
      <c r="G364" t="s">
        <v>133</v>
      </c>
      <c r="H364" s="30">
        <f>_xlfn.IFS(F364="STAR Kids",INDEX('ATLIS Percentages'!D:D,MATCH($G:$G&amp;" "&amp;$E:$E,'ATLIS Percentages'!$A:$A,0)),
F364="STAR+PLUS",INDEX('ATLIS Percentages'!E:E,MATCH($G:$G&amp;" "&amp;$E:$E,'ATLIS Percentages'!$A:$A,0)),
F364="STAR",INDEX('ATLIS Percentages'!F:F,MATCH($G:$G&amp;" "&amp;$E:$E,'ATLIS Percentages'!$A:$A,0)))</f>
        <v>0</v>
      </c>
      <c r="I364" s="31">
        <f t="shared" si="22"/>
        <v>0</v>
      </c>
      <c r="J364" s="31">
        <f t="shared" si="23"/>
        <v>0</v>
      </c>
      <c r="K364" s="31">
        <f>INDEX('IGT Calculation_1stHalf'!J:J,MATCH($A:$A&amp;"-"&amp;$G:$G&amp;"-"&amp;$E:$E&amp;"-"&amp;$F:$F,'IGT Calculation_1stHalf'!A:A,0))</f>
        <v>0</v>
      </c>
      <c r="L364" s="31">
        <f>INDEX('IGT Calculation_1stHalf'!K:K,MATCH(A:A&amp;"-"&amp;G:G&amp;"-"&amp;E:E&amp;"-"&amp;F:F,'IGT Calculation_1stHalf'!A:A,0))</f>
        <v>0</v>
      </c>
      <c r="M364" s="31">
        <f>INDEX('IGT Calculation_2ndHalf'!N:N,MATCH($A:$A&amp;"-"&amp;$G:$G&amp;"-"&amp;$E:$E&amp;"-"&amp;$F:$F,'IGT Calculation_2ndHalf'!A:A,0))</f>
        <v>0</v>
      </c>
      <c r="N364" s="31">
        <f>INDEX('IGT Calculation_2ndHalf'!O:O,MATCH($A:$A&amp;"-"&amp;$G:$G&amp;"-"&amp;$E:$E&amp;"-"&amp;$F:$F,'IGT Calculation_2ndHalf'!A:A,0))</f>
        <v>0</v>
      </c>
      <c r="O364" s="31">
        <f t="shared" si="24"/>
        <v>0</v>
      </c>
      <c r="P364" s="31">
        <f t="shared" si="25"/>
        <v>0</v>
      </c>
    </row>
    <row r="365" spans="1:16" x14ac:dyDescent="0.25">
      <c r="A365" s="29">
        <v>95</v>
      </c>
      <c r="B365" t="s">
        <v>28</v>
      </c>
      <c r="C365" s="28">
        <v>272888013.20968914</v>
      </c>
      <c r="D365" t="s">
        <v>28</v>
      </c>
      <c r="E365" t="s">
        <v>151</v>
      </c>
      <c r="F365" t="s">
        <v>10</v>
      </c>
      <c r="G365" t="s">
        <v>133</v>
      </c>
      <c r="H365" s="30">
        <f>_xlfn.IFS(F365="STAR Kids",INDEX('ATLIS Percentages'!D:D,MATCH($G:$G&amp;" "&amp;$E:$E,'ATLIS Percentages'!$A:$A,0)),
F365="STAR+PLUS",INDEX('ATLIS Percentages'!E:E,MATCH($G:$G&amp;" "&amp;$E:$E,'ATLIS Percentages'!$A:$A,0)),
F365="STAR",INDEX('ATLIS Percentages'!F:F,MATCH($G:$G&amp;" "&amp;$E:$E,'ATLIS Percentages'!$A:$A,0)))</f>
        <v>0</v>
      </c>
      <c r="I365" s="31">
        <f t="shared" si="22"/>
        <v>0</v>
      </c>
      <c r="J365" s="31">
        <f t="shared" si="23"/>
        <v>0</v>
      </c>
      <c r="K365" s="31">
        <f>INDEX('IGT Calculation_1stHalf'!J:J,MATCH($A:$A&amp;"-"&amp;$G:$G&amp;"-"&amp;$E:$E&amp;"-"&amp;$F:$F,'IGT Calculation_1stHalf'!A:A,0))</f>
        <v>0</v>
      </c>
      <c r="L365" s="31">
        <f>INDEX('IGT Calculation_1stHalf'!K:K,MATCH(A:A&amp;"-"&amp;G:G&amp;"-"&amp;E:E&amp;"-"&amp;F:F,'IGT Calculation_1stHalf'!A:A,0))</f>
        <v>0</v>
      </c>
      <c r="M365" s="31">
        <f>INDEX('IGT Calculation_2ndHalf'!N:N,MATCH($A:$A&amp;"-"&amp;$G:$G&amp;"-"&amp;$E:$E&amp;"-"&amp;$F:$F,'IGT Calculation_2ndHalf'!A:A,0))</f>
        <v>0</v>
      </c>
      <c r="N365" s="31">
        <f>INDEX('IGT Calculation_2ndHalf'!O:O,MATCH($A:$A&amp;"-"&amp;$G:$G&amp;"-"&amp;$E:$E&amp;"-"&amp;$F:$F,'IGT Calculation_2ndHalf'!A:A,0))</f>
        <v>0</v>
      </c>
      <c r="O365" s="31">
        <f t="shared" si="24"/>
        <v>0</v>
      </c>
      <c r="P365" s="31">
        <f t="shared" si="25"/>
        <v>0</v>
      </c>
    </row>
    <row r="366" spans="1:16" x14ac:dyDescent="0.25">
      <c r="A366" s="4" t="s">
        <v>67</v>
      </c>
      <c r="B366" t="s">
        <v>68</v>
      </c>
      <c r="C366" s="28">
        <v>118163008.9485943</v>
      </c>
      <c r="D366" t="s">
        <v>68</v>
      </c>
      <c r="E366" t="s">
        <v>41</v>
      </c>
      <c r="F366" t="s">
        <v>10</v>
      </c>
      <c r="G366" t="s">
        <v>133</v>
      </c>
      <c r="H366" s="30">
        <f>_xlfn.IFS(F366="STAR Kids",INDEX('ATLIS Percentages'!D:D,MATCH($G:$G&amp;" "&amp;$E:$E,'ATLIS Percentages'!$A:$A,0)),
F366="STAR+PLUS",INDEX('ATLIS Percentages'!E:E,MATCH($G:$G&amp;" "&amp;$E:$E,'ATLIS Percentages'!$A:$A,0)),
F366="STAR",INDEX('ATLIS Percentages'!F:F,MATCH($G:$G&amp;" "&amp;$E:$E,'ATLIS Percentages'!$A:$A,0)))</f>
        <v>0</v>
      </c>
      <c r="I366" s="31">
        <f t="shared" si="22"/>
        <v>0</v>
      </c>
      <c r="J366" s="31">
        <f t="shared" si="23"/>
        <v>0</v>
      </c>
      <c r="K366" s="31">
        <f>INDEX('IGT Calculation_1stHalf'!J:J,MATCH($A:$A&amp;"-"&amp;$G:$G&amp;"-"&amp;$E:$E&amp;"-"&amp;$F:$F,'IGT Calculation_1stHalf'!A:A,0))</f>
        <v>0</v>
      </c>
      <c r="L366" s="31">
        <f>INDEX('IGT Calculation_1stHalf'!K:K,MATCH(A:A&amp;"-"&amp;G:G&amp;"-"&amp;E:E&amp;"-"&amp;F:F,'IGT Calculation_1stHalf'!A:A,0))</f>
        <v>0</v>
      </c>
      <c r="M366" s="31">
        <f>INDEX('IGT Calculation_2ndHalf'!N:N,MATCH($A:$A&amp;"-"&amp;$G:$G&amp;"-"&amp;$E:$E&amp;"-"&amp;$F:$F,'IGT Calculation_2ndHalf'!A:A,0))</f>
        <v>0</v>
      </c>
      <c r="N366" s="31">
        <f>INDEX('IGT Calculation_2ndHalf'!O:O,MATCH($A:$A&amp;"-"&amp;$G:$G&amp;"-"&amp;$E:$E&amp;"-"&amp;$F:$F,'IGT Calculation_2ndHalf'!A:A,0))</f>
        <v>0</v>
      </c>
      <c r="O366" s="31">
        <f t="shared" si="24"/>
        <v>0</v>
      </c>
      <c r="P366" s="31">
        <f t="shared" si="25"/>
        <v>0</v>
      </c>
    </row>
    <row r="367" spans="1:16" x14ac:dyDescent="0.25">
      <c r="A367" s="4" t="s">
        <v>53</v>
      </c>
      <c r="B367" t="s">
        <v>48</v>
      </c>
      <c r="C367" s="28">
        <v>203059613.42442161</v>
      </c>
      <c r="D367" t="s">
        <v>48</v>
      </c>
      <c r="E367" t="s">
        <v>152</v>
      </c>
      <c r="F367" t="s">
        <v>10</v>
      </c>
      <c r="G367" t="s">
        <v>133</v>
      </c>
      <c r="H367" s="30">
        <f>_xlfn.IFS(F367="STAR Kids",INDEX('ATLIS Percentages'!D:D,MATCH($G:$G&amp;" "&amp;$E:$E,'ATLIS Percentages'!$A:$A,0)),
F367="STAR+PLUS",INDEX('ATLIS Percentages'!E:E,MATCH($G:$G&amp;" "&amp;$E:$E,'ATLIS Percentages'!$A:$A,0)),
F367="STAR",INDEX('ATLIS Percentages'!F:F,MATCH($G:$G&amp;" "&amp;$E:$E,'ATLIS Percentages'!$A:$A,0)))</f>
        <v>0</v>
      </c>
      <c r="I367" s="31">
        <f t="shared" si="22"/>
        <v>0</v>
      </c>
      <c r="J367" s="31">
        <f t="shared" si="23"/>
        <v>0</v>
      </c>
      <c r="K367" s="31">
        <f>INDEX('IGT Calculation_1stHalf'!J:J,MATCH($A:$A&amp;"-"&amp;$G:$G&amp;"-"&amp;$E:$E&amp;"-"&amp;$F:$F,'IGT Calculation_1stHalf'!A:A,0))</f>
        <v>0</v>
      </c>
      <c r="L367" s="31">
        <f>INDEX('IGT Calculation_1stHalf'!K:K,MATCH(A:A&amp;"-"&amp;G:G&amp;"-"&amp;E:E&amp;"-"&amp;F:F,'IGT Calculation_1stHalf'!A:A,0))</f>
        <v>0</v>
      </c>
      <c r="M367" s="31">
        <f>INDEX('IGT Calculation_2ndHalf'!N:N,MATCH($A:$A&amp;"-"&amp;$G:$G&amp;"-"&amp;$E:$E&amp;"-"&amp;$F:$F,'IGT Calculation_2ndHalf'!A:A,0))</f>
        <v>0</v>
      </c>
      <c r="N367" s="31">
        <f>INDEX('IGT Calculation_2ndHalf'!O:O,MATCH($A:$A&amp;"-"&amp;$G:$G&amp;"-"&amp;$E:$E&amp;"-"&amp;$F:$F,'IGT Calculation_2ndHalf'!A:A,0))</f>
        <v>0</v>
      </c>
      <c r="O367" s="31">
        <f t="shared" si="24"/>
        <v>0</v>
      </c>
      <c r="P367" s="31">
        <f t="shared" si="25"/>
        <v>0</v>
      </c>
    </row>
    <row r="368" spans="1:16" x14ac:dyDescent="0.25">
      <c r="A368" s="4" t="s">
        <v>38</v>
      </c>
      <c r="B368" t="s">
        <v>12</v>
      </c>
      <c r="C368" s="28">
        <v>20571257.771265291</v>
      </c>
      <c r="D368" t="s">
        <v>12</v>
      </c>
      <c r="E368" t="s">
        <v>24</v>
      </c>
      <c r="F368" t="s">
        <v>10</v>
      </c>
      <c r="G368" t="s">
        <v>133</v>
      </c>
      <c r="H368" s="30">
        <f>_xlfn.IFS(F368="STAR Kids",INDEX('ATLIS Percentages'!D:D,MATCH($G:$G&amp;" "&amp;$E:$E,'ATLIS Percentages'!$A:$A,0)),
F368="STAR+PLUS",INDEX('ATLIS Percentages'!E:E,MATCH($G:$G&amp;" "&amp;$E:$E,'ATLIS Percentages'!$A:$A,0)),
F368="STAR",INDEX('ATLIS Percentages'!F:F,MATCH($G:$G&amp;" "&amp;$E:$E,'ATLIS Percentages'!$A:$A,0)))</f>
        <v>0</v>
      </c>
      <c r="I368" s="31">
        <f t="shared" si="22"/>
        <v>0</v>
      </c>
      <c r="J368" s="31">
        <f t="shared" si="23"/>
        <v>0</v>
      </c>
      <c r="K368" s="31">
        <f>INDEX('IGT Calculation_1stHalf'!J:J,MATCH($A:$A&amp;"-"&amp;$G:$G&amp;"-"&amp;$E:$E&amp;"-"&amp;$F:$F,'IGT Calculation_1stHalf'!A:A,0))</f>
        <v>0</v>
      </c>
      <c r="L368" s="31">
        <f>INDEX('IGT Calculation_1stHalf'!K:K,MATCH(A:A&amp;"-"&amp;G:G&amp;"-"&amp;E:E&amp;"-"&amp;F:F,'IGT Calculation_1stHalf'!A:A,0))</f>
        <v>0</v>
      </c>
      <c r="M368" s="31">
        <f>INDEX('IGT Calculation_2ndHalf'!N:N,MATCH($A:$A&amp;"-"&amp;$G:$G&amp;"-"&amp;$E:$E&amp;"-"&amp;$F:$F,'IGT Calculation_2ndHalf'!A:A,0))</f>
        <v>0</v>
      </c>
      <c r="N368" s="31">
        <f>INDEX('IGT Calculation_2ndHalf'!O:O,MATCH($A:$A&amp;"-"&amp;$G:$G&amp;"-"&amp;$E:$E&amp;"-"&amp;$F:$F,'IGT Calculation_2ndHalf'!A:A,0))</f>
        <v>0</v>
      </c>
      <c r="O368" s="31">
        <f t="shared" si="24"/>
        <v>0</v>
      </c>
      <c r="P368" s="31">
        <f t="shared" si="25"/>
        <v>0</v>
      </c>
    </row>
    <row r="369" spans="1:16" x14ac:dyDescent="0.25">
      <c r="A369" s="4" t="s">
        <v>76</v>
      </c>
      <c r="B369" t="s">
        <v>21</v>
      </c>
      <c r="C369" s="28">
        <v>137294839.39001095</v>
      </c>
      <c r="D369" t="s">
        <v>21</v>
      </c>
      <c r="E369" t="s">
        <v>147</v>
      </c>
      <c r="F369" t="s">
        <v>14</v>
      </c>
      <c r="G369" t="s">
        <v>133</v>
      </c>
      <c r="H369" s="30">
        <f>_xlfn.IFS(F369="STAR Kids",INDEX('ATLIS Percentages'!D:D,MATCH($G:$G&amp;" "&amp;$E:$E,'ATLIS Percentages'!$A:$A,0)),
F369="STAR+PLUS",INDEX('ATLIS Percentages'!E:E,MATCH($G:$G&amp;" "&amp;$E:$E,'ATLIS Percentages'!$A:$A,0)),
F369="STAR",INDEX('ATLIS Percentages'!F:F,MATCH($G:$G&amp;" "&amp;$E:$E,'ATLIS Percentages'!$A:$A,0)))</f>
        <v>0</v>
      </c>
      <c r="I369" s="31">
        <f t="shared" si="22"/>
        <v>0</v>
      </c>
      <c r="J369" s="31">
        <f t="shared" si="23"/>
        <v>0</v>
      </c>
      <c r="K369" s="31">
        <f>INDEX('IGT Calculation_1stHalf'!J:J,MATCH($A:$A&amp;"-"&amp;$G:$G&amp;"-"&amp;$E:$E&amp;"-"&amp;$F:$F,'IGT Calculation_1stHalf'!A:A,0))</f>
        <v>0</v>
      </c>
      <c r="L369" s="31">
        <f>INDEX('IGT Calculation_1stHalf'!K:K,MATCH(A:A&amp;"-"&amp;G:G&amp;"-"&amp;E:E&amp;"-"&amp;F:F,'IGT Calculation_1stHalf'!A:A,0))</f>
        <v>0</v>
      </c>
      <c r="M369" s="31">
        <f>INDEX('IGT Calculation_2ndHalf'!N:N,MATCH($A:$A&amp;"-"&amp;$G:$G&amp;"-"&amp;$E:$E&amp;"-"&amp;$F:$F,'IGT Calculation_2ndHalf'!A:A,0))</f>
        <v>0</v>
      </c>
      <c r="N369" s="31">
        <f>INDEX('IGT Calculation_2ndHalf'!O:O,MATCH($A:$A&amp;"-"&amp;$G:$G&amp;"-"&amp;$E:$E&amp;"-"&amp;$F:$F,'IGT Calculation_2ndHalf'!A:A,0))</f>
        <v>0</v>
      </c>
      <c r="O369" s="31">
        <f t="shared" si="24"/>
        <v>0</v>
      </c>
      <c r="P369" s="31">
        <f t="shared" si="25"/>
        <v>0</v>
      </c>
    </row>
    <row r="370" spans="1:16" x14ac:dyDescent="0.25">
      <c r="A370" s="4" t="s">
        <v>94</v>
      </c>
      <c r="B370" t="s">
        <v>8</v>
      </c>
      <c r="C370" s="28">
        <v>158495843.19668058</v>
      </c>
      <c r="D370" t="s">
        <v>8</v>
      </c>
      <c r="E370" t="s">
        <v>147</v>
      </c>
      <c r="F370" t="s">
        <v>14</v>
      </c>
      <c r="G370" t="s">
        <v>133</v>
      </c>
      <c r="H370" s="30">
        <f>_xlfn.IFS(F370="STAR Kids",INDEX('ATLIS Percentages'!D:D,MATCH($G:$G&amp;" "&amp;$E:$E,'ATLIS Percentages'!$A:$A,0)),
F370="STAR+PLUS",INDEX('ATLIS Percentages'!E:E,MATCH($G:$G&amp;" "&amp;$E:$E,'ATLIS Percentages'!$A:$A,0)),
F370="STAR",INDEX('ATLIS Percentages'!F:F,MATCH($G:$G&amp;" "&amp;$E:$E,'ATLIS Percentages'!$A:$A,0)))</f>
        <v>0</v>
      </c>
      <c r="I370" s="31">
        <f t="shared" si="22"/>
        <v>0</v>
      </c>
      <c r="J370" s="31">
        <f t="shared" si="23"/>
        <v>0</v>
      </c>
      <c r="K370" s="31">
        <f>INDEX('IGT Calculation_1stHalf'!J:J,MATCH($A:$A&amp;"-"&amp;$G:$G&amp;"-"&amp;$E:$E&amp;"-"&amp;$F:$F,'IGT Calculation_1stHalf'!A:A,0))</f>
        <v>0</v>
      </c>
      <c r="L370" s="31">
        <f>INDEX('IGT Calculation_1stHalf'!K:K,MATCH(A:A&amp;"-"&amp;G:G&amp;"-"&amp;E:E&amp;"-"&amp;F:F,'IGT Calculation_1stHalf'!A:A,0))</f>
        <v>0</v>
      </c>
      <c r="M370" s="31">
        <f>INDEX('IGT Calculation_2ndHalf'!N:N,MATCH($A:$A&amp;"-"&amp;$G:$G&amp;"-"&amp;$E:$E&amp;"-"&amp;$F:$F,'IGT Calculation_2ndHalf'!A:A,0))</f>
        <v>0</v>
      </c>
      <c r="N370" s="31">
        <f>INDEX('IGT Calculation_2ndHalf'!O:O,MATCH($A:$A&amp;"-"&amp;$G:$G&amp;"-"&amp;$E:$E&amp;"-"&amp;$F:$F,'IGT Calculation_2ndHalf'!A:A,0))</f>
        <v>0</v>
      </c>
      <c r="O370" s="31">
        <f t="shared" si="24"/>
        <v>0</v>
      </c>
      <c r="P370" s="31">
        <f t="shared" si="25"/>
        <v>0</v>
      </c>
    </row>
    <row r="371" spans="1:16" x14ac:dyDescent="0.25">
      <c r="A371" s="4" t="s">
        <v>90</v>
      </c>
      <c r="B371" t="s">
        <v>28</v>
      </c>
      <c r="C371" s="28">
        <v>123854082.50642827</v>
      </c>
      <c r="D371" t="s">
        <v>28</v>
      </c>
      <c r="E371" t="s">
        <v>13</v>
      </c>
      <c r="F371" t="s">
        <v>10</v>
      </c>
      <c r="G371" t="s">
        <v>133</v>
      </c>
      <c r="H371" s="30">
        <f>_xlfn.IFS(F371="STAR Kids",INDEX('ATLIS Percentages'!D:D,MATCH($G:$G&amp;" "&amp;$E:$E,'ATLIS Percentages'!$A:$A,0)),
F371="STAR+PLUS",INDEX('ATLIS Percentages'!E:E,MATCH($G:$G&amp;" "&amp;$E:$E,'ATLIS Percentages'!$A:$A,0)),
F371="STAR",INDEX('ATLIS Percentages'!F:F,MATCH($G:$G&amp;" "&amp;$E:$E,'ATLIS Percentages'!$A:$A,0)))</f>
        <v>0</v>
      </c>
      <c r="I371" s="31">
        <f t="shared" si="22"/>
        <v>0</v>
      </c>
      <c r="J371" s="31">
        <f t="shared" si="23"/>
        <v>0</v>
      </c>
      <c r="K371" s="31">
        <f>INDEX('IGT Calculation_1stHalf'!J:J,MATCH($A:$A&amp;"-"&amp;$G:$G&amp;"-"&amp;$E:$E&amp;"-"&amp;$F:$F,'IGT Calculation_1stHalf'!A:A,0))</f>
        <v>0</v>
      </c>
      <c r="L371" s="31">
        <f>INDEX('IGT Calculation_1stHalf'!K:K,MATCH(A:A&amp;"-"&amp;G:G&amp;"-"&amp;E:E&amp;"-"&amp;F:F,'IGT Calculation_1stHalf'!A:A,0))</f>
        <v>0</v>
      </c>
      <c r="M371" s="31">
        <f>INDEX('IGT Calculation_2ndHalf'!N:N,MATCH($A:$A&amp;"-"&amp;$G:$G&amp;"-"&amp;$E:$E&amp;"-"&amp;$F:$F,'IGT Calculation_2ndHalf'!A:A,0))</f>
        <v>0</v>
      </c>
      <c r="N371" s="31">
        <f>INDEX('IGT Calculation_2ndHalf'!O:O,MATCH($A:$A&amp;"-"&amp;$G:$G&amp;"-"&amp;$E:$E&amp;"-"&amp;$F:$F,'IGT Calculation_2ndHalf'!A:A,0))</f>
        <v>0</v>
      </c>
      <c r="O371" s="31">
        <f t="shared" si="24"/>
        <v>0</v>
      </c>
      <c r="P371" s="31">
        <f t="shared" si="25"/>
        <v>0</v>
      </c>
    </row>
    <row r="372" spans="1:16" x14ac:dyDescent="0.25">
      <c r="A372" s="4" t="s">
        <v>97</v>
      </c>
      <c r="B372" t="s">
        <v>12</v>
      </c>
      <c r="C372" s="28">
        <v>754186952.62155449</v>
      </c>
      <c r="D372" t="s">
        <v>12</v>
      </c>
      <c r="E372" t="s">
        <v>146</v>
      </c>
      <c r="F372" t="s">
        <v>10</v>
      </c>
      <c r="G372" t="s">
        <v>133</v>
      </c>
      <c r="H372" s="30">
        <f>_xlfn.IFS(F372="STAR Kids",INDEX('ATLIS Percentages'!D:D,MATCH($G:$G&amp;" "&amp;$E:$E,'ATLIS Percentages'!$A:$A,0)),
F372="STAR+PLUS",INDEX('ATLIS Percentages'!E:E,MATCH($G:$G&amp;" "&amp;$E:$E,'ATLIS Percentages'!$A:$A,0)),
F372="STAR",INDEX('ATLIS Percentages'!F:F,MATCH($G:$G&amp;" "&amp;$E:$E,'ATLIS Percentages'!$A:$A,0)))</f>
        <v>0</v>
      </c>
      <c r="I372" s="31">
        <f t="shared" si="22"/>
        <v>0</v>
      </c>
      <c r="J372" s="31">
        <f t="shared" si="23"/>
        <v>0</v>
      </c>
      <c r="K372" s="31">
        <f>INDEX('IGT Calculation_1stHalf'!J:J,MATCH($A:$A&amp;"-"&amp;$G:$G&amp;"-"&amp;$E:$E&amp;"-"&amp;$F:$F,'IGT Calculation_1stHalf'!A:A,0))</f>
        <v>0</v>
      </c>
      <c r="L372" s="31">
        <f>INDEX('IGT Calculation_1stHalf'!K:K,MATCH(A:A&amp;"-"&amp;G:G&amp;"-"&amp;E:E&amp;"-"&amp;F:F,'IGT Calculation_1stHalf'!A:A,0))</f>
        <v>0</v>
      </c>
      <c r="M372" s="31">
        <f>INDEX('IGT Calculation_2ndHalf'!N:N,MATCH($A:$A&amp;"-"&amp;$G:$G&amp;"-"&amp;$E:$E&amp;"-"&amp;$F:$F,'IGT Calculation_2ndHalf'!A:A,0))</f>
        <v>0</v>
      </c>
      <c r="N372" s="31">
        <f>INDEX('IGT Calculation_2ndHalf'!O:O,MATCH($A:$A&amp;"-"&amp;$G:$G&amp;"-"&amp;$E:$E&amp;"-"&amp;$F:$F,'IGT Calculation_2ndHalf'!A:A,0))</f>
        <v>0</v>
      </c>
      <c r="O372" s="31">
        <f t="shared" si="24"/>
        <v>0</v>
      </c>
      <c r="P372" s="31">
        <f t="shared" si="25"/>
        <v>0</v>
      </c>
    </row>
    <row r="373" spans="1:16" x14ac:dyDescent="0.25">
      <c r="A373" s="4" t="s">
        <v>63</v>
      </c>
      <c r="B373" t="s">
        <v>21</v>
      </c>
      <c r="C373" s="28">
        <v>0</v>
      </c>
      <c r="D373" t="s">
        <v>21</v>
      </c>
      <c r="E373" t="s">
        <v>13</v>
      </c>
      <c r="F373" t="s">
        <v>14</v>
      </c>
      <c r="G373" t="s">
        <v>133</v>
      </c>
      <c r="H373" s="30">
        <f>_xlfn.IFS(F373="STAR Kids",INDEX('ATLIS Percentages'!D:D,MATCH($G:$G&amp;" "&amp;$E:$E,'ATLIS Percentages'!$A:$A,0)),
F373="STAR+PLUS",INDEX('ATLIS Percentages'!E:E,MATCH($G:$G&amp;" "&amp;$E:$E,'ATLIS Percentages'!$A:$A,0)),
F373="STAR",INDEX('ATLIS Percentages'!F:F,MATCH($G:$G&amp;" "&amp;$E:$E,'ATLIS Percentages'!$A:$A,0)))</f>
        <v>1.9145672478634797E-4</v>
      </c>
      <c r="I373" s="31">
        <f t="shared" si="22"/>
        <v>0</v>
      </c>
      <c r="J373" s="31">
        <f t="shared" si="23"/>
        <v>0</v>
      </c>
      <c r="K373" s="31">
        <f>INDEX('IGT Calculation_1stHalf'!J:J,MATCH($A:$A&amp;"-"&amp;$G:$G&amp;"-"&amp;$E:$E&amp;"-"&amp;$F:$F,'IGT Calculation_1stHalf'!A:A,0))</f>
        <v>0</v>
      </c>
      <c r="L373" s="31">
        <f>INDEX('IGT Calculation_1stHalf'!K:K,MATCH(A:A&amp;"-"&amp;G:G&amp;"-"&amp;E:E&amp;"-"&amp;F:F,'IGT Calculation_1stHalf'!A:A,0))</f>
        <v>0</v>
      </c>
      <c r="M373" s="31">
        <f>INDEX('IGT Calculation_2ndHalf'!N:N,MATCH($A:$A&amp;"-"&amp;$G:$G&amp;"-"&amp;$E:$E&amp;"-"&amp;$F:$F,'IGT Calculation_2ndHalf'!A:A,0))</f>
        <v>0</v>
      </c>
      <c r="N373" s="31">
        <f>INDEX('IGT Calculation_2ndHalf'!O:O,MATCH($A:$A&amp;"-"&amp;$G:$G&amp;"-"&amp;$E:$E&amp;"-"&amp;$F:$F,'IGT Calculation_2ndHalf'!A:A,0))</f>
        <v>0</v>
      </c>
      <c r="O373" s="31">
        <f t="shared" si="24"/>
        <v>0</v>
      </c>
      <c r="P373" s="31">
        <f t="shared" si="25"/>
        <v>0</v>
      </c>
    </row>
    <row r="374" spans="1:16" x14ac:dyDescent="0.25">
      <c r="A374" s="4" t="s">
        <v>11</v>
      </c>
      <c r="B374" t="s">
        <v>12</v>
      </c>
      <c r="C374" s="28">
        <v>1709490322.3097699</v>
      </c>
      <c r="D374" t="s">
        <v>12</v>
      </c>
      <c r="E374" t="s">
        <v>13</v>
      </c>
      <c r="F374" t="s">
        <v>14</v>
      </c>
      <c r="G374" t="s">
        <v>133</v>
      </c>
      <c r="H374" s="30">
        <f>_xlfn.IFS(F374="STAR Kids",INDEX('ATLIS Percentages'!D:D,MATCH($G:$G&amp;" "&amp;$E:$E,'ATLIS Percentages'!$A:$A,0)),
F374="STAR+PLUS",INDEX('ATLIS Percentages'!E:E,MATCH($G:$G&amp;" "&amp;$E:$E,'ATLIS Percentages'!$A:$A,0)),
F374="STAR",INDEX('ATLIS Percentages'!F:F,MATCH($G:$G&amp;" "&amp;$E:$E,'ATLIS Percentages'!$A:$A,0)))</f>
        <v>1.9145672478634797E-4</v>
      </c>
      <c r="I374" s="31">
        <f t="shared" si="22"/>
        <v>327293.42</v>
      </c>
      <c r="J374" s="31">
        <f t="shared" si="23"/>
        <v>141355.41</v>
      </c>
      <c r="K374" s="31">
        <f>INDEX('IGT Calculation_1stHalf'!J:J,MATCH($A:$A&amp;"-"&amp;$G:$G&amp;"-"&amp;$E:$E&amp;"-"&amp;$F:$F,'IGT Calculation_1stHalf'!A:A,0))</f>
        <v>133945.82</v>
      </c>
      <c r="L374" s="31">
        <f>INDEX('IGT Calculation_1stHalf'!K:K,MATCH(A:A&amp;"-"&amp;G:G&amp;"-"&amp;E:E&amp;"-"&amp;F:F,'IGT Calculation_1stHalf'!A:A,0))</f>
        <v>57850.13</v>
      </c>
      <c r="M374" s="31">
        <f>INDEX('IGT Calculation_2ndHalf'!N:N,MATCH($A:$A&amp;"-"&amp;$G:$G&amp;"-"&amp;$E:$E&amp;"-"&amp;$F:$F,'IGT Calculation_2ndHalf'!A:A,0))</f>
        <v>123465.11</v>
      </c>
      <c r="N374" s="31">
        <f>INDEX('IGT Calculation_2ndHalf'!O:O,MATCH($A:$A&amp;"-"&amp;$G:$G&amp;"-"&amp;$E:$E&amp;"-"&amp;$F:$F,'IGT Calculation_2ndHalf'!A:A,0))</f>
        <v>53323.59</v>
      </c>
      <c r="O374" s="31">
        <f t="shared" si="24"/>
        <v>69882.490000000005</v>
      </c>
      <c r="P374" s="31">
        <f t="shared" si="25"/>
        <v>30181.69</v>
      </c>
    </row>
    <row r="375" spans="1:16" x14ac:dyDescent="0.25">
      <c r="A375" s="4" t="s">
        <v>52</v>
      </c>
      <c r="B375" t="s">
        <v>28</v>
      </c>
      <c r="C375" s="28">
        <v>621800902.61467052</v>
      </c>
      <c r="D375" t="s">
        <v>28</v>
      </c>
      <c r="E375" t="s">
        <v>146</v>
      </c>
      <c r="F375" t="s">
        <v>14</v>
      </c>
      <c r="G375" t="s">
        <v>133</v>
      </c>
      <c r="H375" s="30">
        <f>_xlfn.IFS(F375="STAR Kids",INDEX('ATLIS Percentages'!D:D,MATCH($G:$G&amp;" "&amp;$E:$E,'ATLIS Percentages'!$A:$A,0)),
F375="STAR+PLUS",INDEX('ATLIS Percentages'!E:E,MATCH($G:$G&amp;" "&amp;$E:$E,'ATLIS Percentages'!$A:$A,0)),
F375="STAR",INDEX('ATLIS Percentages'!F:F,MATCH($G:$G&amp;" "&amp;$E:$E,'ATLIS Percentages'!$A:$A,0)))</f>
        <v>1.9145672478634797E-4</v>
      </c>
      <c r="I375" s="31">
        <f t="shared" si="22"/>
        <v>119047.96</v>
      </c>
      <c r="J375" s="31">
        <f t="shared" si="23"/>
        <v>51415.86</v>
      </c>
      <c r="K375" s="31">
        <f>INDEX('IGT Calculation_1stHalf'!J:J,MATCH($A:$A&amp;"-"&amp;$G:$G&amp;"-"&amp;$E:$E&amp;"-"&amp;$F:$F,'IGT Calculation_1stHalf'!A:A,0))</f>
        <v>44879.58</v>
      </c>
      <c r="L375" s="31">
        <f>INDEX('IGT Calculation_1stHalf'!K:K,MATCH(A:A&amp;"-"&amp;G:G&amp;"-"&amp;E:E&amp;"-"&amp;F:F,'IGT Calculation_1stHalf'!A:A,0))</f>
        <v>19383.13</v>
      </c>
      <c r="M375" s="31">
        <f>INDEX('IGT Calculation_2ndHalf'!N:N,MATCH($A:$A&amp;"-"&amp;$G:$G&amp;"-"&amp;$E:$E&amp;"-"&amp;$F:$F,'IGT Calculation_2ndHalf'!A:A,0))</f>
        <v>49162.89</v>
      </c>
      <c r="N375" s="31">
        <f>INDEX('IGT Calculation_2ndHalf'!O:O,MATCH($A:$A&amp;"-"&amp;$G:$G&amp;"-"&amp;$E:$E&amp;"-"&amp;$F:$F,'IGT Calculation_2ndHalf'!A:A,0))</f>
        <v>21233.06</v>
      </c>
      <c r="O375" s="31">
        <f t="shared" si="24"/>
        <v>25005.49</v>
      </c>
      <c r="P375" s="31">
        <f t="shared" si="25"/>
        <v>10799.67</v>
      </c>
    </row>
    <row r="376" spans="1:16" x14ac:dyDescent="0.25">
      <c r="A376" s="4" t="s">
        <v>62</v>
      </c>
      <c r="B376" t="s">
        <v>21</v>
      </c>
      <c r="C376" s="28">
        <v>32939608.01968576</v>
      </c>
      <c r="D376" t="s">
        <v>21</v>
      </c>
      <c r="E376" t="s">
        <v>5</v>
      </c>
      <c r="F376" t="s">
        <v>10</v>
      </c>
      <c r="G376" t="s">
        <v>133</v>
      </c>
      <c r="H376" s="30">
        <f>_xlfn.IFS(F376="STAR Kids",INDEX('ATLIS Percentages'!D:D,MATCH($G:$G&amp;" "&amp;$E:$E,'ATLIS Percentages'!$A:$A,0)),
F376="STAR+PLUS",INDEX('ATLIS Percentages'!E:E,MATCH($G:$G&amp;" "&amp;$E:$E,'ATLIS Percentages'!$A:$A,0)),
F376="STAR",INDEX('ATLIS Percentages'!F:F,MATCH($G:$G&amp;" "&amp;$E:$E,'ATLIS Percentages'!$A:$A,0)))</f>
        <v>0</v>
      </c>
      <c r="I376" s="31">
        <f t="shared" si="22"/>
        <v>0</v>
      </c>
      <c r="J376" s="31">
        <f t="shared" si="23"/>
        <v>0</v>
      </c>
      <c r="K376" s="31">
        <f>INDEX('IGT Calculation_1stHalf'!J:J,MATCH($A:$A&amp;"-"&amp;$G:$G&amp;"-"&amp;$E:$E&amp;"-"&amp;$F:$F,'IGT Calculation_1stHalf'!A:A,0))</f>
        <v>0</v>
      </c>
      <c r="L376" s="31">
        <f>INDEX('IGT Calculation_1stHalf'!K:K,MATCH(A:A&amp;"-"&amp;G:G&amp;"-"&amp;E:E&amp;"-"&amp;F:F,'IGT Calculation_1stHalf'!A:A,0))</f>
        <v>0</v>
      </c>
      <c r="M376" s="31">
        <f>INDEX('IGT Calculation_2ndHalf'!N:N,MATCH($A:$A&amp;"-"&amp;$G:$G&amp;"-"&amp;$E:$E&amp;"-"&amp;$F:$F,'IGT Calculation_2ndHalf'!A:A,0))</f>
        <v>0</v>
      </c>
      <c r="N376" s="31">
        <f>INDEX('IGT Calculation_2ndHalf'!O:O,MATCH($A:$A&amp;"-"&amp;$G:$G&amp;"-"&amp;$E:$E&amp;"-"&amp;$F:$F,'IGT Calculation_2ndHalf'!A:A,0))</f>
        <v>0</v>
      </c>
      <c r="O376" s="31">
        <f t="shared" si="24"/>
        <v>0</v>
      </c>
      <c r="P376" s="31">
        <f t="shared" si="25"/>
        <v>0</v>
      </c>
    </row>
    <row r="377" spans="1:16" x14ac:dyDescent="0.25">
      <c r="A377" s="4" t="s">
        <v>93</v>
      </c>
      <c r="B377" t="s">
        <v>16</v>
      </c>
      <c r="C377" s="28">
        <v>99093884.777901858</v>
      </c>
      <c r="D377" t="s">
        <v>16</v>
      </c>
      <c r="E377" t="s">
        <v>5</v>
      </c>
      <c r="F377" t="s">
        <v>10</v>
      </c>
      <c r="G377" t="s">
        <v>133</v>
      </c>
      <c r="H377" s="30">
        <f>_xlfn.IFS(F377="STAR Kids",INDEX('ATLIS Percentages'!D:D,MATCH($G:$G&amp;" "&amp;$E:$E,'ATLIS Percentages'!$A:$A,0)),
F377="STAR+PLUS",INDEX('ATLIS Percentages'!E:E,MATCH($G:$G&amp;" "&amp;$E:$E,'ATLIS Percentages'!$A:$A,0)),
F377="STAR",INDEX('ATLIS Percentages'!F:F,MATCH($G:$G&amp;" "&amp;$E:$E,'ATLIS Percentages'!$A:$A,0)))</f>
        <v>0</v>
      </c>
      <c r="I377" s="31">
        <f t="shared" si="22"/>
        <v>0</v>
      </c>
      <c r="J377" s="31">
        <f t="shared" si="23"/>
        <v>0</v>
      </c>
      <c r="K377" s="31">
        <f>INDEX('IGT Calculation_1stHalf'!J:J,MATCH($A:$A&amp;"-"&amp;$G:$G&amp;"-"&amp;$E:$E&amp;"-"&amp;$F:$F,'IGT Calculation_1stHalf'!A:A,0))</f>
        <v>0</v>
      </c>
      <c r="L377" s="31">
        <f>INDEX('IGT Calculation_1stHalf'!K:K,MATCH(A:A&amp;"-"&amp;G:G&amp;"-"&amp;E:E&amp;"-"&amp;F:F,'IGT Calculation_1stHalf'!A:A,0))</f>
        <v>0</v>
      </c>
      <c r="M377" s="31">
        <f>INDEX('IGT Calculation_2ndHalf'!N:N,MATCH($A:$A&amp;"-"&amp;$G:$G&amp;"-"&amp;$E:$E&amp;"-"&amp;$F:$F,'IGT Calculation_2ndHalf'!A:A,0))</f>
        <v>0</v>
      </c>
      <c r="N377" s="31">
        <f>INDEX('IGT Calculation_2ndHalf'!O:O,MATCH($A:$A&amp;"-"&amp;$G:$G&amp;"-"&amp;$E:$E&amp;"-"&amp;$F:$F,'IGT Calculation_2ndHalf'!A:A,0))</f>
        <v>0</v>
      </c>
      <c r="O377" s="31">
        <f t="shared" si="24"/>
        <v>0</v>
      </c>
      <c r="P377" s="31">
        <f t="shared" si="25"/>
        <v>0</v>
      </c>
    </row>
    <row r="378" spans="1:16" x14ac:dyDescent="0.25">
      <c r="A378" s="4" t="s">
        <v>87</v>
      </c>
      <c r="B378" t="s">
        <v>28</v>
      </c>
      <c r="C378" s="28">
        <v>23111082.278655171</v>
      </c>
      <c r="D378" t="s">
        <v>28</v>
      </c>
      <c r="E378" t="s">
        <v>5</v>
      </c>
      <c r="F378" t="s">
        <v>10</v>
      </c>
      <c r="G378" t="s">
        <v>133</v>
      </c>
      <c r="H378" s="30">
        <f>_xlfn.IFS(F378="STAR Kids",INDEX('ATLIS Percentages'!D:D,MATCH($G:$G&amp;" "&amp;$E:$E,'ATLIS Percentages'!$A:$A,0)),
F378="STAR+PLUS",INDEX('ATLIS Percentages'!E:E,MATCH($G:$G&amp;" "&amp;$E:$E,'ATLIS Percentages'!$A:$A,0)),
F378="STAR",INDEX('ATLIS Percentages'!F:F,MATCH($G:$G&amp;" "&amp;$E:$E,'ATLIS Percentages'!$A:$A,0)))</f>
        <v>0</v>
      </c>
      <c r="I378" s="31">
        <f t="shared" si="22"/>
        <v>0</v>
      </c>
      <c r="J378" s="31">
        <f t="shared" si="23"/>
        <v>0</v>
      </c>
      <c r="K378" s="31">
        <f>INDEX('IGT Calculation_1stHalf'!J:J,MATCH($A:$A&amp;"-"&amp;$G:$G&amp;"-"&amp;$E:$E&amp;"-"&amp;$F:$F,'IGT Calculation_1stHalf'!A:A,0))</f>
        <v>0</v>
      </c>
      <c r="L378" s="31">
        <f>INDEX('IGT Calculation_1stHalf'!K:K,MATCH(A:A&amp;"-"&amp;G:G&amp;"-"&amp;E:E&amp;"-"&amp;F:F,'IGT Calculation_1stHalf'!A:A,0))</f>
        <v>0</v>
      </c>
      <c r="M378" s="31">
        <f>INDEX('IGT Calculation_2ndHalf'!N:N,MATCH($A:$A&amp;"-"&amp;$G:$G&amp;"-"&amp;$E:$E&amp;"-"&amp;$F:$F,'IGT Calculation_2ndHalf'!A:A,0))</f>
        <v>0</v>
      </c>
      <c r="N378" s="31">
        <f>INDEX('IGT Calculation_2ndHalf'!O:O,MATCH($A:$A&amp;"-"&amp;$G:$G&amp;"-"&amp;$E:$E&amp;"-"&amp;$F:$F,'IGT Calculation_2ndHalf'!A:A,0))</f>
        <v>0</v>
      </c>
      <c r="O378" s="31">
        <f t="shared" si="24"/>
        <v>0</v>
      </c>
      <c r="P378" s="31">
        <f t="shared" si="25"/>
        <v>0</v>
      </c>
    </row>
    <row r="379" spans="1:16" x14ac:dyDescent="0.25">
      <c r="A379" s="4" t="s">
        <v>57</v>
      </c>
      <c r="B379" t="s">
        <v>4</v>
      </c>
      <c r="C379" s="28">
        <v>184495586.32466471</v>
      </c>
      <c r="D379" t="s">
        <v>4</v>
      </c>
      <c r="E379" t="s">
        <v>5</v>
      </c>
      <c r="F379" t="s">
        <v>10</v>
      </c>
      <c r="G379" t="s">
        <v>133</v>
      </c>
      <c r="H379" s="30">
        <f>_xlfn.IFS(F379="STAR Kids",INDEX('ATLIS Percentages'!D:D,MATCH($G:$G&amp;" "&amp;$E:$E,'ATLIS Percentages'!$A:$A,0)),
F379="STAR+PLUS",INDEX('ATLIS Percentages'!E:E,MATCH($G:$G&amp;" "&amp;$E:$E,'ATLIS Percentages'!$A:$A,0)),
F379="STAR",INDEX('ATLIS Percentages'!F:F,MATCH($G:$G&amp;" "&amp;$E:$E,'ATLIS Percentages'!$A:$A,0)))</f>
        <v>0</v>
      </c>
      <c r="I379" s="31">
        <f t="shared" si="22"/>
        <v>0</v>
      </c>
      <c r="J379" s="31">
        <f t="shared" si="23"/>
        <v>0</v>
      </c>
      <c r="K379" s="31">
        <f>INDEX('IGT Calculation_1stHalf'!J:J,MATCH($A:$A&amp;"-"&amp;$G:$G&amp;"-"&amp;$E:$E&amp;"-"&amp;$F:$F,'IGT Calculation_1stHalf'!A:A,0))</f>
        <v>0</v>
      </c>
      <c r="L379" s="31">
        <f>INDEX('IGT Calculation_1stHalf'!K:K,MATCH(A:A&amp;"-"&amp;G:G&amp;"-"&amp;E:E&amp;"-"&amp;F:F,'IGT Calculation_1stHalf'!A:A,0))</f>
        <v>0</v>
      </c>
      <c r="M379" s="31">
        <f>INDEX('IGT Calculation_2ndHalf'!N:N,MATCH($A:$A&amp;"-"&amp;$G:$G&amp;"-"&amp;$E:$E&amp;"-"&amp;$F:$F,'IGT Calculation_2ndHalf'!A:A,0))</f>
        <v>0</v>
      </c>
      <c r="N379" s="31">
        <f>INDEX('IGT Calculation_2ndHalf'!O:O,MATCH($A:$A&amp;"-"&amp;$G:$G&amp;"-"&amp;$E:$E&amp;"-"&amp;$F:$F,'IGT Calculation_2ndHalf'!A:A,0))</f>
        <v>0</v>
      </c>
      <c r="O379" s="31">
        <f t="shared" si="24"/>
        <v>0</v>
      </c>
      <c r="P379" s="31">
        <f t="shared" si="25"/>
        <v>0</v>
      </c>
    </row>
    <row r="380" spans="1:16" x14ac:dyDescent="0.25">
      <c r="A380" s="4" t="s">
        <v>86</v>
      </c>
      <c r="B380" t="s">
        <v>12</v>
      </c>
      <c r="C380" s="28">
        <v>112128417.80992733</v>
      </c>
      <c r="D380" t="s">
        <v>12</v>
      </c>
      <c r="E380" t="s">
        <v>5</v>
      </c>
      <c r="F380" t="s">
        <v>10</v>
      </c>
      <c r="G380" t="s">
        <v>133</v>
      </c>
      <c r="H380" s="30">
        <f>_xlfn.IFS(F380="STAR Kids",INDEX('ATLIS Percentages'!D:D,MATCH($G:$G&amp;" "&amp;$E:$E,'ATLIS Percentages'!$A:$A,0)),
F380="STAR+PLUS",INDEX('ATLIS Percentages'!E:E,MATCH($G:$G&amp;" "&amp;$E:$E,'ATLIS Percentages'!$A:$A,0)),
F380="STAR",INDEX('ATLIS Percentages'!F:F,MATCH($G:$G&amp;" "&amp;$E:$E,'ATLIS Percentages'!$A:$A,0)))</f>
        <v>0</v>
      </c>
      <c r="I380" s="31">
        <f t="shared" si="22"/>
        <v>0</v>
      </c>
      <c r="J380" s="31">
        <f t="shared" si="23"/>
        <v>0</v>
      </c>
      <c r="K380" s="31">
        <f>INDEX('IGT Calculation_1stHalf'!J:J,MATCH($A:$A&amp;"-"&amp;$G:$G&amp;"-"&amp;$E:$E&amp;"-"&amp;$F:$F,'IGT Calculation_1stHalf'!A:A,0))</f>
        <v>0</v>
      </c>
      <c r="L380" s="31">
        <f>INDEX('IGT Calculation_1stHalf'!K:K,MATCH(A:A&amp;"-"&amp;G:G&amp;"-"&amp;E:E&amp;"-"&amp;F:F,'IGT Calculation_1stHalf'!A:A,0))</f>
        <v>0</v>
      </c>
      <c r="M380" s="31">
        <f>INDEX('IGT Calculation_2ndHalf'!N:N,MATCH($A:$A&amp;"-"&amp;$G:$G&amp;"-"&amp;$E:$E&amp;"-"&amp;$F:$F,'IGT Calculation_2ndHalf'!A:A,0))</f>
        <v>0</v>
      </c>
      <c r="N380" s="31">
        <f>INDEX('IGT Calculation_2ndHalf'!O:O,MATCH($A:$A&amp;"-"&amp;$G:$G&amp;"-"&amp;$E:$E&amp;"-"&amp;$F:$F,'IGT Calculation_2ndHalf'!A:A,0))</f>
        <v>0</v>
      </c>
      <c r="O380" s="31">
        <f t="shared" si="24"/>
        <v>0</v>
      </c>
      <c r="P380" s="31">
        <f t="shared" si="25"/>
        <v>0</v>
      </c>
    </row>
    <row r="381" spans="1:16" x14ac:dyDescent="0.25">
      <c r="A381" s="4" t="s">
        <v>35</v>
      </c>
      <c r="B381" t="s">
        <v>21</v>
      </c>
      <c r="C381" s="28">
        <v>223309438.66841567</v>
      </c>
      <c r="D381" t="s">
        <v>21</v>
      </c>
      <c r="E381" t="s">
        <v>5</v>
      </c>
      <c r="F381" t="s">
        <v>14</v>
      </c>
      <c r="G381" t="s">
        <v>133</v>
      </c>
      <c r="H381" s="30">
        <f>_xlfn.IFS(F381="STAR Kids",INDEX('ATLIS Percentages'!D:D,MATCH($G:$G&amp;" "&amp;$E:$E,'ATLIS Percentages'!$A:$A,0)),
F381="STAR+PLUS",INDEX('ATLIS Percentages'!E:E,MATCH($G:$G&amp;" "&amp;$E:$E,'ATLIS Percentages'!$A:$A,0)),
F381="STAR",INDEX('ATLIS Percentages'!F:F,MATCH($G:$G&amp;" "&amp;$E:$E,'ATLIS Percentages'!$A:$A,0)))</f>
        <v>0</v>
      </c>
      <c r="I381" s="31">
        <f t="shared" si="22"/>
        <v>0</v>
      </c>
      <c r="J381" s="31">
        <f t="shared" si="23"/>
        <v>0</v>
      </c>
      <c r="K381" s="31">
        <f>INDEX('IGT Calculation_1stHalf'!J:J,MATCH($A:$A&amp;"-"&amp;$G:$G&amp;"-"&amp;$E:$E&amp;"-"&amp;$F:$F,'IGT Calculation_1stHalf'!A:A,0))</f>
        <v>0</v>
      </c>
      <c r="L381" s="31">
        <f>INDEX('IGT Calculation_1stHalf'!K:K,MATCH(A:A&amp;"-"&amp;G:G&amp;"-"&amp;E:E&amp;"-"&amp;F:F,'IGT Calculation_1stHalf'!A:A,0))</f>
        <v>0</v>
      </c>
      <c r="M381" s="31">
        <f>INDEX('IGT Calculation_2ndHalf'!N:N,MATCH($A:$A&amp;"-"&amp;$G:$G&amp;"-"&amp;$E:$E&amp;"-"&amp;$F:$F,'IGT Calculation_2ndHalf'!A:A,0))</f>
        <v>0</v>
      </c>
      <c r="N381" s="31">
        <f>INDEX('IGT Calculation_2ndHalf'!O:O,MATCH($A:$A&amp;"-"&amp;$G:$G&amp;"-"&amp;$E:$E&amp;"-"&amp;$F:$F,'IGT Calculation_2ndHalf'!A:A,0))</f>
        <v>0</v>
      </c>
      <c r="O381" s="31">
        <f t="shared" si="24"/>
        <v>0</v>
      </c>
      <c r="P381" s="31">
        <f t="shared" si="25"/>
        <v>0</v>
      </c>
    </row>
    <row r="382" spans="1:16" x14ac:dyDescent="0.25">
      <c r="A382" s="4" t="s">
        <v>30</v>
      </c>
      <c r="B382" t="s">
        <v>12</v>
      </c>
      <c r="C382" s="28">
        <v>0</v>
      </c>
      <c r="D382" t="s">
        <v>12</v>
      </c>
      <c r="E382" t="s">
        <v>5</v>
      </c>
      <c r="F382" t="s">
        <v>14</v>
      </c>
      <c r="G382" t="s">
        <v>133</v>
      </c>
      <c r="H382" s="30">
        <f>_xlfn.IFS(F382="STAR Kids",INDEX('ATLIS Percentages'!D:D,MATCH($G:$G&amp;" "&amp;$E:$E,'ATLIS Percentages'!$A:$A,0)),
F382="STAR+PLUS",INDEX('ATLIS Percentages'!E:E,MATCH($G:$G&amp;" "&amp;$E:$E,'ATLIS Percentages'!$A:$A,0)),
F382="STAR",INDEX('ATLIS Percentages'!F:F,MATCH($G:$G&amp;" "&amp;$E:$E,'ATLIS Percentages'!$A:$A,0)))</f>
        <v>0</v>
      </c>
      <c r="I382" s="31">
        <f t="shared" si="22"/>
        <v>0</v>
      </c>
      <c r="J382" s="31">
        <f t="shared" si="23"/>
        <v>0</v>
      </c>
      <c r="K382" s="31">
        <f>INDEX('IGT Calculation_1stHalf'!J:J,MATCH($A:$A&amp;"-"&amp;$G:$G&amp;"-"&amp;$E:$E&amp;"-"&amp;$F:$F,'IGT Calculation_1stHalf'!A:A,0))</f>
        <v>0</v>
      </c>
      <c r="L382" s="31">
        <f>INDEX('IGT Calculation_1stHalf'!K:K,MATCH(A:A&amp;"-"&amp;G:G&amp;"-"&amp;E:E&amp;"-"&amp;F:F,'IGT Calculation_1stHalf'!A:A,0))</f>
        <v>0</v>
      </c>
      <c r="M382" s="31">
        <f>INDEX('IGT Calculation_2ndHalf'!N:N,MATCH($A:$A&amp;"-"&amp;$G:$G&amp;"-"&amp;$E:$E&amp;"-"&amp;$F:$F,'IGT Calculation_2ndHalf'!A:A,0))</f>
        <v>0</v>
      </c>
      <c r="N382" s="31">
        <f>INDEX('IGT Calculation_2ndHalf'!O:O,MATCH($A:$A&amp;"-"&amp;$G:$G&amp;"-"&amp;$E:$E&amp;"-"&amp;$F:$F,'IGT Calculation_2ndHalf'!A:A,0))</f>
        <v>0</v>
      </c>
      <c r="O382" s="31">
        <f t="shared" si="24"/>
        <v>0</v>
      </c>
      <c r="P382" s="31">
        <f t="shared" si="25"/>
        <v>0</v>
      </c>
    </row>
    <row r="383" spans="1:16" x14ac:dyDescent="0.25">
      <c r="A383" s="4" t="s">
        <v>27</v>
      </c>
      <c r="B383" t="s">
        <v>28</v>
      </c>
      <c r="C383" s="28">
        <v>224197257.91730434</v>
      </c>
      <c r="D383" t="s">
        <v>28</v>
      </c>
      <c r="E383" t="s">
        <v>5</v>
      </c>
      <c r="F383" t="s">
        <v>14</v>
      </c>
      <c r="G383" t="s">
        <v>133</v>
      </c>
      <c r="H383" s="30">
        <f>_xlfn.IFS(F383="STAR Kids",INDEX('ATLIS Percentages'!D:D,MATCH($G:$G&amp;" "&amp;$E:$E,'ATLIS Percentages'!$A:$A,0)),
F383="STAR+PLUS",INDEX('ATLIS Percentages'!E:E,MATCH($G:$G&amp;" "&amp;$E:$E,'ATLIS Percentages'!$A:$A,0)),
F383="STAR",INDEX('ATLIS Percentages'!F:F,MATCH($G:$G&amp;" "&amp;$E:$E,'ATLIS Percentages'!$A:$A,0)))</f>
        <v>0</v>
      </c>
      <c r="I383" s="31">
        <f t="shared" si="22"/>
        <v>0</v>
      </c>
      <c r="J383" s="31">
        <f t="shared" si="23"/>
        <v>0</v>
      </c>
      <c r="K383" s="31">
        <f>INDEX('IGT Calculation_1stHalf'!J:J,MATCH($A:$A&amp;"-"&amp;$G:$G&amp;"-"&amp;$E:$E&amp;"-"&amp;$F:$F,'IGT Calculation_1stHalf'!A:A,0))</f>
        <v>0</v>
      </c>
      <c r="L383" s="31">
        <f>INDEX('IGT Calculation_1stHalf'!K:K,MATCH(A:A&amp;"-"&amp;G:G&amp;"-"&amp;E:E&amp;"-"&amp;F:F,'IGT Calculation_1stHalf'!A:A,0))</f>
        <v>0</v>
      </c>
      <c r="M383" s="31">
        <f>INDEX('IGT Calculation_2ndHalf'!N:N,MATCH($A:$A&amp;"-"&amp;$G:$G&amp;"-"&amp;$E:$E&amp;"-"&amp;$F:$F,'IGT Calculation_2ndHalf'!A:A,0))</f>
        <v>0</v>
      </c>
      <c r="N383" s="31">
        <f>INDEX('IGT Calculation_2ndHalf'!O:O,MATCH($A:$A&amp;"-"&amp;$G:$G&amp;"-"&amp;$E:$E&amp;"-"&amp;$F:$F,'IGT Calculation_2ndHalf'!A:A,0))</f>
        <v>0</v>
      </c>
      <c r="O383" s="31">
        <f t="shared" si="24"/>
        <v>0</v>
      </c>
      <c r="P383" s="31">
        <f t="shared" si="25"/>
        <v>0</v>
      </c>
    </row>
    <row r="384" spans="1:16" x14ac:dyDescent="0.25">
      <c r="A384" s="4" t="s">
        <v>96</v>
      </c>
      <c r="B384" t="s">
        <v>28</v>
      </c>
      <c r="C384" s="28">
        <v>926040396.34638894</v>
      </c>
      <c r="D384" t="s">
        <v>28</v>
      </c>
      <c r="E384" t="s">
        <v>151</v>
      </c>
      <c r="F384" t="s">
        <v>14</v>
      </c>
      <c r="G384" t="s">
        <v>133</v>
      </c>
      <c r="H384" s="30">
        <f>_xlfn.IFS(F384="STAR Kids",INDEX('ATLIS Percentages'!D:D,MATCH($G:$G&amp;" "&amp;$E:$E,'ATLIS Percentages'!$A:$A,0)),
F384="STAR+PLUS",INDEX('ATLIS Percentages'!E:E,MATCH($G:$G&amp;" "&amp;$E:$E,'ATLIS Percentages'!$A:$A,0)),
F384="STAR",INDEX('ATLIS Percentages'!F:F,MATCH($G:$G&amp;" "&amp;$E:$E,'ATLIS Percentages'!$A:$A,0)))</f>
        <v>2.7114431527233019E-2</v>
      </c>
      <c r="I384" s="31">
        <f t="shared" si="22"/>
        <v>25109058.920000002</v>
      </c>
      <c r="J384" s="31">
        <f t="shared" si="23"/>
        <v>10844401.68</v>
      </c>
      <c r="K384" s="31">
        <f>INDEX('IGT Calculation_1stHalf'!J:J,MATCH($A:$A&amp;"-"&amp;$G:$G&amp;"-"&amp;$E:$E&amp;"-"&amp;$F:$F,'IGT Calculation_1stHalf'!A:A,0))</f>
        <v>10064038.869999999</v>
      </c>
      <c r="L384" s="31">
        <f>INDEX('IGT Calculation_1stHalf'!K:K,MATCH(A:A&amp;"-"&amp;G:G&amp;"-"&amp;E:E&amp;"-"&amp;F:F,'IGT Calculation_1stHalf'!A:A,0))</f>
        <v>4346577.88</v>
      </c>
      <c r="M384" s="31">
        <f>INDEX('IGT Calculation_2ndHalf'!N:N,MATCH($A:$A&amp;"-"&amp;$G:$G&amp;"-"&amp;$E:$E&amp;"-"&amp;$F:$F,'IGT Calculation_2ndHalf'!A:A,0))</f>
        <v>9638155.6400000006</v>
      </c>
      <c r="N384" s="31">
        <f>INDEX('IGT Calculation_2ndHalf'!O:O,MATCH($A:$A&amp;"-"&amp;$G:$G&amp;"-"&amp;$E:$E&amp;"-"&amp;$F:$F,'IGT Calculation_2ndHalf'!A:A,0))</f>
        <v>4162642.32</v>
      </c>
      <c r="O384" s="31">
        <f t="shared" si="24"/>
        <v>5406864.4100000001</v>
      </c>
      <c r="P384" s="31">
        <f t="shared" si="25"/>
        <v>2335181.48</v>
      </c>
    </row>
    <row r="385" spans="1:16" x14ac:dyDescent="0.25">
      <c r="A385" s="4" t="s">
        <v>74</v>
      </c>
      <c r="B385" t="s">
        <v>8</v>
      </c>
      <c r="C385" s="28">
        <v>715903545.51880956</v>
      </c>
      <c r="D385" t="s">
        <v>8</v>
      </c>
      <c r="E385" t="s">
        <v>151</v>
      </c>
      <c r="F385" t="s">
        <v>14</v>
      </c>
      <c r="G385" t="s">
        <v>133</v>
      </c>
      <c r="H385" s="30">
        <f>_xlfn.IFS(F385="STAR Kids",INDEX('ATLIS Percentages'!D:D,MATCH($G:$G&amp;" "&amp;$E:$E,'ATLIS Percentages'!$A:$A,0)),
F385="STAR+PLUS",INDEX('ATLIS Percentages'!E:E,MATCH($G:$G&amp;" "&amp;$E:$E,'ATLIS Percentages'!$A:$A,0)),
F385="STAR",INDEX('ATLIS Percentages'!F:F,MATCH($G:$G&amp;" "&amp;$E:$E,'ATLIS Percentages'!$A:$A,0)))</f>
        <v>2.7114431527233019E-2</v>
      </c>
      <c r="I385" s="31">
        <f t="shared" si="22"/>
        <v>19411317.670000002</v>
      </c>
      <c r="J385" s="31">
        <f t="shared" si="23"/>
        <v>8383592.8099999996</v>
      </c>
      <c r="K385" s="31">
        <f>INDEX('IGT Calculation_1stHalf'!J:J,MATCH($A:$A&amp;"-"&amp;$G:$G&amp;"-"&amp;$E:$E&amp;"-"&amp;$F:$F,'IGT Calculation_1stHalf'!A:A,0))</f>
        <v>8055948.7300000004</v>
      </c>
      <c r="L385" s="31">
        <f>INDEX('IGT Calculation_1stHalf'!K:K,MATCH(A:A&amp;"-"&amp;G:G&amp;"-"&amp;E:E&amp;"-"&amp;F:F,'IGT Calculation_1stHalf'!A:A,0))</f>
        <v>3479299.81</v>
      </c>
      <c r="M385" s="31">
        <f>INDEX('IGT Calculation_2ndHalf'!N:N,MATCH($A:$A&amp;"-"&amp;$G:$G&amp;"-"&amp;$E:$E&amp;"-"&amp;$F:$F,'IGT Calculation_2ndHalf'!A:A,0))</f>
        <v>7008735.6200000001</v>
      </c>
      <c r="N385" s="31">
        <f>INDEX('IGT Calculation_2ndHalf'!O:O,MATCH($A:$A&amp;"-"&amp;$G:$G&amp;"-"&amp;$E:$E&amp;"-"&amp;$F:$F,'IGT Calculation_2ndHalf'!A:A,0))</f>
        <v>3027016.84</v>
      </c>
      <c r="O385" s="31">
        <f t="shared" si="24"/>
        <v>4346633.32</v>
      </c>
      <c r="P385" s="31">
        <f t="shared" si="25"/>
        <v>1877276.16</v>
      </c>
    </row>
    <row r="386" spans="1:16" x14ac:dyDescent="0.25">
      <c r="A386" s="4" t="s">
        <v>101</v>
      </c>
      <c r="B386" t="s">
        <v>21</v>
      </c>
      <c r="C386" s="28">
        <v>48567346.457855061</v>
      </c>
      <c r="D386" t="s">
        <v>21</v>
      </c>
      <c r="E386" t="s">
        <v>18</v>
      </c>
      <c r="F386" t="s">
        <v>10</v>
      </c>
      <c r="G386" t="s">
        <v>133</v>
      </c>
      <c r="H386" s="30">
        <f>_xlfn.IFS(F386="STAR Kids",INDEX('ATLIS Percentages'!D:D,MATCH($G:$G&amp;" "&amp;$E:$E,'ATLIS Percentages'!$A:$A,0)),
F386="STAR+PLUS",INDEX('ATLIS Percentages'!E:E,MATCH($G:$G&amp;" "&amp;$E:$E,'ATLIS Percentages'!$A:$A,0)),
F386="STAR",INDEX('ATLIS Percentages'!F:F,MATCH($G:$G&amp;" "&amp;$E:$E,'ATLIS Percentages'!$A:$A,0)))</f>
        <v>0</v>
      </c>
      <c r="I386" s="31">
        <f t="shared" si="22"/>
        <v>0</v>
      </c>
      <c r="J386" s="31">
        <f t="shared" si="23"/>
        <v>0</v>
      </c>
      <c r="K386" s="31">
        <f>INDEX('IGT Calculation_1stHalf'!J:J,MATCH($A:$A&amp;"-"&amp;$G:$G&amp;"-"&amp;$E:$E&amp;"-"&amp;$F:$F,'IGT Calculation_1stHalf'!A:A,0))</f>
        <v>0</v>
      </c>
      <c r="L386" s="31">
        <f>INDEX('IGT Calculation_1stHalf'!K:K,MATCH(A:A&amp;"-"&amp;G:G&amp;"-"&amp;E:E&amp;"-"&amp;F:F,'IGT Calculation_1stHalf'!A:A,0))</f>
        <v>0</v>
      </c>
      <c r="M386" s="31">
        <f>INDEX('IGT Calculation_2ndHalf'!N:N,MATCH($A:$A&amp;"-"&amp;$G:$G&amp;"-"&amp;$E:$E&amp;"-"&amp;$F:$F,'IGT Calculation_2ndHalf'!A:A,0))</f>
        <v>0</v>
      </c>
      <c r="N386" s="31">
        <f>INDEX('IGT Calculation_2ndHalf'!O:O,MATCH($A:$A&amp;"-"&amp;$G:$G&amp;"-"&amp;$E:$E&amp;"-"&amp;$F:$F,'IGT Calculation_2ndHalf'!A:A,0))</f>
        <v>0</v>
      </c>
      <c r="O386" s="31">
        <f t="shared" si="24"/>
        <v>0</v>
      </c>
      <c r="P386" s="31">
        <f t="shared" si="25"/>
        <v>0</v>
      </c>
    </row>
    <row r="387" spans="1:16" x14ac:dyDescent="0.25">
      <c r="A387" s="4" t="s">
        <v>17</v>
      </c>
      <c r="B387" t="s">
        <v>8</v>
      </c>
      <c r="C387" s="28">
        <v>361295485.18245178</v>
      </c>
      <c r="D387" t="s">
        <v>8</v>
      </c>
      <c r="E387" t="s">
        <v>18</v>
      </c>
      <c r="F387" t="s">
        <v>10</v>
      </c>
      <c r="G387" t="s">
        <v>133</v>
      </c>
      <c r="H387" s="30">
        <f>_xlfn.IFS(F387="STAR Kids",INDEX('ATLIS Percentages'!D:D,MATCH($G:$G&amp;" "&amp;$E:$E,'ATLIS Percentages'!$A:$A,0)),
F387="STAR+PLUS",INDEX('ATLIS Percentages'!E:E,MATCH($G:$G&amp;" "&amp;$E:$E,'ATLIS Percentages'!$A:$A,0)),
F387="STAR",INDEX('ATLIS Percentages'!F:F,MATCH($G:$G&amp;" "&amp;$E:$E,'ATLIS Percentages'!$A:$A,0)))</f>
        <v>0</v>
      </c>
      <c r="I387" s="31">
        <f t="shared" si="22"/>
        <v>0</v>
      </c>
      <c r="J387" s="31">
        <f t="shared" si="23"/>
        <v>0</v>
      </c>
      <c r="K387" s="31">
        <f>INDEX('IGT Calculation_1stHalf'!J:J,MATCH($A:$A&amp;"-"&amp;$G:$G&amp;"-"&amp;$E:$E&amp;"-"&amp;$F:$F,'IGT Calculation_1stHalf'!A:A,0))</f>
        <v>0</v>
      </c>
      <c r="L387" s="31">
        <f>INDEX('IGT Calculation_1stHalf'!K:K,MATCH(A:A&amp;"-"&amp;G:G&amp;"-"&amp;E:E&amp;"-"&amp;F:F,'IGT Calculation_1stHalf'!A:A,0))</f>
        <v>0</v>
      </c>
      <c r="M387" s="31">
        <f>INDEX('IGT Calculation_2ndHalf'!N:N,MATCH($A:$A&amp;"-"&amp;$G:$G&amp;"-"&amp;$E:$E&amp;"-"&amp;$F:$F,'IGT Calculation_2ndHalf'!A:A,0))</f>
        <v>0</v>
      </c>
      <c r="N387" s="31">
        <f>INDEX('IGT Calculation_2ndHalf'!O:O,MATCH($A:$A&amp;"-"&amp;$G:$G&amp;"-"&amp;$E:$E&amp;"-"&amp;$F:$F,'IGT Calculation_2ndHalf'!A:A,0))</f>
        <v>0</v>
      </c>
      <c r="O387" s="31">
        <f t="shared" si="24"/>
        <v>0</v>
      </c>
      <c r="P387" s="31">
        <f t="shared" si="25"/>
        <v>0</v>
      </c>
    </row>
    <row r="388" spans="1:16" x14ac:dyDescent="0.25">
      <c r="A388" s="4" t="s">
        <v>36</v>
      </c>
      <c r="B388" t="s">
        <v>37</v>
      </c>
      <c r="C388" s="28">
        <v>185985480.75360379</v>
      </c>
      <c r="D388" t="s">
        <v>37</v>
      </c>
      <c r="E388" t="s">
        <v>18</v>
      </c>
      <c r="F388" t="s">
        <v>10</v>
      </c>
      <c r="G388" t="s">
        <v>133</v>
      </c>
      <c r="H388" s="30">
        <f>_xlfn.IFS(F388="STAR Kids",INDEX('ATLIS Percentages'!D:D,MATCH($G:$G&amp;" "&amp;$E:$E,'ATLIS Percentages'!$A:$A,0)),
F388="STAR+PLUS",INDEX('ATLIS Percentages'!E:E,MATCH($G:$G&amp;" "&amp;$E:$E,'ATLIS Percentages'!$A:$A,0)),
F388="STAR",INDEX('ATLIS Percentages'!F:F,MATCH($G:$G&amp;" "&amp;$E:$E,'ATLIS Percentages'!$A:$A,0)))</f>
        <v>0</v>
      </c>
      <c r="I388" s="31">
        <f t="shared" si="22"/>
        <v>0</v>
      </c>
      <c r="J388" s="31">
        <f t="shared" si="23"/>
        <v>0</v>
      </c>
      <c r="K388" s="31">
        <f>INDEX('IGT Calculation_1stHalf'!J:J,MATCH($A:$A&amp;"-"&amp;$G:$G&amp;"-"&amp;$E:$E&amp;"-"&amp;$F:$F,'IGT Calculation_1stHalf'!A:A,0))</f>
        <v>0</v>
      </c>
      <c r="L388" s="31">
        <f>INDEX('IGT Calculation_1stHalf'!K:K,MATCH(A:A&amp;"-"&amp;G:G&amp;"-"&amp;E:E&amp;"-"&amp;F:F,'IGT Calculation_1stHalf'!A:A,0))</f>
        <v>0</v>
      </c>
      <c r="M388" s="31">
        <f>INDEX('IGT Calculation_2ndHalf'!N:N,MATCH($A:$A&amp;"-"&amp;$G:$G&amp;"-"&amp;$E:$E&amp;"-"&amp;$F:$F,'IGT Calculation_2ndHalf'!A:A,0))</f>
        <v>0</v>
      </c>
      <c r="N388" s="31">
        <f>INDEX('IGT Calculation_2ndHalf'!O:O,MATCH($A:$A&amp;"-"&amp;$G:$G&amp;"-"&amp;$E:$E&amp;"-"&amp;$F:$F,'IGT Calculation_2ndHalf'!A:A,0))</f>
        <v>0</v>
      </c>
      <c r="O388" s="31">
        <f t="shared" si="24"/>
        <v>0</v>
      </c>
      <c r="P388" s="31">
        <f t="shared" si="25"/>
        <v>0</v>
      </c>
    </row>
    <row r="389" spans="1:16" x14ac:dyDescent="0.25">
      <c r="A389" s="4" t="s">
        <v>34</v>
      </c>
      <c r="B389" t="s">
        <v>8</v>
      </c>
      <c r="C389" s="28">
        <v>371011884.67179734</v>
      </c>
      <c r="D389" t="s">
        <v>8</v>
      </c>
      <c r="E389" t="s">
        <v>18</v>
      </c>
      <c r="F389" t="s">
        <v>14</v>
      </c>
      <c r="G389" t="s">
        <v>133</v>
      </c>
      <c r="H389" s="30">
        <f>_xlfn.IFS(F389="STAR Kids",INDEX('ATLIS Percentages'!D:D,MATCH($G:$G&amp;" "&amp;$E:$E,'ATLIS Percentages'!$A:$A,0)),
F389="STAR+PLUS",INDEX('ATLIS Percentages'!E:E,MATCH($G:$G&amp;" "&amp;$E:$E,'ATLIS Percentages'!$A:$A,0)),
F389="STAR",INDEX('ATLIS Percentages'!F:F,MATCH($G:$G&amp;" "&amp;$E:$E,'ATLIS Percentages'!$A:$A,0)))</f>
        <v>0</v>
      </c>
      <c r="I389" s="31">
        <f t="shared" ref="I389:I443" si="26">ROUND(C389*H389,2)</f>
        <v>0</v>
      </c>
      <c r="J389" s="31">
        <f t="shared" ref="J389:J443" si="27">ROUND(I389*$J$1*1.08,2)</f>
        <v>0</v>
      </c>
      <c r="K389" s="31">
        <f>INDEX('IGT Calculation_1stHalf'!J:J,MATCH($A:$A&amp;"-"&amp;$G:$G&amp;"-"&amp;$E:$E&amp;"-"&amp;$F:$F,'IGT Calculation_1stHalf'!A:A,0))</f>
        <v>0</v>
      </c>
      <c r="L389" s="31">
        <f>INDEX('IGT Calculation_1stHalf'!K:K,MATCH(A:A&amp;"-"&amp;G:G&amp;"-"&amp;E:E&amp;"-"&amp;F:F,'IGT Calculation_1stHalf'!A:A,0))</f>
        <v>0</v>
      </c>
      <c r="M389" s="31">
        <f>INDEX('IGT Calculation_2ndHalf'!N:N,MATCH($A:$A&amp;"-"&amp;$G:$G&amp;"-"&amp;$E:$E&amp;"-"&amp;$F:$F,'IGT Calculation_2ndHalf'!A:A,0))</f>
        <v>0</v>
      </c>
      <c r="N389" s="31">
        <f>INDEX('IGT Calculation_2ndHalf'!O:O,MATCH($A:$A&amp;"-"&amp;$G:$G&amp;"-"&amp;$E:$E&amp;"-"&amp;$F:$F,'IGT Calculation_2ndHalf'!A:A,0))</f>
        <v>0</v>
      </c>
      <c r="O389" s="31">
        <f t="shared" ref="O389:O443" si="28">ROUND(I389-K389-M389,2)</f>
        <v>0</v>
      </c>
      <c r="P389" s="31">
        <f t="shared" ref="P389:P443" si="29">ROUND(O389*$J$1*1.08,2)</f>
        <v>0</v>
      </c>
    </row>
    <row r="390" spans="1:16" x14ac:dyDescent="0.25">
      <c r="A390" s="4" t="s">
        <v>83</v>
      </c>
      <c r="B390" t="s">
        <v>12</v>
      </c>
      <c r="C390" s="28">
        <v>403842571.60745275</v>
      </c>
      <c r="D390" t="s">
        <v>12</v>
      </c>
      <c r="E390" t="s">
        <v>18</v>
      </c>
      <c r="F390" t="s">
        <v>14</v>
      </c>
      <c r="G390" t="s">
        <v>133</v>
      </c>
      <c r="H390" s="30">
        <f>_xlfn.IFS(F390="STAR Kids",INDEX('ATLIS Percentages'!D:D,MATCH($G:$G&amp;" "&amp;$E:$E,'ATLIS Percentages'!$A:$A,0)),
F390="STAR+PLUS",INDEX('ATLIS Percentages'!E:E,MATCH($G:$G&amp;" "&amp;$E:$E,'ATLIS Percentages'!$A:$A,0)),
F390="STAR",INDEX('ATLIS Percentages'!F:F,MATCH($G:$G&amp;" "&amp;$E:$E,'ATLIS Percentages'!$A:$A,0)))</f>
        <v>0</v>
      </c>
      <c r="I390" s="31">
        <f t="shared" si="26"/>
        <v>0</v>
      </c>
      <c r="J390" s="31">
        <f t="shared" si="27"/>
        <v>0</v>
      </c>
      <c r="K390" s="31">
        <f>INDEX('IGT Calculation_1stHalf'!J:J,MATCH($A:$A&amp;"-"&amp;$G:$G&amp;"-"&amp;$E:$E&amp;"-"&amp;$F:$F,'IGT Calculation_1stHalf'!A:A,0))</f>
        <v>0</v>
      </c>
      <c r="L390" s="31">
        <f>INDEX('IGT Calculation_1stHalf'!K:K,MATCH(A:A&amp;"-"&amp;G:G&amp;"-"&amp;E:E&amp;"-"&amp;F:F,'IGT Calculation_1stHalf'!A:A,0))</f>
        <v>0</v>
      </c>
      <c r="M390" s="31">
        <f>INDEX('IGT Calculation_2ndHalf'!N:N,MATCH($A:$A&amp;"-"&amp;$G:$G&amp;"-"&amp;$E:$E&amp;"-"&amp;$F:$F,'IGT Calculation_2ndHalf'!A:A,0))</f>
        <v>0</v>
      </c>
      <c r="N390" s="31">
        <f>INDEX('IGT Calculation_2ndHalf'!O:O,MATCH($A:$A&amp;"-"&amp;$G:$G&amp;"-"&amp;$E:$E&amp;"-"&amp;$F:$F,'IGT Calculation_2ndHalf'!A:A,0))</f>
        <v>0</v>
      </c>
      <c r="O390" s="31">
        <f t="shared" si="28"/>
        <v>0</v>
      </c>
      <c r="P390" s="31">
        <f t="shared" si="29"/>
        <v>0</v>
      </c>
    </row>
    <row r="391" spans="1:16" x14ac:dyDescent="0.25">
      <c r="A391" s="4" t="s">
        <v>98</v>
      </c>
      <c r="B391" t="s">
        <v>12</v>
      </c>
      <c r="C391" s="28">
        <v>176404948.07779193</v>
      </c>
      <c r="D391" t="s">
        <v>12</v>
      </c>
      <c r="E391" t="s">
        <v>66</v>
      </c>
      <c r="F391" t="s">
        <v>10</v>
      </c>
      <c r="G391" t="s">
        <v>133</v>
      </c>
      <c r="H391" s="30">
        <f>_xlfn.IFS(F391="STAR Kids",INDEX('ATLIS Percentages'!D:D,MATCH($G:$G&amp;" "&amp;$E:$E,'ATLIS Percentages'!$A:$A,0)),
F391="STAR+PLUS",INDEX('ATLIS Percentages'!E:E,MATCH($G:$G&amp;" "&amp;$E:$E,'ATLIS Percentages'!$A:$A,0)),
F391="STAR",INDEX('ATLIS Percentages'!F:F,MATCH($G:$G&amp;" "&amp;$E:$E,'ATLIS Percentages'!$A:$A,0)))</f>
        <v>0</v>
      </c>
      <c r="I391" s="31">
        <f t="shared" si="26"/>
        <v>0</v>
      </c>
      <c r="J391" s="31">
        <f t="shared" si="27"/>
        <v>0</v>
      </c>
      <c r="K391" s="31">
        <f>INDEX('IGT Calculation_1stHalf'!J:J,MATCH($A:$A&amp;"-"&amp;$G:$G&amp;"-"&amp;$E:$E&amp;"-"&amp;$F:$F,'IGT Calculation_1stHalf'!A:A,0))</f>
        <v>0</v>
      </c>
      <c r="L391" s="31">
        <f>INDEX('IGT Calculation_1stHalf'!K:K,MATCH(A:A&amp;"-"&amp;G:G&amp;"-"&amp;E:E&amp;"-"&amp;F:F,'IGT Calculation_1stHalf'!A:A,0))</f>
        <v>0</v>
      </c>
      <c r="M391" s="31">
        <f>INDEX('IGT Calculation_2ndHalf'!N:N,MATCH($A:$A&amp;"-"&amp;$G:$G&amp;"-"&amp;$E:$E&amp;"-"&amp;$F:$F,'IGT Calculation_2ndHalf'!A:A,0))</f>
        <v>0</v>
      </c>
      <c r="N391" s="31">
        <f>INDEX('IGT Calculation_2ndHalf'!O:O,MATCH($A:$A&amp;"-"&amp;$G:$G&amp;"-"&amp;$E:$E&amp;"-"&amp;$F:$F,'IGT Calculation_2ndHalf'!A:A,0))</f>
        <v>0</v>
      </c>
      <c r="O391" s="31">
        <f t="shared" si="28"/>
        <v>0</v>
      </c>
      <c r="P391" s="31">
        <f t="shared" si="29"/>
        <v>0</v>
      </c>
    </row>
    <row r="392" spans="1:16" x14ac:dyDescent="0.25">
      <c r="A392" s="4" t="s">
        <v>79</v>
      </c>
      <c r="B392" t="s">
        <v>8</v>
      </c>
      <c r="C392" s="28">
        <v>690976372.0921731</v>
      </c>
      <c r="D392" t="s">
        <v>8</v>
      </c>
      <c r="E392" t="s">
        <v>66</v>
      </c>
      <c r="F392" t="s">
        <v>10</v>
      </c>
      <c r="G392" t="s">
        <v>133</v>
      </c>
      <c r="H392" s="30">
        <f>_xlfn.IFS(F392="STAR Kids",INDEX('ATLIS Percentages'!D:D,MATCH($G:$G&amp;" "&amp;$E:$E,'ATLIS Percentages'!$A:$A,0)),
F392="STAR+PLUS",INDEX('ATLIS Percentages'!E:E,MATCH($G:$G&amp;" "&amp;$E:$E,'ATLIS Percentages'!$A:$A,0)),
F392="STAR",INDEX('ATLIS Percentages'!F:F,MATCH($G:$G&amp;" "&amp;$E:$E,'ATLIS Percentages'!$A:$A,0)))</f>
        <v>0</v>
      </c>
      <c r="I392" s="31">
        <f t="shared" si="26"/>
        <v>0</v>
      </c>
      <c r="J392" s="31">
        <f t="shared" si="27"/>
        <v>0</v>
      </c>
      <c r="K392" s="31">
        <f>INDEX('IGT Calculation_1stHalf'!J:J,MATCH($A:$A&amp;"-"&amp;$G:$G&amp;"-"&amp;$E:$E&amp;"-"&amp;$F:$F,'IGT Calculation_1stHalf'!A:A,0))</f>
        <v>0</v>
      </c>
      <c r="L392" s="31">
        <f>INDEX('IGT Calculation_1stHalf'!K:K,MATCH(A:A&amp;"-"&amp;G:G&amp;"-"&amp;E:E&amp;"-"&amp;F:F,'IGT Calculation_1stHalf'!A:A,0))</f>
        <v>0</v>
      </c>
      <c r="M392" s="31">
        <f>INDEX('IGT Calculation_2ndHalf'!N:N,MATCH($A:$A&amp;"-"&amp;$G:$G&amp;"-"&amp;$E:$E&amp;"-"&amp;$F:$F,'IGT Calculation_2ndHalf'!A:A,0))</f>
        <v>0</v>
      </c>
      <c r="N392" s="31">
        <f>INDEX('IGT Calculation_2ndHalf'!O:O,MATCH($A:$A&amp;"-"&amp;$G:$G&amp;"-"&amp;$E:$E&amp;"-"&amp;$F:$F,'IGT Calculation_2ndHalf'!A:A,0))</f>
        <v>0</v>
      </c>
      <c r="O392" s="31">
        <f t="shared" si="28"/>
        <v>0</v>
      </c>
      <c r="P392" s="31">
        <f t="shared" si="29"/>
        <v>0</v>
      </c>
    </row>
    <row r="393" spans="1:16" x14ac:dyDescent="0.25">
      <c r="A393" s="4" t="s">
        <v>65</v>
      </c>
      <c r="B393" t="s">
        <v>28</v>
      </c>
      <c r="C393" s="28">
        <v>153961982.08300206</v>
      </c>
      <c r="D393" t="s">
        <v>28</v>
      </c>
      <c r="E393" t="s">
        <v>66</v>
      </c>
      <c r="F393" t="s">
        <v>10</v>
      </c>
      <c r="G393" t="s">
        <v>133</v>
      </c>
      <c r="H393" s="30">
        <f>_xlfn.IFS(F393="STAR Kids",INDEX('ATLIS Percentages'!D:D,MATCH($G:$G&amp;" "&amp;$E:$E,'ATLIS Percentages'!$A:$A,0)),
F393="STAR+PLUS",INDEX('ATLIS Percentages'!E:E,MATCH($G:$G&amp;" "&amp;$E:$E,'ATLIS Percentages'!$A:$A,0)),
F393="STAR",INDEX('ATLIS Percentages'!F:F,MATCH($G:$G&amp;" "&amp;$E:$E,'ATLIS Percentages'!$A:$A,0)))</f>
        <v>0</v>
      </c>
      <c r="I393" s="31">
        <f t="shared" si="26"/>
        <v>0</v>
      </c>
      <c r="J393" s="31">
        <f t="shared" si="27"/>
        <v>0</v>
      </c>
      <c r="K393" s="31">
        <f>INDEX('IGT Calculation_1stHalf'!J:J,MATCH($A:$A&amp;"-"&amp;$G:$G&amp;"-"&amp;$E:$E&amp;"-"&amp;$F:$F,'IGT Calculation_1stHalf'!A:A,0))</f>
        <v>0</v>
      </c>
      <c r="L393" s="31">
        <f>INDEX('IGT Calculation_1stHalf'!K:K,MATCH(A:A&amp;"-"&amp;G:G&amp;"-"&amp;E:E&amp;"-"&amp;F:F,'IGT Calculation_1stHalf'!A:A,0))</f>
        <v>0</v>
      </c>
      <c r="M393" s="31">
        <f>INDEX('IGT Calculation_2ndHalf'!N:N,MATCH($A:$A&amp;"-"&amp;$G:$G&amp;"-"&amp;$E:$E&amp;"-"&amp;$F:$F,'IGT Calculation_2ndHalf'!A:A,0))</f>
        <v>0</v>
      </c>
      <c r="N393" s="31">
        <f>INDEX('IGT Calculation_2ndHalf'!O:O,MATCH($A:$A&amp;"-"&amp;$G:$G&amp;"-"&amp;$E:$E&amp;"-"&amp;$F:$F,'IGT Calculation_2ndHalf'!A:A,0))</f>
        <v>0</v>
      </c>
      <c r="O393" s="31">
        <f t="shared" si="28"/>
        <v>0</v>
      </c>
      <c r="P393" s="31">
        <f t="shared" si="29"/>
        <v>0</v>
      </c>
    </row>
    <row r="394" spans="1:16" x14ac:dyDescent="0.25">
      <c r="A394" s="4" t="s">
        <v>81</v>
      </c>
      <c r="B394" t="s">
        <v>33</v>
      </c>
      <c r="C394" s="28">
        <v>538966681.43523753</v>
      </c>
      <c r="D394" t="s">
        <v>33</v>
      </c>
      <c r="E394" t="s">
        <v>66</v>
      </c>
      <c r="F394" t="s">
        <v>10</v>
      </c>
      <c r="G394" t="s">
        <v>133</v>
      </c>
      <c r="H394" s="30">
        <f>_xlfn.IFS(F394="STAR Kids",INDEX('ATLIS Percentages'!D:D,MATCH($G:$G&amp;" "&amp;$E:$E,'ATLIS Percentages'!$A:$A,0)),
F394="STAR+PLUS",INDEX('ATLIS Percentages'!E:E,MATCH($G:$G&amp;" "&amp;$E:$E,'ATLIS Percentages'!$A:$A,0)),
F394="STAR",INDEX('ATLIS Percentages'!F:F,MATCH($G:$G&amp;" "&amp;$E:$E,'ATLIS Percentages'!$A:$A,0)))</f>
        <v>0</v>
      </c>
      <c r="I394" s="31">
        <f t="shared" si="26"/>
        <v>0</v>
      </c>
      <c r="J394" s="31">
        <f t="shared" si="27"/>
        <v>0</v>
      </c>
      <c r="K394" s="31">
        <f>INDEX('IGT Calculation_1stHalf'!J:J,MATCH($A:$A&amp;"-"&amp;$G:$G&amp;"-"&amp;$E:$E&amp;"-"&amp;$F:$F,'IGT Calculation_1stHalf'!A:A,0))</f>
        <v>0</v>
      </c>
      <c r="L394" s="31">
        <f>INDEX('IGT Calculation_1stHalf'!K:K,MATCH(A:A&amp;"-"&amp;G:G&amp;"-"&amp;E:E&amp;"-"&amp;F:F,'IGT Calculation_1stHalf'!A:A,0))</f>
        <v>0</v>
      </c>
      <c r="M394" s="31">
        <f>INDEX('IGT Calculation_2ndHalf'!N:N,MATCH($A:$A&amp;"-"&amp;$G:$G&amp;"-"&amp;$E:$E&amp;"-"&amp;$F:$F,'IGT Calculation_2ndHalf'!A:A,0))</f>
        <v>0</v>
      </c>
      <c r="N394" s="31">
        <f>INDEX('IGT Calculation_2ndHalf'!O:O,MATCH($A:$A&amp;"-"&amp;$G:$G&amp;"-"&amp;$E:$E&amp;"-"&amp;$F:$F,'IGT Calculation_2ndHalf'!A:A,0))</f>
        <v>0</v>
      </c>
      <c r="O394" s="31">
        <f t="shared" si="28"/>
        <v>0</v>
      </c>
      <c r="P394" s="31">
        <f t="shared" si="29"/>
        <v>0</v>
      </c>
    </row>
    <row r="395" spans="1:16" x14ac:dyDescent="0.25">
      <c r="A395" s="4" t="s">
        <v>77</v>
      </c>
      <c r="B395" t="s">
        <v>8</v>
      </c>
      <c r="C395" s="28">
        <v>1081867454.1466684</v>
      </c>
      <c r="D395" t="s">
        <v>8</v>
      </c>
      <c r="E395" t="s">
        <v>66</v>
      </c>
      <c r="F395" t="s">
        <v>14</v>
      </c>
      <c r="G395" t="s">
        <v>133</v>
      </c>
      <c r="H395" s="30">
        <f>_xlfn.IFS(F395="STAR Kids",INDEX('ATLIS Percentages'!D:D,MATCH($G:$G&amp;" "&amp;$E:$E,'ATLIS Percentages'!$A:$A,0)),
F395="STAR+PLUS",INDEX('ATLIS Percentages'!E:E,MATCH($G:$G&amp;" "&amp;$E:$E,'ATLIS Percentages'!$A:$A,0)),
F395="STAR",INDEX('ATLIS Percentages'!F:F,MATCH($G:$G&amp;" "&amp;$E:$E,'ATLIS Percentages'!$A:$A,0)))</f>
        <v>0</v>
      </c>
      <c r="I395" s="31">
        <f t="shared" si="26"/>
        <v>0</v>
      </c>
      <c r="J395" s="31">
        <f t="shared" si="27"/>
        <v>0</v>
      </c>
      <c r="K395" s="31">
        <f>INDEX('IGT Calculation_1stHalf'!J:J,MATCH($A:$A&amp;"-"&amp;$G:$G&amp;"-"&amp;$E:$E&amp;"-"&amp;$F:$F,'IGT Calculation_1stHalf'!A:A,0))</f>
        <v>0</v>
      </c>
      <c r="L395" s="31">
        <f>INDEX('IGT Calculation_1stHalf'!K:K,MATCH(A:A&amp;"-"&amp;G:G&amp;"-"&amp;E:E&amp;"-"&amp;F:F,'IGT Calculation_1stHalf'!A:A,0))</f>
        <v>0</v>
      </c>
      <c r="M395" s="31">
        <f>INDEX('IGT Calculation_2ndHalf'!N:N,MATCH($A:$A&amp;"-"&amp;$G:$G&amp;"-"&amp;$E:$E&amp;"-"&amp;$F:$F,'IGT Calculation_2ndHalf'!A:A,0))</f>
        <v>0</v>
      </c>
      <c r="N395" s="31">
        <f>INDEX('IGT Calculation_2ndHalf'!O:O,MATCH($A:$A&amp;"-"&amp;$G:$G&amp;"-"&amp;$E:$E&amp;"-"&amp;$F:$F,'IGT Calculation_2ndHalf'!A:A,0))</f>
        <v>0</v>
      </c>
      <c r="O395" s="31">
        <f t="shared" si="28"/>
        <v>0</v>
      </c>
      <c r="P395" s="31">
        <f t="shared" si="29"/>
        <v>0</v>
      </c>
    </row>
    <row r="396" spans="1:16" x14ac:dyDescent="0.25">
      <c r="A396" s="4" t="s">
        <v>84</v>
      </c>
      <c r="B396" t="s">
        <v>28</v>
      </c>
      <c r="C396" s="28">
        <v>774394165.66626894</v>
      </c>
      <c r="D396" t="s">
        <v>28</v>
      </c>
      <c r="E396" t="s">
        <v>66</v>
      </c>
      <c r="F396" t="s">
        <v>14</v>
      </c>
      <c r="G396" t="s">
        <v>133</v>
      </c>
      <c r="H396" s="30">
        <f>_xlfn.IFS(F396="STAR Kids",INDEX('ATLIS Percentages'!D:D,MATCH($G:$G&amp;" "&amp;$E:$E,'ATLIS Percentages'!$A:$A,0)),
F396="STAR+PLUS",INDEX('ATLIS Percentages'!E:E,MATCH($G:$G&amp;" "&amp;$E:$E,'ATLIS Percentages'!$A:$A,0)),
F396="STAR",INDEX('ATLIS Percentages'!F:F,MATCH($G:$G&amp;" "&amp;$E:$E,'ATLIS Percentages'!$A:$A,0)))</f>
        <v>0</v>
      </c>
      <c r="I396" s="31">
        <f t="shared" si="26"/>
        <v>0</v>
      </c>
      <c r="J396" s="31">
        <f t="shared" si="27"/>
        <v>0</v>
      </c>
      <c r="K396" s="31">
        <f>INDEX('IGT Calculation_1stHalf'!J:J,MATCH($A:$A&amp;"-"&amp;$G:$G&amp;"-"&amp;$E:$E&amp;"-"&amp;$F:$F,'IGT Calculation_1stHalf'!A:A,0))</f>
        <v>0</v>
      </c>
      <c r="L396" s="31">
        <f>INDEX('IGT Calculation_1stHalf'!K:K,MATCH(A:A&amp;"-"&amp;G:G&amp;"-"&amp;E:E&amp;"-"&amp;F:F,'IGT Calculation_1stHalf'!A:A,0))</f>
        <v>0</v>
      </c>
      <c r="M396" s="31">
        <f>INDEX('IGT Calculation_2ndHalf'!N:N,MATCH($A:$A&amp;"-"&amp;$G:$G&amp;"-"&amp;$E:$E&amp;"-"&amp;$F:$F,'IGT Calculation_2ndHalf'!A:A,0))</f>
        <v>0</v>
      </c>
      <c r="N396" s="31">
        <f>INDEX('IGT Calculation_2ndHalf'!O:O,MATCH($A:$A&amp;"-"&amp;$G:$G&amp;"-"&amp;$E:$E&amp;"-"&amp;$F:$F,'IGT Calculation_2ndHalf'!A:A,0))</f>
        <v>0</v>
      </c>
      <c r="O396" s="31">
        <f t="shared" si="28"/>
        <v>0</v>
      </c>
      <c r="P396" s="31">
        <f t="shared" si="29"/>
        <v>0</v>
      </c>
    </row>
    <row r="397" spans="1:16" x14ac:dyDescent="0.25">
      <c r="A397" s="4" t="s">
        <v>112</v>
      </c>
      <c r="B397" t="s">
        <v>23</v>
      </c>
      <c r="C397" s="28">
        <v>117434437.94070409</v>
      </c>
      <c r="D397" t="s">
        <v>23</v>
      </c>
      <c r="E397" t="s">
        <v>39</v>
      </c>
      <c r="F397" t="s">
        <v>6</v>
      </c>
      <c r="G397" t="s">
        <v>133</v>
      </c>
      <c r="H397" s="30">
        <f>_xlfn.IFS(F397="STAR Kids",INDEX('ATLIS Percentages'!D:D,MATCH($G:$G&amp;" "&amp;$E:$E,'ATLIS Percentages'!$A:$A,0)),
F397="STAR+PLUS",INDEX('ATLIS Percentages'!E:E,MATCH($G:$G&amp;" "&amp;$E:$E,'ATLIS Percentages'!$A:$A,0)),
F397="STAR",INDEX('ATLIS Percentages'!F:F,MATCH($G:$G&amp;" "&amp;$E:$E,'ATLIS Percentages'!$A:$A,0)))</f>
        <v>0</v>
      </c>
      <c r="I397" s="31">
        <f t="shared" si="26"/>
        <v>0</v>
      </c>
      <c r="J397" s="31">
        <f t="shared" si="27"/>
        <v>0</v>
      </c>
      <c r="K397" s="31">
        <f>INDEX('IGT Calculation_1stHalf'!J:J,MATCH($A:$A&amp;"-"&amp;$G:$G&amp;"-"&amp;$E:$E&amp;"-"&amp;$F:$F,'IGT Calculation_1stHalf'!A:A,0))</f>
        <v>0</v>
      </c>
      <c r="L397" s="31">
        <f>INDEX('IGT Calculation_1stHalf'!K:K,MATCH(A:A&amp;"-"&amp;G:G&amp;"-"&amp;E:E&amp;"-"&amp;F:F,'IGT Calculation_1stHalf'!A:A,0))</f>
        <v>0</v>
      </c>
      <c r="M397" s="31">
        <f>INDEX('IGT Calculation_2ndHalf'!N:N,MATCH($A:$A&amp;"-"&amp;$G:$G&amp;"-"&amp;$E:$E&amp;"-"&amp;$F:$F,'IGT Calculation_2ndHalf'!A:A,0))</f>
        <v>0</v>
      </c>
      <c r="N397" s="31">
        <f>INDEX('IGT Calculation_2ndHalf'!O:O,MATCH($A:$A&amp;"-"&amp;$G:$G&amp;"-"&amp;$E:$E&amp;"-"&amp;$F:$F,'IGT Calculation_2ndHalf'!A:A,0))</f>
        <v>0</v>
      </c>
      <c r="O397" s="31">
        <f t="shared" si="28"/>
        <v>0</v>
      </c>
      <c r="P397" s="31">
        <f t="shared" si="29"/>
        <v>0</v>
      </c>
    </row>
    <row r="398" spans="1:16" x14ac:dyDescent="0.25">
      <c r="A398" s="4" t="s">
        <v>108</v>
      </c>
      <c r="B398" t="s">
        <v>21</v>
      </c>
      <c r="C398" s="28">
        <v>335112454.16479689</v>
      </c>
      <c r="D398" t="s">
        <v>21</v>
      </c>
      <c r="E398" t="s">
        <v>20</v>
      </c>
      <c r="F398" t="s">
        <v>6</v>
      </c>
      <c r="G398" t="s">
        <v>133</v>
      </c>
      <c r="H398" s="30">
        <f>_xlfn.IFS(F398="STAR Kids",INDEX('ATLIS Percentages'!D:D,MATCH($G:$G&amp;" "&amp;$E:$E,'ATLIS Percentages'!$A:$A,0)),
F398="STAR+PLUS",INDEX('ATLIS Percentages'!E:E,MATCH($G:$G&amp;" "&amp;$E:$E,'ATLIS Percentages'!$A:$A,0)),
F398="STAR",INDEX('ATLIS Percentages'!F:F,MATCH($G:$G&amp;" "&amp;$E:$E,'ATLIS Percentages'!$A:$A,0)))</f>
        <v>0</v>
      </c>
      <c r="I398" s="31">
        <f t="shared" si="26"/>
        <v>0</v>
      </c>
      <c r="J398" s="31">
        <f t="shared" si="27"/>
        <v>0</v>
      </c>
      <c r="K398" s="31">
        <f>INDEX('IGT Calculation_1stHalf'!J:J,MATCH($A:$A&amp;"-"&amp;$G:$G&amp;"-"&amp;$E:$E&amp;"-"&amp;$F:$F,'IGT Calculation_1stHalf'!A:A,0))</f>
        <v>0</v>
      </c>
      <c r="L398" s="31">
        <f>INDEX('IGT Calculation_1stHalf'!K:K,MATCH(A:A&amp;"-"&amp;G:G&amp;"-"&amp;E:E&amp;"-"&amp;F:F,'IGT Calculation_1stHalf'!A:A,0))</f>
        <v>0</v>
      </c>
      <c r="M398" s="31">
        <f>INDEX('IGT Calculation_2ndHalf'!N:N,MATCH($A:$A&amp;"-"&amp;$G:$G&amp;"-"&amp;$E:$E&amp;"-"&amp;$F:$F,'IGT Calculation_2ndHalf'!A:A,0))</f>
        <v>0</v>
      </c>
      <c r="N398" s="31">
        <f>INDEX('IGT Calculation_2ndHalf'!O:O,MATCH($A:$A&amp;"-"&amp;$G:$G&amp;"-"&amp;$E:$E&amp;"-"&amp;$F:$F,'IGT Calculation_2ndHalf'!A:A,0))</f>
        <v>0</v>
      </c>
      <c r="O398" s="31">
        <f t="shared" si="28"/>
        <v>0</v>
      </c>
      <c r="P398" s="31">
        <f t="shared" si="29"/>
        <v>0</v>
      </c>
    </row>
    <row r="399" spans="1:16" x14ac:dyDescent="0.25">
      <c r="A399" s="4" t="s">
        <v>55</v>
      </c>
      <c r="B399" t="s">
        <v>21</v>
      </c>
      <c r="C399" s="28">
        <v>27383723.925659701</v>
      </c>
      <c r="D399" t="s">
        <v>21</v>
      </c>
      <c r="E399" t="s">
        <v>45</v>
      </c>
      <c r="F399" t="s">
        <v>6</v>
      </c>
      <c r="G399" t="s">
        <v>133</v>
      </c>
      <c r="H399" s="30">
        <f>_xlfn.IFS(F399="STAR Kids",INDEX('ATLIS Percentages'!D:D,MATCH($G:$G&amp;" "&amp;$E:$E,'ATLIS Percentages'!$A:$A,0)),
F399="STAR+PLUS",INDEX('ATLIS Percentages'!E:E,MATCH($G:$G&amp;" "&amp;$E:$E,'ATLIS Percentages'!$A:$A,0)),
F399="STAR",INDEX('ATLIS Percentages'!F:F,MATCH($G:$G&amp;" "&amp;$E:$E,'ATLIS Percentages'!$A:$A,0)))</f>
        <v>0</v>
      </c>
      <c r="I399" s="31">
        <f t="shared" si="26"/>
        <v>0</v>
      </c>
      <c r="J399" s="31">
        <f t="shared" si="27"/>
        <v>0</v>
      </c>
      <c r="K399" s="31">
        <f>INDEX('IGT Calculation_1stHalf'!J:J,MATCH($A:$A&amp;"-"&amp;$G:$G&amp;"-"&amp;$E:$E&amp;"-"&amp;$F:$F,'IGT Calculation_1stHalf'!A:A,0))</f>
        <v>0</v>
      </c>
      <c r="L399" s="31">
        <f>INDEX('IGT Calculation_1stHalf'!K:K,MATCH(A:A&amp;"-"&amp;G:G&amp;"-"&amp;E:E&amp;"-"&amp;F:F,'IGT Calculation_1stHalf'!A:A,0))</f>
        <v>0</v>
      </c>
      <c r="M399" s="31">
        <f>INDEX('IGT Calculation_2ndHalf'!N:N,MATCH($A:$A&amp;"-"&amp;$G:$G&amp;"-"&amp;$E:$E&amp;"-"&amp;$F:$F,'IGT Calculation_2ndHalf'!A:A,0))</f>
        <v>0</v>
      </c>
      <c r="N399" s="31">
        <f>INDEX('IGT Calculation_2ndHalf'!O:O,MATCH($A:$A&amp;"-"&amp;$G:$G&amp;"-"&amp;$E:$E&amp;"-"&amp;$F:$F,'IGT Calculation_2ndHalf'!A:A,0))</f>
        <v>0</v>
      </c>
      <c r="O399" s="31">
        <f t="shared" si="28"/>
        <v>0</v>
      </c>
      <c r="P399" s="31">
        <f t="shared" si="29"/>
        <v>0</v>
      </c>
    </row>
    <row r="400" spans="1:16" x14ac:dyDescent="0.25">
      <c r="A400" s="4" t="s">
        <v>100</v>
      </c>
      <c r="B400" t="s">
        <v>21</v>
      </c>
      <c r="C400" s="28">
        <v>121058226.4632474</v>
      </c>
      <c r="D400" t="s">
        <v>21</v>
      </c>
      <c r="E400" t="s">
        <v>13</v>
      </c>
      <c r="F400" t="s">
        <v>6</v>
      </c>
      <c r="G400" t="s">
        <v>133</v>
      </c>
      <c r="H400" s="30">
        <f>_xlfn.IFS(F400="STAR Kids",INDEX('ATLIS Percentages'!D:D,MATCH($G:$G&amp;" "&amp;$E:$E,'ATLIS Percentages'!$A:$A,0)),
F400="STAR+PLUS",INDEX('ATLIS Percentages'!E:E,MATCH($G:$G&amp;" "&amp;$E:$E,'ATLIS Percentages'!$A:$A,0)),
F400="STAR",INDEX('ATLIS Percentages'!F:F,MATCH($G:$G&amp;" "&amp;$E:$E,'ATLIS Percentages'!$A:$A,0)))</f>
        <v>0</v>
      </c>
      <c r="I400" s="31">
        <f t="shared" si="26"/>
        <v>0</v>
      </c>
      <c r="J400" s="31">
        <f t="shared" si="27"/>
        <v>0</v>
      </c>
      <c r="K400" s="31">
        <f>INDEX('IGT Calculation_1stHalf'!J:J,MATCH($A:$A&amp;"-"&amp;$G:$G&amp;"-"&amp;$E:$E&amp;"-"&amp;$F:$F,'IGT Calculation_1stHalf'!A:A,0))</f>
        <v>0</v>
      </c>
      <c r="L400" s="31">
        <f>INDEX('IGT Calculation_1stHalf'!K:K,MATCH(A:A&amp;"-"&amp;G:G&amp;"-"&amp;E:E&amp;"-"&amp;F:F,'IGT Calculation_1stHalf'!A:A,0))</f>
        <v>0</v>
      </c>
      <c r="M400" s="31">
        <f>INDEX('IGT Calculation_2ndHalf'!N:N,MATCH($A:$A&amp;"-"&amp;$G:$G&amp;"-"&amp;$E:$E&amp;"-"&amp;$F:$F,'IGT Calculation_2ndHalf'!A:A,0))</f>
        <v>0</v>
      </c>
      <c r="N400" s="31">
        <f>INDEX('IGT Calculation_2ndHalf'!O:O,MATCH($A:$A&amp;"-"&amp;$G:$G&amp;"-"&amp;$E:$E&amp;"-"&amp;$F:$F,'IGT Calculation_2ndHalf'!A:A,0))</f>
        <v>0</v>
      </c>
      <c r="O400" s="31">
        <f t="shared" si="28"/>
        <v>0</v>
      </c>
      <c r="P400" s="31">
        <f t="shared" si="29"/>
        <v>0</v>
      </c>
    </row>
    <row r="401" spans="1:16" x14ac:dyDescent="0.25">
      <c r="A401" s="4" t="s">
        <v>105</v>
      </c>
      <c r="B401" t="s">
        <v>21</v>
      </c>
      <c r="C401" s="28">
        <v>29294227.948472496</v>
      </c>
      <c r="D401" t="s">
        <v>21</v>
      </c>
      <c r="E401" t="s">
        <v>58</v>
      </c>
      <c r="F401" t="s">
        <v>6</v>
      </c>
      <c r="G401" t="s">
        <v>133</v>
      </c>
      <c r="H401" s="30">
        <f>_xlfn.IFS(F401="STAR Kids",INDEX('ATLIS Percentages'!D:D,MATCH($G:$G&amp;" "&amp;$E:$E,'ATLIS Percentages'!$A:$A,0)),
F401="STAR+PLUS",INDEX('ATLIS Percentages'!E:E,MATCH($G:$G&amp;" "&amp;$E:$E,'ATLIS Percentages'!$A:$A,0)),
F401="STAR",INDEX('ATLIS Percentages'!F:F,MATCH($G:$G&amp;" "&amp;$E:$E,'ATLIS Percentages'!$A:$A,0)))</f>
        <v>0</v>
      </c>
      <c r="I401" s="31">
        <f t="shared" si="26"/>
        <v>0</v>
      </c>
      <c r="J401" s="31">
        <f t="shared" si="27"/>
        <v>0</v>
      </c>
      <c r="K401" s="31">
        <f>INDEX('IGT Calculation_1stHalf'!J:J,MATCH($A:$A&amp;"-"&amp;$G:$G&amp;"-"&amp;$E:$E&amp;"-"&amp;$F:$F,'IGT Calculation_1stHalf'!A:A,0))</f>
        <v>0</v>
      </c>
      <c r="L401" s="31">
        <f>INDEX('IGT Calculation_1stHalf'!K:K,MATCH(A:A&amp;"-"&amp;G:G&amp;"-"&amp;E:E&amp;"-"&amp;F:F,'IGT Calculation_1stHalf'!A:A,0))</f>
        <v>0</v>
      </c>
      <c r="M401" s="31">
        <f>INDEX('IGT Calculation_2ndHalf'!N:N,MATCH($A:$A&amp;"-"&amp;$G:$G&amp;"-"&amp;$E:$E&amp;"-"&amp;$F:$F,'IGT Calculation_2ndHalf'!A:A,0))</f>
        <v>0</v>
      </c>
      <c r="N401" s="31">
        <f>INDEX('IGT Calculation_2ndHalf'!O:O,MATCH($A:$A&amp;"-"&amp;$G:$G&amp;"-"&amp;$E:$E&amp;"-"&amp;$F:$F,'IGT Calculation_2ndHalf'!A:A,0))</f>
        <v>0</v>
      </c>
      <c r="O401" s="31">
        <f t="shared" si="28"/>
        <v>0</v>
      </c>
      <c r="P401" s="31">
        <f t="shared" si="29"/>
        <v>0</v>
      </c>
    </row>
    <row r="402" spans="1:16" x14ac:dyDescent="0.25">
      <c r="A402" s="4" t="s">
        <v>110</v>
      </c>
      <c r="B402" t="s">
        <v>21</v>
      </c>
      <c r="C402" s="28">
        <v>53653019.258535132</v>
      </c>
      <c r="D402" t="s">
        <v>21</v>
      </c>
      <c r="E402" t="s">
        <v>9</v>
      </c>
      <c r="F402" t="s">
        <v>6</v>
      </c>
      <c r="G402" t="s">
        <v>133</v>
      </c>
      <c r="H402" s="30">
        <f>_xlfn.IFS(F402="STAR Kids",INDEX('ATLIS Percentages'!D:D,MATCH($G:$G&amp;" "&amp;$E:$E,'ATLIS Percentages'!$A:$A,0)),
F402="STAR+PLUS",INDEX('ATLIS Percentages'!E:E,MATCH($G:$G&amp;" "&amp;$E:$E,'ATLIS Percentages'!$A:$A,0)),
F402="STAR",INDEX('ATLIS Percentages'!F:F,MATCH($G:$G&amp;" "&amp;$E:$E,'ATLIS Percentages'!$A:$A,0)))</f>
        <v>0</v>
      </c>
      <c r="I402" s="31">
        <f t="shared" si="26"/>
        <v>0</v>
      </c>
      <c r="J402" s="31">
        <f t="shared" si="27"/>
        <v>0</v>
      </c>
      <c r="K402" s="31">
        <f>INDEX('IGT Calculation_1stHalf'!J:J,MATCH($A:$A&amp;"-"&amp;$G:$G&amp;"-"&amp;$E:$E&amp;"-"&amp;$F:$F,'IGT Calculation_1stHalf'!A:A,0))</f>
        <v>0</v>
      </c>
      <c r="L402" s="31">
        <f>INDEX('IGT Calculation_1stHalf'!K:K,MATCH(A:A&amp;"-"&amp;G:G&amp;"-"&amp;E:E&amp;"-"&amp;F:F,'IGT Calculation_1stHalf'!A:A,0))</f>
        <v>0</v>
      </c>
      <c r="M402" s="31">
        <f>INDEX('IGT Calculation_2ndHalf'!N:N,MATCH($A:$A&amp;"-"&amp;$G:$G&amp;"-"&amp;$E:$E&amp;"-"&amp;$F:$F,'IGT Calculation_2ndHalf'!A:A,0))</f>
        <v>0</v>
      </c>
      <c r="N402" s="31">
        <f>INDEX('IGT Calculation_2ndHalf'!O:O,MATCH($A:$A&amp;"-"&amp;$G:$G&amp;"-"&amp;$E:$E&amp;"-"&amp;$F:$F,'IGT Calculation_2ndHalf'!A:A,0))</f>
        <v>0</v>
      </c>
      <c r="O402" s="31">
        <f t="shared" si="28"/>
        <v>0</v>
      </c>
      <c r="P402" s="31">
        <f t="shared" si="29"/>
        <v>0</v>
      </c>
    </row>
    <row r="403" spans="1:16" x14ac:dyDescent="0.25">
      <c r="A403" s="4" t="s">
        <v>47</v>
      </c>
      <c r="B403" t="s">
        <v>48</v>
      </c>
      <c r="C403" s="28">
        <v>100624354.50397904</v>
      </c>
      <c r="D403" t="s">
        <v>48</v>
      </c>
      <c r="E403" t="s">
        <v>18</v>
      </c>
      <c r="F403" t="s">
        <v>6</v>
      </c>
      <c r="G403" t="s">
        <v>133</v>
      </c>
      <c r="H403" s="30">
        <f>_xlfn.IFS(F403="STAR Kids",INDEX('ATLIS Percentages'!D:D,MATCH($G:$G&amp;" "&amp;$E:$E,'ATLIS Percentages'!$A:$A,0)),
F403="STAR+PLUS",INDEX('ATLIS Percentages'!E:E,MATCH($G:$G&amp;" "&amp;$E:$E,'ATLIS Percentages'!$A:$A,0)),
F403="STAR",INDEX('ATLIS Percentages'!F:F,MATCH($G:$G&amp;" "&amp;$E:$E,'ATLIS Percentages'!$A:$A,0)))</f>
        <v>0</v>
      </c>
      <c r="I403" s="31">
        <f t="shared" si="26"/>
        <v>0</v>
      </c>
      <c r="J403" s="31">
        <f t="shared" si="27"/>
        <v>0</v>
      </c>
      <c r="K403" s="31">
        <f>INDEX('IGT Calculation_1stHalf'!J:J,MATCH($A:$A&amp;"-"&amp;$G:$G&amp;"-"&amp;$E:$E&amp;"-"&amp;$F:$F,'IGT Calculation_1stHalf'!A:A,0))</f>
        <v>0</v>
      </c>
      <c r="L403" s="31">
        <f>INDEX('IGT Calculation_1stHalf'!K:K,MATCH(A:A&amp;"-"&amp;G:G&amp;"-"&amp;E:E&amp;"-"&amp;F:F,'IGT Calculation_1stHalf'!A:A,0))</f>
        <v>0</v>
      </c>
      <c r="M403" s="31">
        <f>INDEX('IGT Calculation_2ndHalf'!N:N,MATCH($A:$A&amp;"-"&amp;$G:$G&amp;"-"&amp;$E:$E&amp;"-"&amp;$F:$F,'IGT Calculation_2ndHalf'!A:A,0))</f>
        <v>0</v>
      </c>
      <c r="N403" s="31">
        <f>INDEX('IGT Calculation_2ndHalf'!O:O,MATCH($A:$A&amp;"-"&amp;$G:$G&amp;"-"&amp;$E:$E&amp;"-"&amp;$F:$F,'IGT Calculation_2ndHalf'!A:A,0))</f>
        <v>0</v>
      </c>
      <c r="O403" s="31">
        <f t="shared" si="28"/>
        <v>0</v>
      </c>
      <c r="P403" s="31">
        <f t="shared" si="29"/>
        <v>0</v>
      </c>
    </row>
    <row r="404" spans="1:16" x14ac:dyDescent="0.25">
      <c r="A404" s="4" t="s">
        <v>60</v>
      </c>
      <c r="B404" t="s">
        <v>48</v>
      </c>
      <c r="C404" s="28">
        <v>104790521.86354537</v>
      </c>
      <c r="D404" t="s">
        <v>48</v>
      </c>
      <c r="E404" t="s">
        <v>41</v>
      </c>
      <c r="F404" t="s">
        <v>6</v>
      </c>
      <c r="G404" t="s">
        <v>133</v>
      </c>
      <c r="H404" s="30">
        <f>_xlfn.IFS(F404="STAR Kids",INDEX('ATLIS Percentages'!D:D,MATCH($G:$G&amp;" "&amp;$E:$E,'ATLIS Percentages'!$A:$A,0)),
F404="STAR+PLUS",INDEX('ATLIS Percentages'!E:E,MATCH($G:$G&amp;" "&amp;$E:$E,'ATLIS Percentages'!$A:$A,0)),
F404="STAR",INDEX('ATLIS Percentages'!F:F,MATCH($G:$G&amp;" "&amp;$E:$E,'ATLIS Percentages'!$A:$A,0)))</f>
        <v>0</v>
      </c>
      <c r="I404" s="31">
        <f t="shared" si="26"/>
        <v>0</v>
      </c>
      <c r="J404" s="31">
        <f t="shared" si="27"/>
        <v>0</v>
      </c>
      <c r="K404" s="31">
        <f>INDEX('IGT Calculation_1stHalf'!J:J,MATCH($A:$A&amp;"-"&amp;$G:$G&amp;"-"&amp;$E:$E&amp;"-"&amp;$F:$F,'IGT Calculation_1stHalf'!A:A,0))</f>
        <v>0</v>
      </c>
      <c r="L404" s="31">
        <f>INDEX('IGT Calculation_1stHalf'!K:K,MATCH(A:A&amp;"-"&amp;G:G&amp;"-"&amp;E:E&amp;"-"&amp;F:F,'IGT Calculation_1stHalf'!A:A,0))</f>
        <v>0</v>
      </c>
      <c r="M404" s="31">
        <f>INDEX('IGT Calculation_2ndHalf'!N:N,MATCH($A:$A&amp;"-"&amp;$G:$G&amp;"-"&amp;$E:$E&amp;"-"&amp;$F:$F,'IGT Calculation_2ndHalf'!A:A,0))</f>
        <v>0</v>
      </c>
      <c r="N404" s="31">
        <f>INDEX('IGT Calculation_2ndHalf'!O:O,MATCH($A:$A&amp;"-"&amp;$G:$G&amp;"-"&amp;$E:$E&amp;"-"&amp;$F:$F,'IGT Calculation_2ndHalf'!A:A,0))</f>
        <v>0</v>
      </c>
      <c r="O404" s="31">
        <f t="shared" si="28"/>
        <v>0</v>
      </c>
      <c r="P404" s="31">
        <f t="shared" si="29"/>
        <v>0</v>
      </c>
    </row>
    <row r="405" spans="1:16" x14ac:dyDescent="0.25">
      <c r="A405" s="4" t="s">
        <v>109</v>
      </c>
      <c r="B405" t="s">
        <v>61</v>
      </c>
      <c r="C405" s="28">
        <v>188516141.92771935</v>
      </c>
      <c r="D405" t="s">
        <v>61</v>
      </c>
      <c r="E405" t="s">
        <v>22</v>
      </c>
      <c r="F405" t="s">
        <v>6</v>
      </c>
      <c r="G405" t="s">
        <v>133</v>
      </c>
      <c r="H405" s="30">
        <f>_xlfn.IFS(F405="STAR Kids",INDEX('ATLIS Percentages'!D:D,MATCH($G:$G&amp;" "&amp;$E:$E,'ATLIS Percentages'!$A:$A,0)),
F405="STAR+PLUS",INDEX('ATLIS Percentages'!E:E,MATCH($G:$G&amp;" "&amp;$E:$E,'ATLIS Percentages'!$A:$A,0)),
F405="STAR",INDEX('ATLIS Percentages'!F:F,MATCH($G:$G&amp;" "&amp;$E:$E,'ATLIS Percentages'!$A:$A,0)))</f>
        <v>0</v>
      </c>
      <c r="I405" s="31">
        <f t="shared" si="26"/>
        <v>0</v>
      </c>
      <c r="J405" s="31">
        <f t="shared" si="27"/>
        <v>0</v>
      </c>
      <c r="K405" s="31">
        <f>INDEX('IGT Calculation_1stHalf'!J:J,MATCH($A:$A&amp;"-"&amp;$G:$G&amp;"-"&amp;$E:$E&amp;"-"&amp;$F:$F,'IGT Calculation_1stHalf'!A:A,0))</f>
        <v>0</v>
      </c>
      <c r="L405" s="31">
        <f>INDEX('IGT Calculation_1stHalf'!K:K,MATCH(A:A&amp;"-"&amp;G:G&amp;"-"&amp;E:E&amp;"-"&amp;F:F,'IGT Calculation_1stHalf'!A:A,0))</f>
        <v>0</v>
      </c>
      <c r="M405" s="31">
        <f>INDEX('IGT Calculation_2ndHalf'!N:N,MATCH($A:$A&amp;"-"&amp;$G:$G&amp;"-"&amp;$E:$E&amp;"-"&amp;$F:$F,'IGT Calculation_2ndHalf'!A:A,0))</f>
        <v>0</v>
      </c>
      <c r="N405" s="31">
        <f>INDEX('IGT Calculation_2ndHalf'!O:O,MATCH($A:$A&amp;"-"&amp;$G:$G&amp;"-"&amp;$E:$E&amp;"-"&amp;$F:$F,'IGT Calculation_2ndHalf'!A:A,0))</f>
        <v>0</v>
      </c>
      <c r="O405" s="31">
        <f t="shared" si="28"/>
        <v>0</v>
      </c>
      <c r="P405" s="31">
        <f t="shared" si="29"/>
        <v>0</v>
      </c>
    </row>
    <row r="406" spans="1:16" x14ac:dyDescent="0.25">
      <c r="A406" s="4" t="s">
        <v>59</v>
      </c>
      <c r="B406" t="s">
        <v>46</v>
      </c>
      <c r="C406" s="28">
        <v>234761125.74403334</v>
      </c>
      <c r="D406" t="s">
        <v>46</v>
      </c>
      <c r="E406" t="s">
        <v>39</v>
      </c>
      <c r="F406" t="s">
        <v>6</v>
      </c>
      <c r="G406" t="s">
        <v>133</v>
      </c>
      <c r="H406" s="30">
        <f>_xlfn.IFS(F406="STAR Kids",INDEX('ATLIS Percentages'!D:D,MATCH($G:$G&amp;" "&amp;$E:$E,'ATLIS Percentages'!$A:$A,0)),
F406="STAR+PLUS",INDEX('ATLIS Percentages'!E:E,MATCH($G:$G&amp;" "&amp;$E:$E,'ATLIS Percentages'!$A:$A,0)),
F406="STAR",INDEX('ATLIS Percentages'!F:F,MATCH($G:$G&amp;" "&amp;$E:$E,'ATLIS Percentages'!$A:$A,0)))</f>
        <v>0</v>
      </c>
      <c r="I406" s="31">
        <f t="shared" si="26"/>
        <v>0</v>
      </c>
      <c r="J406" s="31">
        <f t="shared" si="27"/>
        <v>0</v>
      </c>
      <c r="K406" s="31">
        <f>INDEX('IGT Calculation_1stHalf'!J:J,MATCH($A:$A&amp;"-"&amp;$G:$G&amp;"-"&amp;$E:$E&amp;"-"&amp;$F:$F,'IGT Calculation_1stHalf'!A:A,0))</f>
        <v>0</v>
      </c>
      <c r="L406" s="31">
        <f>INDEX('IGT Calculation_1stHalf'!K:K,MATCH(A:A&amp;"-"&amp;G:G&amp;"-"&amp;E:E&amp;"-"&amp;F:F,'IGT Calculation_1stHalf'!A:A,0))</f>
        <v>0</v>
      </c>
      <c r="M406" s="31">
        <f>INDEX('IGT Calculation_2ndHalf'!N:N,MATCH($A:$A&amp;"-"&amp;$G:$G&amp;"-"&amp;$E:$E&amp;"-"&amp;$F:$F,'IGT Calculation_2ndHalf'!A:A,0))</f>
        <v>0</v>
      </c>
      <c r="N406" s="31">
        <f>INDEX('IGT Calculation_2ndHalf'!O:O,MATCH($A:$A&amp;"-"&amp;$G:$G&amp;"-"&amp;$E:$E&amp;"-"&amp;$F:$F,'IGT Calculation_2ndHalf'!A:A,0))</f>
        <v>0</v>
      </c>
      <c r="O406" s="31">
        <f t="shared" si="28"/>
        <v>0</v>
      </c>
      <c r="P406" s="31">
        <f t="shared" si="29"/>
        <v>0</v>
      </c>
    </row>
    <row r="407" spans="1:16" x14ac:dyDescent="0.25">
      <c r="A407" s="4" t="s">
        <v>91</v>
      </c>
      <c r="B407" t="s">
        <v>33</v>
      </c>
      <c r="C407" s="28">
        <v>136963565.03438124</v>
      </c>
      <c r="D407" t="s">
        <v>33</v>
      </c>
      <c r="E407" t="s">
        <v>66</v>
      </c>
      <c r="F407" t="s">
        <v>6</v>
      </c>
      <c r="G407" t="s">
        <v>133</v>
      </c>
      <c r="H407" s="30">
        <f>_xlfn.IFS(F407="STAR Kids",INDEX('ATLIS Percentages'!D:D,MATCH($G:$G&amp;" "&amp;$E:$E,'ATLIS Percentages'!$A:$A,0)),
F407="STAR+PLUS",INDEX('ATLIS Percentages'!E:E,MATCH($G:$G&amp;" "&amp;$E:$E,'ATLIS Percentages'!$A:$A,0)),
F407="STAR",INDEX('ATLIS Percentages'!F:F,MATCH($G:$G&amp;" "&amp;$E:$E,'ATLIS Percentages'!$A:$A,0)))</f>
        <v>0</v>
      </c>
      <c r="I407" s="31">
        <f t="shared" si="26"/>
        <v>0</v>
      </c>
      <c r="J407" s="31">
        <f t="shared" si="27"/>
        <v>0</v>
      </c>
      <c r="K407" s="31">
        <f>INDEX('IGT Calculation_1stHalf'!J:J,MATCH($A:$A&amp;"-"&amp;$G:$G&amp;"-"&amp;$E:$E&amp;"-"&amp;$F:$F,'IGT Calculation_1stHalf'!A:A,0))</f>
        <v>0</v>
      </c>
      <c r="L407" s="31">
        <f>INDEX('IGT Calculation_1stHalf'!K:K,MATCH(A:A&amp;"-"&amp;G:G&amp;"-"&amp;E:E&amp;"-"&amp;F:F,'IGT Calculation_1stHalf'!A:A,0))</f>
        <v>0</v>
      </c>
      <c r="M407" s="31">
        <f>INDEX('IGT Calculation_2ndHalf'!N:N,MATCH($A:$A&amp;"-"&amp;$G:$G&amp;"-"&amp;$E:$E&amp;"-"&amp;$F:$F,'IGT Calculation_2ndHalf'!A:A,0))</f>
        <v>0</v>
      </c>
      <c r="N407" s="31">
        <f>INDEX('IGT Calculation_2ndHalf'!O:O,MATCH($A:$A&amp;"-"&amp;$G:$G&amp;"-"&amp;$E:$E&amp;"-"&amp;$F:$F,'IGT Calculation_2ndHalf'!A:A,0))</f>
        <v>0</v>
      </c>
      <c r="O407" s="31">
        <f t="shared" si="28"/>
        <v>0</v>
      </c>
      <c r="P407" s="31">
        <f t="shared" si="29"/>
        <v>0</v>
      </c>
    </row>
    <row r="408" spans="1:16" x14ac:dyDescent="0.25">
      <c r="A408" s="4" t="s">
        <v>75</v>
      </c>
      <c r="B408" t="s">
        <v>33</v>
      </c>
      <c r="C408" s="28">
        <v>73858544.495218515</v>
      </c>
      <c r="D408" t="s">
        <v>33</v>
      </c>
      <c r="E408" t="s">
        <v>24</v>
      </c>
      <c r="F408" t="s">
        <v>6</v>
      </c>
      <c r="G408" t="s">
        <v>133</v>
      </c>
      <c r="H408" s="30">
        <f>_xlfn.IFS(F408="STAR Kids",INDEX('ATLIS Percentages'!D:D,MATCH($G:$G&amp;" "&amp;$E:$E,'ATLIS Percentages'!$A:$A,0)),
F408="STAR+PLUS",INDEX('ATLIS Percentages'!E:E,MATCH($G:$G&amp;" "&amp;$E:$E,'ATLIS Percentages'!$A:$A,0)),
F408="STAR",INDEX('ATLIS Percentages'!F:F,MATCH($G:$G&amp;" "&amp;$E:$E,'ATLIS Percentages'!$A:$A,0)))</f>
        <v>0</v>
      </c>
      <c r="I408" s="31">
        <f t="shared" si="26"/>
        <v>0</v>
      </c>
      <c r="J408" s="31">
        <f t="shared" si="27"/>
        <v>0</v>
      </c>
      <c r="K408" s="31">
        <f>INDEX('IGT Calculation_1stHalf'!J:J,MATCH($A:$A&amp;"-"&amp;$G:$G&amp;"-"&amp;$E:$E&amp;"-"&amp;$F:$F,'IGT Calculation_1stHalf'!A:A,0))</f>
        <v>0</v>
      </c>
      <c r="L408" s="31">
        <f>INDEX('IGT Calculation_1stHalf'!K:K,MATCH(A:A&amp;"-"&amp;G:G&amp;"-"&amp;E:E&amp;"-"&amp;F:F,'IGT Calculation_1stHalf'!A:A,0))</f>
        <v>0</v>
      </c>
      <c r="M408" s="31">
        <f>INDEX('IGT Calculation_2ndHalf'!N:N,MATCH($A:$A&amp;"-"&amp;$G:$G&amp;"-"&amp;$E:$E&amp;"-"&amp;$F:$F,'IGT Calculation_2ndHalf'!A:A,0))</f>
        <v>0</v>
      </c>
      <c r="N408" s="31">
        <f>INDEX('IGT Calculation_2ndHalf'!O:O,MATCH($A:$A&amp;"-"&amp;$G:$G&amp;"-"&amp;$E:$E&amp;"-"&amp;$F:$F,'IGT Calculation_2ndHalf'!A:A,0))</f>
        <v>0</v>
      </c>
      <c r="O408" s="31">
        <f t="shared" si="28"/>
        <v>0</v>
      </c>
      <c r="P408" s="31">
        <f t="shared" si="29"/>
        <v>0</v>
      </c>
    </row>
    <row r="409" spans="1:16" x14ac:dyDescent="0.25">
      <c r="A409" s="4" t="s">
        <v>54</v>
      </c>
      <c r="B409" t="s">
        <v>8</v>
      </c>
      <c r="C409" s="28">
        <v>169444233.07254654</v>
      </c>
      <c r="D409" t="s">
        <v>8</v>
      </c>
      <c r="E409" t="s">
        <v>22</v>
      </c>
      <c r="F409" t="s">
        <v>6</v>
      </c>
      <c r="G409" t="s">
        <v>133</v>
      </c>
      <c r="H409" s="30">
        <f>_xlfn.IFS(F409="STAR Kids",INDEX('ATLIS Percentages'!D:D,MATCH($G:$G&amp;" "&amp;$E:$E,'ATLIS Percentages'!$A:$A,0)),
F409="STAR+PLUS",INDEX('ATLIS Percentages'!E:E,MATCH($G:$G&amp;" "&amp;$E:$E,'ATLIS Percentages'!$A:$A,0)),
F409="STAR",INDEX('ATLIS Percentages'!F:F,MATCH($G:$G&amp;" "&amp;$E:$E,'ATLIS Percentages'!$A:$A,0)))</f>
        <v>0</v>
      </c>
      <c r="I409" s="31">
        <f t="shared" si="26"/>
        <v>0</v>
      </c>
      <c r="J409" s="31">
        <f t="shared" si="27"/>
        <v>0</v>
      </c>
      <c r="K409" s="31">
        <f>INDEX('IGT Calculation_1stHalf'!J:J,MATCH($A:$A&amp;"-"&amp;$G:$G&amp;"-"&amp;$E:$E&amp;"-"&amp;$F:$F,'IGT Calculation_1stHalf'!A:A,0))</f>
        <v>0</v>
      </c>
      <c r="L409" s="31">
        <f>INDEX('IGT Calculation_1stHalf'!K:K,MATCH(A:A&amp;"-"&amp;G:G&amp;"-"&amp;E:E&amp;"-"&amp;F:F,'IGT Calculation_1stHalf'!A:A,0))</f>
        <v>0</v>
      </c>
      <c r="M409" s="31">
        <f>INDEX('IGT Calculation_2ndHalf'!N:N,MATCH($A:$A&amp;"-"&amp;$G:$G&amp;"-"&amp;$E:$E&amp;"-"&amp;$F:$F,'IGT Calculation_2ndHalf'!A:A,0))</f>
        <v>0</v>
      </c>
      <c r="N409" s="31">
        <f>INDEX('IGT Calculation_2ndHalf'!O:O,MATCH($A:$A&amp;"-"&amp;$G:$G&amp;"-"&amp;$E:$E&amp;"-"&amp;$F:$F,'IGT Calculation_2ndHalf'!A:A,0))</f>
        <v>0</v>
      </c>
      <c r="O409" s="31">
        <f t="shared" si="28"/>
        <v>0</v>
      </c>
      <c r="P409" s="31">
        <f t="shared" si="29"/>
        <v>0</v>
      </c>
    </row>
    <row r="410" spans="1:16" x14ac:dyDescent="0.25">
      <c r="A410" s="4" t="s">
        <v>102</v>
      </c>
      <c r="B410" t="s">
        <v>8</v>
      </c>
      <c r="C410" s="28">
        <v>77952190.696982846</v>
      </c>
      <c r="D410" t="s">
        <v>8</v>
      </c>
      <c r="E410" t="s">
        <v>45</v>
      </c>
      <c r="F410" t="s">
        <v>6</v>
      </c>
      <c r="G410" t="s">
        <v>133</v>
      </c>
      <c r="H410" s="30">
        <f>_xlfn.IFS(F410="STAR Kids",INDEX('ATLIS Percentages'!D:D,MATCH($G:$G&amp;" "&amp;$E:$E,'ATLIS Percentages'!$A:$A,0)),
F410="STAR+PLUS",INDEX('ATLIS Percentages'!E:E,MATCH($G:$G&amp;" "&amp;$E:$E,'ATLIS Percentages'!$A:$A,0)),
F410="STAR",INDEX('ATLIS Percentages'!F:F,MATCH($G:$G&amp;" "&amp;$E:$E,'ATLIS Percentages'!$A:$A,0)))</f>
        <v>0</v>
      </c>
      <c r="I410" s="31">
        <f t="shared" si="26"/>
        <v>0</v>
      </c>
      <c r="J410" s="31">
        <f t="shared" si="27"/>
        <v>0</v>
      </c>
      <c r="K410" s="31">
        <f>INDEX('IGT Calculation_1stHalf'!J:J,MATCH($A:$A&amp;"-"&amp;$G:$G&amp;"-"&amp;$E:$E&amp;"-"&amp;$F:$F,'IGT Calculation_1stHalf'!A:A,0))</f>
        <v>0</v>
      </c>
      <c r="L410" s="31">
        <f>INDEX('IGT Calculation_1stHalf'!K:K,MATCH(A:A&amp;"-"&amp;G:G&amp;"-"&amp;E:E&amp;"-"&amp;F:F,'IGT Calculation_1stHalf'!A:A,0))</f>
        <v>0</v>
      </c>
      <c r="M410" s="31">
        <f>INDEX('IGT Calculation_2ndHalf'!N:N,MATCH($A:$A&amp;"-"&amp;$G:$G&amp;"-"&amp;$E:$E&amp;"-"&amp;$F:$F,'IGT Calculation_2ndHalf'!A:A,0))</f>
        <v>0</v>
      </c>
      <c r="N410" s="31">
        <f>INDEX('IGT Calculation_2ndHalf'!O:O,MATCH($A:$A&amp;"-"&amp;$G:$G&amp;"-"&amp;$E:$E&amp;"-"&amp;$F:$F,'IGT Calculation_2ndHalf'!A:A,0))</f>
        <v>0</v>
      </c>
      <c r="O410" s="31">
        <f t="shared" si="28"/>
        <v>0</v>
      </c>
      <c r="P410" s="31">
        <f t="shared" si="29"/>
        <v>0</v>
      </c>
    </row>
    <row r="411" spans="1:16" x14ac:dyDescent="0.25">
      <c r="A411" s="4" t="s">
        <v>71</v>
      </c>
      <c r="B411" t="s">
        <v>8</v>
      </c>
      <c r="C411" s="28">
        <v>254863119.16910213</v>
      </c>
      <c r="D411" t="s">
        <v>8</v>
      </c>
      <c r="E411" t="s">
        <v>66</v>
      </c>
      <c r="F411" t="s">
        <v>6</v>
      </c>
      <c r="G411" t="s">
        <v>133</v>
      </c>
      <c r="H411" s="30">
        <f>_xlfn.IFS(F411="STAR Kids",INDEX('ATLIS Percentages'!D:D,MATCH($G:$G&amp;" "&amp;$E:$E,'ATLIS Percentages'!$A:$A,0)),
F411="STAR+PLUS",INDEX('ATLIS Percentages'!E:E,MATCH($G:$G&amp;" "&amp;$E:$E,'ATLIS Percentages'!$A:$A,0)),
F411="STAR",INDEX('ATLIS Percentages'!F:F,MATCH($G:$G&amp;" "&amp;$E:$E,'ATLIS Percentages'!$A:$A,0)))</f>
        <v>0</v>
      </c>
      <c r="I411" s="31">
        <f t="shared" si="26"/>
        <v>0</v>
      </c>
      <c r="J411" s="31">
        <f t="shared" si="27"/>
        <v>0</v>
      </c>
      <c r="K411" s="31">
        <f>INDEX('IGT Calculation_1stHalf'!J:J,MATCH($A:$A&amp;"-"&amp;$G:$G&amp;"-"&amp;$E:$E&amp;"-"&amp;$F:$F,'IGT Calculation_1stHalf'!A:A,0))</f>
        <v>0</v>
      </c>
      <c r="L411" s="31">
        <f>INDEX('IGT Calculation_1stHalf'!K:K,MATCH(A:A&amp;"-"&amp;G:G&amp;"-"&amp;E:E&amp;"-"&amp;F:F,'IGT Calculation_1stHalf'!A:A,0))</f>
        <v>0</v>
      </c>
      <c r="M411" s="31">
        <f>INDEX('IGT Calculation_2ndHalf'!N:N,MATCH($A:$A&amp;"-"&amp;$G:$G&amp;"-"&amp;$E:$E&amp;"-"&amp;$F:$F,'IGT Calculation_2ndHalf'!A:A,0))</f>
        <v>0</v>
      </c>
      <c r="N411" s="31">
        <f>INDEX('IGT Calculation_2ndHalf'!O:O,MATCH($A:$A&amp;"-"&amp;$G:$G&amp;"-"&amp;$E:$E&amp;"-"&amp;$F:$F,'IGT Calculation_2ndHalf'!A:A,0))</f>
        <v>0</v>
      </c>
      <c r="O411" s="31">
        <f t="shared" si="28"/>
        <v>0</v>
      </c>
      <c r="P411" s="31">
        <f t="shared" si="29"/>
        <v>0</v>
      </c>
    </row>
    <row r="412" spans="1:16" x14ac:dyDescent="0.25">
      <c r="A412" s="4" t="s">
        <v>107</v>
      </c>
      <c r="B412" t="s">
        <v>8</v>
      </c>
      <c r="C412" s="28">
        <v>40984521.27408462</v>
      </c>
      <c r="D412" t="s">
        <v>8</v>
      </c>
      <c r="E412" t="s">
        <v>58</v>
      </c>
      <c r="F412" t="s">
        <v>6</v>
      </c>
      <c r="G412" t="s">
        <v>133</v>
      </c>
      <c r="H412" s="30">
        <f>_xlfn.IFS(F412="STAR Kids",INDEX('ATLIS Percentages'!D:D,MATCH($G:$G&amp;" "&amp;$E:$E,'ATLIS Percentages'!$A:$A,0)),
F412="STAR+PLUS",INDEX('ATLIS Percentages'!E:E,MATCH($G:$G&amp;" "&amp;$E:$E,'ATLIS Percentages'!$A:$A,0)),
F412="STAR",INDEX('ATLIS Percentages'!F:F,MATCH($G:$G&amp;" "&amp;$E:$E,'ATLIS Percentages'!$A:$A,0)))</f>
        <v>0</v>
      </c>
      <c r="I412" s="31">
        <f t="shared" si="26"/>
        <v>0</v>
      </c>
      <c r="J412" s="31">
        <f t="shared" si="27"/>
        <v>0</v>
      </c>
      <c r="K412" s="31">
        <f>INDEX('IGT Calculation_1stHalf'!J:J,MATCH($A:$A&amp;"-"&amp;$G:$G&amp;"-"&amp;$E:$E&amp;"-"&amp;$F:$F,'IGT Calculation_1stHalf'!A:A,0))</f>
        <v>0</v>
      </c>
      <c r="L412" s="31">
        <f>INDEX('IGT Calculation_1stHalf'!K:K,MATCH(A:A&amp;"-"&amp;G:G&amp;"-"&amp;E:E&amp;"-"&amp;F:F,'IGT Calculation_1stHalf'!A:A,0))</f>
        <v>0</v>
      </c>
      <c r="M412" s="31">
        <f>INDEX('IGT Calculation_2ndHalf'!N:N,MATCH($A:$A&amp;"-"&amp;$G:$G&amp;"-"&amp;$E:$E&amp;"-"&amp;$F:$F,'IGT Calculation_2ndHalf'!A:A,0))</f>
        <v>0</v>
      </c>
      <c r="N412" s="31">
        <f>INDEX('IGT Calculation_2ndHalf'!O:O,MATCH($A:$A&amp;"-"&amp;$G:$G&amp;"-"&amp;$E:$E&amp;"-"&amp;$F:$F,'IGT Calculation_2ndHalf'!A:A,0))</f>
        <v>0</v>
      </c>
      <c r="O412" s="31">
        <f t="shared" si="28"/>
        <v>0</v>
      </c>
      <c r="P412" s="31">
        <f t="shared" si="29"/>
        <v>0</v>
      </c>
    </row>
    <row r="413" spans="1:16" x14ac:dyDescent="0.25">
      <c r="A413" s="4" t="s">
        <v>95</v>
      </c>
      <c r="B413" t="s">
        <v>8</v>
      </c>
      <c r="C413" s="28">
        <v>69582154.749757424</v>
      </c>
      <c r="D413" t="s">
        <v>8</v>
      </c>
      <c r="E413" t="s">
        <v>9</v>
      </c>
      <c r="F413" t="s">
        <v>6</v>
      </c>
      <c r="G413" t="s">
        <v>133</v>
      </c>
      <c r="H413" s="30">
        <f>_xlfn.IFS(F413="STAR Kids",INDEX('ATLIS Percentages'!D:D,MATCH($G:$G&amp;" "&amp;$E:$E,'ATLIS Percentages'!$A:$A,0)),
F413="STAR+PLUS",INDEX('ATLIS Percentages'!E:E,MATCH($G:$G&amp;" "&amp;$E:$E,'ATLIS Percentages'!$A:$A,0)),
F413="STAR",INDEX('ATLIS Percentages'!F:F,MATCH($G:$G&amp;" "&amp;$E:$E,'ATLIS Percentages'!$A:$A,0)))</f>
        <v>0</v>
      </c>
      <c r="I413" s="31">
        <f t="shared" si="26"/>
        <v>0</v>
      </c>
      <c r="J413" s="31">
        <f t="shared" si="27"/>
        <v>0</v>
      </c>
      <c r="K413" s="31">
        <f>INDEX('IGT Calculation_1stHalf'!J:J,MATCH($A:$A&amp;"-"&amp;$G:$G&amp;"-"&amp;$E:$E&amp;"-"&amp;$F:$F,'IGT Calculation_1stHalf'!A:A,0))</f>
        <v>0</v>
      </c>
      <c r="L413" s="31">
        <f>INDEX('IGT Calculation_1stHalf'!K:K,MATCH(A:A&amp;"-"&amp;G:G&amp;"-"&amp;E:E&amp;"-"&amp;F:F,'IGT Calculation_1stHalf'!A:A,0))</f>
        <v>0</v>
      </c>
      <c r="M413" s="31">
        <f>INDEX('IGT Calculation_2ndHalf'!N:N,MATCH($A:$A&amp;"-"&amp;$G:$G&amp;"-"&amp;$E:$E&amp;"-"&amp;$F:$F,'IGT Calculation_2ndHalf'!A:A,0))</f>
        <v>0</v>
      </c>
      <c r="N413" s="31">
        <f>INDEX('IGT Calculation_2ndHalf'!O:O,MATCH($A:$A&amp;"-"&amp;$G:$G&amp;"-"&amp;$E:$E&amp;"-"&amp;$F:$F,'IGT Calculation_2ndHalf'!A:A,0))</f>
        <v>0</v>
      </c>
      <c r="O413" s="31">
        <f t="shared" si="28"/>
        <v>0</v>
      </c>
      <c r="P413" s="31">
        <f t="shared" si="29"/>
        <v>0</v>
      </c>
    </row>
    <row r="414" spans="1:16" x14ac:dyDescent="0.25">
      <c r="A414" s="4" t="s">
        <v>40</v>
      </c>
      <c r="B414" t="s">
        <v>8</v>
      </c>
      <c r="C414" s="28">
        <v>68409581.915010944</v>
      </c>
      <c r="D414" t="s">
        <v>8</v>
      </c>
      <c r="E414" t="s">
        <v>41</v>
      </c>
      <c r="F414" t="s">
        <v>6</v>
      </c>
      <c r="G414" t="s">
        <v>133</v>
      </c>
      <c r="H414" s="30">
        <f>_xlfn.IFS(F414="STAR Kids",INDEX('ATLIS Percentages'!D:D,MATCH($G:$G&amp;" "&amp;$E:$E,'ATLIS Percentages'!$A:$A,0)),
F414="STAR+PLUS",INDEX('ATLIS Percentages'!E:E,MATCH($G:$G&amp;" "&amp;$E:$E,'ATLIS Percentages'!$A:$A,0)),
F414="STAR",INDEX('ATLIS Percentages'!F:F,MATCH($G:$G&amp;" "&amp;$E:$E,'ATLIS Percentages'!$A:$A,0)))</f>
        <v>0</v>
      </c>
      <c r="I414" s="31">
        <f t="shared" si="26"/>
        <v>0</v>
      </c>
      <c r="J414" s="31">
        <f t="shared" si="27"/>
        <v>0</v>
      </c>
      <c r="K414" s="31">
        <f>INDEX('IGT Calculation_1stHalf'!J:J,MATCH($A:$A&amp;"-"&amp;$G:$G&amp;"-"&amp;$E:$E&amp;"-"&amp;$F:$F,'IGT Calculation_1stHalf'!A:A,0))</f>
        <v>0</v>
      </c>
      <c r="L414" s="31">
        <f>INDEX('IGT Calculation_1stHalf'!K:K,MATCH(A:A&amp;"-"&amp;G:G&amp;"-"&amp;E:E&amp;"-"&amp;F:F,'IGT Calculation_1stHalf'!A:A,0))</f>
        <v>0</v>
      </c>
      <c r="M414" s="31">
        <f>INDEX('IGT Calculation_2ndHalf'!N:N,MATCH($A:$A&amp;"-"&amp;$G:$G&amp;"-"&amp;$E:$E&amp;"-"&amp;$F:$F,'IGT Calculation_2ndHalf'!A:A,0))</f>
        <v>0</v>
      </c>
      <c r="N414" s="31">
        <f>INDEX('IGT Calculation_2ndHalf'!O:O,MATCH($A:$A&amp;"-"&amp;$G:$G&amp;"-"&amp;$E:$E&amp;"-"&amp;$F:$F,'IGT Calculation_2ndHalf'!A:A,0))</f>
        <v>0</v>
      </c>
      <c r="O414" s="31">
        <f t="shared" si="28"/>
        <v>0</v>
      </c>
      <c r="P414" s="31">
        <f t="shared" si="29"/>
        <v>0</v>
      </c>
    </row>
    <row r="415" spans="1:16" x14ac:dyDescent="0.25">
      <c r="A415" s="4" t="s">
        <v>72</v>
      </c>
      <c r="B415" t="s">
        <v>4</v>
      </c>
      <c r="C415" s="28">
        <v>571049319.58132482</v>
      </c>
      <c r="D415" t="s">
        <v>4</v>
      </c>
      <c r="E415" t="s">
        <v>13</v>
      </c>
      <c r="F415" t="s">
        <v>6</v>
      </c>
      <c r="G415" t="s">
        <v>133</v>
      </c>
      <c r="H415" s="30">
        <f>_xlfn.IFS(F415="STAR Kids",INDEX('ATLIS Percentages'!D:D,MATCH($G:$G&amp;" "&amp;$E:$E,'ATLIS Percentages'!$A:$A,0)),
F415="STAR+PLUS",INDEX('ATLIS Percentages'!E:E,MATCH($G:$G&amp;" "&amp;$E:$E,'ATLIS Percentages'!$A:$A,0)),
F415="STAR",INDEX('ATLIS Percentages'!F:F,MATCH($G:$G&amp;" "&amp;$E:$E,'ATLIS Percentages'!$A:$A,0)))</f>
        <v>0</v>
      </c>
      <c r="I415" s="31">
        <f t="shared" si="26"/>
        <v>0</v>
      </c>
      <c r="J415" s="31">
        <f t="shared" si="27"/>
        <v>0</v>
      </c>
      <c r="K415" s="31">
        <f>INDEX('IGT Calculation_1stHalf'!J:J,MATCH($A:$A&amp;"-"&amp;$G:$G&amp;"-"&amp;$E:$E&amp;"-"&amp;$F:$F,'IGT Calculation_1stHalf'!A:A,0))</f>
        <v>0</v>
      </c>
      <c r="L415" s="31">
        <f>INDEX('IGT Calculation_1stHalf'!K:K,MATCH(A:A&amp;"-"&amp;G:G&amp;"-"&amp;E:E&amp;"-"&amp;F:F,'IGT Calculation_1stHalf'!A:A,0))</f>
        <v>0</v>
      </c>
      <c r="M415" s="31">
        <f>INDEX('IGT Calculation_2ndHalf'!N:N,MATCH($A:$A&amp;"-"&amp;$G:$G&amp;"-"&amp;$E:$E&amp;"-"&amp;$F:$F,'IGT Calculation_2ndHalf'!A:A,0))</f>
        <v>0</v>
      </c>
      <c r="N415" s="31">
        <f>INDEX('IGT Calculation_2ndHalf'!O:O,MATCH($A:$A&amp;"-"&amp;$G:$G&amp;"-"&amp;$E:$E&amp;"-"&amp;$F:$F,'IGT Calculation_2ndHalf'!A:A,0))</f>
        <v>0</v>
      </c>
      <c r="O415" s="31">
        <f t="shared" si="28"/>
        <v>0</v>
      </c>
      <c r="P415" s="31">
        <f t="shared" si="29"/>
        <v>0</v>
      </c>
    </row>
    <row r="416" spans="1:16" x14ac:dyDescent="0.25">
      <c r="A416" s="4" t="s">
        <v>3</v>
      </c>
      <c r="B416" t="s">
        <v>4</v>
      </c>
      <c r="C416" s="28">
        <v>64540843.871408604</v>
      </c>
      <c r="D416" t="s">
        <v>4</v>
      </c>
      <c r="E416" t="s">
        <v>5</v>
      </c>
      <c r="F416" t="s">
        <v>6</v>
      </c>
      <c r="G416" t="s">
        <v>133</v>
      </c>
      <c r="H416" s="30">
        <f>_xlfn.IFS(F416="STAR Kids",INDEX('ATLIS Percentages'!D:D,MATCH($G:$G&amp;" "&amp;$E:$E,'ATLIS Percentages'!$A:$A,0)),
F416="STAR+PLUS",INDEX('ATLIS Percentages'!E:E,MATCH($G:$G&amp;" "&amp;$E:$E,'ATLIS Percentages'!$A:$A,0)),
F416="STAR",INDEX('ATLIS Percentages'!F:F,MATCH($G:$G&amp;" "&amp;$E:$E,'ATLIS Percentages'!$A:$A,0)))</f>
        <v>0</v>
      </c>
      <c r="I416" s="31">
        <f t="shared" si="26"/>
        <v>0</v>
      </c>
      <c r="J416" s="31">
        <f t="shared" si="27"/>
        <v>0</v>
      </c>
      <c r="K416" s="31">
        <f>INDEX('IGT Calculation_1stHalf'!J:J,MATCH($A:$A&amp;"-"&amp;$G:$G&amp;"-"&amp;$E:$E&amp;"-"&amp;$F:$F,'IGT Calculation_1stHalf'!A:A,0))</f>
        <v>0</v>
      </c>
      <c r="L416" s="31">
        <f>INDEX('IGT Calculation_1stHalf'!K:K,MATCH(A:A&amp;"-"&amp;G:G&amp;"-"&amp;E:E&amp;"-"&amp;F:F,'IGT Calculation_1stHalf'!A:A,0))</f>
        <v>0</v>
      </c>
      <c r="M416" s="31">
        <f>INDEX('IGT Calculation_2ndHalf'!N:N,MATCH($A:$A&amp;"-"&amp;$G:$G&amp;"-"&amp;$E:$E&amp;"-"&amp;$F:$F,'IGT Calculation_2ndHalf'!A:A,0))</f>
        <v>0</v>
      </c>
      <c r="N416" s="31">
        <f>INDEX('IGT Calculation_2ndHalf'!O:O,MATCH($A:$A&amp;"-"&amp;$G:$G&amp;"-"&amp;$E:$E&amp;"-"&amp;$F:$F,'IGT Calculation_2ndHalf'!A:A,0))</f>
        <v>0</v>
      </c>
      <c r="O416" s="31">
        <f t="shared" si="28"/>
        <v>0</v>
      </c>
      <c r="P416" s="31">
        <f t="shared" si="29"/>
        <v>0</v>
      </c>
    </row>
    <row r="417" spans="1:16" x14ac:dyDescent="0.25">
      <c r="A417" s="4" t="s">
        <v>92</v>
      </c>
      <c r="B417" t="s">
        <v>4</v>
      </c>
      <c r="C417" s="28">
        <v>160701895.05039209</v>
      </c>
      <c r="D417" t="s">
        <v>4</v>
      </c>
      <c r="E417" t="s">
        <v>50</v>
      </c>
      <c r="F417" t="s">
        <v>6</v>
      </c>
      <c r="G417" t="s">
        <v>133</v>
      </c>
      <c r="H417" s="30">
        <f>_xlfn.IFS(F417="STAR Kids",INDEX('ATLIS Percentages'!D:D,MATCH($G:$G&amp;" "&amp;$E:$E,'ATLIS Percentages'!$A:$A,0)),
F417="STAR+PLUS",INDEX('ATLIS Percentages'!E:E,MATCH($G:$G&amp;" "&amp;$E:$E,'ATLIS Percentages'!$A:$A,0)),
F417="STAR",INDEX('ATLIS Percentages'!F:F,MATCH($G:$G&amp;" "&amp;$E:$E,'ATLIS Percentages'!$A:$A,0)))</f>
        <v>0</v>
      </c>
      <c r="I417" s="31">
        <f t="shared" si="26"/>
        <v>0</v>
      </c>
      <c r="J417" s="31">
        <f t="shared" si="27"/>
        <v>0</v>
      </c>
      <c r="K417" s="31">
        <f>INDEX('IGT Calculation_1stHalf'!J:J,MATCH($A:$A&amp;"-"&amp;$G:$G&amp;"-"&amp;$E:$E&amp;"-"&amp;$F:$F,'IGT Calculation_1stHalf'!A:A,0))</f>
        <v>0</v>
      </c>
      <c r="L417" s="31">
        <f>INDEX('IGT Calculation_1stHalf'!K:K,MATCH(A:A&amp;"-"&amp;G:G&amp;"-"&amp;E:E&amp;"-"&amp;F:F,'IGT Calculation_1stHalf'!A:A,0))</f>
        <v>0</v>
      </c>
      <c r="M417" s="31">
        <f>INDEX('IGT Calculation_2ndHalf'!N:N,MATCH($A:$A&amp;"-"&amp;$G:$G&amp;"-"&amp;$E:$E&amp;"-"&amp;$F:$F,'IGT Calculation_2ndHalf'!A:A,0))</f>
        <v>0</v>
      </c>
      <c r="N417" s="31">
        <f>INDEX('IGT Calculation_2ndHalf'!O:O,MATCH($A:$A&amp;"-"&amp;$G:$G&amp;"-"&amp;$E:$E&amp;"-"&amp;$F:$F,'IGT Calculation_2ndHalf'!A:A,0))</f>
        <v>0</v>
      </c>
      <c r="O417" s="31">
        <f t="shared" si="28"/>
        <v>0</v>
      </c>
      <c r="P417" s="31">
        <f t="shared" si="29"/>
        <v>0</v>
      </c>
    </row>
    <row r="418" spans="1:16" x14ac:dyDescent="0.25">
      <c r="A418" s="4" t="s">
        <v>25</v>
      </c>
      <c r="B418" t="s">
        <v>12</v>
      </c>
      <c r="C418" s="28">
        <v>231893927.90982383</v>
      </c>
      <c r="D418" t="s">
        <v>12</v>
      </c>
      <c r="E418" t="s">
        <v>13</v>
      </c>
      <c r="F418" t="s">
        <v>6</v>
      </c>
      <c r="G418" t="s">
        <v>133</v>
      </c>
      <c r="H418" s="30">
        <f>_xlfn.IFS(F418="STAR Kids",INDEX('ATLIS Percentages'!D:D,MATCH($G:$G&amp;" "&amp;$E:$E,'ATLIS Percentages'!$A:$A,0)),
F418="STAR+PLUS",INDEX('ATLIS Percentages'!E:E,MATCH($G:$G&amp;" "&amp;$E:$E,'ATLIS Percentages'!$A:$A,0)),
F418="STAR",INDEX('ATLIS Percentages'!F:F,MATCH($G:$G&amp;" "&amp;$E:$E,'ATLIS Percentages'!$A:$A,0)))</f>
        <v>0</v>
      </c>
      <c r="I418" s="31">
        <f t="shared" si="26"/>
        <v>0</v>
      </c>
      <c r="J418" s="31">
        <f t="shared" si="27"/>
        <v>0</v>
      </c>
      <c r="K418" s="31">
        <f>INDEX('IGT Calculation_1stHalf'!J:J,MATCH($A:$A&amp;"-"&amp;$G:$G&amp;"-"&amp;$E:$E&amp;"-"&amp;$F:$F,'IGT Calculation_1stHalf'!A:A,0))</f>
        <v>0</v>
      </c>
      <c r="L418" s="31">
        <f>INDEX('IGT Calculation_1stHalf'!K:K,MATCH(A:A&amp;"-"&amp;G:G&amp;"-"&amp;E:E&amp;"-"&amp;F:F,'IGT Calculation_1stHalf'!A:A,0))</f>
        <v>0</v>
      </c>
      <c r="M418" s="31">
        <f>INDEX('IGT Calculation_2ndHalf'!N:N,MATCH($A:$A&amp;"-"&amp;$G:$G&amp;"-"&amp;$E:$E&amp;"-"&amp;$F:$F,'IGT Calculation_2ndHalf'!A:A,0))</f>
        <v>0</v>
      </c>
      <c r="N418" s="31">
        <f>INDEX('IGT Calculation_2ndHalf'!O:O,MATCH($A:$A&amp;"-"&amp;$G:$G&amp;"-"&amp;$E:$E&amp;"-"&amp;$F:$F,'IGT Calculation_2ndHalf'!A:A,0))</f>
        <v>0</v>
      </c>
      <c r="O418" s="31">
        <f t="shared" si="28"/>
        <v>0</v>
      </c>
      <c r="P418" s="31">
        <f t="shared" si="29"/>
        <v>0</v>
      </c>
    </row>
    <row r="419" spans="1:16" x14ac:dyDescent="0.25">
      <c r="A419" s="4" t="s">
        <v>104</v>
      </c>
      <c r="B419" t="s">
        <v>12</v>
      </c>
      <c r="C419" s="28">
        <v>96277653.133794054</v>
      </c>
      <c r="D419" t="s">
        <v>12</v>
      </c>
      <c r="E419" t="s">
        <v>66</v>
      </c>
      <c r="F419" t="s">
        <v>6</v>
      </c>
      <c r="G419" t="s">
        <v>133</v>
      </c>
      <c r="H419" s="30">
        <f>_xlfn.IFS(F419="STAR Kids",INDEX('ATLIS Percentages'!D:D,MATCH($G:$G&amp;" "&amp;$E:$E,'ATLIS Percentages'!$A:$A,0)),
F419="STAR+PLUS",INDEX('ATLIS Percentages'!E:E,MATCH($G:$G&amp;" "&amp;$E:$E,'ATLIS Percentages'!$A:$A,0)),
F419="STAR",INDEX('ATLIS Percentages'!F:F,MATCH($G:$G&amp;" "&amp;$E:$E,'ATLIS Percentages'!$A:$A,0)))</f>
        <v>0</v>
      </c>
      <c r="I419" s="31">
        <f t="shared" si="26"/>
        <v>0</v>
      </c>
      <c r="J419" s="31">
        <f t="shared" si="27"/>
        <v>0</v>
      </c>
      <c r="K419" s="31">
        <f>INDEX('IGT Calculation_1stHalf'!J:J,MATCH($A:$A&amp;"-"&amp;$G:$G&amp;"-"&amp;$E:$E&amp;"-"&amp;$F:$F,'IGT Calculation_1stHalf'!A:A,0))</f>
        <v>0</v>
      </c>
      <c r="L419" s="31">
        <f>INDEX('IGT Calculation_1stHalf'!K:K,MATCH(A:A&amp;"-"&amp;G:G&amp;"-"&amp;E:E&amp;"-"&amp;F:F,'IGT Calculation_1stHalf'!A:A,0))</f>
        <v>0</v>
      </c>
      <c r="M419" s="31">
        <f>INDEX('IGT Calculation_2ndHalf'!N:N,MATCH($A:$A&amp;"-"&amp;$G:$G&amp;"-"&amp;$E:$E&amp;"-"&amp;$F:$F,'IGT Calculation_2ndHalf'!A:A,0))</f>
        <v>0</v>
      </c>
      <c r="N419" s="31">
        <f>INDEX('IGT Calculation_2ndHalf'!O:O,MATCH($A:$A&amp;"-"&amp;$G:$G&amp;"-"&amp;$E:$E&amp;"-"&amp;$F:$F,'IGT Calculation_2ndHalf'!A:A,0))</f>
        <v>0</v>
      </c>
      <c r="O419" s="31">
        <f t="shared" si="28"/>
        <v>0</v>
      </c>
      <c r="P419" s="31">
        <f t="shared" si="29"/>
        <v>0</v>
      </c>
    </row>
    <row r="420" spans="1:16" x14ac:dyDescent="0.25">
      <c r="A420" s="4" t="s">
        <v>106</v>
      </c>
      <c r="B420" t="s">
        <v>12</v>
      </c>
      <c r="C420" s="28">
        <v>37030336.160138436</v>
      </c>
      <c r="D420" t="s">
        <v>12</v>
      </c>
      <c r="E420" t="s">
        <v>5</v>
      </c>
      <c r="F420" t="s">
        <v>6</v>
      </c>
      <c r="G420" t="s">
        <v>133</v>
      </c>
      <c r="H420" s="30">
        <f>_xlfn.IFS(F420="STAR Kids",INDEX('ATLIS Percentages'!D:D,MATCH($G:$G&amp;" "&amp;$E:$E,'ATLIS Percentages'!$A:$A,0)),
F420="STAR+PLUS",INDEX('ATLIS Percentages'!E:E,MATCH($G:$G&amp;" "&amp;$E:$E,'ATLIS Percentages'!$A:$A,0)),
F420="STAR",INDEX('ATLIS Percentages'!F:F,MATCH($G:$G&amp;" "&amp;$E:$E,'ATLIS Percentages'!$A:$A,0)))</f>
        <v>0</v>
      </c>
      <c r="I420" s="31">
        <f t="shared" si="26"/>
        <v>0</v>
      </c>
      <c r="J420" s="31">
        <f t="shared" si="27"/>
        <v>0</v>
      </c>
      <c r="K420" s="31">
        <f>INDEX('IGT Calculation_1stHalf'!J:J,MATCH($A:$A&amp;"-"&amp;$G:$G&amp;"-"&amp;$E:$E&amp;"-"&amp;$F:$F,'IGT Calculation_1stHalf'!A:A,0))</f>
        <v>0</v>
      </c>
      <c r="L420" s="31">
        <f>INDEX('IGT Calculation_1stHalf'!K:K,MATCH(A:A&amp;"-"&amp;G:G&amp;"-"&amp;E:E&amp;"-"&amp;F:F,'IGT Calculation_1stHalf'!A:A,0))</f>
        <v>0</v>
      </c>
      <c r="M420" s="31">
        <f>INDEX('IGT Calculation_2ndHalf'!N:N,MATCH($A:$A&amp;"-"&amp;$G:$G&amp;"-"&amp;$E:$E&amp;"-"&amp;$F:$F,'IGT Calculation_2ndHalf'!A:A,0))</f>
        <v>0</v>
      </c>
      <c r="N420" s="31">
        <f>INDEX('IGT Calculation_2ndHalf'!O:O,MATCH($A:$A&amp;"-"&amp;$G:$G&amp;"-"&amp;$E:$E&amp;"-"&amp;$F:$F,'IGT Calculation_2ndHalf'!A:A,0))</f>
        <v>0</v>
      </c>
      <c r="O420" s="31">
        <f t="shared" si="28"/>
        <v>0</v>
      </c>
      <c r="P420" s="31">
        <f t="shared" si="29"/>
        <v>0</v>
      </c>
    </row>
    <row r="421" spans="1:16" x14ac:dyDescent="0.25">
      <c r="A421" s="4" t="s">
        <v>103</v>
      </c>
      <c r="B421" t="s">
        <v>12</v>
      </c>
      <c r="C421" s="28">
        <v>60565950.547345445</v>
      </c>
      <c r="D421" t="s">
        <v>12</v>
      </c>
      <c r="E421" t="s">
        <v>18</v>
      </c>
      <c r="F421" t="s">
        <v>6</v>
      </c>
      <c r="G421" t="s">
        <v>133</v>
      </c>
      <c r="H421" s="30">
        <f>_xlfn.IFS(F421="STAR Kids",INDEX('ATLIS Percentages'!D:D,MATCH($G:$G&amp;" "&amp;$E:$E,'ATLIS Percentages'!$A:$A,0)),
F421="STAR+PLUS",INDEX('ATLIS Percentages'!E:E,MATCH($G:$G&amp;" "&amp;$E:$E,'ATLIS Percentages'!$A:$A,0)),
F421="STAR",INDEX('ATLIS Percentages'!F:F,MATCH($G:$G&amp;" "&amp;$E:$E,'ATLIS Percentages'!$A:$A,0)))</f>
        <v>0</v>
      </c>
      <c r="I421" s="31">
        <f t="shared" si="26"/>
        <v>0</v>
      </c>
      <c r="J421" s="31">
        <f t="shared" si="27"/>
        <v>0</v>
      </c>
      <c r="K421" s="31">
        <f>INDEX('IGT Calculation_1stHalf'!J:J,MATCH($A:$A&amp;"-"&amp;$G:$G&amp;"-"&amp;$E:$E&amp;"-"&amp;$F:$F,'IGT Calculation_1stHalf'!A:A,0))</f>
        <v>0</v>
      </c>
      <c r="L421" s="31">
        <f>INDEX('IGT Calculation_1stHalf'!K:K,MATCH(A:A&amp;"-"&amp;G:G&amp;"-"&amp;E:E&amp;"-"&amp;F:F,'IGT Calculation_1stHalf'!A:A,0))</f>
        <v>0</v>
      </c>
      <c r="M421" s="31">
        <f>INDEX('IGT Calculation_2ndHalf'!N:N,MATCH($A:$A&amp;"-"&amp;$G:$G&amp;"-"&amp;$E:$E&amp;"-"&amp;$F:$F,'IGT Calculation_2ndHalf'!A:A,0))</f>
        <v>0</v>
      </c>
      <c r="N421" s="31">
        <f>INDEX('IGT Calculation_2ndHalf'!O:O,MATCH($A:$A&amp;"-"&amp;$G:$G&amp;"-"&amp;$E:$E&amp;"-"&amp;$F:$F,'IGT Calculation_2ndHalf'!A:A,0))</f>
        <v>0</v>
      </c>
      <c r="O421" s="31">
        <f t="shared" si="28"/>
        <v>0</v>
      </c>
      <c r="P421" s="31">
        <f t="shared" si="29"/>
        <v>0</v>
      </c>
    </row>
    <row r="422" spans="1:16" x14ac:dyDescent="0.25">
      <c r="A422" s="4" t="s">
        <v>80</v>
      </c>
      <c r="B422" t="s">
        <v>12</v>
      </c>
      <c r="C422" s="28">
        <v>76093864.536988899</v>
      </c>
      <c r="D422" t="s">
        <v>12</v>
      </c>
      <c r="E422" t="s">
        <v>50</v>
      </c>
      <c r="F422" t="s">
        <v>6</v>
      </c>
      <c r="G422" t="s">
        <v>133</v>
      </c>
      <c r="H422" s="30">
        <f>_xlfn.IFS(F422="STAR Kids",INDEX('ATLIS Percentages'!D:D,MATCH($G:$G&amp;" "&amp;$E:$E,'ATLIS Percentages'!$A:$A,0)),
F422="STAR+PLUS",INDEX('ATLIS Percentages'!E:E,MATCH($G:$G&amp;" "&amp;$E:$E,'ATLIS Percentages'!$A:$A,0)),
F422="STAR",INDEX('ATLIS Percentages'!F:F,MATCH($G:$G&amp;" "&amp;$E:$E,'ATLIS Percentages'!$A:$A,0)))</f>
        <v>0</v>
      </c>
      <c r="I422" s="31">
        <f t="shared" si="26"/>
        <v>0</v>
      </c>
      <c r="J422" s="31">
        <f t="shared" si="27"/>
        <v>0</v>
      </c>
      <c r="K422" s="31">
        <f>INDEX('IGT Calculation_1stHalf'!J:J,MATCH($A:$A&amp;"-"&amp;$G:$G&amp;"-"&amp;$E:$E&amp;"-"&amp;$F:$F,'IGT Calculation_1stHalf'!A:A,0))</f>
        <v>0</v>
      </c>
      <c r="L422" s="31">
        <f>INDEX('IGT Calculation_1stHalf'!K:K,MATCH(A:A&amp;"-"&amp;G:G&amp;"-"&amp;E:E&amp;"-"&amp;F:F,'IGT Calculation_1stHalf'!A:A,0))</f>
        <v>0</v>
      </c>
      <c r="M422" s="31">
        <f>INDEX('IGT Calculation_2ndHalf'!N:N,MATCH($A:$A&amp;"-"&amp;$G:$G&amp;"-"&amp;$E:$E&amp;"-"&amp;$F:$F,'IGT Calculation_2ndHalf'!A:A,0))</f>
        <v>0</v>
      </c>
      <c r="N422" s="31">
        <f>INDEX('IGT Calculation_2ndHalf'!O:O,MATCH($A:$A&amp;"-"&amp;$G:$G&amp;"-"&amp;$E:$E&amp;"-"&amp;$F:$F,'IGT Calculation_2ndHalf'!A:A,0))</f>
        <v>0</v>
      </c>
      <c r="O422" s="31">
        <f t="shared" si="28"/>
        <v>0</v>
      </c>
      <c r="P422" s="31">
        <f t="shared" si="29"/>
        <v>0</v>
      </c>
    </row>
    <row r="423" spans="1:16" x14ac:dyDescent="0.25">
      <c r="A423" s="4" t="s">
        <v>78</v>
      </c>
      <c r="B423" t="s">
        <v>8</v>
      </c>
      <c r="C423" s="28">
        <v>29867921.333164107</v>
      </c>
      <c r="D423" t="s">
        <v>8</v>
      </c>
      <c r="E423" t="s">
        <v>24</v>
      </c>
      <c r="F423" t="s">
        <v>6</v>
      </c>
      <c r="G423" t="s">
        <v>133</v>
      </c>
      <c r="H423" s="30">
        <f>_xlfn.IFS(F423="STAR Kids",INDEX('ATLIS Percentages'!D:D,MATCH($G:$G&amp;" "&amp;$E:$E,'ATLIS Percentages'!$A:$A,0)),
F423="STAR+PLUS",INDEX('ATLIS Percentages'!E:E,MATCH($G:$G&amp;" "&amp;$E:$E,'ATLIS Percentages'!$A:$A,0)),
F423="STAR",INDEX('ATLIS Percentages'!F:F,MATCH($G:$G&amp;" "&amp;$E:$E,'ATLIS Percentages'!$A:$A,0)))</f>
        <v>0</v>
      </c>
      <c r="I423" s="31">
        <f t="shared" si="26"/>
        <v>0</v>
      </c>
      <c r="J423" s="31">
        <f t="shared" si="27"/>
        <v>0</v>
      </c>
      <c r="K423" s="31">
        <f>INDEX('IGT Calculation_1stHalf'!J:J,MATCH($A:$A&amp;"-"&amp;$G:$G&amp;"-"&amp;$E:$E&amp;"-"&amp;$F:$F,'IGT Calculation_1stHalf'!A:A,0))</f>
        <v>0</v>
      </c>
      <c r="L423" s="31">
        <f>INDEX('IGT Calculation_1stHalf'!K:K,MATCH(A:A&amp;"-"&amp;G:G&amp;"-"&amp;E:E&amp;"-"&amp;F:F,'IGT Calculation_1stHalf'!A:A,0))</f>
        <v>0</v>
      </c>
      <c r="M423" s="31">
        <f>INDEX('IGT Calculation_2ndHalf'!N:N,MATCH($A:$A&amp;"-"&amp;$G:$G&amp;"-"&amp;$E:$E&amp;"-"&amp;$F:$F,'IGT Calculation_2ndHalf'!A:A,0))</f>
        <v>0</v>
      </c>
      <c r="N423" s="31">
        <f>INDEX('IGT Calculation_2ndHalf'!O:O,MATCH($A:$A&amp;"-"&amp;$G:$G&amp;"-"&amp;$E:$E&amp;"-"&amp;$F:$F,'IGT Calculation_2ndHalf'!A:A,0))</f>
        <v>0</v>
      </c>
      <c r="O423" s="31">
        <f t="shared" si="28"/>
        <v>0</v>
      </c>
      <c r="P423" s="31">
        <f t="shared" si="29"/>
        <v>0</v>
      </c>
    </row>
    <row r="424" spans="1:16" x14ac:dyDescent="0.25">
      <c r="A424" s="4" t="s">
        <v>111</v>
      </c>
      <c r="B424" t="s">
        <v>23</v>
      </c>
      <c r="C424" s="28">
        <v>215003568.77033764</v>
      </c>
      <c r="D424" t="s">
        <v>23</v>
      </c>
      <c r="E424" t="s">
        <v>20</v>
      </c>
      <c r="F424" t="s">
        <v>6</v>
      </c>
      <c r="G424" t="s">
        <v>133</v>
      </c>
      <c r="H424" s="30">
        <f>_xlfn.IFS(F424="STAR Kids",INDEX('ATLIS Percentages'!D:D,MATCH($G:$G&amp;" "&amp;$E:$E,'ATLIS Percentages'!$A:$A,0)),
F424="STAR+PLUS",INDEX('ATLIS Percentages'!E:E,MATCH($G:$G&amp;" "&amp;$E:$E,'ATLIS Percentages'!$A:$A,0)),
F424="STAR",INDEX('ATLIS Percentages'!F:F,MATCH($G:$G&amp;" "&amp;$E:$E,'ATLIS Percentages'!$A:$A,0)))</f>
        <v>0</v>
      </c>
      <c r="I424" s="31">
        <f t="shared" si="26"/>
        <v>0</v>
      </c>
      <c r="J424" s="31">
        <f t="shared" si="27"/>
        <v>0</v>
      </c>
      <c r="K424" s="31">
        <f>INDEX('IGT Calculation_1stHalf'!J:J,MATCH($A:$A&amp;"-"&amp;$G:$G&amp;"-"&amp;$E:$E&amp;"-"&amp;$F:$F,'IGT Calculation_1stHalf'!A:A,0))</f>
        <v>0</v>
      </c>
      <c r="L424" s="31">
        <f>INDEX('IGT Calculation_1stHalf'!K:K,MATCH(A:A&amp;"-"&amp;G:G&amp;"-"&amp;E:E&amp;"-"&amp;F:F,'IGT Calculation_1stHalf'!A:A,0))</f>
        <v>0</v>
      </c>
      <c r="M424" s="31">
        <f>INDEX('IGT Calculation_2ndHalf'!N:N,MATCH($A:$A&amp;"-"&amp;$G:$G&amp;"-"&amp;$E:$E&amp;"-"&amp;$F:$F,'IGT Calculation_2ndHalf'!A:A,0))</f>
        <v>0</v>
      </c>
      <c r="N424" s="31">
        <f>INDEX('IGT Calculation_2ndHalf'!O:O,MATCH($A:$A&amp;"-"&amp;$G:$G&amp;"-"&amp;$E:$E&amp;"-"&amp;$F:$F,'IGT Calculation_2ndHalf'!A:A,0))</f>
        <v>0</v>
      </c>
      <c r="O424" s="31">
        <f t="shared" si="28"/>
        <v>0</v>
      </c>
      <c r="P424" s="31">
        <f t="shared" si="29"/>
        <v>0</v>
      </c>
    </row>
    <row r="425" spans="1:16" x14ac:dyDescent="0.25">
      <c r="A425" s="4" t="s">
        <v>56</v>
      </c>
      <c r="B425" t="s">
        <v>21</v>
      </c>
      <c r="C425" s="28">
        <v>313130557.94891369</v>
      </c>
      <c r="D425" t="s">
        <v>21</v>
      </c>
      <c r="E425" t="s">
        <v>50</v>
      </c>
      <c r="F425" t="s">
        <v>10</v>
      </c>
      <c r="G425" t="s">
        <v>133</v>
      </c>
      <c r="H425" s="30">
        <f>_xlfn.IFS(F425="STAR Kids",INDEX('ATLIS Percentages'!D:D,MATCH($G:$G&amp;" "&amp;$E:$E,'ATLIS Percentages'!$A:$A,0)),
F425="STAR+PLUS",INDEX('ATLIS Percentages'!E:E,MATCH($G:$G&amp;" "&amp;$E:$E,'ATLIS Percentages'!$A:$A,0)),
F425="STAR",INDEX('ATLIS Percentages'!F:F,MATCH($G:$G&amp;" "&amp;$E:$E,'ATLIS Percentages'!$A:$A,0)))</f>
        <v>0</v>
      </c>
      <c r="I425" s="31">
        <f t="shared" si="26"/>
        <v>0</v>
      </c>
      <c r="J425" s="31">
        <f t="shared" si="27"/>
        <v>0</v>
      </c>
      <c r="K425" s="31">
        <f>INDEX('IGT Calculation_1stHalf'!J:J,MATCH($A:$A&amp;"-"&amp;$G:$G&amp;"-"&amp;$E:$E&amp;"-"&amp;$F:$F,'IGT Calculation_1stHalf'!A:A,0))</f>
        <v>0</v>
      </c>
      <c r="L425" s="31">
        <f>INDEX('IGT Calculation_1stHalf'!K:K,MATCH(A:A&amp;"-"&amp;G:G&amp;"-"&amp;E:E&amp;"-"&amp;F:F,'IGT Calculation_1stHalf'!A:A,0))</f>
        <v>0</v>
      </c>
      <c r="M425" s="31">
        <f>INDEX('IGT Calculation_2ndHalf'!N:N,MATCH($A:$A&amp;"-"&amp;$G:$G&amp;"-"&amp;$E:$E&amp;"-"&amp;$F:$F,'IGT Calculation_2ndHalf'!A:A,0))</f>
        <v>0</v>
      </c>
      <c r="N425" s="31">
        <f>INDEX('IGT Calculation_2ndHalf'!O:O,MATCH($A:$A&amp;"-"&amp;$G:$G&amp;"-"&amp;$E:$E&amp;"-"&amp;$F:$F,'IGT Calculation_2ndHalf'!A:A,0))</f>
        <v>0</v>
      </c>
      <c r="O425" s="31">
        <f t="shared" si="28"/>
        <v>0</v>
      </c>
      <c r="P425" s="31">
        <f t="shared" si="29"/>
        <v>0</v>
      </c>
    </row>
    <row r="426" spans="1:16" x14ac:dyDescent="0.25">
      <c r="A426" s="4" t="s">
        <v>51</v>
      </c>
      <c r="B426" t="s">
        <v>8</v>
      </c>
      <c r="C426" s="28">
        <v>448142153.9315207</v>
      </c>
      <c r="D426" t="s">
        <v>8</v>
      </c>
      <c r="E426" t="s">
        <v>50</v>
      </c>
      <c r="F426" t="s">
        <v>10</v>
      </c>
      <c r="G426" t="s">
        <v>133</v>
      </c>
      <c r="H426" s="30">
        <f>_xlfn.IFS(F426="STAR Kids",INDEX('ATLIS Percentages'!D:D,MATCH($G:$G&amp;" "&amp;$E:$E,'ATLIS Percentages'!$A:$A,0)),
F426="STAR+PLUS",INDEX('ATLIS Percentages'!E:E,MATCH($G:$G&amp;" "&amp;$E:$E,'ATLIS Percentages'!$A:$A,0)),
F426="STAR",INDEX('ATLIS Percentages'!F:F,MATCH($G:$G&amp;" "&amp;$E:$E,'ATLIS Percentages'!$A:$A,0)))</f>
        <v>0</v>
      </c>
      <c r="I426" s="31">
        <f t="shared" si="26"/>
        <v>0</v>
      </c>
      <c r="J426" s="31">
        <f t="shared" si="27"/>
        <v>0</v>
      </c>
      <c r="K426" s="31">
        <f>INDEX('IGT Calculation_1stHalf'!J:J,MATCH($A:$A&amp;"-"&amp;$G:$G&amp;"-"&amp;$E:$E&amp;"-"&amp;$F:$F,'IGT Calculation_1stHalf'!A:A,0))</f>
        <v>0</v>
      </c>
      <c r="L426" s="31">
        <f>INDEX('IGT Calculation_1stHalf'!K:K,MATCH(A:A&amp;"-"&amp;G:G&amp;"-"&amp;E:E&amp;"-"&amp;F:F,'IGT Calculation_1stHalf'!A:A,0))</f>
        <v>0</v>
      </c>
      <c r="M426" s="31">
        <f>INDEX('IGT Calculation_2ndHalf'!N:N,MATCH($A:$A&amp;"-"&amp;$G:$G&amp;"-"&amp;$E:$E&amp;"-"&amp;$F:$F,'IGT Calculation_2ndHalf'!A:A,0))</f>
        <v>0</v>
      </c>
      <c r="N426" s="31">
        <f>INDEX('IGT Calculation_2ndHalf'!O:O,MATCH($A:$A&amp;"-"&amp;$G:$G&amp;"-"&amp;$E:$E&amp;"-"&amp;$F:$F,'IGT Calculation_2ndHalf'!A:A,0))</f>
        <v>0</v>
      </c>
      <c r="O426" s="31">
        <f t="shared" si="28"/>
        <v>0</v>
      </c>
      <c r="P426" s="31">
        <f t="shared" si="29"/>
        <v>0</v>
      </c>
    </row>
    <row r="427" spans="1:16" x14ac:dyDescent="0.25">
      <c r="A427" s="4" t="s">
        <v>99</v>
      </c>
      <c r="B427" t="s">
        <v>12</v>
      </c>
      <c r="C427" s="28">
        <v>773012466.89327669</v>
      </c>
      <c r="D427" t="s">
        <v>12</v>
      </c>
      <c r="E427" t="s">
        <v>50</v>
      </c>
      <c r="F427" t="s">
        <v>14</v>
      </c>
      <c r="G427" t="s">
        <v>133</v>
      </c>
      <c r="H427" s="30">
        <f>_xlfn.IFS(F427="STAR Kids",INDEX('ATLIS Percentages'!D:D,MATCH($G:$G&amp;" "&amp;$E:$E,'ATLIS Percentages'!$A:$A,0)),
F427="STAR+PLUS",INDEX('ATLIS Percentages'!E:E,MATCH($G:$G&amp;" "&amp;$E:$E,'ATLIS Percentages'!$A:$A,0)),
F427="STAR",INDEX('ATLIS Percentages'!F:F,MATCH($G:$G&amp;" "&amp;$E:$E,'ATLIS Percentages'!$A:$A,0)))</f>
        <v>2.3853905160699921E-3</v>
      </c>
      <c r="I427" s="31">
        <f t="shared" si="26"/>
        <v>1843936.61</v>
      </c>
      <c r="J427" s="31">
        <f t="shared" si="27"/>
        <v>796381.47</v>
      </c>
      <c r="K427" s="31">
        <f>INDEX('IGT Calculation_1stHalf'!J:J,MATCH($A:$A&amp;"-"&amp;$G:$G&amp;"-"&amp;$E:$E&amp;"-"&amp;$F:$F,'IGT Calculation_1stHalf'!A:A,0))</f>
        <v>675278.77</v>
      </c>
      <c r="L427" s="31">
        <f>INDEX('IGT Calculation_1stHalf'!K:K,MATCH(A:A&amp;"-"&amp;G:G&amp;"-"&amp;E:E&amp;"-"&amp;F:F,'IGT Calculation_1stHalf'!A:A,0))</f>
        <v>291647.5</v>
      </c>
      <c r="M427" s="31">
        <f>INDEX('IGT Calculation_2ndHalf'!N:N,MATCH($A:$A&amp;"-"&amp;$G:$G&amp;"-"&amp;$E:$E&amp;"-"&amp;$F:$F,'IGT Calculation_2ndHalf'!A:A,0))</f>
        <v>647237.88</v>
      </c>
      <c r="N427" s="31">
        <f>INDEX('IGT Calculation_2ndHalf'!O:O,MATCH($A:$A&amp;"-"&amp;$G:$G&amp;"-"&amp;$E:$E&amp;"-"&amp;$F:$F,'IGT Calculation_2ndHalf'!A:A,0))</f>
        <v>279536.86</v>
      </c>
      <c r="O427" s="31">
        <f t="shared" si="28"/>
        <v>521419.96</v>
      </c>
      <c r="P427" s="31">
        <f t="shared" si="29"/>
        <v>225197.11</v>
      </c>
    </row>
    <row r="428" spans="1:16" x14ac:dyDescent="0.25">
      <c r="A428" s="4" t="s">
        <v>42</v>
      </c>
      <c r="B428" t="s">
        <v>28</v>
      </c>
      <c r="C428" s="28">
        <v>677726495.66757202</v>
      </c>
      <c r="D428" t="s">
        <v>28</v>
      </c>
      <c r="E428" t="s">
        <v>39</v>
      </c>
      <c r="F428" t="s">
        <v>14</v>
      </c>
      <c r="G428" t="s">
        <v>133</v>
      </c>
      <c r="H428" s="30">
        <f>_xlfn.IFS(F428="STAR Kids",INDEX('ATLIS Percentages'!D:D,MATCH($G:$G&amp;" "&amp;$E:$E,'ATLIS Percentages'!$A:$A,0)),
F428="STAR+PLUS",INDEX('ATLIS Percentages'!E:E,MATCH($G:$G&amp;" "&amp;$E:$E,'ATLIS Percentages'!$A:$A,0)),
F428="STAR",INDEX('ATLIS Percentages'!F:F,MATCH($G:$G&amp;" "&amp;$E:$E,'ATLIS Percentages'!$A:$A,0)))</f>
        <v>0</v>
      </c>
      <c r="I428" s="31">
        <f t="shared" si="26"/>
        <v>0</v>
      </c>
      <c r="J428" s="31">
        <f t="shared" si="27"/>
        <v>0</v>
      </c>
      <c r="K428" s="31">
        <f>INDEX('IGT Calculation_1stHalf'!J:J,MATCH($A:$A&amp;"-"&amp;$G:$G&amp;"-"&amp;$E:$E&amp;"-"&amp;$F:$F,'IGT Calculation_1stHalf'!A:A,0))</f>
        <v>0</v>
      </c>
      <c r="L428" s="31">
        <f>INDEX('IGT Calculation_1stHalf'!K:K,MATCH(A:A&amp;"-"&amp;G:G&amp;"-"&amp;E:E&amp;"-"&amp;F:F,'IGT Calculation_1stHalf'!A:A,0))</f>
        <v>0</v>
      </c>
      <c r="M428" s="31">
        <f>INDEX('IGT Calculation_2ndHalf'!N:N,MATCH($A:$A&amp;"-"&amp;$G:$G&amp;"-"&amp;$E:$E&amp;"-"&amp;$F:$F,'IGT Calculation_2ndHalf'!A:A,0))</f>
        <v>0</v>
      </c>
      <c r="N428" s="31">
        <f>INDEX('IGT Calculation_2ndHalf'!O:O,MATCH($A:$A&amp;"-"&amp;$G:$G&amp;"-"&amp;$E:$E&amp;"-"&amp;$F:$F,'IGT Calculation_2ndHalf'!A:A,0))</f>
        <v>0</v>
      </c>
      <c r="O428" s="31">
        <f t="shared" si="28"/>
        <v>0</v>
      </c>
      <c r="P428" s="31">
        <f t="shared" si="29"/>
        <v>0</v>
      </c>
    </row>
    <row r="429" spans="1:16" x14ac:dyDescent="0.25">
      <c r="A429" s="4" t="s">
        <v>49</v>
      </c>
      <c r="B429" t="s">
        <v>28</v>
      </c>
      <c r="C429" s="28">
        <v>365806025.76834977</v>
      </c>
      <c r="D429" t="s">
        <v>28</v>
      </c>
      <c r="E429" t="s">
        <v>50</v>
      </c>
      <c r="F429" t="s">
        <v>14</v>
      </c>
      <c r="G429" t="s">
        <v>133</v>
      </c>
      <c r="H429" s="30">
        <f>_xlfn.IFS(F429="STAR Kids",INDEX('ATLIS Percentages'!D:D,MATCH($G:$G&amp;" "&amp;$E:$E,'ATLIS Percentages'!$A:$A,0)),
F429="STAR+PLUS",INDEX('ATLIS Percentages'!E:E,MATCH($G:$G&amp;" "&amp;$E:$E,'ATLIS Percentages'!$A:$A,0)),
F429="STAR",INDEX('ATLIS Percentages'!F:F,MATCH($G:$G&amp;" "&amp;$E:$E,'ATLIS Percentages'!$A:$A,0)))</f>
        <v>2.3853905160699921E-3</v>
      </c>
      <c r="I429" s="31">
        <f t="shared" si="26"/>
        <v>872590.22</v>
      </c>
      <c r="J429" s="31">
        <f t="shared" si="27"/>
        <v>376864.74</v>
      </c>
      <c r="K429" s="31">
        <f>INDEX('IGT Calculation_1stHalf'!J:J,MATCH($A:$A&amp;"-"&amp;$G:$G&amp;"-"&amp;$E:$E&amp;"-"&amp;$F:$F,'IGT Calculation_1stHalf'!A:A,0))</f>
        <v>336012.5</v>
      </c>
      <c r="L429" s="31">
        <f>INDEX('IGT Calculation_1stHalf'!K:K,MATCH(A:A&amp;"-"&amp;G:G&amp;"-"&amp;E:E&amp;"-"&amp;F:F,'IGT Calculation_1stHalf'!A:A,0))</f>
        <v>145121.10999999999</v>
      </c>
      <c r="M429" s="31">
        <f>INDEX('IGT Calculation_2ndHalf'!N:N,MATCH($A:$A&amp;"-"&amp;$G:$G&amp;"-"&amp;$E:$E&amp;"-"&amp;$F:$F,'IGT Calculation_2ndHalf'!A:A,0))</f>
        <v>304619.15999999997</v>
      </c>
      <c r="N429" s="31">
        <f>INDEX('IGT Calculation_2ndHalf'!O:O,MATCH($A:$A&amp;"-"&amp;$G:$G&amp;"-"&amp;$E:$E&amp;"-"&amp;$F:$F,'IGT Calculation_2ndHalf'!A:A,0))</f>
        <v>131562.57999999999</v>
      </c>
      <c r="O429" s="31">
        <f t="shared" si="28"/>
        <v>231958.56</v>
      </c>
      <c r="P429" s="31">
        <f t="shared" si="29"/>
        <v>100181.05</v>
      </c>
    </row>
    <row r="430" spans="1:16" x14ac:dyDescent="0.25">
      <c r="A430" s="4" t="s">
        <v>70</v>
      </c>
      <c r="B430" t="s">
        <v>61</v>
      </c>
      <c r="C430" s="28">
        <v>382128091.22140634</v>
      </c>
      <c r="D430" t="s">
        <v>61</v>
      </c>
      <c r="E430" t="s">
        <v>22</v>
      </c>
      <c r="F430" t="s">
        <v>14</v>
      </c>
      <c r="G430" t="s">
        <v>133</v>
      </c>
      <c r="H430" s="30">
        <f>_xlfn.IFS(F430="STAR Kids",INDEX('ATLIS Percentages'!D:D,MATCH($G:$G&amp;" "&amp;$E:$E,'ATLIS Percentages'!$A:$A,0)),
F430="STAR+PLUS",INDEX('ATLIS Percentages'!E:E,MATCH($G:$G&amp;" "&amp;$E:$E,'ATLIS Percentages'!$A:$A,0)),
F430="STAR",INDEX('ATLIS Percentages'!F:F,MATCH($G:$G&amp;" "&amp;$E:$E,'ATLIS Percentages'!$A:$A,0)))</f>
        <v>0</v>
      </c>
      <c r="I430" s="31">
        <f t="shared" si="26"/>
        <v>0</v>
      </c>
      <c r="J430" s="31">
        <f t="shared" si="27"/>
        <v>0</v>
      </c>
      <c r="K430" s="31">
        <f>INDEX('IGT Calculation_1stHalf'!J:J,MATCH($A:$A&amp;"-"&amp;$G:$G&amp;"-"&amp;$E:$E&amp;"-"&amp;$F:$F,'IGT Calculation_1stHalf'!A:A,0))</f>
        <v>0</v>
      </c>
      <c r="L430" s="31">
        <f>INDEX('IGT Calculation_1stHalf'!K:K,MATCH(A:A&amp;"-"&amp;G:G&amp;"-"&amp;E:E&amp;"-"&amp;F:F,'IGT Calculation_1stHalf'!A:A,0))</f>
        <v>0</v>
      </c>
      <c r="M430" s="31">
        <f>INDEX('IGT Calculation_2ndHalf'!N:N,MATCH($A:$A&amp;"-"&amp;$G:$G&amp;"-"&amp;$E:$E&amp;"-"&amp;$F:$F,'IGT Calculation_2ndHalf'!A:A,0))</f>
        <v>0</v>
      </c>
      <c r="N430" s="31">
        <f>INDEX('IGT Calculation_2ndHalf'!O:O,MATCH($A:$A&amp;"-"&amp;$G:$G&amp;"-"&amp;$E:$E&amp;"-"&amp;$F:$F,'IGT Calculation_2ndHalf'!A:A,0))</f>
        <v>0</v>
      </c>
      <c r="O430" s="31">
        <f t="shared" si="28"/>
        <v>0</v>
      </c>
      <c r="P430" s="31">
        <f t="shared" si="29"/>
        <v>0</v>
      </c>
    </row>
    <row r="431" spans="1:16" x14ac:dyDescent="0.25">
      <c r="A431" s="4" t="s">
        <v>43</v>
      </c>
      <c r="B431" t="s">
        <v>44</v>
      </c>
      <c r="C431" s="28">
        <v>209818572.83974585</v>
      </c>
      <c r="D431" t="s">
        <v>44</v>
      </c>
      <c r="E431" t="s">
        <v>45</v>
      </c>
      <c r="F431" t="s">
        <v>14</v>
      </c>
      <c r="G431" t="s">
        <v>133</v>
      </c>
      <c r="H431" s="30">
        <f>_xlfn.IFS(F431="STAR Kids",INDEX('ATLIS Percentages'!D:D,MATCH($G:$G&amp;" "&amp;$E:$E,'ATLIS Percentages'!$A:$A,0)),
F431="STAR+PLUS",INDEX('ATLIS Percentages'!E:E,MATCH($G:$G&amp;" "&amp;$E:$E,'ATLIS Percentages'!$A:$A,0)),
F431="STAR",INDEX('ATLIS Percentages'!F:F,MATCH($G:$G&amp;" "&amp;$E:$E,'ATLIS Percentages'!$A:$A,0)))</f>
        <v>0</v>
      </c>
      <c r="I431" s="31">
        <f t="shared" si="26"/>
        <v>0</v>
      </c>
      <c r="J431" s="31">
        <f t="shared" si="27"/>
        <v>0</v>
      </c>
      <c r="K431" s="31">
        <f>INDEX('IGT Calculation_1stHalf'!J:J,MATCH($A:$A&amp;"-"&amp;$G:$G&amp;"-"&amp;$E:$E&amp;"-"&amp;$F:$F,'IGT Calculation_1stHalf'!A:A,0))</f>
        <v>0</v>
      </c>
      <c r="L431" s="31">
        <f>INDEX('IGT Calculation_1stHalf'!K:K,MATCH(A:A&amp;"-"&amp;G:G&amp;"-"&amp;E:E&amp;"-"&amp;F:F,'IGT Calculation_1stHalf'!A:A,0))</f>
        <v>0</v>
      </c>
      <c r="M431" s="31">
        <f>INDEX('IGT Calculation_2ndHalf'!N:N,MATCH($A:$A&amp;"-"&amp;$G:$G&amp;"-"&amp;$E:$E&amp;"-"&amp;$F:$F,'IGT Calculation_2ndHalf'!A:A,0))</f>
        <v>0</v>
      </c>
      <c r="N431" s="31">
        <f>INDEX('IGT Calculation_2ndHalf'!O:O,MATCH($A:$A&amp;"-"&amp;$G:$G&amp;"-"&amp;$E:$E&amp;"-"&amp;$F:$F,'IGT Calculation_2ndHalf'!A:A,0))</f>
        <v>0</v>
      </c>
      <c r="O431" s="31">
        <f t="shared" si="28"/>
        <v>0</v>
      </c>
      <c r="P431" s="31">
        <f t="shared" si="29"/>
        <v>0</v>
      </c>
    </row>
    <row r="432" spans="1:16" x14ac:dyDescent="0.25">
      <c r="A432" s="4" t="s">
        <v>15</v>
      </c>
      <c r="B432" t="s">
        <v>16</v>
      </c>
      <c r="C432" s="28">
        <v>509541559.51747268</v>
      </c>
      <c r="D432" t="s">
        <v>16</v>
      </c>
      <c r="E432" t="s">
        <v>13</v>
      </c>
      <c r="F432" t="s">
        <v>14</v>
      </c>
      <c r="G432" t="s">
        <v>133</v>
      </c>
      <c r="H432" s="30">
        <f>_xlfn.IFS(F432="STAR Kids",INDEX('ATLIS Percentages'!D:D,MATCH($G:$G&amp;" "&amp;$E:$E,'ATLIS Percentages'!$A:$A,0)),
F432="STAR+PLUS",INDEX('ATLIS Percentages'!E:E,MATCH($G:$G&amp;" "&amp;$E:$E,'ATLIS Percentages'!$A:$A,0)),
F432="STAR",INDEX('ATLIS Percentages'!F:F,MATCH($G:$G&amp;" "&amp;$E:$E,'ATLIS Percentages'!$A:$A,0)))</f>
        <v>1.9145672478634797E-4</v>
      </c>
      <c r="I432" s="31">
        <f t="shared" si="26"/>
        <v>97555.16</v>
      </c>
      <c r="J432" s="31">
        <f t="shared" si="27"/>
        <v>42133.29</v>
      </c>
      <c r="K432" s="31">
        <f>INDEX('IGT Calculation_1stHalf'!J:J,MATCH($A:$A&amp;"-"&amp;$G:$G&amp;"-"&amp;$E:$E&amp;"-"&amp;$F:$F,'IGT Calculation_1stHalf'!A:A,0))</f>
        <v>39913.42</v>
      </c>
      <c r="L432" s="31">
        <f>INDEX('IGT Calculation_1stHalf'!K:K,MATCH(A:A&amp;"-"&amp;G:G&amp;"-"&amp;E:E&amp;"-"&amp;F:F,'IGT Calculation_1stHalf'!A:A,0))</f>
        <v>17238.29</v>
      </c>
      <c r="M432" s="31">
        <f>INDEX('IGT Calculation_2ndHalf'!N:N,MATCH($A:$A&amp;"-"&amp;$G:$G&amp;"-"&amp;$E:$E&amp;"-"&amp;$F:$F,'IGT Calculation_2ndHalf'!A:A,0))</f>
        <v>35907.57</v>
      </c>
      <c r="N432" s="31">
        <f>INDEX('IGT Calculation_2ndHalf'!O:O,MATCH($A:$A&amp;"-"&amp;$G:$G&amp;"-"&amp;$E:$E&amp;"-"&amp;$F:$F,'IGT Calculation_2ndHalf'!A:A,0))</f>
        <v>15508.19</v>
      </c>
      <c r="O432" s="31">
        <f t="shared" si="28"/>
        <v>21734.17</v>
      </c>
      <c r="P432" s="31">
        <f t="shared" si="29"/>
        <v>9386.81</v>
      </c>
    </row>
    <row r="433" spans="1:16" x14ac:dyDescent="0.25">
      <c r="A433" s="4" t="s">
        <v>82</v>
      </c>
      <c r="B433" t="s">
        <v>8</v>
      </c>
      <c r="C433" s="28">
        <v>210937778.23913527</v>
      </c>
      <c r="D433" t="s">
        <v>8</v>
      </c>
      <c r="E433" t="s">
        <v>41</v>
      </c>
      <c r="F433" t="s">
        <v>14</v>
      </c>
      <c r="G433" t="s">
        <v>133</v>
      </c>
      <c r="H433" s="30">
        <f>_xlfn.IFS(F433="STAR Kids",INDEX('ATLIS Percentages'!D:D,MATCH($G:$G&amp;" "&amp;$E:$E,'ATLIS Percentages'!$A:$A,0)),
F433="STAR+PLUS",INDEX('ATLIS Percentages'!E:E,MATCH($G:$G&amp;" "&amp;$E:$E,'ATLIS Percentages'!$A:$A,0)),
F433="STAR",INDEX('ATLIS Percentages'!F:F,MATCH($G:$G&amp;" "&amp;$E:$E,'ATLIS Percentages'!$A:$A,0)))</f>
        <v>0</v>
      </c>
      <c r="I433" s="31">
        <f t="shared" si="26"/>
        <v>0</v>
      </c>
      <c r="J433" s="31">
        <f t="shared" si="27"/>
        <v>0</v>
      </c>
      <c r="K433" s="31">
        <f>INDEX('IGT Calculation_1stHalf'!J:J,MATCH($A:$A&amp;"-"&amp;$G:$G&amp;"-"&amp;$E:$E&amp;"-"&amp;$F:$F,'IGT Calculation_1stHalf'!A:A,0))</f>
        <v>0</v>
      </c>
      <c r="L433" s="31">
        <f>INDEX('IGT Calculation_1stHalf'!K:K,MATCH(A:A&amp;"-"&amp;G:G&amp;"-"&amp;E:E&amp;"-"&amp;F:F,'IGT Calculation_1stHalf'!A:A,0))</f>
        <v>0</v>
      </c>
      <c r="M433" s="31">
        <f>INDEX('IGT Calculation_2ndHalf'!N:N,MATCH($A:$A&amp;"-"&amp;$G:$G&amp;"-"&amp;$E:$E&amp;"-"&amp;$F:$F,'IGT Calculation_2ndHalf'!A:A,0))</f>
        <v>0</v>
      </c>
      <c r="N433" s="31">
        <f>INDEX('IGT Calculation_2ndHalf'!O:O,MATCH($A:$A&amp;"-"&amp;$G:$G&amp;"-"&amp;$E:$E&amp;"-"&amp;$F:$F,'IGT Calculation_2ndHalf'!A:A,0))</f>
        <v>0</v>
      </c>
      <c r="O433" s="31">
        <f t="shared" si="28"/>
        <v>0</v>
      </c>
      <c r="P433" s="31">
        <f t="shared" si="29"/>
        <v>0</v>
      </c>
    </row>
    <row r="434" spans="1:16" x14ac:dyDescent="0.25">
      <c r="A434" s="4" t="s">
        <v>29</v>
      </c>
      <c r="B434" t="s">
        <v>12</v>
      </c>
      <c r="C434" s="28">
        <v>386936647.48072517</v>
      </c>
      <c r="D434" t="s">
        <v>12</v>
      </c>
      <c r="E434" t="s">
        <v>22</v>
      </c>
      <c r="F434" t="s">
        <v>14</v>
      </c>
      <c r="G434" t="s">
        <v>133</v>
      </c>
      <c r="H434" s="30">
        <f>_xlfn.IFS(F434="STAR Kids",INDEX('ATLIS Percentages'!D:D,MATCH($G:$G&amp;" "&amp;$E:$E,'ATLIS Percentages'!$A:$A,0)),
F434="STAR+PLUS",INDEX('ATLIS Percentages'!E:E,MATCH($G:$G&amp;" "&amp;$E:$E,'ATLIS Percentages'!$A:$A,0)),
F434="STAR",INDEX('ATLIS Percentages'!F:F,MATCH($G:$G&amp;" "&amp;$E:$E,'ATLIS Percentages'!$A:$A,0)))</f>
        <v>0</v>
      </c>
      <c r="I434" s="31">
        <f t="shared" si="26"/>
        <v>0</v>
      </c>
      <c r="J434" s="31">
        <f t="shared" si="27"/>
        <v>0</v>
      </c>
      <c r="K434" s="31">
        <f>INDEX('IGT Calculation_1stHalf'!J:J,MATCH($A:$A&amp;"-"&amp;$G:$G&amp;"-"&amp;$E:$E&amp;"-"&amp;$F:$F,'IGT Calculation_1stHalf'!A:A,0))</f>
        <v>0</v>
      </c>
      <c r="L434" s="31">
        <f>INDEX('IGT Calculation_1stHalf'!K:K,MATCH(A:A&amp;"-"&amp;G:G&amp;"-"&amp;E:E&amp;"-"&amp;F:F,'IGT Calculation_1stHalf'!A:A,0))</f>
        <v>0</v>
      </c>
      <c r="M434" s="31">
        <f>INDEX('IGT Calculation_2ndHalf'!N:N,MATCH($A:$A&amp;"-"&amp;$G:$G&amp;"-"&amp;$E:$E&amp;"-"&amp;$F:$F,'IGT Calculation_2ndHalf'!A:A,0))</f>
        <v>0</v>
      </c>
      <c r="N434" s="31">
        <f>INDEX('IGT Calculation_2ndHalf'!O:O,MATCH($A:$A&amp;"-"&amp;$G:$G&amp;"-"&amp;$E:$E&amp;"-"&amp;$F:$F,'IGT Calculation_2ndHalf'!A:A,0))</f>
        <v>0</v>
      </c>
      <c r="O434" s="31">
        <f t="shared" si="28"/>
        <v>0</v>
      </c>
      <c r="P434" s="31">
        <f t="shared" si="29"/>
        <v>0</v>
      </c>
    </row>
    <row r="435" spans="1:16" x14ac:dyDescent="0.25">
      <c r="A435" s="4" t="s">
        <v>85</v>
      </c>
      <c r="B435" t="s">
        <v>12</v>
      </c>
      <c r="C435" s="28">
        <v>125983389.6766319</v>
      </c>
      <c r="D435" t="s">
        <v>12</v>
      </c>
      <c r="E435" t="s">
        <v>20</v>
      </c>
      <c r="F435" t="s">
        <v>14</v>
      </c>
      <c r="G435" t="s">
        <v>133</v>
      </c>
      <c r="H435" s="30">
        <f>_xlfn.IFS(F435="STAR Kids",INDEX('ATLIS Percentages'!D:D,MATCH($G:$G&amp;" "&amp;$E:$E,'ATLIS Percentages'!$A:$A,0)),
F435="STAR+PLUS",INDEX('ATLIS Percentages'!E:E,MATCH($G:$G&amp;" "&amp;$E:$E,'ATLIS Percentages'!$A:$A,0)),
F435="STAR",INDEX('ATLIS Percentages'!F:F,MATCH($G:$G&amp;" "&amp;$E:$E,'ATLIS Percentages'!$A:$A,0)))</f>
        <v>2.7114431527233019E-2</v>
      </c>
      <c r="I435" s="31">
        <f t="shared" si="26"/>
        <v>3415967.99</v>
      </c>
      <c r="J435" s="31">
        <f t="shared" si="27"/>
        <v>1475329.25</v>
      </c>
      <c r="K435" s="31">
        <f>INDEX('IGT Calculation_1stHalf'!J:J,MATCH($A:$A&amp;"-"&amp;$G:$G&amp;"-"&amp;$E:$E&amp;"-"&amp;$F:$F,'IGT Calculation_1stHalf'!A:A,0))</f>
        <v>806752.58</v>
      </c>
      <c r="L435" s="31">
        <f>INDEX('IGT Calculation_1stHalf'!K:K,MATCH(A:A&amp;"-"&amp;G:G&amp;"-"&amp;E:E&amp;"-"&amp;F:F,'IGT Calculation_1stHalf'!A:A,0))</f>
        <v>348429.99</v>
      </c>
      <c r="M435" s="31">
        <f>INDEX('IGT Calculation_2ndHalf'!N:N,MATCH($A:$A&amp;"-"&amp;$G:$G&amp;"-"&amp;$E:$E&amp;"-"&amp;$F:$F,'IGT Calculation_2ndHalf'!A:A,0))</f>
        <v>1622995.51</v>
      </c>
      <c r="N435" s="31">
        <f>INDEX('IGT Calculation_2ndHalf'!O:O,MATCH($A:$A&amp;"-"&amp;$G:$G&amp;"-"&amp;$E:$E&amp;"-"&amp;$F:$F,'IGT Calculation_2ndHalf'!A:A,0))</f>
        <v>700958.78</v>
      </c>
      <c r="O435" s="31">
        <f t="shared" si="28"/>
        <v>986219.9</v>
      </c>
      <c r="P435" s="31">
        <f t="shared" si="29"/>
        <v>425940.49</v>
      </c>
    </row>
    <row r="436" spans="1:16" x14ac:dyDescent="0.25">
      <c r="A436" s="4" t="s">
        <v>69</v>
      </c>
      <c r="B436" t="s">
        <v>12</v>
      </c>
      <c r="C436" s="28">
        <v>55692564.354626201</v>
      </c>
      <c r="D436" t="s">
        <v>12</v>
      </c>
      <c r="E436" t="s">
        <v>66</v>
      </c>
      <c r="F436" t="s">
        <v>14</v>
      </c>
      <c r="G436" t="s">
        <v>133</v>
      </c>
      <c r="H436" s="30">
        <f>_xlfn.IFS(F436="STAR Kids",INDEX('ATLIS Percentages'!D:D,MATCH($G:$G&amp;" "&amp;$E:$E,'ATLIS Percentages'!$A:$A,0)),
F436="STAR+PLUS",INDEX('ATLIS Percentages'!E:E,MATCH($G:$G&amp;" "&amp;$E:$E,'ATLIS Percentages'!$A:$A,0)),
F436="STAR",INDEX('ATLIS Percentages'!F:F,MATCH($G:$G&amp;" "&amp;$E:$E,'ATLIS Percentages'!$A:$A,0)))</f>
        <v>0</v>
      </c>
      <c r="I436" s="31">
        <f t="shared" si="26"/>
        <v>0</v>
      </c>
      <c r="J436" s="31">
        <f t="shared" si="27"/>
        <v>0</v>
      </c>
      <c r="K436" s="31">
        <f>INDEX('IGT Calculation_1stHalf'!J:J,MATCH($A:$A&amp;"-"&amp;$G:$G&amp;"-"&amp;$E:$E&amp;"-"&amp;$F:$F,'IGT Calculation_1stHalf'!A:A,0))</f>
        <v>0</v>
      </c>
      <c r="L436" s="31">
        <f>INDEX('IGT Calculation_1stHalf'!K:K,MATCH(A:A&amp;"-"&amp;G:G&amp;"-"&amp;E:E&amp;"-"&amp;F:F,'IGT Calculation_1stHalf'!A:A,0))</f>
        <v>0</v>
      </c>
      <c r="M436" s="31">
        <f>INDEX('IGT Calculation_2ndHalf'!N:N,MATCH($A:$A&amp;"-"&amp;$G:$G&amp;"-"&amp;$E:$E&amp;"-"&amp;$F:$F,'IGT Calculation_2ndHalf'!A:A,0))</f>
        <v>0</v>
      </c>
      <c r="N436" s="31">
        <f>INDEX('IGT Calculation_2ndHalf'!O:O,MATCH($A:$A&amp;"-"&amp;$G:$G&amp;"-"&amp;$E:$E&amp;"-"&amp;$F:$F,'IGT Calculation_2ndHalf'!A:A,0))</f>
        <v>0</v>
      </c>
      <c r="O436" s="31">
        <f t="shared" si="28"/>
        <v>0</v>
      </c>
      <c r="P436" s="31">
        <f t="shared" si="29"/>
        <v>0</v>
      </c>
    </row>
    <row r="437" spans="1:16" x14ac:dyDescent="0.25">
      <c r="A437" s="4" t="s">
        <v>73</v>
      </c>
      <c r="B437" t="s">
        <v>12</v>
      </c>
      <c r="C437" s="28">
        <v>604597084.35092938</v>
      </c>
      <c r="D437" t="s">
        <v>12</v>
      </c>
      <c r="E437" t="s">
        <v>39</v>
      </c>
      <c r="F437" t="s">
        <v>14</v>
      </c>
      <c r="G437" t="s">
        <v>133</v>
      </c>
      <c r="H437" s="30">
        <f>_xlfn.IFS(F437="STAR Kids",INDEX('ATLIS Percentages'!D:D,MATCH($G:$G&amp;" "&amp;$E:$E,'ATLIS Percentages'!$A:$A,0)),
F437="STAR+PLUS",INDEX('ATLIS Percentages'!E:E,MATCH($G:$G&amp;" "&amp;$E:$E,'ATLIS Percentages'!$A:$A,0)),
F437="STAR",INDEX('ATLIS Percentages'!F:F,MATCH($G:$G&amp;" "&amp;$E:$E,'ATLIS Percentages'!$A:$A,0)))</f>
        <v>0</v>
      </c>
      <c r="I437" s="31">
        <f t="shared" si="26"/>
        <v>0</v>
      </c>
      <c r="J437" s="31">
        <f t="shared" si="27"/>
        <v>0</v>
      </c>
      <c r="K437" s="31">
        <f>INDEX('IGT Calculation_1stHalf'!J:J,MATCH($A:$A&amp;"-"&amp;$G:$G&amp;"-"&amp;$E:$E&amp;"-"&amp;$F:$F,'IGT Calculation_1stHalf'!A:A,0))</f>
        <v>0</v>
      </c>
      <c r="L437" s="31">
        <f>INDEX('IGT Calculation_1stHalf'!K:K,MATCH(A:A&amp;"-"&amp;G:G&amp;"-"&amp;E:E&amp;"-"&amp;F:F,'IGT Calculation_1stHalf'!A:A,0))</f>
        <v>0</v>
      </c>
      <c r="M437" s="31">
        <f>INDEX('IGT Calculation_2ndHalf'!N:N,MATCH($A:$A&amp;"-"&amp;$G:$G&amp;"-"&amp;$E:$E&amp;"-"&amp;$F:$F,'IGT Calculation_2ndHalf'!A:A,0))</f>
        <v>0</v>
      </c>
      <c r="N437" s="31">
        <f>INDEX('IGT Calculation_2ndHalf'!O:O,MATCH($A:$A&amp;"-"&amp;$G:$G&amp;"-"&amp;$E:$E&amp;"-"&amp;$F:$F,'IGT Calculation_2ndHalf'!A:A,0))</f>
        <v>0</v>
      </c>
      <c r="O437" s="31">
        <f t="shared" si="28"/>
        <v>0</v>
      </c>
      <c r="P437" s="31">
        <f t="shared" si="29"/>
        <v>0</v>
      </c>
    </row>
    <row r="438" spans="1:16" x14ac:dyDescent="0.25">
      <c r="A438" s="4" t="s">
        <v>89</v>
      </c>
      <c r="B438" t="s">
        <v>21</v>
      </c>
      <c r="C438" s="28">
        <v>167031175.58941862</v>
      </c>
      <c r="D438" t="s">
        <v>21</v>
      </c>
      <c r="E438" t="s">
        <v>24</v>
      </c>
      <c r="F438" t="s">
        <v>14</v>
      </c>
      <c r="G438" t="s">
        <v>133</v>
      </c>
      <c r="H438" s="30">
        <f>_xlfn.IFS(F438="STAR Kids",INDEX('ATLIS Percentages'!D:D,MATCH($G:$G&amp;" "&amp;$E:$E,'ATLIS Percentages'!$A:$A,0)),
F438="STAR+PLUS",INDEX('ATLIS Percentages'!E:E,MATCH($G:$G&amp;" "&amp;$E:$E,'ATLIS Percentages'!$A:$A,0)),
F438="STAR",INDEX('ATLIS Percentages'!F:F,MATCH($G:$G&amp;" "&amp;$E:$E,'ATLIS Percentages'!$A:$A,0)))</f>
        <v>0</v>
      </c>
      <c r="I438" s="31">
        <f t="shared" si="26"/>
        <v>0</v>
      </c>
      <c r="J438" s="31">
        <f t="shared" si="27"/>
        <v>0</v>
      </c>
      <c r="K438" s="31">
        <f>INDEX('IGT Calculation_1stHalf'!J:J,MATCH($A:$A&amp;"-"&amp;$G:$G&amp;"-"&amp;$E:$E&amp;"-"&amp;$F:$F,'IGT Calculation_1stHalf'!A:A,0))</f>
        <v>0</v>
      </c>
      <c r="L438" s="31">
        <f>INDEX('IGT Calculation_1stHalf'!K:K,MATCH(A:A&amp;"-"&amp;G:G&amp;"-"&amp;E:E&amp;"-"&amp;F:F,'IGT Calculation_1stHalf'!A:A,0))</f>
        <v>0</v>
      </c>
      <c r="M438" s="31">
        <f>INDEX('IGT Calculation_2ndHalf'!N:N,MATCH($A:$A&amp;"-"&amp;$G:$G&amp;"-"&amp;$E:$E&amp;"-"&amp;$F:$F,'IGT Calculation_2ndHalf'!A:A,0))</f>
        <v>0</v>
      </c>
      <c r="N438" s="31">
        <f>INDEX('IGT Calculation_2ndHalf'!O:O,MATCH($A:$A&amp;"-"&amp;$G:$G&amp;"-"&amp;$E:$E&amp;"-"&amp;$F:$F,'IGT Calculation_2ndHalf'!A:A,0))</f>
        <v>0</v>
      </c>
      <c r="O438" s="31">
        <f t="shared" si="28"/>
        <v>0</v>
      </c>
      <c r="P438" s="31">
        <f t="shared" si="29"/>
        <v>0</v>
      </c>
    </row>
    <row r="439" spans="1:16" x14ac:dyDescent="0.25">
      <c r="A439" s="4" t="s">
        <v>64</v>
      </c>
      <c r="B439" t="s">
        <v>21</v>
      </c>
      <c r="C439" s="28">
        <v>134157061.97582391</v>
      </c>
      <c r="D439" t="s">
        <v>21</v>
      </c>
      <c r="E439" t="s">
        <v>9</v>
      </c>
      <c r="F439" t="s">
        <v>10</v>
      </c>
      <c r="G439" t="s">
        <v>133</v>
      </c>
      <c r="H439" s="30">
        <f>_xlfn.IFS(F439="STAR Kids",INDEX('ATLIS Percentages'!D:D,MATCH($G:$G&amp;" "&amp;$E:$E,'ATLIS Percentages'!$A:$A,0)),
F439="STAR+PLUS",INDEX('ATLIS Percentages'!E:E,MATCH($G:$G&amp;" "&amp;$E:$E,'ATLIS Percentages'!$A:$A,0)),
F439="STAR",INDEX('ATLIS Percentages'!F:F,MATCH($G:$G&amp;" "&amp;$E:$E,'ATLIS Percentages'!$A:$A,0)))</f>
        <v>0</v>
      </c>
      <c r="I439" s="31">
        <f t="shared" si="26"/>
        <v>0</v>
      </c>
      <c r="J439" s="31">
        <f t="shared" si="27"/>
        <v>0</v>
      </c>
      <c r="K439" s="31">
        <f>INDEX('IGT Calculation_1stHalf'!J:J,MATCH($A:$A&amp;"-"&amp;$G:$G&amp;"-"&amp;$E:$E&amp;"-"&amp;$F:$F,'IGT Calculation_1stHalf'!A:A,0))</f>
        <v>0</v>
      </c>
      <c r="L439" s="31">
        <f>INDEX('IGT Calculation_1stHalf'!K:K,MATCH(A:A&amp;"-"&amp;G:G&amp;"-"&amp;E:E&amp;"-"&amp;F:F,'IGT Calculation_1stHalf'!A:A,0))</f>
        <v>0</v>
      </c>
      <c r="M439" s="31">
        <f>INDEX('IGT Calculation_2ndHalf'!N:N,MATCH($A:$A&amp;"-"&amp;$G:$G&amp;"-"&amp;$E:$E&amp;"-"&amp;$F:$F,'IGT Calculation_2ndHalf'!A:A,0))</f>
        <v>0</v>
      </c>
      <c r="N439" s="31">
        <f>INDEX('IGT Calculation_2ndHalf'!O:O,MATCH($A:$A&amp;"-"&amp;$G:$G&amp;"-"&amp;$E:$E&amp;"-"&amp;$F:$F,'IGT Calculation_2ndHalf'!A:A,0))</f>
        <v>0</v>
      </c>
      <c r="O439" s="31">
        <f t="shared" si="28"/>
        <v>0</v>
      </c>
      <c r="P439" s="31">
        <f t="shared" si="29"/>
        <v>0</v>
      </c>
    </row>
    <row r="440" spans="1:16" x14ac:dyDescent="0.25">
      <c r="A440" s="4" t="s">
        <v>7</v>
      </c>
      <c r="B440" t="s">
        <v>8</v>
      </c>
      <c r="C440" s="28">
        <v>413362939.6407057</v>
      </c>
      <c r="D440" t="s">
        <v>8</v>
      </c>
      <c r="E440" t="s">
        <v>9</v>
      </c>
      <c r="F440" t="s">
        <v>10</v>
      </c>
      <c r="G440" t="s">
        <v>133</v>
      </c>
      <c r="H440" s="30">
        <f>_xlfn.IFS(F440="STAR Kids",INDEX('ATLIS Percentages'!D:D,MATCH($G:$G&amp;" "&amp;$E:$E,'ATLIS Percentages'!$A:$A,0)),
F440="STAR+PLUS",INDEX('ATLIS Percentages'!E:E,MATCH($G:$G&amp;" "&amp;$E:$E,'ATLIS Percentages'!$A:$A,0)),
F440="STAR",INDEX('ATLIS Percentages'!F:F,MATCH($G:$G&amp;" "&amp;$E:$E,'ATLIS Percentages'!$A:$A,0)))</f>
        <v>0</v>
      </c>
      <c r="I440" s="31">
        <f t="shared" si="26"/>
        <v>0</v>
      </c>
      <c r="J440" s="31">
        <f t="shared" si="27"/>
        <v>0</v>
      </c>
      <c r="K440" s="31">
        <f>INDEX('IGT Calculation_1stHalf'!J:J,MATCH($A:$A&amp;"-"&amp;$G:$G&amp;"-"&amp;$E:$E&amp;"-"&amp;$F:$F,'IGT Calculation_1stHalf'!A:A,0))</f>
        <v>0</v>
      </c>
      <c r="L440" s="31">
        <f>INDEX('IGT Calculation_1stHalf'!K:K,MATCH(A:A&amp;"-"&amp;G:G&amp;"-"&amp;E:E&amp;"-"&amp;F:F,'IGT Calculation_1stHalf'!A:A,0))</f>
        <v>0</v>
      </c>
      <c r="M440" s="31">
        <f>INDEX('IGT Calculation_2ndHalf'!N:N,MATCH($A:$A&amp;"-"&amp;$G:$G&amp;"-"&amp;$E:$E&amp;"-"&amp;$F:$F,'IGT Calculation_2ndHalf'!A:A,0))</f>
        <v>0</v>
      </c>
      <c r="N440" s="31">
        <f>INDEX('IGT Calculation_2ndHalf'!O:O,MATCH($A:$A&amp;"-"&amp;$G:$G&amp;"-"&amp;$E:$E&amp;"-"&amp;$F:$F,'IGT Calculation_2ndHalf'!A:A,0))</f>
        <v>0</v>
      </c>
      <c r="O440" s="31">
        <f t="shared" si="28"/>
        <v>0</v>
      </c>
      <c r="P440" s="31">
        <f t="shared" si="29"/>
        <v>0</v>
      </c>
    </row>
    <row r="441" spans="1:16" x14ac:dyDescent="0.25">
      <c r="A441" s="4" t="s">
        <v>31</v>
      </c>
      <c r="B441" t="s">
        <v>32</v>
      </c>
      <c r="C441" s="28">
        <v>205259250.28896528</v>
      </c>
      <c r="D441" t="s">
        <v>32</v>
      </c>
      <c r="E441" t="s">
        <v>9</v>
      </c>
      <c r="F441" t="s">
        <v>10</v>
      </c>
      <c r="G441" t="s">
        <v>133</v>
      </c>
      <c r="H441" s="30">
        <f>_xlfn.IFS(F441="STAR Kids",INDEX('ATLIS Percentages'!D:D,MATCH($G:$G&amp;" "&amp;$E:$E,'ATLIS Percentages'!$A:$A,0)),
F441="STAR+PLUS",INDEX('ATLIS Percentages'!E:E,MATCH($G:$G&amp;" "&amp;$E:$E,'ATLIS Percentages'!$A:$A,0)),
F441="STAR",INDEX('ATLIS Percentages'!F:F,MATCH($G:$G&amp;" "&amp;$E:$E,'ATLIS Percentages'!$A:$A,0)))</f>
        <v>0</v>
      </c>
      <c r="I441" s="31">
        <f t="shared" si="26"/>
        <v>0</v>
      </c>
      <c r="J441" s="31">
        <f t="shared" si="27"/>
        <v>0</v>
      </c>
      <c r="K441" s="31">
        <f>INDEX('IGT Calculation_1stHalf'!J:J,MATCH($A:$A&amp;"-"&amp;$G:$G&amp;"-"&amp;$E:$E&amp;"-"&amp;$F:$F,'IGT Calculation_1stHalf'!A:A,0))</f>
        <v>0</v>
      </c>
      <c r="L441" s="31">
        <f>INDEX('IGT Calculation_1stHalf'!K:K,MATCH(A:A&amp;"-"&amp;G:G&amp;"-"&amp;E:E&amp;"-"&amp;F:F,'IGT Calculation_1stHalf'!A:A,0))</f>
        <v>0</v>
      </c>
      <c r="M441" s="31">
        <f>INDEX('IGT Calculation_2ndHalf'!N:N,MATCH($A:$A&amp;"-"&amp;$G:$G&amp;"-"&amp;$E:$E&amp;"-"&amp;$F:$F,'IGT Calculation_2ndHalf'!A:A,0))</f>
        <v>0</v>
      </c>
      <c r="N441" s="31">
        <f>INDEX('IGT Calculation_2ndHalf'!O:O,MATCH($A:$A&amp;"-"&amp;$G:$G&amp;"-"&amp;$E:$E&amp;"-"&amp;$F:$F,'IGT Calculation_2ndHalf'!A:A,0))</f>
        <v>0</v>
      </c>
      <c r="O441" s="31">
        <f t="shared" si="28"/>
        <v>0</v>
      </c>
      <c r="P441" s="31">
        <f t="shared" si="29"/>
        <v>0</v>
      </c>
    </row>
    <row r="442" spans="1:16" x14ac:dyDescent="0.25">
      <c r="A442" s="4" t="s">
        <v>88</v>
      </c>
      <c r="B442" t="s">
        <v>21</v>
      </c>
      <c r="C442" s="28">
        <v>346902313.14176202</v>
      </c>
      <c r="D442" t="s">
        <v>21</v>
      </c>
      <c r="E442" t="s">
        <v>9</v>
      </c>
      <c r="F442" t="s">
        <v>14</v>
      </c>
      <c r="G442" t="s">
        <v>133</v>
      </c>
      <c r="H442" s="30">
        <f>_xlfn.IFS(F442="STAR Kids",INDEX('ATLIS Percentages'!D:D,MATCH($G:$G&amp;" "&amp;$E:$E,'ATLIS Percentages'!$A:$A,0)),
F442="STAR+PLUS",INDEX('ATLIS Percentages'!E:E,MATCH($G:$G&amp;" "&amp;$E:$E,'ATLIS Percentages'!$A:$A,0)),
F442="STAR",INDEX('ATLIS Percentages'!F:F,MATCH($G:$G&amp;" "&amp;$E:$E,'ATLIS Percentages'!$A:$A,0)))</f>
        <v>0</v>
      </c>
      <c r="I442" s="31">
        <f t="shared" si="26"/>
        <v>0</v>
      </c>
      <c r="J442" s="31">
        <f t="shared" si="27"/>
        <v>0</v>
      </c>
      <c r="K442" s="31">
        <f>INDEX('IGT Calculation_1stHalf'!J:J,MATCH($A:$A&amp;"-"&amp;$G:$G&amp;"-"&amp;$E:$E&amp;"-"&amp;$F:$F,'IGT Calculation_1stHalf'!A:A,0))</f>
        <v>0</v>
      </c>
      <c r="L442" s="31">
        <f>INDEX('IGT Calculation_1stHalf'!K:K,MATCH(A:A&amp;"-"&amp;G:G&amp;"-"&amp;E:E&amp;"-"&amp;F:F,'IGT Calculation_1stHalf'!A:A,0))</f>
        <v>0</v>
      </c>
      <c r="M442" s="31">
        <f>INDEX('IGT Calculation_2ndHalf'!N:N,MATCH($A:$A&amp;"-"&amp;$G:$G&amp;"-"&amp;$E:$E&amp;"-"&amp;$F:$F,'IGT Calculation_2ndHalf'!A:A,0))</f>
        <v>0</v>
      </c>
      <c r="N442" s="31">
        <f>INDEX('IGT Calculation_2ndHalf'!O:O,MATCH($A:$A&amp;"-"&amp;$G:$G&amp;"-"&amp;$E:$E&amp;"-"&amp;$F:$F,'IGT Calculation_2ndHalf'!A:A,0))</f>
        <v>0</v>
      </c>
      <c r="O442" s="31">
        <f t="shared" si="28"/>
        <v>0</v>
      </c>
      <c r="P442" s="31">
        <f t="shared" si="29"/>
        <v>0</v>
      </c>
    </row>
    <row r="443" spans="1:16" x14ac:dyDescent="0.25">
      <c r="A443" s="4" t="s">
        <v>26</v>
      </c>
      <c r="B443" t="s">
        <v>8</v>
      </c>
      <c r="C443" s="28">
        <v>509565413.2106787</v>
      </c>
      <c r="D443" t="s">
        <v>8</v>
      </c>
      <c r="E443" t="s">
        <v>9</v>
      </c>
      <c r="F443" t="s">
        <v>14</v>
      </c>
      <c r="G443" t="s">
        <v>133</v>
      </c>
      <c r="H443" s="30">
        <f>_xlfn.IFS(F443="STAR Kids",INDEX('ATLIS Percentages'!D:D,MATCH($G:$G&amp;" "&amp;$E:$E,'ATLIS Percentages'!$A:$A,0)),
F443="STAR+PLUS",INDEX('ATLIS Percentages'!E:E,MATCH($G:$G&amp;" "&amp;$E:$E,'ATLIS Percentages'!$A:$A,0)),
F443="STAR",INDEX('ATLIS Percentages'!F:F,MATCH($G:$G&amp;" "&amp;$E:$E,'ATLIS Percentages'!$A:$A,0)))</f>
        <v>0</v>
      </c>
      <c r="I443" s="31">
        <f t="shared" si="26"/>
        <v>0</v>
      </c>
      <c r="J443" s="31">
        <f t="shared" si="27"/>
        <v>0</v>
      </c>
      <c r="K443" s="31">
        <f>INDEX('IGT Calculation_1stHalf'!J:J,MATCH($A:$A&amp;"-"&amp;$G:$G&amp;"-"&amp;$E:$E&amp;"-"&amp;$F:$F,'IGT Calculation_1stHalf'!A:A,0))</f>
        <v>0</v>
      </c>
      <c r="L443" s="31">
        <f>INDEX('IGT Calculation_1stHalf'!K:K,MATCH(A:A&amp;"-"&amp;G:G&amp;"-"&amp;E:E&amp;"-"&amp;F:F,'IGT Calculation_1stHalf'!A:A,0))</f>
        <v>0</v>
      </c>
      <c r="M443" s="31">
        <f>INDEX('IGT Calculation_2ndHalf'!N:N,MATCH($A:$A&amp;"-"&amp;$G:$G&amp;"-"&amp;$E:$E&amp;"-"&amp;$F:$F,'IGT Calculation_2ndHalf'!A:A,0))</f>
        <v>0</v>
      </c>
      <c r="N443" s="31">
        <f>INDEX('IGT Calculation_2ndHalf'!O:O,MATCH($A:$A&amp;"-"&amp;$G:$G&amp;"-"&amp;$E:$E&amp;"-"&amp;$F:$F,'IGT Calculation_2ndHalf'!A:A,0))</f>
        <v>0</v>
      </c>
      <c r="O443" s="31">
        <f t="shared" si="28"/>
        <v>0</v>
      </c>
      <c r="P443" s="31">
        <f t="shared" si="29"/>
        <v>0</v>
      </c>
    </row>
  </sheetData>
  <autoFilter ref="A3:N443" xr:uid="{8DC1A032-279B-4811-B2F1-2337622E5158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68DD1-F8DC-4C93-ACDC-2298A8FEE12A}">
  <dimension ref="A1:F19"/>
  <sheetViews>
    <sheetView tabSelected="1" workbookViewId="0">
      <selection activeCell="G16" sqref="G16"/>
    </sheetView>
  </sheetViews>
  <sheetFormatPr defaultRowHeight="15" x14ac:dyDescent="0.25"/>
  <cols>
    <col min="1" max="1" width="38.85546875" bestFit="1" customWidth="1"/>
    <col min="2" max="2" width="15.28515625" bestFit="1" customWidth="1"/>
    <col min="3" max="3" width="13.85546875" bestFit="1" customWidth="1"/>
    <col min="4" max="4" width="16.42578125" bestFit="1" customWidth="1"/>
    <col min="5" max="6" width="14.85546875" bestFit="1" customWidth="1"/>
    <col min="7" max="7" width="10.7109375" bestFit="1" customWidth="1"/>
  </cols>
  <sheetData>
    <row r="1" spans="1:6" x14ac:dyDescent="0.25">
      <c r="A1" s="33" t="s">
        <v>127</v>
      </c>
      <c r="B1" t="s">
        <v>140</v>
      </c>
    </row>
    <row r="2" spans="1:6" x14ac:dyDescent="0.25">
      <c r="A2" s="33" t="s">
        <v>2</v>
      </c>
      <c r="B2" t="s">
        <v>140</v>
      </c>
    </row>
    <row r="4" spans="1:6" x14ac:dyDescent="0.25">
      <c r="A4" s="33" t="s">
        <v>154</v>
      </c>
      <c r="B4" s="33" t="s">
        <v>143</v>
      </c>
      <c r="F4" s="45"/>
    </row>
    <row r="5" spans="1:6" ht="30" x14ac:dyDescent="0.25">
      <c r="A5" s="33" t="s">
        <v>141</v>
      </c>
      <c r="B5" t="s">
        <v>120</v>
      </c>
      <c r="C5" t="s">
        <v>121</v>
      </c>
      <c r="D5" s="10" t="s">
        <v>133</v>
      </c>
      <c r="E5" t="s">
        <v>123</v>
      </c>
      <c r="F5" t="s">
        <v>142</v>
      </c>
    </row>
    <row r="6" spans="1:6" x14ac:dyDescent="0.25">
      <c r="A6" s="3" t="s">
        <v>22</v>
      </c>
      <c r="B6" s="34">
        <v>3831.67</v>
      </c>
      <c r="C6" s="34">
        <v>85027.64</v>
      </c>
      <c r="D6" s="34">
        <v>0</v>
      </c>
      <c r="E6" s="34">
        <v>9578836.75</v>
      </c>
      <c r="F6" s="47">
        <v>9667696.0600000005</v>
      </c>
    </row>
    <row r="7" spans="1:6" x14ac:dyDescent="0.25">
      <c r="A7" s="3" t="s">
        <v>20</v>
      </c>
      <c r="B7" s="34">
        <v>10705204.99</v>
      </c>
      <c r="C7" s="34">
        <v>25403.1</v>
      </c>
      <c r="D7" s="34">
        <v>4638398.13</v>
      </c>
      <c r="E7" s="34">
        <v>15033037.370000001</v>
      </c>
      <c r="F7" s="47">
        <v>30402043.59</v>
      </c>
    </row>
    <row r="8" spans="1:6" x14ac:dyDescent="0.25">
      <c r="A8" s="3" t="s">
        <v>145</v>
      </c>
      <c r="B8" s="34">
        <v>2536.4300000000003</v>
      </c>
      <c r="C8" s="34">
        <v>0</v>
      </c>
      <c r="D8" s="34">
        <v>0</v>
      </c>
      <c r="E8" s="34">
        <v>1022503.53</v>
      </c>
      <c r="F8" s="47">
        <v>1025039.9600000001</v>
      </c>
    </row>
    <row r="9" spans="1:6" x14ac:dyDescent="0.25">
      <c r="A9" s="3" t="s">
        <v>13</v>
      </c>
      <c r="B9" s="34">
        <v>7829.05</v>
      </c>
      <c r="C9" s="34">
        <v>198567.03999999998</v>
      </c>
      <c r="D9" s="34">
        <v>50368.17</v>
      </c>
      <c r="E9" s="34">
        <v>6408866.0399999991</v>
      </c>
      <c r="F9" s="47">
        <v>6665630.2999999989</v>
      </c>
    </row>
    <row r="10" spans="1:6" x14ac:dyDescent="0.25">
      <c r="A10" s="3" t="s">
        <v>66</v>
      </c>
      <c r="B10" s="34">
        <v>5159082.3299999991</v>
      </c>
      <c r="C10" s="34">
        <v>53545.760000000009</v>
      </c>
      <c r="D10" s="34">
        <v>0</v>
      </c>
      <c r="E10" s="34">
        <v>2012792.77</v>
      </c>
      <c r="F10" s="47">
        <v>7225420.8599999994</v>
      </c>
    </row>
    <row r="11" spans="1:6" x14ac:dyDescent="0.25">
      <c r="A11" s="3" t="s">
        <v>5</v>
      </c>
      <c r="B11" s="34">
        <v>0</v>
      </c>
      <c r="C11" s="34">
        <v>233477.62</v>
      </c>
      <c r="D11" s="34">
        <v>0</v>
      </c>
      <c r="E11" s="34">
        <v>1959033.98</v>
      </c>
      <c r="F11" s="47">
        <v>2192511.6</v>
      </c>
    </row>
    <row r="12" spans="1:6" x14ac:dyDescent="0.25">
      <c r="A12" s="3" t="s">
        <v>58</v>
      </c>
      <c r="B12" s="34">
        <v>12278.71</v>
      </c>
      <c r="C12" s="34">
        <v>389107.31</v>
      </c>
      <c r="D12" s="34">
        <v>0</v>
      </c>
      <c r="E12" s="34">
        <v>651282.82000000007</v>
      </c>
      <c r="F12" s="47">
        <v>1052668.8400000001</v>
      </c>
    </row>
    <row r="13" spans="1:6" x14ac:dyDescent="0.25">
      <c r="A13" s="3" t="s">
        <v>18</v>
      </c>
      <c r="B13" s="34">
        <v>4032259.82</v>
      </c>
      <c r="C13" s="34">
        <v>860007.05</v>
      </c>
      <c r="D13" s="34">
        <v>0</v>
      </c>
      <c r="E13" s="34">
        <v>2043361.4699999997</v>
      </c>
      <c r="F13" s="47">
        <v>6935628.3399999999</v>
      </c>
    </row>
    <row r="14" spans="1:6" x14ac:dyDescent="0.25">
      <c r="A14" s="3" t="s">
        <v>50</v>
      </c>
      <c r="B14" s="34">
        <v>1397367.19</v>
      </c>
      <c r="C14" s="34">
        <v>1139445.97</v>
      </c>
      <c r="D14" s="34">
        <v>325378.15999999997</v>
      </c>
      <c r="E14" s="34">
        <v>1062052.52</v>
      </c>
      <c r="F14" s="47">
        <v>3924243.8400000003</v>
      </c>
    </row>
    <row r="15" spans="1:6" x14ac:dyDescent="0.25">
      <c r="A15" s="3" t="s">
        <v>9</v>
      </c>
      <c r="B15" s="34">
        <v>0</v>
      </c>
      <c r="C15" s="34">
        <v>2525093.23</v>
      </c>
      <c r="D15" s="34">
        <v>0</v>
      </c>
      <c r="E15" s="34">
        <v>1865445.48</v>
      </c>
      <c r="F15" s="47">
        <v>4390538.71</v>
      </c>
    </row>
    <row r="16" spans="1:6" x14ac:dyDescent="0.25">
      <c r="A16" s="3" t="s">
        <v>24</v>
      </c>
      <c r="B16" s="34">
        <v>4817307.8199999994</v>
      </c>
      <c r="C16" s="34">
        <v>134189.15</v>
      </c>
      <c r="D16" s="34">
        <v>0</v>
      </c>
      <c r="E16" s="34">
        <v>2695660.12</v>
      </c>
      <c r="F16" s="47">
        <v>7647157.0899999999</v>
      </c>
    </row>
    <row r="17" spans="1:6" x14ac:dyDescent="0.25">
      <c r="A17" s="3" t="s">
        <v>39</v>
      </c>
      <c r="B17" s="34">
        <v>3598.71</v>
      </c>
      <c r="C17" s="34">
        <v>68821.83</v>
      </c>
      <c r="D17" s="34">
        <v>0</v>
      </c>
      <c r="E17" s="34">
        <v>14890403.24</v>
      </c>
      <c r="F17" s="47">
        <v>14962823.779999999</v>
      </c>
    </row>
    <row r="18" spans="1:6" x14ac:dyDescent="0.25">
      <c r="A18" s="3" t="s">
        <v>41</v>
      </c>
      <c r="B18" s="34">
        <v>1573.24</v>
      </c>
      <c r="C18" s="34">
        <v>254397.5</v>
      </c>
      <c r="D18" s="34">
        <v>0</v>
      </c>
      <c r="E18" s="34">
        <v>1327461.42</v>
      </c>
      <c r="F18" s="47">
        <v>1583432.16</v>
      </c>
    </row>
    <row r="19" spans="1:6" x14ac:dyDescent="0.25">
      <c r="A19" s="3" t="s">
        <v>142</v>
      </c>
      <c r="B19" s="34">
        <v>26142869.960000001</v>
      </c>
      <c r="C19" s="34">
        <v>5967083.2000000011</v>
      </c>
      <c r="D19" s="34">
        <v>5014144.46</v>
      </c>
      <c r="E19" s="34">
        <v>60550737.509999998</v>
      </c>
      <c r="F19" s="46">
        <v>97674835.129999995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366c82d-602b-473b-b347-900e046777c0">
      <Terms xmlns="http://schemas.microsoft.com/office/infopath/2007/PartnerControls"/>
    </lcf76f155ced4ddcb4097134ff3c332f>
    <TaxCatchAll xmlns="d853a810-d2a2-4c28-9ad9-9100c9a22e04" xsi:nil="true"/>
    <CheckTest xmlns="f366c82d-602b-473b-b347-900e046777c0">
      <UserInfo>
        <DisplayName/>
        <AccountId xsi:nil="true"/>
        <AccountType/>
      </UserInfo>
    </CheckTest>
    <Project_x0020_ID xmlns="f366c82d-602b-473b-b347-900e046777c0" xsi:nil="true"/>
    <Check_x0020_In_x0020_Comment xmlns="f366c82d-602b-473b-b347-900e046777c0" xsi:nil="true"/>
    <_dlc_DocId xmlns="92d3b7a5-8da5-4615-950f-0681d7046a28">PMH4VZE4ZXMZ-105127935-50828</_dlc_DocId>
    <_dlc_DocIdUrl xmlns="92d3b7a5-8da5-4615-950f-0681d7046a28">
      <Url>https://txhhs.sharepoint.com/sites/pf/hs/_layouts/15/DocIdRedir.aspx?ID=PMH4VZE4ZXMZ-105127935-50828</Url>
      <Description>PMH4VZE4ZXMZ-105127935-50828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850AA233B2843A720BA9C6BA048A8" ma:contentTypeVersion="27" ma:contentTypeDescription="Create a new document." ma:contentTypeScope="" ma:versionID="df80588788e795e33c0851013993bd31">
  <xsd:schema xmlns:xsd="http://www.w3.org/2001/XMLSchema" xmlns:xs="http://www.w3.org/2001/XMLSchema" xmlns:p="http://schemas.microsoft.com/office/2006/metadata/properties" xmlns:ns2="92d3b7a5-8da5-4615-950f-0681d7046a28" xmlns:ns3="f366c82d-602b-473b-b347-900e046777c0" xmlns:ns4="d853a810-d2a2-4c28-9ad9-9100c9a22e04" targetNamespace="http://schemas.microsoft.com/office/2006/metadata/properties" ma:root="true" ma:fieldsID="66ca944b6ca9353e6ba7a31b34ed7fb1" ns2:_="" ns3:_="" ns4:_="">
    <xsd:import namespace="92d3b7a5-8da5-4615-950f-0681d7046a28"/>
    <xsd:import namespace="f366c82d-602b-473b-b347-900e046777c0"/>
    <xsd:import namespace="d853a810-d2a2-4c28-9ad9-9100c9a22e0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Project_x0020_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CheckTest" minOccurs="0"/>
                <xsd:element ref="ns3:Check_x0020_In_x0020_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d3b7a5-8da5-4615-950f-0681d7046a28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66c82d-602b-473b-b347-900e046777c0" elementFormDefault="qualified">
    <xsd:import namespace="http://schemas.microsoft.com/office/2006/documentManagement/types"/>
    <xsd:import namespace="http://schemas.microsoft.com/office/infopath/2007/PartnerControls"/>
    <xsd:element name="Project_x0020_ID" ma:index="7" nillable="true" ma:displayName="Received by" ma:indexed="true" ma:internalName="Project_x0020_ID" ma:readOnly="false">
      <xsd:simpleType>
        <xsd:restriction base="dms:Text">
          <xsd:maxLength value="255"/>
        </xsd:restriction>
      </xsd:simple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c590b57-b2b8-4f92-a7a2-a2c14f8ff4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heckTest" ma:index="26" nillable="true" ma:displayName="Check Out Status" ma:format="Dropdown" ma:list="UserInfo" ma:SharePointGroup="0" ma:internalName="CheckTest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heck_x0020_In_x0020_Comment" ma:index="27" nillable="true" ma:displayName="Check In Comment" ma:internalName="Check_x0020_In_x0020_Commen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53a810-d2a2-4c28-9ad9-9100c9a22e04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b9fa8aef-99b7-4a50-8e86-c4659143bb48}" ma:internalName="TaxCatchAll" ma:showField="CatchAllData" ma:web="92d3b7a5-8da5-4615-950f-0681d7046a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A5C1AB-0F2A-44F0-89F3-714BD89761E2}">
  <ds:schemaRefs>
    <ds:schemaRef ds:uri="92d3b7a5-8da5-4615-950f-0681d7046a28"/>
    <ds:schemaRef ds:uri="http://purl.org/dc/elements/1.1/"/>
    <ds:schemaRef ds:uri="f366c82d-602b-473b-b347-900e046777c0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d853a810-d2a2-4c28-9ad9-9100c9a22e04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3422108-B482-4E2F-8516-E7953FC9C5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d3b7a5-8da5-4615-950f-0681d7046a28"/>
    <ds:schemaRef ds:uri="f366c82d-602b-473b-b347-900e046777c0"/>
    <ds:schemaRef ds:uri="d853a810-d2a2-4c28-9ad9-9100c9a22e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A53F03-36D0-403F-AF6B-91DB495E3284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E9F2301-5DC6-467D-9E41-B7ABBAAAB1F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bf97732-82b9-499b-b16a-a93e8ebd536b}" enabled="0" method="" siteId="{9bf97732-82b9-499b-b16a-a93e8ebd536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IGT Calculation_1stHalf</vt:lpstr>
      <vt:lpstr>IGT Calculation_2ndHalf</vt:lpstr>
      <vt:lpstr>ATLIS Percentages</vt:lpstr>
      <vt:lpstr>IGT Calculation_3rdPMT</vt:lpstr>
      <vt:lpstr>PivotTable</vt:lpstr>
    </vt:vector>
  </TitlesOfParts>
  <Company>Texas Health and Human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Nip,Christina (HHSC)</dc:creator>
  <cp:lastModifiedBy>Dutcher,James (HHSC)</cp:lastModifiedBy>
  <dcterms:created xsi:type="dcterms:W3CDTF">2024-12-06T20:52:41Z</dcterms:created>
  <dcterms:modified xsi:type="dcterms:W3CDTF">2025-09-24T15:21:45Z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0x010100D5E850AA233B2843A720BA9C6BA048A8</vt:lpwstr>
  </property>
  <property fmtid="{D5CDD505-2E9C-101B-9397-08002B2CF9AE}" pid="3" name="MediaServiceImageTags">
    <vt:lpwstr/>
  </property>
  <property fmtid="{D5CDD505-2E9C-101B-9397-08002B2CF9AE}" pid="4" name="_dlc_DocIdItemGuid">
    <vt:lpwstr>d9e86323-3405-4cde-a2be-0033d986cde0</vt:lpwstr>
  </property>
</Properties>
</file>