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xhhs-my.sharepoint.com/personal/james_dutcher_hhs_texas_gov/Documents/Attachments/Desktop/"/>
    </mc:Choice>
  </mc:AlternateContent>
  <xr:revisionPtr revIDLastSave="0" documentId="8_{A165F0BB-5FA4-4E3A-BE57-4CF1DB75FE77}" xr6:coauthVersionLast="47" xr6:coauthVersionMax="47" xr10:uidLastSave="{00000000-0000-0000-0000-000000000000}"/>
  <bookViews>
    <workbookView xWindow="-24600" yWindow="3150" windowWidth="22740" windowHeight="11295" firstSheet="1" activeTab="2" xr2:uid="{00000000-000D-0000-FFFF-FFFF00000000}"/>
  </bookViews>
  <sheets>
    <sheet name="Forecasting Data Template" sheetId="8" state="hidden" r:id="rId1"/>
    <sheet name="ATLIS Percentages" sheetId="14" r:id="rId2"/>
    <sheet name="IGT Calculation" sheetId="4" r:id="rId3"/>
    <sheet name="IGT Summary by SDA" sheetId="9" r:id="rId4"/>
  </sheets>
  <definedNames>
    <definedName name="_Fill" hidden="1">#REF!</definedName>
    <definedName name="_xlnm._FilterDatabase" localSheetId="1" hidden="1">'ATLIS Percentages'!$A$2:$F$67</definedName>
    <definedName name="_xlnm._FilterDatabase" localSheetId="0" hidden="1">'Forecasting Data Template'!$A$1:$I$661</definedName>
    <definedName name="_xlnm._FilterDatabase" localSheetId="2" hidden="1">'IGT Calculation'!$A$3:$K$553</definedName>
    <definedName name="ccccc" hidden="1">#REF!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4" l="1"/>
  <c r="K6" i="4"/>
  <c r="K7" i="4"/>
  <c r="K8" i="4"/>
  <c r="K9" i="4"/>
  <c r="K10" i="4"/>
  <c r="K11" i="4"/>
  <c r="K12" i="4"/>
  <c r="K2" i="4" s="1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4" i="4"/>
  <c r="A67" i="14"/>
  <c r="A66" i="14"/>
  <c r="A65" i="14"/>
  <c r="A64" i="14"/>
  <c r="A63" i="14"/>
  <c r="A62" i="14"/>
  <c r="A61" i="14"/>
  <c r="A60" i="14"/>
  <c r="A59" i="14"/>
  <c r="A58" i="14"/>
  <c r="A57" i="14"/>
  <c r="A56" i="14"/>
  <c r="A55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I257" i="4" l="1"/>
  <c r="I59" i="4"/>
  <c r="I273" i="4"/>
  <c r="I53" i="4"/>
  <c r="I442" i="4"/>
  <c r="I431" i="4"/>
  <c r="I420" i="4"/>
  <c r="I409" i="4"/>
  <c r="I398" i="4"/>
  <c r="I387" i="4"/>
  <c r="I376" i="4"/>
  <c r="I365" i="4"/>
  <c r="I354" i="4"/>
  <c r="I343" i="4"/>
  <c r="I332" i="4"/>
  <c r="I321" i="4"/>
  <c r="I310" i="4"/>
  <c r="I299" i="4"/>
  <c r="I288" i="4"/>
  <c r="I277" i="4"/>
  <c r="I266" i="4"/>
  <c r="I255" i="4"/>
  <c r="I244" i="4"/>
  <c r="I233" i="4"/>
  <c r="I222" i="4"/>
  <c r="I211" i="4"/>
  <c r="I200" i="4"/>
  <c r="I189" i="4"/>
  <c r="I178" i="4"/>
  <c r="I167" i="4"/>
  <c r="I156" i="4"/>
  <c r="I145" i="4"/>
  <c r="I134" i="4"/>
  <c r="I123" i="4"/>
  <c r="I112" i="4"/>
  <c r="I101" i="4"/>
  <c r="I90" i="4"/>
  <c r="I79" i="4"/>
  <c r="I68" i="4"/>
  <c r="I57" i="4"/>
  <c r="I46" i="4"/>
  <c r="I35" i="4"/>
  <c r="I24" i="4"/>
  <c r="I13" i="4"/>
  <c r="I367" i="4"/>
  <c r="I323" i="4"/>
  <c r="I180" i="4"/>
  <c r="I229" i="4"/>
  <c r="I312" i="4"/>
  <c r="I169" i="4"/>
  <c r="I383" i="4"/>
  <c r="I284" i="4"/>
  <c r="I141" i="4"/>
  <c r="I356" i="4"/>
  <c r="I350" i="4"/>
  <c r="I64" i="4"/>
  <c r="I411" i="4"/>
  <c r="I378" i="4"/>
  <c r="I191" i="4"/>
  <c r="I158" i="4"/>
  <c r="I26" i="4"/>
  <c r="I416" i="4"/>
  <c r="I372" i="4"/>
  <c r="I328" i="4"/>
  <c r="I306" i="4"/>
  <c r="I207" i="4"/>
  <c r="I185" i="4"/>
  <c r="I119" i="4"/>
  <c r="I20" i="4"/>
  <c r="I361" i="4"/>
  <c r="I9" i="4"/>
  <c r="I530" i="4"/>
  <c r="I552" i="4"/>
  <c r="I433" i="4"/>
  <c r="I290" i="4"/>
  <c r="I268" i="4"/>
  <c r="I147" i="4"/>
  <c r="I136" i="4"/>
  <c r="I92" i="4"/>
  <c r="I438" i="4"/>
  <c r="I405" i="4"/>
  <c r="I218" i="4"/>
  <c r="I163" i="4"/>
  <c r="I130" i="4"/>
  <c r="I108" i="4"/>
  <c r="I97" i="4"/>
  <c r="I75" i="4"/>
  <c r="I42" i="4"/>
  <c r="I441" i="4"/>
  <c r="I430" i="4"/>
  <c r="I408" i="4"/>
  <c r="I397" i="4"/>
  <c r="I422" i="4"/>
  <c r="I400" i="4"/>
  <c r="I334" i="4"/>
  <c r="I301" i="4"/>
  <c r="I279" i="4"/>
  <c r="I235" i="4"/>
  <c r="I213" i="4"/>
  <c r="I114" i="4"/>
  <c r="I81" i="4"/>
  <c r="I70" i="4"/>
  <c r="I48" i="4"/>
  <c r="I15" i="4"/>
  <c r="I295" i="4"/>
  <c r="I262" i="4"/>
  <c r="I240" i="4"/>
  <c r="I86" i="4"/>
  <c r="I31" i="4"/>
  <c r="I434" i="4"/>
  <c r="I389" i="4"/>
  <c r="I345" i="4"/>
  <c r="I246" i="4"/>
  <c r="I224" i="4"/>
  <c r="I202" i="4"/>
  <c r="I125" i="4"/>
  <c r="I103" i="4"/>
  <c r="I37" i="4"/>
  <c r="I427" i="4"/>
  <c r="I394" i="4"/>
  <c r="I339" i="4"/>
  <c r="I317" i="4"/>
  <c r="I251" i="4"/>
  <c r="I196" i="4"/>
  <c r="I174" i="4"/>
  <c r="I152" i="4"/>
  <c r="I419" i="4"/>
  <c r="I553" i="4"/>
  <c r="I548" i="4"/>
  <c r="I544" i="4"/>
  <c r="I539" i="4"/>
  <c r="I477" i="4"/>
  <c r="I452" i="4"/>
  <c r="I463" i="4"/>
  <c r="I474" i="4"/>
  <c r="I485" i="4"/>
  <c r="I496" i="4"/>
  <c r="I507" i="4"/>
  <c r="I518" i="4"/>
  <c r="I529" i="4"/>
  <c r="I540" i="4"/>
  <c r="I551" i="4"/>
  <c r="I499" i="4"/>
  <c r="I439" i="4"/>
  <c r="I428" i="4"/>
  <c r="I417" i="4"/>
  <c r="I406" i="4"/>
  <c r="I395" i="4"/>
  <c r="I384" i="4"/>
  <c r="I373" i="4"/>
  <c r="I362" i="4"/>
  <c r="I351" i="4"/>
  <c r="I340" i="4"/>
  <c r="I329" i="4"/>
  <c r="I318" i="4"/>
  <c r="I307" i="4"/>
  <c r="I296" i="4"/>
  <c r="I285" i="4"/>
  <c r="I274" i="4"/>
  <c r="I263" i="4"/>
  <c r="I252" i="4"/>
  <c r="I241" i="4"/>
  <c r="I230" i="4"/>
  <c r="I443" i="4"/>
  <c r="I432" i="4"/>
  <c r="I421" i="4"/>
  <c r="I410" i="4"/>
  <c r="I399" i="4"/>
  <c r="I388" i="4"/>
  <c r="I377" i="4"/>
  <c r="I366" i="4"/>
  <c r="I355" i="4"/>
  <c r="I344" i="4"/>
  <c r="I333" i="4"/>
  <c r="I322" i="4"/>
  <c r="I311" i="4"/>
  <c r="I300" i="4"/>
  <c r="I289" i="4"/>
  <c r="I278" i="4"/>
  <c r="I267" i="4"/>
  <c r="I256" i="4"/>
  <c r="I245" i="4"/>
  <c r="I234" i="4"/>
  <c r="I223" i="4"/>
  <c r="I212" i="4"/>
  <c r="I201" i="4"/>
  <c r="I190" i="4"/>
  <c r="I179" i="4"/>
  <c r="I168" i="4"/>
  <c r="I157" i="4"/>
  <c r="I146" i="4"/>
  <c r="I135" i="4"/>
  <c r="I124" i="4"/>
  <c r="I113" i="4"/>
  <c r="I102" i="4"/>
  <c r="I91" i="4"/>
  <c r="I80" i="4"/>
  <c r="I69" i="4"/>
  <c r="I58" i="4"/>
  <c r="I47" i="4"/>
  <c r="I36" i="4"/>
  <c r="I25" i="4"/>
  <c r="I14" i="4"/>
  <c r="I386" i="4"/>
  <c r="I375" i="4"/>
  <c r="I364" i="4"/>
  <c r="I353" i="4"/>
  <c r="I342" i="4"/>
  <c r="I331" i="4"/>
  <c r="I320" i="4"/>
  <c r="I309" i="4"/>
  <c r="I298" i="4"/>
  <c r="I287" i="4"/>
  <c r="I276" i="4"/>
  <c r="I265" i="4"/>
  <c r="I254" i="4"/>
  <c r="I243" i="4"/>
  <c r="I232" i="4"/>
  <c r="I221" i="4"/>
  <c r="I210" i="4"/>
  <c r="I199" i="4"/>
  <c r="I188" i="4"/>
  <c r="I177" i="4"/>
  <c r="I166" i="4"/>
  <c r="I155" i="4"/>
  <c r="I144" i="4"/>
  <c r="I133" i="4"/>
  <c r="I122" i="4"/>
  <c r="I111" i="4"/>
  <c r="I100" i="4"/>
  <c r="I89" i="4"/>
  <c r="I78" i="4"/>
  <c r="I67" i="4"/>
  <c r="I56" i="4"/>
  <c r="I45" i="4"/>
  <c r="I34" i="4"/>
  <c r="I23" i="4"/>
  <c r="I12" i="4"/>
  <c r="I521" i="4"/>
  <c r="I543" i="4"/>
  <c r="I219" i="4"/>
  <c r="I208" i="4"/>
  <c r="I197" i="4"/>
  <c r="I186" i="4"/>
  <c r="I175" i="4"/>
  <c r="I164" i="4"/>
  <c r="I153" i="4"/>
  <c r="I142" i="4"/>
  <c r="I131" i="4"/>
  <c r="I120" i="4"/>
  <c r="I109" i="4"/>
  <c r="I98" i="4"/>
  <c r="I87" i="4"/>
  <c r="I76" i="4"/>
  <c r="I65" i="4"/>
  <c r="I54" i="4"/>
  <c r="I43" i="4"/>
  <c r="I32" i="4"/>
  <c r="I21" i="4"/>
  <c r="I10" i="4"/>
  <c r="I437" i="4"/>
  <c r="I426" i="4"/>
  <c r="I415" i="4"/>
  <c r="I404" i="4"/>
  <c r="I393" i="4"/>
  <c r="I382" i="4"/>
  <c r="I371" i="4"/>
  <c r="I360" i="4"/>
  <c r="I349" i="4"/>
  <c r="I338" i="4"/>
  <c r="I327" i="4"/>
  <c r="I316" i="4"/>
  <c r="I305" i="4"/>
  <c r="I294" i="4"/>
  <c r="I283" i="4"/>
  <c r="I272" i="4"/>
  <c r="I261" i="4"/>
  <c r="I250" i="4"/>
  <c r="I239" i="4"/>
  <c r="I228" i="4"/>
  <c r="I217" i="4"/>
  <c r="I206" i="4"/>
  <c r="I195" i="4"/>
  <c r="I184" i="4"/>
  <c r="I173" i="4"/>
  <c r="I162" i="4"/>
  <c r="I151" i="4"/>
  <c r="I140" i="4"/>
  <c r="I129" i="4"/>
  <c r="I118" i="4"/>
  <c r="I107" i="4"/>
  <c r="I96" i="4"/>
  <c r="I85" i="4"/>
  <c r="I74" i="4"/>
  <c r="I63" i="4"/>
  <c r="I52" i="4"/>
  <c r="I41" i="4"/>
  <c r="I30" i="4"/>
  <c r="I19" i="4"/>
  <c r="I8" i="4"/>
  <c r="I435" i="4"/>
  <c r="I424" i="4"/>
  <c r="I526" i="4"/>
  <c r="I467" i="4"/>
  <c r="I489" i="4"/>
  <c r="I511" i="4"/>
  <c r="I533" i="4"/>
  <c r="I436" i="4"/>
  <c r="I425" i="4"/>
  <c r="I414" i="4"/>
  <c r="I403" i="4"/>
  <c r="I392" i="4"/>
  <c r="I381" i="4"/>
  <c r="I370" i="4"/>
  <c r="I359" i="4"/>
  <c r="I348" i="4"/>
  <c r="I542" i="4"/>
  <c r="I481" i="4"/>
  <c r="I503" i="4"/>
  <c r="I525" i="4"/>
  <c r="I547" i="4"/>
  <c r="I413" i="4"/>
  <c r="I402" i="4"/>
  <c r="I391" i="4"/>
  <c r="I380" i="4"/>
  <c r="I369" i="4"/>
  <c r="I358" i="4"/>
  <c r="I347" i="4"/>
  <c r="I336" i="4"/>
  <c r="I325" i="4"/>
  <c r="I314" i="4"/>
  <c r="I303" i="4"/>
  <c r="I292" i="4"/>
  <c r="I281" i="4"/>
  <c r="I270" i="4"/>
  <c r="I259" i="4"/>
  <c r="I248" i="4"/>
  <c r="I237" i="4"/>
  <c r="I226" i="4"/>
  <c r="I215" i="4"/>
  <c r="I204" i="4"/>
  <c r="I193" i="4"/>
  <c r="I182" i="4"/>
  <c r="I171" i="4"/>
  <c r="I160" i="4"/>
  <c r="I149" i="4"/>
  <c r="I138" i="4"/>
  <c r="I127" i="4"/>
  <c r="I116" i="4"/>
  <c r="I105" i="4"/>
  <c r="I94" i="4"/>
  <c r="I83" i="4"/>
  <c r="I72" i="4"/>
  <c r="I61" i="4"/>
  <c r="I50" i="4"/>
  <c r="I39" i="4"/>
  <c r="I28" i="4"/>
  <c r="I17" i="4"/>
  <c r="I6" i="4"/>
  <c r="I495" i="4"/>
  <c r="I517" i="4"/>
  <c r="I423" i="4"/>
  <c r="I412" i="4"/>
  <c r="I401" i="4"/>
  <c r="I390" i="4"/>
  <c r="I379" i="4"/>
  <c r="I368" i="4"/>
  <c r="I357" i="4"/>
  <c r="I346" i="4"/>
  <c r="I335" i="4"/>
  <c r="I324" i="4"/>
  <c r="I313" i="4"/>
  <c r="I302" i="4"/>
  <c r="I291" i="4"/>
  <c r="I280" i="4"/>
  <c r="I269" i="4"/>
  <c r="I258" i="4"/>
  <c r="I247" i="4"/>
  <c r="I236" i="4"/>
  <c r="I225" i="4"/>
  <c r="I214" i="4"/>
  <c r="I203" i="4"/>
  <c r="I192" i="4"/>
  <c r="I181" i="4"/>
  <c r="I170" i="4"/>
  <c r="I159" i="4"/>
  <c r="I148" i="4"/>
  <c r="I137" i="4"/>
  <c r="I126" i="4"/>
  <c r="I115" i="4"/>
  <c r="I104" i="4"/>
  <c r="I93" i="4"/>
  <c r="I82" i="4"/>
  <c r="I71" i="4"/>
  <c r="I60" i="4"/>
  <c r="I49" i="4"/>
  <c r="I38" i="4"/>
  <c r="I27" i="4"/>
  <c r="I16" i="4"/>
  <c r="I5" i="4"/>
  <c r="I482" i="4"/>
  <c r="I504" i="4"/>
  <c r="I451" i="4"/>
  <c r="I479" i="4"/>
  <c r="I480" i="4"/>
  <c r="I502" i="4"/>
  <c r="I524" i="4"/>
  <c r="I546" i="4"/>
  <c r="I527" i="4"/>
  <c r="I545" i="4"/>
  <c r="I337" i="4"/>
  <c r="I326" i="4"/>
  <c r="I315" i="4"/>
  <c r="I304" i="4"/>
  <c r="I293" i="4"/>
  <c r="I282" i="4"/>
  <c r="I271" i="4"/>
  <c r="I260" i="4"/>
  <c r="I249" i="4"/>
  <c r="I238" i="4"/>
  <c r="I227" i="4"/>
  <c r="I216" i="4"/>
  <c r="I205" i="4"/>
  <c r="I194" i="4"/>
  <c r="I183" i="4"/>
  <c r="I172" i="4"/>
  <c r="I161" i="4"/>
  <c r="I150" i="4"/>
  <c r="I139" i="4"/>
  <c r="I128" i="4"/>
  <c r="I117" i="4"/>
  <c r="I106" i="4"/>
  <c r="I95" i="4"/>
  <c r="I84" i="4"/>
  <c r="I73" i="4"/>
  <c r="I62" i="4"/>
  <c r="I51" i="4"/>
  <c r="I40" i="4"/>
  <c r="I29" i="4"/>
  <c r="I18" i="4"/>
  <c r="I7" i="4"/>
  <c r="I454" i="4"/>
  <c r="I476" i="4"/>
  <c r="I498" i="4"/>
  <c r="I520" i="4"/>
  <c r="I470" i="4"/>
  <c r="I492" i="4"/>
  <c r="I449" i="4"/>
  <c r="I472" i="4"/>
  <c r="I494" i="4"/>
  <c r="I516" i="4"/>
  <c r="I538" i="4"/>
  <c r="I523" i="4"/>
  <c r="I466" i="4"/>
  <c r="I497" i="4"/>
  <c r="I484" i="4"/>
  <c r="I550" i="4"/>
  <c r="I537" i="4"/>
  <c r="I459" i="4"/>
  <c r="I514" i="4"/>
  <c r="I457" i="4"/>
  <c r="I519" i="4"/>
  <c r="I468" i="4"/>
  <c r="I490" i="4"/>
  <c r="I512" i="4"/>
  <c r="I534" i="4"/>
  <c r="I448" i="4"/>
  <c r="I488" i="4"/>
  <c r="I444" i="4"/>
  <c r="I510" i="4"/>
  <c r="I453" i="4"/>
  <c r="I541" i="4"/>
  <c r="I462" i="4"/>
  <c r="I471" i="4"/>
  <c r="I450" i="4"/>
  <c r="I446" i="4"/>
  <c r="I455" i="4"/>
  <c r="I440" i="4"/>
  <c r="I429" i="4"/>
  <c r="I418" i="4"/>
  <c r="I407" i="4"/>
  <c r="I396" i="4"/>
  <c r="I385" i="4"/>
  <c r="I374" i="4"/>
  <c r="I363" i="4"/>
  <c r="I352" i="4"/>
  <c r="I341" i="4"/>
  <c r="I330" i="4"/>
  <c r="I319" i="4"/>
  <c r="I308" i="4"/>
  <c r="I297" i="4"/>
  <c r="I286" i="4"/>
  <c r="I275" i="4"/>
  <c r="I264" i="4"/>
  <c r="I253" i="4"/>
  <c r="I242" i="4"/>
  <c r="I231" i="4"/>
  <c r="I220" i="4"/>
  <c r="I209" i="4"/>
  <c r="I198" i="4"/>
  <c r="I187" i="4"/>
  <c r="I176" i="4"/>
  <c r="I165" i="4"/>
  <c r="I154" i="4"/>
  <c r="I143" i="4"/>
  <c r="I132" i="4"/>
  <c r="I121" i="4"/>
  <c r="I110" i="4"/>
  <c r="I99" i="4"/>
  <c r="I88" i="4"/>
  <c r="I77" i="4"/>
  <c r="I66" i="4"/>
  <c r="I55" i="4"/>
  <c r="I44" i="4"/>
  <c r="I33" i="4"/>
  <c r="I22" i="4"/>
  <c r="I11" i="4"/>
  <c r="I464" i="4"/>
  <c r="I486" i="4"/>
  <c r="I508" i="4"/>
  <c r="I536" i="4"/>
  <c r="I501" i="4"/>
  <c r="I475" i="4"/>
  <c r="I506" i="4"/>
  <c r="I473" i="4"/>
  <c r="I528" i="4"/>
  <c r="I549" i="4"/>
  <c r="I469" i="4"/>
  <c r="I491" i="4"/>
  <c r="I513" i="4"/>
  <c r="I535" i="4"/>
  <c r="I532" i="4"/>
  <c r="I445" i="4"/>
  <c r="I460" i="4"/>
  <c r="I447" i="4"/>
  <c r="I456" i="4"/>
  <c r="I478" i="4"/>
  <c r="I500" i="4"/>
  <c r="I522" i="4"/>
  <c r="I461" i="4"/>
  <c r="I483" i="4"/>
  <c r="I505" i="4"/>
  <c r="I493" i="4"/>
  <c r="I515" i="4"/>
  <c r="I458" i="4"/>
  <c r="I465" i="4"/>
  <c r="I487" i="4"/>
  <c r="I509" i="4"/>
  <c r="I531" i="4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I2" i="8"/>
  <c r="C2" i="4" l="1"/>
  <c r="J540" i="4"/>
  <c r="J444" i="4"/>
  <c r="J485" i="4"/>
  <c r="J481" i="4"/>
  <c r="J543" i="4"/>
  <c r="J480" i="4"/>
  <c r="J486" i="4"/>
  <c r="J447" i="4"/>
  <c r="J445" i="4"/>
  <c r="J542" i="4"/>
  <c r="J511" i="4"/>
  <c r="J546" i="4"/>
  <c r="J455" i="4"/>
  <c r="J510" i="4"/>
  <c r="J519" i="4"/>
  <c r="J518" i="4"/>
  <c r="J458" i="4"/>
  <c r="J504" i="4"/>
  <c r="J513" i="4"/>
  <c r="J522" i="4"/>
  <c r="J553" i="4"/>
  <c r="J479" i="4"/>
  <c r="J495" i="4"/>
  <c r="J529" i="4"/>
  <c r="J496" i="4"/>
  <c r="J545" i="4"/>
  <c r="J448" i="4"/>
  <c r="J505" i="4"/>
  <c r="J449" i="4"/>
  <c r="J464" i="4"/>
  <c r="J531" i="4"/>
  <c r="J497" i="4"/>
  <c r="J466" i="4"/>
  <c r="J523" i="4"/>
  <c r="J517" i="4"/>
  <c r="J520" i="4"/>
  <c r="J503" i="4"/>
  <c r="J463" i="4"/>
  <c r="J491" i="4"/>
  <c r="J498" i="4"/>
  <c r="J507" i="4"/>
  <c r="J516" i="4"/>
  <c r="J482" i="4"/>
  <c r="J487" i="4"/>
  <c r="J538" i="4"/>
  <c r="J492" i="4"/>
  <c r="J547" i="4"/>
  <c r="J521" i="4"/>
  <c r="J525" i="4"/>
  <c r="J459" i="4"/>
  <c r="J514" i="4"/>
  <c r="J451" i="4"/>
  <c r="J462" i="4"/>
  <c r="J499" i="4"/>
  <c r="J490" i="4"/>
  <c r="J548" i="4"/>
  <c r="J460" i="4"/>
  <c r="J551" i="4"/>
  <c r="J552" i="4"/>
  <c r="J471" i="4"/>
  <c r="J493" i="4"/>
  <c r="J500" i="4"/>
  <c r="J509" i="4"/>
  <c r="J465" i="4"/>
  <c r="J468" i="4"/>
  <c r="J452" i="4"/>
  <c r="J501" i="4"/>
  <c r="J506" i="4"/>
  <c r="J528" i="4"/>
  <c r="J549" i="4"/>
  <c r="J469" i="4"/>
  <c r="J467" i="4"/>
  <c r="J470" i="4"/>
  <c r="J488" i="4"/>
  <c r="J489" i="4"/>
  <c r="J541" i="4"/>
  <c r="J512" i="4"/>
  <c r="J453" i="4"/>
  <c r="J494" i="4"/>
  <c r="J473" i="4"/>
  <c r="J515" i="4"/>
  <c r="J474" i="4"/>
  <c r="J475" i="4"/>
  <c r="J532" i="4"/>
  <c r="J536" i="4"/>
  <c r="J472" i="4"/>
  <c r="J502" i="4"/>
  <c r="J533" i="4"/>
  <c r="J537" i="4"/>
  <c r="J450" i="4"/>
  <c r="J544" i="4"/>
  <c r="J457" i="4"/>
  <c r="J454" i="4"/>
  <c r="J530" i="4"/>
  <c r="J476" i="4"/>
  <c r="J524" i="4"/>
  <c r="J477" i="4"/>
  <c r="J483" i="4"/>
  <c r="J534" i="4"/>
  <c r="J461" i="4"/>
  <c r="J550" i="4"/>
  <c r="J527" i="4"/>
  <c r="J456" i="4"/>
  <c r="J478" i="4"/>
  <c r="J484" i="4"/>
  <c r="J526" i="4"/>
  <c r="J535" i="4"/>
  <c r="J539" i="4"/>
  <c r="J508" i="4"/>
  <c r="J446" i="4"/>
  <c r="I4" i="4"/>
  <c r="J262" i="4"/>
  <c r="J152" i="4"/>
  <c r="J372" i="4"/>
  <c r="J42" i="4"/>
  <c r="J230" i="4"/>
  <c r="J340" i="4"/>
  <c r="J120" i="4"/>
  <c r="J10" i="4"/>
  <c r="J349" i="4"/>
  <c r="J239" i="4"/>
  <c r="J129" i="4"/>
  <c r="J19" i="4"/>
  <c r="J357" i="4"/>
  <c r="J247" i="4"/>
  <c r="J137" i="4"/>
  <c r="J27" i="4"/>
  <c r="J365" i="4"/>
  <c r="J255" i="4"/>
  <c r="J145" i="4"/>
  <c r="J35" i="4"/>
  <c r="J422" i="4"/>
  <c r="J92" i="4"/>
  <c r="J312" i="4"/>
  <c r="J202" i="4"/>
  <c r="J118" i="4"/>
  <c r="J8" i="4"/>
  <c r="J228" i="4"/>
  <c r="J338" i="4"/>
  <c r="J237" i="4"/>
  <c r="J127" i="4"/>
  <c r="J347" i="4"/>
  <c r="J17" i="4"/>
  <c r="J245" i="4"/>
  <c r="J135" i="4"/>
  <c r="J25" i="4"/>
  <c r="J355" i="4"/>
  <c r="J253" i="4"/>
  <c r="J363" i="4"/>
  <c r="J143" i="4"/>
  <c r="J33" i="4"/>
  <c r="J261" i="4"/>
  <c r="J371" i="4"/>
  <c r="J151" i="4"/>
  <c r="J41" i="4"/>
  <c r="J45" i="4"/>
  <c r="J375" i="4"/>
  <c r="J265" i="4"/>
  <c r="J155" i="4"/>
  <c r="J60" i="4"/>
  <c r="J390" i="4"/>
  <c r="J280" i="4"/>
  <c r="J170" i="4"/>
  <c r="J285" i="4"/>
  <c r="J175" i="4"/>
  <c r="J395" i="4"/>
  <c r="J65" i="4"/>
  <c r="J70" i="4"/>
  <c r="J180" i="4"/>
  <c r="J400" i="4"/>
  <c r="J290" i="4"/>
  <c r="J85" i="4"/>
  <c r="J415" i="4"/>
  <c r="J305" i="4"/>
  <c r="J195" i="4"/>
  <c r="J310" i="4"/>
  <c r="J200" i="4"/>
  <c r="J420" i="4"/>
  <c r="J90" i="4"/>
  <c r="J318" i="4"/>
  <c r="J428" i="4"/>
  <c r="J208" i="4"/>
  <c r="J98" i="4"/>
  <c r="J326" i="4"/>
  <c r="J436" i="4"/>
  <c r="J216" i="4"/>
  <c r="J106" i="4"/>
  <c r="J438" i="4"/>
  <c r="J328" i="4"/>
  <c r="J108" i="4"/>
  <c r="J218" i="4"/>
  <c r="J86" i="4"/>
  <c r="J196" i="4"/>
  <c r="J416" i="4"/>
  <c r="J306" i="4"/>
  <c r="J53" i="4"/>
  <c r="J383" i="4"/>
  <c r="J273" i="4"/>
  <c r="J163" i="4"/>
  <c r="J397" i="4"/>
  <c r="J287" i="4"/>
  <c r="J177" i="4"/>
  <c r="J67" i="4"/>
  <c r="J341" i="4"/>
  <c r="J231" i="4"/>
  <c r="J121" i="4"/>
  <c r="J11" i="4"/>
  <c r="J350" i="4"/>
  <c r="J20" i="4"/>
  <c r="J240" i="4"/>
  <c r="J130" i="4"/>
  <c r="J358" i="4"/>
  <c r="J248" i="4"/>
  <c r="J28" i="4"/>
  <c r="J138" i="4"/>
  <c r="J366" i="4"/>
  <c r="J256" i="4"/>
  <c r="J36" i="4"/>
  <c r="J146" i="4"/>
  <c r="J158" i="4"/>
  <c r="J48" i="4"/>
  <c r="J268" i="4"/>
  <c r="J378" i="4"/>
  <c r="J54" i="4"/>
  <c r="J384" i="4"/>
  <c r="J274" i="4"/>
  <c r="J164" i="4"/>
  <c r="J398" i="4"/>
  <c r="J288" i="4"/>
  <c r="J68" i="4"/>
  <c r="J178" i="4"/>
  <c r="J293" i="4"/>
  <c r="J183" i="4"/>
  <c r="J73" i="4"/>
  <c r="J403" i="4"/>
  <c r="J78" i="4"/>
  <c r="J408" i="4"/>
  <c r="J188" i="4"/>
  <c r="J298" i="4"/>
  <c r="J198" i="4"/>
  <c r="J88" i="4"/>
  <c r="J308" i="4"/>
  <c r="J418" i="4"/>
  <c r="J93" i="4"/>
  <c r="J423" i="4"/>
  <c r="J313" i="4"/>
  <c r="J203" i="4"/>
  <c r="J101" i="4"/>
  <c r="J431" i="4"/>
  <c r="J321" i="4"/>
  <c r="J211" i="4"/>
  <c r="J109" i="4"/>
  <c r="J219" i="4"/>
  <c r="J439" i="4"/>
  <c r="J329" i="4"/>
  <c r="J246" i="4"/>
  <c r="J136" i="4"/>
  <c r="J356" i="4"/>
  <c r="J26" i="4"/>
  <c r="J429" i="4"/>
  <c r="J319" i="4"/>
  <c r="J209" i="4"/>
  <c r="J99" i="4"/>
  <c r="J157" i="4"/>
  <c r="J47" i="4"/>
  <c r="J377" i="4"/>
  <c r="J267" i="4"/>
  <c r="J334" i="4"/>
  <c r="J224" i="4"/>
  <c r="J114" i="4"/>
  <c r="J12" i="4"/>
  <c r="J342" i="4"/>
  <c r="J232" i="4"/>
  <c r="J122" i="4"/>
  <c r="J21" i="4"/>
  <c r="J351" i="4"/>
  <c r="J241" i="4"/>
  <c r="J131" i="4"/>
  <c r="J29" i="4"/>
  <c r="J359" i="4"/>
  <c r="J249" i="4"/>
  <c r="J139" i="4"/>
  <c r="J37" i="4"/>
  <c r="J367" i="4"/>
  <c r="J257" i="4"/>
  <c r="J147" i="4"/>
  <c r="J269" i="4"/>
  <c r="J159" i="4"/>
  <c r="J49" i="4"/>
  <c r="J379" i="4"/>
  <c r="J165" i="4"/>
  <c r="J55" i="4"/>
  <c r="J385" i="4"/>
  <c r="J275" i="4"/>
  <c r="J166" i="4"/>
  <c r="J56" i="4"/>
  <c r="J276" i="4"/>
  <c r="J386" i="4"/>
  <c r="J69" i="4"/>
  <c r="J399" i="4"/>
  <c r="J289" i="4"/>
  <c r="J179" i="4"/>
  <c r="J294" i="4"/>
  <c r="J184" i="4"/>
  <c r="J404" i="4"/>
  <c r="J74" i="4"/>
  <c r="J189" i="4"/>
  <c r="J79" i="4"/>
  <c r="J299" i="4"/>
  <c r="J409" i="4"/>
  <c r="J309" i="4"/>
  <c r="J199" i="4"/>
  <c r="J89" i="4"/>
  <c r="J419" i="4"/>
  <c r="J204" i="4"/>
  <c r="J94" i="4"/>
  <c r="J424" i="4"/>
  <c r="J314" i="4"/>
  <c r="J102" i="4"/>
  <c r="J432" i="4"/>
  <c r="J322" i="4"/>
  <c r="J212" i="4"/>
  <c r="J110" i="4"/>
  <c r="J440" i="4"/>
  <c r="J220" i="4"/>
  <c r="J330" i="4"/>
  <c r="J229" i="4"/>
  <c r="J119" i="4"/>
  <c r="J339" i="4"/>
  <c r="J9" i="4"/>
  <c r="J61" i="4"/>
  <c r="J391" i="4"/>
  <c r="J281" i="4"/>
  <c r="J171" i="4"/>
  <c r="J421" i="4"/>
  <c r="J311" i="4"/>
  <c r="J201" i="4"/>
  <c r="J91" i="4"/>
  <c r="J182" i="4"/>
  <c r="J292" i="4"/>
  <c r="J72" i="4"/>
  <c r="J402" i="4"/>
  <c r="J5" i="4"/>
  <c r="J335" i="4"/>
  <c r="J225" i="4"/>
  <c r="J115" i="4"/>
  <c r="J13" i="4"/>
  <c r="J343" i="4"/>
  <c r="J233" i="4"/>
  <c r="J123" i="4"/>
  <c r="J22" i="4"/>
  <c r="J352" i="4"/>
  <c r="J242" i="4"/>
  <c r="J132" i="4"/>
  <c r="J30" i="4"/>
  <c r="J360" i="4"/>
  <c r="J140" i="4"/>
  <c r="J250" i="4"/>
  <c r="J38" i="4"/>
  <c r="J148" i="4"/>
  <c r="J368" i="4"/>
  <c r="J258" i="4"/>
  <c r="J270" i="4"/>
  <c r="J380" i="4"/>
  <c r="J160" i="4"/>
  <c r="J50" i="4"/>
  <c r="J277" i="4"/>
  <c r="J167" i="4"/>
  <c r="J387" i="4"/>
  <c r="J57" i="4"/>
  <c r="J405" i="4"/>
  <c r="J295" i="4"/>
  <c r="J185" i="4"/>
  <c r="J75" i="4"/>
  <c r="J190" i="4"/>
  <c r="J80" i="4"/>
  <c r="J410" i="4"/>
  <c r="J300" i="4"/>
  <c r="J205" i="4"/>
  <c r="J315" i="4"/>
  <c r="J95" i="4"/>
  <c r="J425" i="4"/>
  <c r="J213" i="4"/>
  <c r="J323" i="4"/>
  <c r="J103" i="4"/>
  <c r="J433" i="4"/>
  <c r="J221" i="4"/>
  <c r="J111" i="4"/>
  <c r="J441" i="4"/>
  <c r="J331" i="4"/>
  <c r="J238" i="4"/>
  <c r="J128" i="4"/>
  <c r="J18" i="4"/>
  <c r="J348" i="4"/>
  <c r="J156" i="4"/>
  <c r="J46" i="4"/>
  <c r="J376" i="4"/>
  <c r="J266" i="4"/>
  <c r="J286" i="4"/>
  <c r="J176" i="4"/>
  <c r="J66" i="4"/>
  <c r="J396" i="4"/>
  <c r="J181" i="4"/>
  <c r="J71" i="4"/>
  <c r="J401" i="4"/>
  <c r="J291" i="4"/>
  <c r="J197" i="4"/>
  <c r="J87" i="4"/>
  <c r="J417" i="4"/>
  <c r="J307" i="4"/>
  <c r="J116" i="4"/>
  <c r="J6" i="4"/>
  <c r="J336" i="4"/>
  <c r="J226" i="4"/>
  <c r="J14" i="4"/>
  <c r="J124" i="4"/>
  <c r="J344" i="4"/>
  <c r="J234" i="4"/>
  <c r="J125" i="4"/>
  <c r="J15" i="4"/>
  <c r="J345" i="4"/>
  <c r="J235" i="4"/>
  <c r="J133" i="4"/>
  <c r="J23" i="4"/>
  <c r="J353" i="4"/>
  <c r="J243" i="4"/>
  <c r="J141" i="4"/>
  <c r="J31" i="4"/>
  <c r="J251" i="4"/>
  <c r="J361" i="4"/>
  <c r="J149" i="4"/>
  <c r="J259" i="4"/>
  <c r="J39" i="4"/>
  <c r="J369" i="4"/>
  <c r="J373" i="4"/>
  <c r="J263" i="4"/>
  <c r="J153" i="4"/>
  <c r="J43" i="4"/>
  <c r="J381" i="4"/>
  <c r="J271" i="4"/>
  <c r="J161" i="4"/>
  <c r="J51" i="4"/>
  <c r="J278" i="4"/>
  <c r="J388" i="4"/>
  <c r="J168" i="4"/>
  <c r="J58" i="4"/>
  <c r="J173" i="4"/>
  <c r="J283" i="4"/>
  <c r="J63" i="4"/>
  <c r="J393" i="4"/>
  <c r="J406" i="4"/>
  <c r="J296" i="4"/>
  <c r="J186" i="4"/>
  <c r="J76" i="4"/>
  <c r="J301" i="4"/>
  <c r="J411" i="4"/>
  <c r="J191" i="4"/>
  <c r="J81" i="4"/>
  <c r="J413" i="4"/>
  <c r="J303" i="4"/>
  <c r="J193" i="4"/>
  <c r="J83" i="4"/>
  <c r="J316" i="4"/>
  <c r="J206" i="4"/>
  <c r="J96" i="4"/>
  <c r="J426" i="4"/>
  <c r="J214" i="4"/>
  <c r="J104" i="4"/>
  <c r="J324" i="4"/>
  <c r="J434" i="4"/>
  <c r="J222" i="4"/>
  <c r="J332" i="4"/>
  <c r="J112" i="4"/>
  <c r="J442" i="4"/>
  <c r="J364" i="4"/>
  <c r="J254" i="4"/>
  <c r="J144" i="4"/>
  <c r="J34" i="4"/>
  <c r="J437" i="4"/>
  <c r="J327" i="4"/>
  <c r="J217" i="4"/>
  <c r="J107" i="4"/>
  <c r="J62" i="4"/>
  <c r="J392" i="4"/>
  <c r="J172" i="4"/>
  <c r="J282" i="4"/>
  <c r="J77" i="4"/>
  <c r="J407" i="4"/>
  <c r="J297" i="4"/>
  <c r="J187" i="4"/>
  <c r="J430" i="4"/>
  <c r="J320" i="4"/>
  <c r="J100" i="4"/>
  <c r="J210" i="4"/>
  <c r="J117" i="4"/>
  <c r="J7" i="4"/>
  <c r="J227" i="4"/>
  <c r="J337" i="4"/>
  <c r="J126" i="4"/>
  <c r="J236" i="4"/>
  <c r="J16" i="4"/>
  <c r="J346" i="4"/>
  <c r="J134" i="4"/>
  <c r="J244" i="4"/>
  <c r="J24" i="4"/>
  <c r="J354" i="4"/>
  <c r="J142" i="4"/>
  <c r="J32" i="4"/>
  <c r="J362" i="4"/>
  <c r="J252" i="4"/>
  <c r="J260" i="4"/>
  <c r="J150" i="4"/>
  <c r="J40" i="4"/>
  <c r="J370" i="4"/>
  <c r="J374" i="4"/>
  <c r="J264" i="4"/>
  <c r="J154" i="4"/>
  <c r="J44" i="4"/>
  <c r="J382" i="4"/>
  <c r="J52" i="4"/>
  <c r="J272" i="4"/>
  <c r="J162" i="4"/>
  <c r="J389" i="4"/>
  <c r="J279" i="4"/>
  <c r="J169" i="4"/>
  <c r="J59" i="4"/>
  <c r="J174" i="4"/>
  <c r="J284" i="4"/>
  <c r="J64" i="4"/>
  <c r="J394" i="4"/>
  <c r="J412" i="4"/>
  <c r="J302" i="4"/>
  <c r="J192" i="4"/>
  <c r="J82" i="4"/>
  <c r="J414" i="4"/>
  <c r="J84" i="4"/>
  <c r="J304" i="4"/>
  <c r="J194" i="4"/>
  <c r="J317" i="4"/>
  <c r="J427" i="4"/>
  <c r="J207" i="4"/>
  <c r="J97" i="4"/>
  <c r="J325" i="4"/>
  <c r="J215" i="4"/>
  <c r="J435" i="4"/>
  <c r="J105" i="4"/>
  <c r="J333" i="4"/>
  <c r="J223" i="4"/>
  <c r="J443" i="4"/>
  <c r="J113" i="4"/>
  <c r="J4" i="4" l="1"/>
  <c r="J2" i="4" l="1"/>
</calcChain>
</file>

<file path=xl/sharedStrings.xml><?xml version="1.0" encoding="utf-8"?>
<sst xmlns="http://schemas.openxmlformats.org/spreadsheetml/2006/main" count="6985" uniqueCount="237">
  <si>
    <t>KN</t>
  </si>
  <si>
    <t>Texas Children's Health Plan</t>
  </si>
  <si>
    <t>Jefferson</t>
  </si>
  <si>
    <t>STAR Kids</t>
  </si>
  <si>
    <t>W3</t>
  </si>
  <si>
    <t>Superior Health Plan</t>
  </si>
  <si>
    <t>MRSA West</t>
  </si>
  <si>
    <t>STAR</t>
  </si>
  <si>
    <t>7R</t>
  </si>
  <si>
    <t>UnitedHealthCare Community Plan</t>
  </si>
  <si>
    <t>Harris</t>
  </si>
  <si>
    <t>STAR+PLUS</t>
  </si>
  <si>
    <t>S3</t>
  </si>
  <si>
    <t>Community Health Choice</t>
  </si>
  <si>
    <t>C2</t>
  </si>
  <si>
    <t>MRSA Central</t>
  </si>
  <si>
    <t>Parkland Community Health Plan</t>
  </si>
  <si>
    <t>Dallas</t>
  </si>
  <si>
    <t>Wellpoint</t>
  </si>
  <si>
    <t>Bexar</t>
  </si>
  <si>
    <t>AETNA</t>
  </si>
  <si>
    <t>Nueces</t>
  </si>
  <si>
    <t>KQ</t>
  </si>
  <si>
    <t>W6</t>
  </si>
  <si>
    <t>8T</t>
  </si>
  <si>
    <t>Molina Healthcare of Texas</t>
  </si>
  <si>
    <t>S5</t>
  </si>
  <si>
    <t>8S</t>
  </si>
  <si>
    <t>W4</t>
  </si>
  <si>
    <t>FIRSTCARE</t>
  </si>
  <si>
    <t>Driscoll Children's Health Plan</t>
  </si>
  <si>
    <t>C4</t>
  </si>
  <si>
    <t>EL PASO</t>
  </si>
  <si>
    <t>8R</t>
  </si>
  <si>
    <t>C3</t>
  </si>
  <si>
    <t>RightCare from Scott and White Health Plan</t>
  </si>
  <si>
    <t>2Q</t>
  </si>
  <si>
    <t>Tarrant</t>
  </si>
  <si>
    <t>KL</t>
  </si>
  <si>
    <t>Travis</t>
  </si>
  <si>
    <t>P1</t>
  </si>
  <si>
    <t>S2</t>
  </si>
  <si>
    <t>El Paso First Health Plan</t>
  </si>
  <si>
    <t>El Paso</t>
  </si>
  <si>
    <t>Cook Children's Health Plan</t>
  </si>
  <si>
    <t>K7</t>
  </si>
  <si>
    <t>BlueCross BlueShield</t>
  </si>
  <si>
    <t>P2</t>
  </si>
  <si>
    <t>MRSA Northeast</t>
  </si>
  <si>
    <t>N2</t>
  </si>
  <si>
    <t>7S</t>
  </si>
  <si>
    <t>HARRIS</t>
  </si>
  <si>
    <t>1P</t>
  </si>
  <si>
    <t>KE</t>
  </si>
  <si>
    <t>K3</t>
  </si>
  <si>
    <t>LUBBOCK</t>
  </si>
  <si>
    <t>N1</t>
  </si>
  <si>
    <t>8K</t>
  </si>
  <si>
    <t>Lubbock</t>
  </si>
  <si>
    <t>KB</t>
  </si>
  <si>
    <t>K8</t>
  </si>
  <si>
    <t>Community First Health Plan</t>
  </si>
  <si>
    <t>8G</t>
  </si>
  <si>
    <t>NUECES</t>
  </si>
  <si>
    <t>7P</t>
  </si>
  <si>
    <t>W2</t>
  </si>
  <si>
    <t>H3</t>
  </si>
  <si>
    <t>Hidalgo</t>
  </si>
  <si>
    <t>1A</t>
  </si>
  <si>
    <t>Dell Children's Health Plan</t>
  </si>
  <si>
    <t>S7</t>
  </si>
  <si>
    <t>S1</t>
  </si>
  <si>
    <t>KG</t>
  </si>
  <si>
    <t>KM</t>
  </si>
  <si>
    <t>S8</t>
  </si>
  <si>
    <t>9H</t>
  </si>
  <si>
    <t>KD</t>
  </si>
  <si>
    <t>5A</t>
  </si>
  <si>
    <t>H5</t>
  </si>
  <si>
    <t>KV</t>
  </si>
  <si>
    <t>H2</t>
  </si>
  <si>
    <t>KU</t>
  </si>
  <si>
    <t>H4</t>
  </si>
  <si>
    <t>S4</t>
  </si>
  <si>
    <t>C5</t>
  </si>
  <si>
    <t>H6</t>
  </si>
  <si>
    <t>S6</t>
  </si>
  <si>
    <t>8L</t>
  </si>
  <si>
    <t>8J</t>
  </si>
  <si>
    <t>W5</t>
  </si>
  <si>
    <t>S9</t>
  </si>
  <si>
    <t>7G</t>
  </si>
  <si>
    <t>KC</t>
  </si>
  <si>
    <t>KP</t>
  </si>
  <si>
    <t>8H</t>
  </si>
  <si>
    <t>5B</t>
  </si>
  <si>
    <t>KJ</t>
  </si>
  <si>
    <t>9F</t>
  </si>
  <si>
    <t>7H</t>
  </si>
  <si>
    <t>H1</t>
  </si>
  <si>
    <t>N4</t>
  </si>
  <si>
    <t>K4</t>
  </si>
  <si>
    <t>C1</t>
  </si>
  <si>
    <t>KF</t>
  </si>
  <si>
    <t>KT</t>
  </si>
  <si>
    <t>KR</t>
  </si>
  <si>
    <t>K5</t>
  </si>
  <si>
    <t>KS</t>
  </si>
  <si>
    <t>KH</t>
  </si>
  <si>
    <t>K2</t>
  </si>
  <si>
    <t>KA</t>
  </si>
  <si>
    <t>K6</t>
  </si>
  <si>
    <t>KW</t>
  </si>
  <si>
    <t>K1</t>
  </si>
  <si>
    <t>PMPM</t>
  </si>
  <si>
    <t>Class</t>
  </si>
  <si>
    <t>Urban</t>
  </si>
  <si>
    <t>Service Delivery Area</t>
  </si>
  <si>
    <t>Hospital Class</t>
  </si>
  <si>
    <t>Percent of STAR Kids Capitation Incentive Tied to Meeting Benchmark</t>
  </si>
  <si>
    <t>Percent of STAR PLUS Capitation Incentive Tied to Meeting Benchmark</t>
  </si>
  <si>
    <t>Percent of STAR Capitation Incentive Tied to Meeting Benchmark</t>
  </si>
  <si>
    <t>Children's</t>
  </si>
  <si>
    <t>Rural</t>
  </si>
  <si>
    <t>State-owned non-IMD</t>
  </si>
  <si>
    <t>IMPORTANT NOTE</t>
  </si>
  <si>
    <t xml:space="preserve">The incentive pool percentages may change as MCO capitation amounts are updated.  MCOs will be notified by HHSC in writing of any changes to the incentive pool amounts. </t>
  </si>
  <si>
    <t>SDA Class Combination</t>
  </si>
  <si>
    <t>State-Owned Non-IMD</t>
  </si>
  <si>
    <t>Potential ATLIS % of Capitation Payment</t>
  </si>
  <si>
    <t>MCO</t>
  </si>
  <si>
    <t>SDA</t>
  </si>
  <si>
    <t>Managed Care Program</t>
  </si>
  <si>
    <t>Members</t>
  </si>
  <si>
    <t>Plan Code</t>
  </si>
  <si>
    <t>Plan Name</t>
  </si>
  <si>
    <t>Row Labels</t>
  </si>
  <si>
    <t>Grand Total</t>
  </si>
  <si>
    <t>Column Labels</t>
  </si>
  <si>
    <t>Year and Month</t>
  </si>
  <si>
    <t>TotalCost</t>
  </si>
  <si>
    <t>MCO Name</t>
  </si>
  <si>
    <t>SDA Name</t>
  </si>
  <si>
    <t>(All)</t>
  </si>
  <si>
    <t>Total Capitation Payment for Plan Code</t>
  </si>
  <si>
    <t>Non-State-Owned IMD</t>
  </si>
  <si>
    <t xml:space="preserve">Year 2 Achievement Milestone Achievement: Potential MCO incentive pool by Service Delivery Area, Hospital Class, and Medicaid Managed Care Program  </t>
  </si>
  <si>
    <t>State Share of FMAP for SFY 2026:</t>
  </si>
  <si>
    <t>Combined Class &amp; SDA</t>
  </si>
  <si>
    <t>Estimated Potential ATLIS Payment for September to August</t>
  </si>
  <si>
    <t>Urban Bexar</t>
  </si>
  <si>
    <t>Urban Dallas</t>
  </si>
  <si>
    <t>Urban El Paso</t>
  </si>
  <si>
    <t>Urban EL PASO</t>
  </si>
  <si>
    <t>Urban Harris</t>
  </si>
  <si>
    <t>Urban HARRIS</t>
  </si>
  <si>
    <t>Urban Hidalgo</t>
  </si>
  <si>
    <t>Urban Jefferson</t>
  </si>
  <si>
    <t>Urban Lubbock</t>
  </si>
  <si>
    <t>Urban LUBBOCK</t>
  </si>
  <si>
    <t>Urban MRSA Central</t>
  </si>
  <si>
    <t>Urban MRSA Northeast</t>
  </si>
  <si>
    <t>Urban MRSA West</t>
  </si>
  <si>
    <t>Urban Nueces</t>
  </si>
  <si>
    <t>Urban NUECES</t>
  </si>
  <si>
    <t>Urban Tarrant</t>
  </si>
  <si>
    <t>Urban Travis</t>
  </si>
  <si>
    <t>Children's Bexar</t>
  </si>
  <si>
    <t>Children's Dallas</t>
  </si>
  <si>
    <t>Children's El Paso</t>
  </si>
  <si>
    <t>Children's EL PASO</t>
  </si>
  <si>
    <t>Children's Harris</t>
  </si>
  <si>
    <t>Children's HARRIS</t>
  </si>
  <si>
    <t>Children's Hidalgo</t>
  </si>
  <si>
    <t>Children's Jefferson</t>
  </si>
  <si>
    <t>Children's Lubbock</t>
  </si>
  <si>
    <t>Children's LUBBOCK</t>
  </si>
  <si>
    <t>Children's MRSA Central</t>
  </si>
  <si>
    <t>Children's MRSA Northeast</t>
  </si>
  <si>
    <t>Children's MRSA West</t>
  </si>
  <si>
    <t>Children's Nueces</t>
  </si>
  <si>
    <t>Children's NUECES</t>
  </si>
  <si>
    <t>Children's Tarrant</t>
  </si>
  <si>
    <t>Children's Travis</t>
  </si>
  <si>
    <t>Rural Bexar</t>
  </si>
  <si>
    <t>Rural Dallas</t>
  </si>
  <si>
    <t>Rural El Paso</t>
  </si>
  <si>
    <t>Rural EL PASO</t>
  </si>
  <si>
    <t>Rural Harris</t>
  </si>
  <si>
    <t>Rural HARRIS</t>
  </si>
  <si>
    <t>Rural Hidalgo</t>
  </si>
  <si>
    <t>Rural Jefferson</t>
  </si>
  <si>
    <t>Rural Lubbock</t>
  </si>
  <si>
    <t>Rural LUBBOCK</t>
  </si>
  <si>
    <t>Rural MRSA Central</t>
  </si>
  <si>
    <t>Rural MRSA Northeast</t>
  </si>
  <si>
    <t>Rural MRSA West</t>
  </si>
  <si>
    <t>Rural Nueces</t>
  </si>
  <si>
    <t>Rural NUECES</t>
  </si>
  <si>
    <t>Rural Tarrant</t>
  </si>
  <si>
    <t>Rural Travis</t>
  </si>
  <si>
    <t>State-Owned Non-IMD Bexar</t>
  </si>
  <si>
    <t>State-Owned Non-IMD Dallas</t>
  </si>
  <si>
    <t>State-Owned Non-IMD El Paso</t>
  </si>
  <si>
    <t>State-Owned Non-IMD EL PASO</t>
  </si>
  <si>
    <t>State-Owned Non-IMD Harris</t>
  </si>
  <si>
    <t>State-Owned Non-IMD HARRIS</t>
  </si>
  <si>
    <t>State-Owned Non-IMD Hidalgo</t>
  </si>
  <si>
    <t>State-Owned Non-IMD Jefferson</t>
  </si>
  <si>
    <t>State-Owned Non-IMD Lubbock</t>
  </si>
  <si>
    <t>State-Owned Non-IMD LUBBOCK</t>
  </si>
  <si>
    <t>State-Owned Non-IMD MRSA Central</t>
  </si>
  <si>
    <t>State-Owned Non-IMD MRSA Northeast</t>
  </si>
  <si>
    <t>State-Owned Non-IMD MRSA West</t>
  </si>
  <si>
    <t>State-Owned Non-IMD Nueces</t>
  </si>
  <si>
    <t>State-Owned Non-IMD NUECES</t>
  </si>
  <si>
    <t>State-Owned Non-IMD Tarrant</t>
  </si>
  <si>
    <t>State-Owned Non-IMD Travis</t>
  </si>
  <si>
    <t>Non-State-Owned IMD Bexar</t>
  </si>
  <si>
    <t>Non-State-Owned IMD Dallas</t>
  </si>
  <si>
    <t>Non-State-Owned IMD El Paso</t>
  </si>
  <si>
    <t>Non-State-Owned IMD EL PASO</t>
  </si>
  <si>
    <t>Non-State-Owned IMD Harris</t>
  </si>
  <si>
    <t>Non-State-Owned IMD HARRIS</t>
  </si>
  <si>
    <t>Non-State-Owned IMD Hidalgo</t>
  </si>
  <si>
    <t>Non-State-Owned IMD Jefferson</t>
  </si>
  <si>
    <t>Non-State-Owned IMD Lubbock</t>
  </si>
  <si>
    <t>Non-State-Owned IMD LUBBOCK</t>
  </si>
  <si>
    <t>Non-State-Owned IMD MRSA Central</t>
  </si>
  <si>
    <t>Non-State-Owned IMD MRSA Northeast</t>
  </si>
  <si>
    <t>Non-State-Owned IMD MRSA West</t>
  </si>
  <si>
    <t>Non-State-Owned IMD Nueces</t>
  </si>
  <si>
    <t>Non-State-Owned IMD NUECES</t>
  </si>
  <si>
    <t>Non-State-Owned IMD Tarrant</t>
  </si>
  <si>
    <t>Non-State-Owned IMD Travis</t>
  </si>
  <si>
    <t>IGT Required with 8% Buffer and .25% Admin Fee</t>
  </si>
  <si>
    <t>Sum of IGT Required with 8% Buffer and .25% Admin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</si>
</sst>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44546A"/>
      <name val="Arial"/>
      <family val="2"/>
    </font>
    <font>
      <sz val="10"/>
      <color theme="1"/>
      <name val="Times New Roman"/>
      <family val="2"/>
    </font>
    <font>
      <sz val="11"/>
      <color rgb="FF44546A"/>
      <name val="Arial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/>
      <right/>
      <top style="thin">
        <color rgb="FFABABAB"/>
      </top>
      <bottom style="thin">
        <color rgb="FFABABAB"/>
      </bottom>
      <diagonal/>
    </border>
  </borders>
  <cellStyleXfs count="16">
    <xf numFmtId="0" fontId="0" fillId="0" borderId="0"/>
    <xf numFmtId="9" fontId="4" fillId="0" borderId="0" applyFont="0" applyFill="0" applyBorder="0" applyAlignment="0" applyProtection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2" borderId="0" xfId="0" applyFont="1" applyFill="1"/>
    <xf numFmtId="6" fontId="0" fillId="0" borderId="0" xfId="0" applyNumberFormat="1"/>
    <xf numFmtId="0" fontId="3" fillId="2" borderId="0" xfId="0" applyFont="1" applyFill="1" applyAlignment="1">
      <alignment wrapText="1"/>
    </xf>
    <xf numFmtId="0" fontId="8" fillId="0" borderId="5" xfId="3" applyFont="1" applyBorder="1" applyAlignment="1">
      <alignment horizontal="center" vertical="center" wrapText="1"/>
    </xf>
    <xf numFmtId="10" fontId="6" fillId="0" borderId="5" xfId="1" applyNumberFormat="1" applyFont="1" applyFill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center" vertical="center" wrapText="1"/>
    </xf>
    <xf numFmtId="10" fontId="6" fillId="0" borderId="8" xfId="1" applyNumberFormat="1" applyFont="1" applyFill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10" fontId="6" fillId="0" borderId="1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3" applyFont="1" applyAlignment="1">
      <alignment horizontal="center" vertical="center" wrapText="1"/>
    </xf>
    <xf numFmtId="0" fontId="8" fillId="0" borderId="4" xfId="3" applyFont="1" applyBorder="1" applyAlignment="1">
      <alignment horizontal="left" vertical="center" wrapText="1"/>
    </xf>
    <xf numFmtId="0" fontId="8" fillId="0" borderId="7" xfId="3" applyFont="1" applyBorder="1" applyAlignment="1">
      <alignment horizontal="left" vertical="center" wrapText="1"/>
    </xf>
    <xf numFmtId="0" fontId="8" fillId="0" borderId="9" xfId="3" applyFont="1" applyBorder="1" applyAlignment="1">
      <alignment horizontal="left" vertical="center" wrapText="1"/>
    </xf>
    <xf numFmtId="10" fontId="0" fillId="0" borderId="0" xfId="1" applyNumberFormat="1" applyFont="1"/>
    <xf numFmtId="0" fontId="9" fillId="2" borderId="0" xfId="0" applyFont="1" applyFill="1" applyAlignment="1">
      <alignment wrapText="1"/>
    </xf>
    <xf numFmtId="0" fontId="0" fillId="0" borderId="0" xfId="0" applyAlignment="1">
      <alignment horizontal="right"/>
    </xf>
    <xf numFmtId="8" fontId="10" fillId="0" borderId="0" xfId="0" applyNumberFormat="1" applyFont="1"/>
    <xf numFmtId="164" fontId="10" fillId="0" borderId="0" xfId="5" applyNumberFormat="1" applyFont="1"/>
    <xf numFmtId="165" fontId="10" fillId="0" borderId="0" xfId="0" applyNumberFormat="1" applyFont="1"/>
    <xf numFmtId="0" fontId="0" fillId="5" borderId="0" xfId="0" applyFill="1"/>
    <xf numFmtId="0" fontId="0" fillId="5" borderId="0" xfId="0" applyFill="1" applyAlignment="1">
      <alignment horizontal="right"/>
    </xf>
    <xf numFmtId="164" fontId="10" fillId="5" borderId="0" xfId="5" applyNumberFormat="1" applyFont="1" applyFill="1"/>
    <xf numFmtId="165" fontId="10" fillId="5" borderId="0" xfId="0" applyNumberFormat="1" applyFont="1" applyFill="1"/>
    <xf numFmtId="0" fontId="0" fillId="0" borderId="0" xfId="0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164" fontId="0" fillId="0" borderId="0" xfId="5" applyNumberFormat="1" applyFont="1"/>
    <xf numFmtId="0" fontId="3" fillId="2" borderId="0" xfId="0" applyFont="1" applyFill="1" applyAlignment="1">
      <alignment horizontal="left" wrapText="1"/>
    </xf>
    <xf numFmtId="8" fontId="0" fillId="0" borderId="0" xfId="0" applyNumberFormat="1"/>
    <xf numFmtId="43" fontId="0" fillId="0" borderId="12" xfId="0" applyNumberFormat="1" applyBorder="1"/>
    <xf numFmtId="0" fontId="6" fillId="3" borderId="13" xfId="3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10" fontId="6" fillId="4" borderId="14" xfId="4" applyNumberFormat="1" applyFont="1" applyFill="1" applyBorder="1" applyAlignment="1">
      <alignment horizontal="center" vertical="center" wrapText="1"/>
    </xf>
    <xf numFmtId="10" fontId="6" fillId="4" borderId="15" xfId="4" applyNumberFormat="1" applyFont="1" applyFill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10" fontId="6" fillId="0" borderId="6" xfId="1" applyNumberFormat="1" applyFont="1" applyFill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10" fontId="6" fillId="0" borderId="11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10" fontId="0" fillId="0" borderId="0" xfId="1" applyNumberFormat="1" applyFont="1" applyBorder="1" applyAlignment="1">
      <alignment horizontal="right"/>
    </xf>
    <xf numFmtId="10" fontId="0" fillId="0" borderId="16" xfId="1" applyNumberFormat="1" applyFont="1" applyBorder="1" applyAlignment="1">
      <alignment horizontal="right"/>
    </xf>
    <xf numFmtId="43" fontId="0" fillId="0" borderId="0" xfId="5" applyFont="1"/>
    <xf numFmtId="43" fontId="0" fillId="0" borderId="0" xfId="0" applyNumberFormat="1"/>
    <xf numFmtId="0" fontId="0" fillId="0" borderId="17" xfId="0" pivotButton="1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17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pivotButton="1" applyBorder="1"/>
    <xf numFmtId="0" fontId="0" fillId="0" borderId="24" xfId="0" applyBorder="1"/>
    <xf numFmtId="43" fontId="0" fillId="0" borderId="17" xfId="0" applyNumberFormat="1" applyBorder="1"/>
    <xf numFmtId="43" fontId="0" fillId="0" borderId="22" xfId="0" applyNumberFormat="1" applyBorder="1"/>
    <xf numFmtId="0" fontId="0" fillId="0" borderId="17" xfId="0" applyBorder="1" applyAlignment="1">
      <alignment wrapText="1"/>
    </xf>
    <xf numFmtId="0" fontId="0" fillId="0" borderId="20" xfId="0" applyBorder="1" applyAlignment="1">
      <alignment wrapText="1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5" xfId="0" applyNumberFormat="1" applyBorder="1"/>
    <xf numFmtId="43" fontId="0" fillId="0" borderId="23" xfId="0" applyNumberFormat="1" applyBorder="1"/>
    <xf numFmtId="43" fontId="0" fillId="0" borderId="26" xfId="0" applyNumberFormat="1" applyBorder="1"/>
    <xf numFmtId="43" fontId="0" fillId="0" borderId="24" xfId="0" applyNumberFormat="1" applyBorder="1"/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6">
    <cellStyle name="Comma" xfId="5" builtinId="3"/>
    <cellStyle name="Comma 2" xfId="8" xr:uid="{BBC593B5-5489-4639-8B00-20619B8E5039}"/>
    <cellStyle name="Comma 3" xfId="10" xr:uid="{1D40D8DF-E1D0-4D16-839A-C0D2230BC3BB}"/>
    <cellStyle name="Comma 4" xfId="12" xr:uid="{48AB14CF-4806-4311-89B5-7833EC86EDF6}"/>
    <cellStyle name="Currency 2" xfId="13" xr:uid="{E916D860-A640-4AED-A87F-C58C881A77EE}"/>
    <cellStyle name="Normal" xfId="0" builtinId="0"/>
    <cellStyle name="Normal 2" xfId="6" xr:uid="{D0FB45AD-83EC-4673-BAA1-92F27AF2F786}"/>
    <cellStyle name="Normal 2 5" xfId="9" xr:uid="{8229F9EA-324C-486C-A680-E2ECE942E4D7}"/>
    <cellStyle name="Normal 3" xfId="11" xr:uid="{0ECF93CF-874E-477A-8B41-70F96FA847F2}"/>
    <cellStyle name="Normal 3 5" xfId="2" xr:uid="{80E9E584-D04D-4365-9BAB-FAF73CCFE854}"/>
    <cellStyle name="Normal 4" xfId="15" xr:uid="{AD8BEB95-D9C3-4091-A44A-36D8EC2836FD}"/>
    <cellStyle name="Normal 8" xfId="3" xr:uid="{232ACB83-2916-427E-BCB9-E6D662A936A5}"/>
    <cellStyle name="Percent" xfId="1" builtinId="5"/>
    <cellStyle name="Percent 2" xfId="7" xr:uid="{0ECFD0FE-C95B-481D-BBDD-62D179BF6DFF}"/>
    <cellStyle name="Percent 3" xfId="14" xr:uid="{0E845C59-82E0-43F9-AC91-84103BDD7B06}"/>
    <cellStyle name="Percent 6" xfId="4" xr:uid="{E51ECE77-C0CD-418D-8FD5-7A1BFF950828}"/>
  </cellStyles>
  <dxfs count="4">
    <dxf>
      <fill>
        <patternFill>
          <bgColor theme="2"/>
        </patternFill>
      </fill>
    </dxf>
    <dxf>
      <alignment wrapText="1"/>
    </dxf>
    <dxf>
      <numFmt numFmtId="35" formatCode="_(* #,##0.00_);_(* \(#,##0.00\);_(* &quot;-&quot;??_);_(@_)"/>
    </dxf>
    <dxf>
      <numFmt numFmtId="164" formatCode="_(* #,##0_);_(* \(#,##0\);_(* &quot;-&quot;??_);_(@_)"/>
    </dxf>
  </dxfs>
  <tableStyles count="1">
    <tableStyle name="Invisible" pivot="0" table="0" count="0" xr9:uid="{8816B2A3-2B91-482C-9771-BFB9A9200E3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nzalez,Meredith (HHSC)" refreshedDate="46104.65370289352" createdVersion="8" refreshedVersion="8" minRefreshableVersion="3" recordCount="550" xr:uid="{8779192B-130B-452E-8AB0-EFE86844393D}">
  <cacheSource type="worksheet">
    <worksheetSource ref="A3:K553" sheet="IGT Calculation"/>
  </cacheSource>
  <cacheFields count="11">
    <cacheField name="Plan Code" numFmtId="0">
      <sharedItems containsMixedTypes="1" containsNumber="1" containsInteger="1" minValue="10" maxValue="95"/>
    </cacheField>
    <cacheField name="Plan Name" numFmtId="0">
      <sharedItems/>
    </cacheField>
    <cacheField name="Total Capitation Payment for Plan Code" numFmtId="6">
      <sharedItems containsSemiMixedTypes="0" containsString="0" containsNumber="1" minValue="0" maxValue="1993139407.5122719"/>
    </cacheField>
    <cacheField name="MCO Name" numFmtId="0">
      <sharedItems count="16">
        <s v="AETNA"/>
        <s v="Community First Health Plan"/>
        <s v="Molina Healthcare of Texas"/>
        <s v="Superior Health Plan"/>
        <s v="UnitedHealthCare Community Plan"/>
        <s v="Wellpoint"/>
        <s v="Parkland Community Health Plan"/>
        <s v="El Paso First Health Plan"/>
        <s v="Community Health Choice"/>
        <s v="Texas Children's Health Plan"/>
        <s v="Driscoll Children's Health Plan"/>
        <s v="FIRSTCARE"/>
        <s v="BlueCross BlueShield"/>
        <s v="RightCare from Scott and White Health Plan"/>
        <s v="Cook Children's Health Plan"/>
        <s v="Dell Children's Health Plan"/>
      </sharedItems>
    </cacheField>
    <cacheField name="SDA Name" numFmtId="0">
      <sharedItems count="13">
        <s v="Bexar"/>
        <s v="Dallas"/>
        <s v="El Paso"/>
        <s v="Harris"/>
        <s v="Hidalgo"/>
        <s v="Jefferson"/>
        <s v="Lubbock"/>
        <s v="MRSA Central"/>
        <s v="MRSA Northeast"/>
        <s v="MRSA West"/>
        <s v="Nueces"/>
        <s v="Tarrant"/>
        <s v="Travis"/>
      </sharedItems>
    </cacheField>
    <cacheField name="Managed Care Program" numFmtId="0">
      <sharedItems count="3">
        <s v="STAR"/>
        <s v="STAR Kids"/>
        <s v="STAR+PLUS"/>
      </sharedItems>
    </cacheField>
    <cacheField name="Class" numFmtId="0">
      <sharedItems count="5">
        <s v="Urban"/>
        <s v="Children's"/>
        <s v="Rural"/>
        <s v="State-Owned Non-IMD"/>
        <s v="Non-State-Owned IMD"/>
      </sharedItems>
    </cacheField>
    <cacheField name="Combined Class &amp; SDA" numFmtId="0">
      <sharedItems/>
    </cacheField>
    <cacheField name="Potential ATLIS % of Capitation Payment" numFmtId="10">
      <sharedItems containsSemiMixedTypes="0" containsString="0" containsNumber="1" minValue="4.6318075985596696E-3" maxValue="4.6318075985596696E-3"/>
    </cacheField>
    <cacheField name="Estimated Potential ATLIS Payment for September to August" numFmtId="8">
      <sharedItems containsSemiMixedTypes="0" containsString="0" containsNumber="1" minValue="0" maxValue="9231838.25"/>
    </cacheField>
    <cacheField name="IGT Required with 8% Buffer and .25% Admin Fee" numFmtId="8">
      <sharedItems containsSemiMixedTypes="0" containsString="0" containsNumber="1" minValue="0" maxValue="4014117.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0">
  <r>
    <n v="43"/>
    <s v="AETNA"/>
    <n v="155259495.83244705"/>
    <x v="0"/>
    <x v="0"/>
    <x v="0"/>
    <x v="0"/>
    <s v="Urban Bexar"/>
    <n v="4.6318075985596696E-3"/>
    <n v="719132.11"/>
    <n v="312687.5"/>
  </r>
  <r>
    <n v="42"/>
    <s v="Community First Health Plan"/>
    <n v="601638361.46918869"/>
    <x v="1"/>
    <x v="0"/>
    <x v="0"/>
    <x v="0"/>
    <s v="Urban Bexar"/>
    <n v="4.6318075985596696E-3"/>
    <n v="2786673.13"/>
    <n v="1211679.81"/>
  </r>
  <r>
    <s v="KA"/>
    <s v="Community First Health Plan"/>
    <n v="225677311.23410413"/>
    <x v="1"/>
    <x v="0"/>
    <x v="1"/>
    <x v="0"/>
    <s v="Urban Bexar"/>
    <n v="4.6318075985596696E-3"/>
    <n v="1045293.88"/>
    <n v="454506.66"/>
  </r>
  <r>
    <s v="S1"/>
    <s v="Community First Health Plan"/>
    <n v="464890966.66535312"/>
    <x v="1"/>
    <x v="0"/>
    <x v="2"/>
    <x v="0"/>
    <s v="Urban Bexar"/>
    <n v="4.6318075985596696E-3"/>
    <n v="2153285.5099999998"/>
    <n v="936275.07"/>
  </r>
  <r>
    <n v="46"/>
    <s v="Molina Healthcare of Texas"/>
    <n v="581322492.34764767"/>
    <x v="2"/>
    <x v="0"/>
    <x v="2"/>
    <x v="0"/>
    <s v="Urban Bexar"/>
    <n v="4.6318075985596696E-3"/>
    <n v="2692573.94"/>
    <n v="1170764.32"/>
  </r>
  <r>
    <n v="40"/>
    <s v="Superior Health Plan"/>
    <n v="635684527.3097707"/>
    <x v="3"/>
    <x v="0"/>
    <x v="0"/>
    <x v="0"/>
    <s v="Urban Bexar"/>
    <n v="4.6318075985596696E-3"/>
    <n v="2944368.42"/>
    <n v="1280247.6599999999"/>
  </r>
  <r>
    <n v="47"/>
    <s v="Superior Health Plan"/>
    <n v="0"/>
    <x v="3"/>
    <x v="0"/>
    <x v="2"/>
    <x v="0"/>
    <s v="Urban Bexar"/>
    <n v="4.6318075985596696E-3"/>
    <n v="0"/>
    <n v="0"/>
  </r>
  <r>
    <s v="KE"/>
    <s v="Superior Health Plan"/>
    <n v="218025905.18605232"/>
    <x v="3"/>
    <x v="0"/>
    <x v="1"/>
    <x v="0"/>
    <s v="Urban Bexar"/>
    <n v="4.6318075985596696E-3"/>
    <n v="1009854.04"/>
    <n v="439096.98"/>
  </r>
  <r>
    <s v="S5"/>
    <s v="UnitedHealthCare Community Plan"/>
    <n v="456875914.56512105"/>
    <x v="4"/>
    <x v="0"/>
    <x v="2"/>
    <x v="0"/>
    <s v="Urban Bexar"/>
    <n v="4.6318075985596696E-3"/>
    <n v="2116161.33"/>
    <n v="920133.02"/>
  </r>
  <r>
    <n v="44"/>
    <s v="Wellpoint"/>
    <n v="39641406.660217479"/>
    <x v="5"/>
    <x v="0"/>
    <x v="0"/>
    <x v="0"/>
    <s v="Urban Bexar"/>
    <n v="4.6318075985596696E-3"/>
    <n v="183611.37"/>
    <n v="79836.490000000005"/>
  </r>
  <r>
    <n v="45"/>
    <s v="Wellpoint"/>
    <n v="0"/>
    <x v="5"/>
    <x v="0"/>
    <x v="2"/>
    <x v="0"/>
    <s v="Urban Bexar"/>
    <n v="4.6318075985596696E-3"/>
    <n v="0"/>
    <n v="0"/>
  </r>
  <r>
    <s v="KW"/>
    <s v="AETNA"/>
    <n v="329320783.68659103"/>
    <x v="0"/>
    <x v="1"/>
    <x v="1"/>
    <x v="0"/>
    <s v="Urban Dallas"/>
    <n v="4.6318075985596696E-3"/>
    <n v="1525350.51"/>
    <n v="663241.18999999994"/>
  </r>
  <r>
    <n v="95"/>
    <s v="Molina Healthcare of Texas"/>
    <n v="336983986.14454383"/>
    <x v="2"/>
    <x v="1"/>
    <x v="0"/>
    <x v="0"/>
    <s v="Urban Dallas"/>
    <n v="4.6318075985596696E-3"/>
    <n v="1560844.99"/>
    <n v="678674.63"/>
  </r>
  <r>
    <s v="9F"/>
    <s v="Molina Healthcare of Texas"/>
    <n v="1122566875.0730939"/>
    <x v="2"/>
    <x v="1"/>
    <x v="2"/>
    <x v="0"/>
    <s v="Urban Dallas"/>
    <n v="4.6318075985596696E-3"/>
    <n v="5199513.78"/>
    <n v="2260812.65"/>
  </r>
  <r>
    <n v="93"/>
    <s v="Parkland Community Health Plan"/>
    <n v="981621809.65285397"/>
    <x v="6"/>
    <x v="1"/>
    <x v="0"/>
    <x v="0"/>
    <s v="Urban Dallas"/>
    <n v="4.6318075985596696E-3"/>
    <n v="4546683.3600000003"/>
    <n v="1976953.94"/>
  </r>
  <r>
    <s v="9H"/>
    <s v="Superior Health Plan"/>
    <n v="831429482.83371723"/>
    <x v="3"/>
    <x v="1"/>
    <x v="2"/>
    <x v="0"/>
    <s v="Urban Dallas"/>
    <n v="4.6318075985596696E-3"/>
    <n v="3851021.4"/>
    <n v="1674471.55"/>
  </r>
  <r>
    <s v="S6"/>
    <s v="UnitedHealthCare Community Plan"/>
    <n v="261743353.9720588"/>
    <x v="4"/>
    <x v="1"/>
    <x v="2"/>
    <x v="0"/>
    <s v="Urban Dallas"/>
    <n v="4.6318075985596696E-3"/>
    <n v="1212344.8600000001"/>
    <n v="527142.48"/>
  </r>
  <r>
    <n v="90"/>
    <s v="Wellpoint"/>
    <n v="1103683753.7331021"/>
    <x v="5"/>
    <x v="1"/>
    <x v="0"/>
    <x v="0"/>
    <s v="Urban Dallas"/>
    <n v="4.6318075985596696E-3"/>
    <n v="5112050.8"/>
    <n v="2222782.67"/>
  </r>
  <r>
    <s v="K2"/>
    <s v="Wellpoint"/>
    <n v="513055219.79605651"/>
    <x v="5"/>
    <x v="1"/>
    <x v="1"/>
    <x v="0"/>
    <s v="Urban Dallas"/>
    <n v="4.6318075985596696E-3"/>
    <n v="2376373.0699999998"/>
    <n v="1033276.29"/>
  </r>
  <r>
    <n v="37"/>
    <s v="El Paso First Health Plan"/>
    <n v="313590725.00089508"/>
    <x v="7"/>
    <x v="2"/>
    <x v="0"/>
    <x v="0"/>
    <s v="Urban El Paso"/>
    <n v="4.6318075985596696E-3"/>
    <n v="1452491.9"/>
    <n v="631561.37"/>
  </r>
  <r>
    <s v="S2"/>
    <s v="El Paso First Health Plan"/>
    <n v="255890257.90270892"/>
    <x v="7"/>
    <x v="2"/>
    <x v="2"/>
    <x v="0"/>
    <s v="Urban El Paso"/>
    <n v="4.6318075985596696E-3"/>
    <n v="1185234.44"/>
    <n v="515354.54"/>
  </r>
  <r>
    <n v="31"/>
    <s v="Molina Healthcare of Texas"/>
    <n v="29200090.873662084"/>
    <x v="2"/>
    <x v="2"/>
    <x v="0"/>
    <x v="0"/>
    <s v="Urban El Paso"/>
    <n v="4.6318075985596696E-3"/>
    <n v="135249.20000000001"/>
    <n v="58808.02"/>
  </r>
  <r>
    <n v="33"/>
    <s v="Molina Healthcare of Texas"/>
    <n v="344207651.43076366"/>
    <x v="2"/>
    <x v="2"/>
    <x v="2"/>
    <x v="0"/>
    <s v="Urban El Paso"/>
    <n v="4.6318075985596696E-3"/>
    <n v="1594303.62"/>
    <n v="693222.86"/>
  </r>
  <r>
    <n v="36"/>
    <s v="Superior Health Plan"/>
    <n v="220410824.89785376"/>
    <x v="3"/>
    <x v="2"/>
    <x v="0"/>
    <x v="0"/>
    <s v="Urban El Paso"/>
    <n v="4.6318075985596696E-3"/>
    <n v="1020900.53"/>
    <n v="443900.13"/>
  </r>
  <r>
    <s v="KF"/>
    <s v="Superior Health Plan"/>
    <n v="101183501.42635249"/>
    <x v="3"/>
    <x v="2"/>
    <x v="1"/>
    <x v="0"/>
    <s v="Urban El Paso"/>
    <n v="4.6318075985596696E-3"/>
    <n v="468662.51"/>
    <n v="203780.23"/>
  </r>
  <r>
    <n v="34"/>
    <s v="Wellpoint"/>
    <n v="0"/>
    <x v="5"/>
    <x v="2"/>
    <x v="2"/>
    <x v="0"/>
    <s v="Urban El Paso"/>
    <n v="4.6318075985596696E-3"/>
    <n v="0"/>
    <n v="0"/>
  </r>
  <r>
    <s v="K3"/>
    <s v="Wellpoint"/>
    <n v="46430703.686395735"/>
    <x v="5"/>
    <x v="2"/>
    <x v="1"/>
    <x v="0"/>
    <s v="Urban El Paso"/>
    <n v="4.6318075985596696E-3"/>
    <n v="215058.09"/>
    <n v="93509.91"/>
  </r>
  <r>
    <n v="79"/>
    <s v="Community Health Choice"/>
    <n v="1314393965.4659982"/>
    <x v="8"/>
    <x v="3"/>
    <x v="0"/>
    <x v="0"/>
    <s v="Urban Harris"/>
    <n v="4.6318075985596696E-3"/>
    <n v="6088019.96"/>
    <n v="2647146.08"/>
  </r>
  <r>
    <s v="S3"/>
    <s v="Community Health Choice"/>
    <n v="569177482.6367178"/>
    <x v="8"/>
    <x v="3"/>
    <x v="2"/>
    <x v="0"/>
    <s v="Urban Harris"/>
    <n v="4.6318075985596696E-3"/>
    <n v="2636320.59"/>
    <n v="1146304.67"/>
  </r>
  <r>
    <s v="7G"/>
    <s v="Molina Healthcare of Texas"/>
    <n v="126935629.9306595"/>
    <x v="2"/>
    <x v="3"/>
    <x v="0"/>
    <x v="0"/>
    <s v="Urban Harris"/>
    <n v="4.6318075985596696E-3"/>
    <n v="587941.42000000004"/>
    <n v="255644.17"/>
  </r>
  <r>
    <s v="7S"/>
    <s v="Molina Healthcare of Texas"/>
    <n v="781453317.88994896"/>
    <x v="2"/>
    <x v="3"/>
    <x v="2"/>
    <x v="0"/>
    <s v="Urban Harris"/>
    <n v="4.6318075985596696E-3"/>
    <n v="3619541.42"/>
    <n v="1573821.2"/>
  </r>
  <r>
    <n v="72"/>
    <s v="Texas Children's Health Plan"/>
    <n v="1826983899.2514296"/>
    <x v="9"/>
    <x v="3"/>
    <x v="0"/>
    <x v="0"/>
    <s v="Urban Harris"/>
    <n v="4.6318075985596696E-3"/>
    <n v="8462237.9100000001"/>
    <n v="3679485.3"/>
  </r>
  <r>
    <s v="KM"/>
    <s v="Texas Children's Health Plan"/>
    <n v="838777337.79274213"/>
    <x v="9"/>
    <x v="3"/>
    <x v="1"/>
    <x v="0"/>
    <s v="Urban Harris"/>
    <n v="4.6318075985596696E-3"/>
    <n v="3885055.25"/>
    <n v="1689269.89"/>
  </r>
  <r>
    <s v="7H"/>
    <s v="UnitedHealthCare Community Plan"/>
    <n v="749108010.82183659"/>
    <x v="4"/>
    <x v="3"/>
    <x v="0"/>
    <x v="0"/>
    <s v="Urban Harris"/>
    <n v="4.6318075985596696E-3"/>
    <n v="3469724.18"/>
    <n v="1508678.82"/>
  </r>
  <r>
    <s v="7R"/>
    <s v="UnitedHealthCare Community Plan"/>
    <n v="1993139407.5122719"/>
    <x v="4"/>
    <x v="3"/>
    <x v="2"/>
    <x v="0"/>
    <s v="Urban Harris"/>
    <n v="4.6318075985596696E-3"/>
    <n v="9231838.25"/>
    <n v="4014117.01"/>
  </r>
  <r>
    <s v="KQ"/>
    <s v="UnitedHealthCare Community Plan"/>
    <n v="311116790.0116058"/>
    <x v="4"/>
    <x v="3"/>
    <x v="1"/>
    <x v="0"/>
    <s v="Urban Harris"/>
    <n v="4.6318075985596696E-3"/>
    <n v="1441033.11"/>
    <n v="626578.94999999995"/>
  </r>
  <r>
    <n v="71"/>
    <s v="Wellpoint"/>
    <n v="276233782.7834993"/>
    <x v="5"/>
    <x v="3"/>
    <x v="0"/>
    <x v="0"/>
    <s v="Urban Harris"/>
    <n v="4.6318075985596696E-3"/>
    <n v="1279461.73"/>
    <n v="556325.72"/>
  </r>
  <r>
    <s v="7P"/>
    <s v="Wellpoint"/>
    <n v="0"/>
    <x v="5"/>
    <x v="3"/>
    <x v="2"/>
    <x v="0"/>
    <s v="Urban Harris"/>
    <n v="4.6318075985596696E-3"/>
    <n v="0"/>
    <n v="0"/>
  </r>
  <r>
    <s v="K4"/>
    <s v="Wellpoint"/>
    <n v="155619379.87791866"/>
    <x v="5"/>
    <x v="3"/>
    <x v="1"/>
    <x v="0"/>
    <s v="Urban Harris"/>
    <n v="4.6318075985596696E-3"/>
    <n v="720799.03"/>
    <n v="313412.3"/>
  </r>
  <r>
    <s v="H4"/>
    <s v="Driscoll Children's Health Plan"/>
    <n v="636737857.86387074"/>
    <x v="10"/>
    <x v="4"/>
    <x v="0"/>
    <x v="0"/>
    <s v="Urban Hidalgo"/>
    <n v="4.6318075985596696E-3"/>
    <n v="2949247.25"/>
    <n v="1282369.04"/>
  </r>
  <r>
    <s v="KC"/>
    <s v="Driscoll Children's Health Plan"/>
    <n v="195343866.35418642"/>
    <x v="10"/>
    <x v="4"/>
    <x v="1"/>
    <x v="0"/>
    <s v="Urban Hidalgo"/>
    <n v="4.6318075985596696E-3"/>
    <n v="904795.2"/>
    <n v="393416.1"/>
  </r>
  <r>
    <s v="H3"/>
    <s v="Molina Healthcare of Texas"/>
    <n v="175046428.12401849"/>
    <x v="2"/>
    <x v="4"/>
    <x v="0"/>
    <x v="0"/>
    <s v="Urban Hidalgo"/>
    <n v="4.6318075985596696E-3"/>
    <n v="810781.38"/>
    <n v="352537.73"/>
  </r>
  <r>
    <s v="H6"/>
    <s v="Molina Healthcare of Texas"/>
    <n v="904926707.58122969"/>
    <x v="2"/>
    <x v="4"/>
    <x v="2"/>
    <x v="0"/>
    <s v="Urban Hidalgo"/>
    <n v="4.6318075985596696E-3"/>
    <n v="4191446.4"/>
    <n v="1822492.53"/>
  </r>
  <r>
    <s v="H2"/>
    <s v="Superior Health Plan"/>
    <n v="806414899.19690549"/>
    <x v="3"/>
    <x v="4"/>
    <x v="0"/>
    <x v="0"/>
    <s v="Urban Hidalgo"/>
    <n v="4.6318075985596696E-3"/>
    <n v="3735158.66"/>
    <n v="1624093"/>
  </r>
  <r>
    <s v="H5"/>
    <s v="Superior Health Plan"/>
    <n v="1307727902.4263618"/>
    <x v="3"/>
    <x v="4"/>
    <x v="2"/>
    <x v="0"/>
    <s v="Urban Hidalgo"/>
    <n v="4.6318075985596696E-3"/>
    <n v="6057144.04"/>
    <n v="2633720.85"/>
  </r>
  <r>
    <s v="KG"/>
    <s v="Superior Health Plan"/>
    <n v="334174413.43295014"/>
    <x v="3"/>
    <x v="4"/>
    <x v="1"/>
    <x v="0"/>
    <s v="Urban Hidalgo"/>
    <n v="4.6318075985596696E-3"/>
    <n v="1547831.59"/>
    <n v="673016.24"/>
  </r>
  <r>
    <s v="H1"/>
    <s v="UnitedHealthCare Community Plan"/>
    <n v="191952788.27421191"/>
    <x v="4"/>
    <x v="4"/>
    <x v="0"/>
    <x v="0"/>
    <s v="Urban Hidalgo"/>
    <n v="4.6318075985596696E-3"/>
    <n v="889088.38"/>
    <n v="386586.58"/>
  </r>
  <r>
    <s v="KR"/>
    <s v="UnitedHealthCare Community Plan"/>
    <n v="120019131.29323947"/>
    <x v="4"/>
    <x v="4"/>
    <x v="1"/>
    <x v="0"/>
    <s v="Urban Hidalgo"/>
    <n v="4.6318075985596696E-3"/>
    <n v="555905.52"/>
    <n v="241714.57"/>
  </r>
  <r>
    <s v="S7"/>
    <s v="UnitedHealthCare Community Plan"/>
    <n v="113410011.06518246"/>
    <x v="4"/>
    <x v="4"/>
    <x v="2"/>
    <x v="0"/>
    <s v="Urban Hidalgo"/>
    <n v="4.6318075985596696E-3"/>
    <n v="525293.35"/>
    <n v="228404.02"/>
  </r>
  <r>
    <s v="KN"/>
    <s v="Texas Children's Health Plan"/>
    <n v="91335411.17099914"/>
    <x v="9"/>
    <x v="5"/>
    <x v="1"/>
    <x v="0"/>
    <s v="Urban Jefferson"/>
    <n v="4.6318075985596696E-3"/>
    <n v="423048.05"/>
    <n v="183946.5"/>
  </r>
  <r>
    <s v="8S"/>
    <s v="UnitedHealthCare Community Plan"/>
    <n v="0"/>
    <x v="4"/>
    <x v="5"/>
    <x v="2"/>
    <x v="0"/>
    <s v="Urban Jefferson"/>
    <n v="4.6318075985596696E-3"/>
    <n v="0"/>
    <n v="0"/>
  </r>
  <r>
    <s v="KS"/>
    <s v="UnitedHealthCare Community Plan"/>
    <n v="54153090.86337097"/>
    <x v="4"/>
    <x v="5"/>
    <x v="1"/>
    <x v="0"/>
    <s v="Urban Jefferson"/>
    <n v="4.6318075985596696E-3"/>
    <n v="250826.7"/>
    <n v="109062.54"/>
  </r>
  <r>
    <s v="8H"/>
    <s v="Community Health Choice"/>
    <n v="103668013.63598494"/>
    <x v="8"/>
    <x v="5"/>
    <x v="0"/>
    <x v="0"/>
    <s v="Urban Jefferson"/>
    <n v="4.6318075985596696E-3"/>
    <n v="480170.29"/>
    <n v="208783.96"/>
  </r>
  <r>
    <s v="8J"/>
    <s v="Molina Healthcare of Texas"/>
    <n v="25201253.730986837"/>
    <x v="2"/>
    <x v="5"/>
    <x v="0"/>
    <x v="0"/>
    <s v="Urban Jefferson"/>
    <n v="4.6318075985596696E-3"/>
    <n v="116727.36"/>
    <n v="50754.49"/>
  </r>
  <r>
    <s v="8T"/>
    <s v="Molina Healthcare of Texas"/>
    <n v="259747207.60832331"/>
    <x v="2"/>
    <x v="5"/>
    <x v="2"/>
    <x v="0"/>
    <s v="Urban Jefferson"/>
    <n v="4.6318075985596696E-3"/>
    <n v="1203099.0900000001"/>
    <n v="523122.31"/>
  </r>
  <r>
    <s v="8K"/>
    <s v="Texas Children's Health Plan"/>
    <n v="214044447.63375688"/>
    <x v="9"/>
    <x v="5"/>
    <x v="0"/>
    <x v="0"/>
    <s v="Urban Jefferson"/>
    <n v="4.6318075985596696E-3"/>
    <n v="991412.7"/>
    <n v="431078.46"/>
  </r>
  <r>
    <s v="8L"/>
    <s v="UnitedHealthCare Community Plan"/>
    <n v="143464373.08445618"/>
    <x v="4"/>
    <x v="5"/>
    <x v="0"/>
    <x v="0"/>
    <s v="Urban Jefferson"/>
    <n v="4.6318075985596696E-3"/>
    <n v="664499.37"/>
    <n v="288932.51"/>
  </r>
  <r>
    <s v="8G"/>
    <s v="Wellpoint"/>
    <n v="30885838.007019993"/>
    <x v="5"/>
    <x v="5"/>
    <x v="0"/>
    <x v="0"/>
    <s v="Urban Jefferson"/>
    <n v="4.6318075985596696E-3"/>
    <n v="143057.26"/>
    <n v="62203.06"/>
  </r>
  <r>
    <s v="8R"/>
    <s v="Wellpoint"/>
    <n v="254529368.63941982"/>
    <x v="5"/>
    <x v="5"/>
    <x v="2"/>
    <x v="0"/>
    <s v="Urban Jefferson"/>
    <n v="4.6318075985596696E-3"/>
    <n v="1178931.06"/>
    <n v="512613.75"/>
  </r>
  <r>
    <n v="50"/>
    <s v="FIRSTCARE"/>
    <n v="189336696.65005308"/>
    <x v="11"/>
    <x v="6"/>
    <x v="0"/>
    <x v="0"/>
    <s v="Urban Lubbock"/>
    <n v="4.6318075985596696E-3"/>
    <n v="876971.15"/>
    <n v="381317.86"/>
  </r>
  <r>
    <n v="52"/>
    <s v="Superior Health Plan"/>
    <n v="164460397.67911497"/>
    <x v="3"/>
    <x v="6"/>
    <x v="0"/>
    <x v="0"/>
    <s v="Urban Lubbock"/>
    <n v="4.6318075985596696E-3"/>
    <n v="761748.92"/>
    <n v="331217.82"/>
  </r>
  <r>
    <s v="5B"/>
    <s v="Superior Health Plan"/>
    <n v="197110524.80016115"/>
    <x v="3"/>
    <x v="6"/>
    <x v="2"/>
    <x v="0"/>
    <s v="Urban Lubbock"/>
    <n v="4.6318075985596696E-3"/>
    <n v="912978.03"/>
    <n v="396974.1"/>
  </r>
  <r>
    <s v="KH"/>
    <s v="Superior Health Plan"/>
    <n v="53913247.723729908"/>
    <x v="3"/>
    <x v="6"/>
    <x v="1"/>
    <x v="0"/>
    <s v="Urban Lubbock"/>
    <n v="4.6318075985596696E-3"/>
    <n v="249715.79"/>
    <n v="108579.5"/>
  </r>
  <r>
    <n v="53"/>
    <s v="Wellpoint"/>
    <n v="44858203.203830272"/>
    <x v="5"/>
    <x v="6"/>
    <x v="0"/>
    <x v="0"/>
    <s v="Urban Lubbock"/>
    <n v="4.6318075985596696E-3"/>
    <n v="207774.57"/>
    <n v="90342.94"/>
  </r>
  <r>
    <s v="5A"/>
    <s v="Wellpoint"/>
    <n v="169797959.20667991"/>
    <x v="5"/>
    <x v="6"/>
    <x v="2"/>
    <x v="0"/>
    <s v="Urban Lubbock"/>
    <n v="4.6318075985596696E-3"/>
    <n v="786471.48"/>
    <n v="341967.49"/>
  </r>
  <r>
    <s v="K5"/>
    <s v="Wellpoint"/>
    <n v="49880177.070171632"/>
    <x v="5"/>
    <x v="6"/>
    <x v="1"/>
    <x v="0"/>
    <s v="Urban Lubbock"/>
    <n v="4.6318075985596696E-3"/>
    <n v="231035.38"/>
    <n v="100457.03"/>
  </r>
  <r>
    <s v="K7"/>
    <s v="BlueCross BlueShield"/>
    <n v="120031141.84911871"/>
    <x v="12"/>
    <x v="7"/>
    <x v="1"/>
    <x v="0"/>
    <s v="Urban MRSA Central"/>
    <n v="4.6318075985596696E-3"/>
    <n v="555961.15"/>
    <n v="241738.76"/>
  </r>
  <r>
    <s v="C3"/>
    <s v="RightCare from Scott and White Health Plan"/>
    <n v="223784600.03585559"/>
    <x v="13"/>
    <x v="7"/>
    <x v="0"/>
    <x v="0"/>
    <s v="Urban MRSA Central"/>
    <n v="4.6318075985596696E-3"/>
    <n v="1036527.21"/>
    <n v="450694.8"/>
  </r>
  <r>
    <s v="C2"/>
    <s v="Superior Health Plan"/>
    <n v="361657022.37045479"/>
    <x v="3"/>
    <x v="7"/>
    <x v="0"/>
    <x v="0"/>
    <s v="Urban MRSA Central"/>
    <n v="4.6318075985596696E-3"/>
    <n v="1675125.74"/>
    <n v="728365.31"/>
  </r>
  <r>
    <s v="C4"/>
    <s v="Superior Health Plan"/>
    <n v="403696474.79364365"/>
    <x v="3"/>
    <x v="7"/>
    <x v="2"/>
    <x v="0"/>
    <s v="Urban MRSA Central"/>
    <n v="4.6318075985596696E-3"/>
    <n v="1869844.4"/>
    <n v="813031.38"/>
  </r>
  <r>
    <s v="C5"/>
    <s v="UnitedHealthCare Community Plan"/>
    <n v="485909274.79887098"/>
    <x v="4"/>
    <x v="7"/>
    <x v="2"/>
    <x v="0"/>
    <s v="Urban MRSA Central"/>
    <n v="4.6318075985596696E-3"/>
    <n v="2250638.27"/>
    <n v="978605.25"/>
  </r>
  <r>
    <s v="KT"/>
    <s v="UnitedHealthCare Community Plan"/>
    <n v="77875515.893517509"/>
    <x v="4"/>
    <x v="7"/>
    <x v="1"/>
    <x v="0"/>
    <s v="Urban MRSA Central"/>
    <n v="4.6318075985596696E-3"/>
    <n v="360704.41"/>
    <n v="156838.72"/>
  </r>
  <r>
    <s v="C1"/>
    <s v="Wellpoint"/>
    <n v="50285242.94520475"/>
    <x v="5"/>
    <x v="7"/>
    <x v="0"/>
    <x v="0"/>
    <s v="Urban MRSA Central"/>
    <n v="4.6318075985596696E-3"/>
    <n v="232911.57"/>
    <n v="101272.82"/>
  </r>
  <r>
    <s v="P2"/>
    <s v="Molina Healthcare of Texas"/>
    <n v="391967589.94771367"/>
    <x v="2"/>
    <x v="8"/>
    <x v="2"/>
    <x v="0"/>
    <s v="Urban MRSA Northeast"/>
    <n v="4.6318075985596696E-3"/>
    <n v="1815518.46"/>
    <n v="789409.79"/>
  </r>
  <r>
    <s v="N2"/>
    <s v="Superior Health Plan"/>
    <n v="507110002.66446191"/>
    <x v="3"/>
    <x v="8"/>
    <x v="0"/>
    <x v="0"/>
    <s v="Urban MRSA Northeast"/>
    <n v="4.6318075985596696E-3"/>
    <n v="2348835.96"/>
    <n v="1021302.81"/>
  </r>
  <r>
    <s v="KP"/>
    <s v="Texas Children's Health Plan"/>
    <n v="203009918.04475665"/>
    <x v="9"/>
    <x v="8"/>
    <x v="1"/>
    <x v="0"/>
    <s v="Urban MRSA Northeast"/>
    <n v="4.6318075985596696E-3"/>
    <n v="940302.88"/>
    <n v="408855.28"/>
  </r>
  <r>
    <s v="KU"/>
    <s v="UnitedHealthCare Community Plan"/>
    <n v="90134008.953622937"/>
    <x v="4"/>
    <x v="8"/>
    <x v="1"/>
    <x v="0"/>
    <s v="Urban MRSA Northeast"/>
    <n v="4.6318075985596696E-3"/>
    <n v="417483.39"/>
    <n v="181526.92"/>
  </r>
  <r>
    <s v="N4"/>
    <s v="UnitedHealthCare Community Plan"/>
    <n v="864933487.01365638"/>
    <x v="4"/>
    <x v="8"/>
    <x v="2"/>
    <x v="0"/>
    <s v="Urban MRSA Northeast"/>
    <n v="4.6318075985596696E-3"/>
    <n v="4006205.5"/>
    <n v="1741947.51"/>
  </r>
  <r>
    <s v="N1"/>
    <s v="Wellpoint"/>
    <n v="355804682.44349629"/>
    <x v="5"/>
    <x v="8"/>
    <x v="0"/>
    <x v="0"/>
    <s v="Urban MRSA Northeast"/>
    <n v="4.6318075985596696E-3"/>
    <n v="1648018.83"/>
    <n v="716578.89"/>
  </r>
  <r>
    <s v="W4"/>
    <s v="FIRSTCARE"/>
    <n v="217813649.58723801"/>
    <x v="11"/>
    <x v="9"/>
    <x v="0"/>
    <x v="0"/>
    <s v="Urban MRSA West"/>
    <n v="4.6318075985596696E-3"/>
    <n v="1008870.92"/>
    <n v="438669.51"/>
  </r>
  <r>
    <s v="KJ"/>
    <s v="Superior Health Plan"/>
    <n v="86443754.783520013"/>
    <x v="3"/>
    <x v="9"/>
    <x v="1"/>
    <x v="0"/>
    <s v="Urban MRSA West"/>
    <n v="4.6318075985596696E-3"/>
    <n v="400390.84"/>
    <n v="174094.87"/>
  </r>
  <r>
    <s v="W3"/>
    <s v="Superior Health Plan"/>
    <n v="403602578.97025049"/>
    <x v="3"/>
    <x v="9"/>
    <x v="0"/>
    <x v="0"/>
    <s v="Urban MRSA West"/>
    <n v="4.6318075985596696E-3"/>
    <n v="1869409.49"/>
    <n v="812842.28"/>
  </r>
  <r>
    <s v="W6"/>
    <s v="Superior Health Plan"/>
    <n v="574216771.79002964"/>
    <x v="3"/>
    <x v="9"/>
    <x v="2"/>
    <x v="0"/>
    <s v="Urban MRSA West"/>
    <n v="4.6318075985596696E-3"/>
    <n v="2659661.61"/>
    <n v="1156453.6399999999"/>
  </r>
  <r>
    <s v="K6"/>
    <s v="Wellpoint"/>
    <n v="70482470.877821386"/>
    <x v="5"/>
    <x v="9"/>
    <x v="1"/>
    <x v="0"/>
    <s v="Urban MRSA West"/>
    <n v="4.6318075985596696E-3"/>
    <n v="326461.24"/>
    <n v="141949.37"/>
  </r>
  <r>
    <s v="W2"/>
    <s v="Wellpoint"/>
    <n v="130660311.7754423"/>
    <x v="5"/>
    <x v="9"/>
    <x v="0"/>
    <x v="0"/>
    <s v="Urban MRSA West"/>
    <n v="4.6318075985596696E-3"/>
    <n v="605193.42000000004"/>
    <n v="263145.55"/>
  </r>
  <r>
    <s v="W5"/>
    <s v="Wellpoint"/>
    <n v="423231829.45626831"/>
    <x v="5"/>
    <x v="9"/>
    <x v="2"/>
    <x v="0"/>
    <s v="Urban MRSA West"/>
    <n v="4.6318075985596696E-3"/>
    <n v="1960328.4"/>
    <n v="852374.94"/>
  </r>
  <r>
    <n v="82"/>
    <s v="Driscoll Children's Health Plan"/>
    <n v="460257840.24151409"/>
    <x v="10"/>
    <x v="10"/>
    <x v="0"/>
    <x v="0"/>
    <s v="Urban Nueces"/>
    <n v="4.6318075985596696E-3"/>
    <n v="2131825.7599999998"/>
    <n v="926944.1"/>
  </r>
  <r>
    <s v="KD"/>
    <s v="Driscoll Children's Health Plan"/>
    <n v="129737541.69400132"/>
    <x v="10"/>
    <x v="10"/>
    <x v="1"/>
    <x v="0"/>
    <s v="Urban Nueces"/>
    <n v="4.6318075985596696E-3"/>
    <n v="600919.32999999996"/>
    <n v="261287.13"/>
  </r>
  <r>
    <n v="83"/>
    <s v="Superior Health Plan"/>
    <n v="136258899.0923135"/>
    <x v="3"/>
    <x v="10"/>
    <x v="0"/>
    <x v="0"/>
    <s v="Urban Nueces"/>
    <n v="4.6318075985596696E-3"/>
    <n v="631125"/>
    <n v="274420.93"/>
  </r>
  <r>
    <n v="86"/>
    <s v="Superior Health Plan"/>
    <n v="439163158.88995242"/>
    <x v="3"/>
    <x v="10"/>
    <x v="2"/>
    <x v="0"/>
    <s v="Urban Nueces"/>
    <n v="4.6318075985596696E-3"/>
    <n v="2034119.26"/>
    <n v="884460.11"/>
  </r>
  <r>
    <s v="KV"/>
    <s v="Superior Health Plan"/>
    <n v="47838905.838169791"/>
    <x v="3"/>
    <x v="10"/>
    <x v="1"/>
    <x v="0"/>
    <s v="Urban Nueces"/>
    <n v="4.6318075985596696E-3"/>
    <n v="221580.61"/>
    <n v="96345.98"/>
  </r>
  <r>
    <n v="85"/>
    <s v="UnitedHealthCare Community Plan"/>
    <n v="0"/>
    <x v="4"/>
    <x v="10"/>
    <x v="2"/>
    <x v="0"/>
    <s v="Urban Nueces"/>
    <n v="4.6318075985596696E-3"/>
    <n v="0"/>
    <n v="0"/>
  </r>
  <r>
    <s v="2Q"/>
    <s v="UnitedHealthCare Community Plan"/>
    <n v="21059255.860897921"/>
    <x v="4"/>
    <x v="10"/>
    <x v="0"/>
    <x v="0"/>
    <s v="Urban Nueces"/>
    <n v="4.6318075985596696E-3"/>
    <n v="97542.42"/>
    <n v="42412.65"/>
  </r>
  <r>
    <s v="S9"/>
    <s v="Wellpoint"/>
    <n v="199809076.55483583"/>
    <x v="5"/>
    <x v="10"/>
    <x v="2"/>
    <x v="0"/>
    <s v="Urban Nueces"/>
    <n v="4.6318075985596696E-3"/>
    <n v="925477.2"/>
    <n v="402408.89"/>
  </r>
  <r>
    <n v="67"/>
    <s v="AETNA"/>
    <n v="656102949.78747523"/>
    <x v="0"/>
    <x v="11"/>
    <x v="0"/>
    <x v="0"/>
    <s v="Urban Tarrant"/>
    <n v="4.6318075985596696E-3"/>
    <n v="3038942.63"/>
    <n v="1321369.7"/>
  </r>
  <r>
    <s v="K1"/>
    <s v="AETNA"/>
    <n v="221596308.49267462"/>
    <x v="0"/>
    <x v="11"/>
    <x v="1"/>
    <x v="0"/>
    <s v="Urban Tarrant"/>
    <n v="4.6318075985596696E-3"/>
    <n v="1026391.47"/>
    <n v="446287.66"/>
  </r>
  <r>
    <n v="66"/>
    <s v="Cook Children's Health Plan"/>
    <n v="734313026.01562464"/>
    <x v="14"/>
    <x v="11"/>
    <x v="0"/>
    <x v="0"/>
    <s v="Urban Tarrant"/>
    <n v="4.6318075985596696E-3"/>
    <n v="3401196.65"/>
    <n v="1478882.21"/>
  </r>
  <r>
    <s v="KB"/>
    <s v="Cook Children's Health Plan"/>
    <n v="350252828.53236783"/>
    <x v="14"/>
    <x v="11"/>
    <x v="1"/>
    <x v="0"/>
    <s v="Urban Tarrant"/>
    <n v="4.6318075985596696E-3"/>
    <n v="1622303.71"/>
    <n v="705397.64"/>
  </r>
  <r>
    <s v="P1"/>
    <s v="Molina Healthcare of Texas"/>
    <n v="775262427.83743191"/>
    <x v="2"/>
    <x v="11"/>
    <x v="2"/>
    <x v="0"/>
    <s v="Urban Tarrant"/>
    <n v="4.6318075985596696E-3"/>
    <n v="3590866.4"/>
    <n v="1561352.95"/>
  </r>
  <r>
    <s v="S8"/>
    <s v="UnitedHealthCare Community Plan"/>
    <n v="663174985.68500662"/>
    <x v="4"/>
    <x v="11"/>
    <x v="2"/>
    <x v="0"/>
    <s v="Urban Tarrant"/>
    <n v="4.6318075985596696E-3"/>
    <n v="3071698.94"/>
    <n v="1335612.54"/>
  </r>
  <r>
    <n v="63"/>
    <s v="Wellpoint"/>
    <n v="594363260.30071115"/>
    <x v="5"/>
    <x v="11"/>
    <x v="0"/>
    <x v="0"/>
    <s v="Urban Tarrant"/>
    <n v="4.6318075985596696E-3"/>
    <n v="2752976.27"/>
    <n v="1197028"/>
  </r>
  <r>
    <n v="69"/>
    <s v="Wellpoint"/>
    <n v="0"/>
    <x v="5"/>
    <x v="11"/>
    <x v="2"/>
    <x v="0"/>
    <s v="Urban Tarrant"/>
    <n v="4.6318075985596696E-3"/>
    <n v="0"/>
    <n v="0"/>
  </r>
  <r>
    <s v="1P"/>
    <s v="BlueCross BlueShield"/>
    <n v="263960835.17433029"/>
    <x v="12"/>
    <x v="12"/>
    <x v="0"/>
    <x v="0"/>
    <s v="Urban Travis"/>
    <n v="4.6318075985596696E-3"/>
    <n v="1222615.8"/>
    <n v="531608.41"/>
  </r>
  <r>
    <s v="K8"/>
    <s v="BlueCross BlueShield"/>
    <n v="147217614.64689934"/>
    <x v="12"/>
    <x v="12"/>
    <x v="1"/>
    <x v="0"/>
    <s v="Urban Travis"/>
    <n v="4.6318075985596696E-3"/>
    <n v="681883.67"/>
    <n v="296491.42"/>
  </r>
  <r>
    <s v="1A"/>
    <s v="Dell Children's Health Plan"/>
    <n v="140895107.26023138"/>
    <x v="15"/>
    <x v="12"/>
    <x v="0"/>
    <x v="0"/>
    <s v="Urban Travis"/>
    <n v="4.6318075985596696E-3"/>
    <n v="652599.03"/>
    <n v="283758.09999999998"/>
  </r>
  <r>
    <n v="10"/>
    <s v="Superior Health Plan"/>
    <n v="505418101.84149033"/>
    <x v="3"/>
    <x v="12"/>
    <x v="0"/>
    <x v="0"/>
    <s v="Urban Travis"/>
    <n v="4.6318075985596696E-3"/>
    <n v="2340999.4"/>
    <n v="1017895.38"/>
  </r>
  <r>
    <s v="KL"/>
    <s v="Superior Health Plan"/>
    <n v="112355421.58203366"/>
    <x v="3"/>
    <x v="12"/>
    <x v="1"/>
    <x v="0"/>
    <s v="Urban Travis"/>
    <n v="4.6318075985596696E-3"/>
    <n v="520408.7"/>
    <n v="226280.11"/>
  </r>
  <r>
    <s v="S4"/>
    <s v="Superior Health Plan"/>
    <n v="251348932.38697645"/>
    <x v="3"/>
    <x v="12"/>
    <x v="2"/>
    <x v="0"/>
    <s v="Urban Travis"/>
    <n v="4.6318075985596696E-3"/>
    <n v="1164199.8899999999"/>
    <n v="506208.46"/>
  </r>
  <r>
    <n v="18"/>
    <s v="UnitedHealthCare Community Plan"/>
    <n v="576850274.30490446"/>
    <x v="4"/>
    <x v="12"/>
    <x v="2"/>
    <x v="0"/>
    <s v="Urban Travis"/>
    <n v="4.6318075985596696E-3"/>
    <n v="2671859.48"/>
    <n v="1161757.42"/>
  </r>
  <r>
    <n v="19"/>
    <s v="Wellpoint"/>
    <n v="0"/>
    <x v="5"/>
    <x v="12"/>
    <x v="2"/>
    <x v="0"/>
    <s v="Urban Travis"/>
    <n v="4.6318075985596696E-3"/>
    <n v="0"/>
    <n v="0"/>
  </r>
  <r>
    <n v="43"/>
    <s v="AETNA"/>
    <n v="155259495.83244705"/>
    <x v="0"/>
    <x v="0"/>
    <x v="0"/>
    <x v="1"/>
    <s v="Children's Bexar"/>
    <n v="4.6318075985596696E-3"/>
    <n v="719132.11"/>
    <n v="312687.5"/>
  </r>
  <r>
    <n v="42"/>
    <s v="Community First Health Plan"/>
    <n v="601638361.46918869"/>
    <x v="1"/>
    <x v="0"/>
    <x v="0"/>
    <x v="1"/>
    <s v="Children's Bexar"/>
    <n v="4.6318075985596696E-3"/>
    <n v="2786673.13"/>
    <n v="1211679.81"/>
  </r>
  <r>
    <s v="KA"/>
    <s v="Community First Health Plan"/>
    <n v="225677311.23410413"/>
    <x v="1"/>
    <x v="0"/>
    <x v="1"/>
    <x v="1"/>
    <s v="Children's Bexar"/>
    <n v="4.6318075985596696E-3"/>
    <n v="1045293.88"/>
    <n v="454506.66"/>
  </r>
  <r>
    <s v="S1"/>
    <s v="Community First Health Plan"/>
    <n v="464890966.66535312"/>
    <x v="1"/>
    <x v="0"/>
    <x v="2"/>
    <x v="1"/>
    <s v="Children's Bexar"/>
    <n v="4.6318075985596696E-3"/>
    <n v="2153285.5099999998"/>
    <n v="936275.07"/>
  </r>
  <r>
    <n v="46"/>
    <s v="Molina Healthcare of Texas"/>
    <n v="581322492.34764767"/>
    <x v="2"/>
    <x v="0"/>
    <x v="2"/>
    <x v="1"/>
    <s v="Children's Bexar"/>
    <n v="4.6318075985596696E-3"/>
    <n v="2692573.94"/>
    <n v="1170764.32"/>
  </r>
  <r>
    <n v="40"/>
    <s v="Superior Health Plan"/>
    <n v="635684527.3097707"/>
    <x v="3"/>
    <x v="0"/>
    <x v="0"/>
    <x v="1"/>
    <s v="Children's Bexar"/>
    <n v="4.6318075985596696E-3"/>
    <n v="2944368.42"/>
    <n v="1280247.6599999999"/>
  </r>
  <r>
    <n v="47"/>
    <s v="Superior Health Plan"/>
    <n v="0"/>
    <x v="3"/>
    <x v="0"/>
    <x v="2"/>
    <x v="1"/>
    <s v="Children's Bexar"/>
    <n v="4.6318075985596696E-3"/>
    <n v="0"/>
    <n v="0"/>
  </r>
  <r>
    <s v="KE"/>
    <s v="Superior Health Plan"/>
    <n v="218025905.18605232"/>
    <x v="3"/>
    <x v="0"/>
    <x v="1"/>
    <x v="1"/>
    <s v="Children's Bexar"/>
    <n v="4.6318075985596696E-3"/>
    <n v="1009854.04"/>
    <n v="439096.98"/>
  </r>
  <r>
    <s v="S5"/>
    <s v="UnitedHealthCare Community Plan"/>
    <n v="456875914.56512105"/>
    <x v="4"/>
    <x v="0"/>
    <x v="2"/>
    <x v="1"/>
    <s v="Children's Bexar"/>
    <n v="4.6318075985596696E-3"/>
    <n v="2116161.33"/>
    <n v="920133.02"/>
  </r>
  <r>
    <n v="44"/>
    <s v="Wellpoint"/>
    <n v="39641406.660217479"/>
    <x v="5"/>
    <x v="0"/>
    <x v="0"/>
    <x v="1"/>
    <s v="Children's Bexar"/>
    <n v="4.6318075985596696E-3"/>
    <n v="183611.37"/>
    <n v="79836.490000000005"/>
  </r>
  <r>
    <n v="45"/>
    <s v="Wellpoint"/>
    <n v="0"/>
    <x v="5"/>
    <x v="0"/>
    <x v="2"/>
    <x v="1"/>
    <s v="Children's Bexar"/>
    <n v="4.6318075985596696E-3"/>
    <n v="0"/>
    <n v="0"/>
  </r>
  <r>
    <s v="KW"/>
    <s v="AETNA"/>
    <n v="329320783.68659103"/>
    <x v="0"/>
    <x v="1"/>
    <x v="1"/>
    <x v="1"/>
    <s v="Children's Dallas"/>
    <n v="4.6318075985596696E-3"/>
    <n v="1525350.51"/>
    <n v="663241.18999999994"/>
  </r>
  <r>
    <n v="95"/>
    <s v="Molina Healthcare of Texas"/>
    <n v="336983986.14454383"/>
    <x v="2"/>
    <x v="1"/>
    <x v="0"/>
    <x v="1"/>
    <s v="Children's Dallas"/>
    <n v="4.6318075985596696E-3"/>
    <n v="1560844.99"/>
    <n v="678674.63"/>
  </r>
  <r>
    <s v="9F"/>
    <s v="Molina Healthcare of Texas"/>
    <n v="1122566875.0730939"/>
    <x v="2"/>
    <x v="1"/>
    <x v="2"/>
    <x v="1"/>
    <s v="Children's Dallas"/>
    <n v="4.6318075985596696E-3"/>
    <n v="5199513.78"/>
    <n v="2260812.65"/>
  </r>
  <r>
    <n v="93"/>
    <s v="Parkland Community Health Plan"/>
    <n v="981621809.65285397"/>
    <x v="6"/>
    <x v="1"/>
    <x v="0"/>
    <x v="1"/>
    <s v="Children's Dallas"/>
    <n v="4.6318075985596696E-3"/>
    <n v="4546683.3600000003"/>
    <n v="1976953.94"/>
  </r>
  <r>
    <s v="9H"/>
    <s v="Superior Health Plan"/>
    <n v="831429482.83371723"/>
    <x v="3"/>
    <x v="1"/>
    <x v="2"/>
    <x v="1"/>
    <s v="Children's Dallas"/>
    <n v="4.6318075985596696E-3"/>
    <n v="3851021.4"/>
    <n v="1674471.55"/>
  </r>
  <r>
    <s v="S6"/>
    <s v="UnitedHealthCare Community Plan"/>
    <n v="261743353.9720588"/>
    <x v="4"/>
    <x v="1"/>
    <x v="2"/>
    <x v="1"/>
    <s v="Children's Dallas"/>
    <n v="4.6318075985596696E-3"/>
    <n v="1212344.8600000001"/>
    <n v="527142.48"/>
  </r>
  <r>
    <n v="90"/>
    <s v="Wellpoint"/>
    <n v="1103683753.7331021"/>
    <x v="5"/>
    <x v="1"/>
    <x v="0"/>
    <x v="1"/>
    <s v="Children's Dallas"/>
    <n v="4.6318075985596696E-3"/>
    <n v="5112050.8"/>
    <n v="2222782.67"/>
  </r>
  <r>
    <s v="K2"/>
    <s v="Wellpoint"/>
    <n v="513055219.79605651"/>
    <x v="5"/>
    <x v="1"/>
    <x v="1"/>
    <x v="1"/>
    <s v="Children's Dallas"/>
    <n v="4.6318075985596696E-3"/>
    <n v="2376373.0699999998"/>
    <n v="1033276.29"/>
  </r>
  <r>
    <n v="37"/>
    <s v="El Paso First Health Plan"/>
    <n v="313590725.00089508"/>
    <x v="7"/>
    <x v="2"/>
    <x v="0"/>
    <x v="1"/>
    <s v="Children's El Paso"/>
    <n v="4.6318075985596696E-3"/>
    <n v="1452491.9"/>
    <n v="631561.37"/>
  </r>
  <r>
    <s v="S2"/>
    <s v="El Paso First Health Plan"/>
    <n v="255890257.90270892"/>
    <x v="7"/>
    <x v="2"/>
    <x v="2"/>
    <x v="1"/>
    <s v="Children's El Paso"/>
    <n v="4.6318075985596696E-3"/>
    <n v="1185234.44"/>
    <n v="515354.54"/>
  </r>
  <r>
    <n v="31"/>
    <s v="Molina Healthcare of Texas"/>
    <n v="29200090.873662084"/>
    <x v="2"/>
    <x v="2"/>
    <x v="0"/>
    <x v="1"/>
    <s v="Children's El Paso"/>
    <n v="4.6318075985596696E-3"/>
    <n v="135249.20000000001"/>
    <n v="58808.02"/>
  </r>
  <r>
    <n v="33"/>
    <s v="Molina Healthcare of Texas"/>
    <n v="344207651.43076366"/>
    <x v="2"/>
    <x v="2"/>
    <x v="2"/>
    <x v="1"/>
    <s v="Children's El Paso"/>
    <n v="4.6318075985596696E-3"/>
    <n v="1594303.62"/>
    <n v="693222.86"/>
  </r>
  <r>
    <n v="36"/>
    <s v="Superior Health Plan"/>
    <n v="220410824.89785376"/>
    <x v="3"/>
    <x v="2"/>
    <x v="0"/>
    <x v="1"/>
    <s v="Children's El Paso"/>
    <n v="4.6318075985596696E-3"/>
    <n v="1020900.53"/>
    <n v="443900.13"/>
  </r>
  <r>
    <s v="KF"/>
    <s v="Superior Health Plan"/>
    <n v="101183501.42635249"/>
    <x v="3"/>
    <x v="2"/>
    <x v="1"/>
    <x v="1"/>
    <s v="Children's El Paso"/>
    <n v="4.6318075985596696E-3"/>
    <n v="468662.51"/>
    <n v="203780.23"/>
  </r>
  <r>
    <n v="34"/>
    <s v="Wellpoint"/>
    <n v="0"/>
    <x v="5"/>
    <x v="2"/>
    <x v="2"/>
    <x v="1"/>
    <s v="Children's El Paso"/>
    <n v="4.6318075985596696E-3"/>
    <n v="0"/>
    <n v="0"/>
  </r>
  <r>
    <s v="K3"/>
    <s v="Wellpoint"/>
    <n v="46430703.686395735"/>
    <x v="5"/>
    <x v="2"/>
    <x v="1"/>
    <x v="1"/>
    <s v="Children's El Paso"/>
    <n v="4.6318075985596696E-3"/>
    <n v="215058.09"/>
    <n v="93509.91"/>
  </r>
  <r>
    <n v="79"/>
    <s v="Community Health Choice"/>
    <n v="1314393965.4659982"/>
    <x v="8"/>
    <x v="3"/>
    <x v="0"/>
    <x v="1"/>
    <s v="Children's Harris"/>
    <n v="4.6318075985596696E-3"/>
    <n v="6088019.96"/>
    <n v="2647146.08"/>
  </r>
  <r>
    <s v="S3"/>
    <s v="Community Health Choice"/>
    <n v="569177482.6367178"/>
    <x v="8"/>
    <x v="3"/>
    <x v="2"/>
    <x v="1"/>
    <s v="Children's Harris"/>
    <n v="4.6318075985596696E-3"/>
    <n v="2636320.59"/>
    <n v="1146304.67"/>
  </r>
  <r>
    <s v="7G"/>
    <s v="Molina Healthcare of Texas"/>
    <n v="126935629.9306595"/>
    <x v="2"/>
    <x v="3"/>
    <x v="0"/>
    <x v="1"/>
    <s v="Children's Harris"/>
    <n v="4.6318075985596696E-3"/>
    <n v="587941.42000000004"/>
    <n v="255644.17"/>
  </r>
  <r>
    <s v="7S"/>
    <s v="Molina Healthcare of Texas"/>
    <n v="781453317.88994896"/>
    <x v="2"/>
    <x v="3"/>
    <x v="2"/>
    <x v="1"/>
    <s v="Children's Harris"/>
    <n v="4.6318075985596696E-3"/>
    <n v="3619541.42"/>
    <n v="1573821.2"/>
  </r>
  <r>
    <n v="72"/>
    <s v="Texas Children's Health Plan"/>
    <n v="1826983899.2514296"/>
    <x v="9"/>
    <x v="3"/>
    <x v="0"/>
    <x v="1"/>
    <s v="Children's Harris"/>
    <n v="4.6318075985596696E-3"/>
    <n v="8462237.9100000001"/>
    <n v="3679485.3"/>
  </r>
  <r>
    <s v="KM"/>
    <s v="Texas Children's Health Plan"/>
    <n v="838777337.79274213"/>
    <x v="9"/>
    <x v="3"/>
    <x v="1"/>
    <x v="1"/>
    <s v="Children's Harris"/>
    <n v="4.6318075985596696E-3"/>
    <n v="3885055.25"/>
    <n v="1689269.89"/>
  </r>
  <r>
    <s v="7H"/>
    <s v="UnitedHealthCare Community Plan"/>
    <n v="749108010.82183659"/>
    <x v="4"/>
    <x v="3"/>
    <x v="0"/>
    <x v="1"/>
    <s v="Children's Harris"/>
    <n v="4.6318075985596696E-3"/>
    <n v="3469724.18"/>
    <n v="1508678.82"/>
  </r>
  <r>
    <s v="7R"/>
    <s v="UnitedHealthCare Community Plan"/>
    <n v="1993139407.5122719"/>
    <x v="4"/>
    <x v="3"/>
    <x v="2"/>
    <x v="1"/>
    <s v="Children's Harris"/>
    <n v="4.6318075985596696E-3"/>
    <n v="9231838.25"/>
    <n v="4014117.01"/>
  </r>
  <r>
    <s v="KQ"/>
    <s v="UnitedHealthCare Community Plan"/>
    <n v="311116790.0116058"/>
    <x v="4"/>
    <x v="3"/>
    <x v="1"/>
    <x v="1"/>
    <s v="Children's Harris"/>
    <n v="4.6318075985596696E-3"/>
    <n v="1441033.11"/>
    <n v="626578.94999999995"/>
  </r>
  <r>
    <n v="71"/>
    <s v="Wellpoint"/>
    <n v="276233782.7834993"/>
    <x v="5"/>
    <x v="3"/>
    <x v="0"/>
    <x v="1"/>
    <s v="Children's Harris"/>
    <n v="4.6318075985596696E-3"/>
    <n v="1279461.73"/>
    <n v="556325.72"/>
  </r>
  <r>
    <s v="7P"/>
    <s v="Wellpoint"/>
    <n v="0"/>
    <x v="5"/>
    <x v="3"/>
    <x v="2"/>
    <x v="1"/>
    <s v="Children's Harris"/>
    <n v="4.6318075985596696E-3"/>
    <n v="0"/>
    <n v="0"/>
  </r>
  <r>
    <s v="K4"/>
    <s v="Wellpoint"/>
    <n v="155619379.87791866"/>
    <x v="5"/>
    <x v="3"/>
    <x v="1"/>
    <x v="1"/>
    <s v="Children's Harris"/>
    <n v="4.6318075985596696E-3"/>
    <n v="720799.03"/>
    <n v="313412.3"/>
  </r>
  <r>
    <s v="H4"/>
    <s v="Driscoll Children's Health Plan"/>
    <n v="636737857.86387074"/>
    <x v="10"/>
    <x v="4"/>
    <x v="0"/>
    <x v="1"/>
    <s v="Children's Hidalgo"/>
    <n v="4.6318075985596696E-3"/>
    <n v="2949247.25"/>
    <n v="1282369.04"/>
  </r>
  <r>
    <s v="KC"/>
    <s v="Driscoll Children's Health Plan"/>
    <n v="195343866.35418642"/>
    <x v="10"/>
    <x v="4"/>
    <x v="1"/>
    <x v="1"/>
    <s v="Children's Hidalgo"/>
    <n v="4.6318075985596696E-3"/>
    <n v="904795.2"/>
    <n v="393416.1"/>
  </r>
  <r>
    <s v="H3"/>
    <s v="Molina Healthcare of Texas"/>
    <n v="175046428.12401849"/>
    <x v="2"/>
    <x v="4"/>
    <x v="0"/>
    <x v="1"/>
    <s v="Children's Hidalgo"/>
    <n v="4.6318075985596696E-3"/>
    <n v="810781.38"/>
    <n v="352537.73"/>
  </r>
  <r>
    <s v="H6"/>
    <s v="Molina Healthcare of Texas"/>
    <n v="904926707.58122969"/>
    <x v="2"/>
    <x v="4"/>
    <x v="2"/>
    <x v="1"/>
    <s v="Children's Hidalgo"/>
    <n v="4.6318075985596696E-3"/>
    <n v="4191446.4"/>
    <n v="1822492.53"/>
  </r>
  <r>
    <s v="H2"/>
    <s v="Superior Health Plan"/>
    <n v="806414899.19690549"/>
    <x v="3"/>
    <x v="4"/>
    <x v="0"/>
    <x v="1"/>
    <s v="Children's Hidalgo"/>
    <n v="4.6318075985596696E-3"/>
    <n v="3735158.66"/>
    <n v="1624093"/>
  </r>
  <r>
    <s v="H5"/>
    <s v="Superior Health Plan"/>
    <n v="1307727902.4263618"/>
    <x v="3"/>
    <x v="4"/>
    <x v="2"/>
    <x v="1"/>
    <s v="Children's Hidalgo"/>
    <n v="4.6318075985596696E-3"/>
    <n v="6057144.04"/>
    <n v="2633720.85"/>
  </r>
  <r>
    <s v="KG"/>
    <s v="Superior Health Plan"/>
    <n v="334174413.43295014"/>
    <x v="3"/>
    <x v="4"/>
    <x v="1"/>
    <x v="1"/>
    <s v="Children's Hidalgo"/>
    <n v="4.6318075985596696E-3"/>
    <n v="1547831.59"/>
    <n v="673016.24"/>
  </r>
  <r>
    <s v="H1"/>
    <s v="UnitedHealthCare Community Plan"/>
    <n v="191952788.27421191"/>
    <x v="4"/>
    <x v="4"/>
    <x v="0"/>
    <x v="1"/>
    <s v="Children's Hidalgo"/>
    <n v="4.6318075985596696E-3"/>
    <n v="889088.38"/>
    <n v="386586.58"/>
  </r>
  <r>
    <s v="KR"/>
    <s v="UnitedHealthCare Community Plan"/>
    <n v="120019131.29323947"/>
    <x v="4"/>
    <x v="4"/>
    <x v="1"/>
    <x v="1"/>
    <s v="Children's Hidalgo"/>
    <n v="4.6318075985596696E-3"/>
    <n v="555905.52"/>
    <n v="241714.57"/>
  </r>
  <r>
    <s v="S7"/>
    <s v="UnitedHealthCare Community Plan"/>
    <n v="113410011.06518246"/>
    <x v="4"/>
    <x v="4"/>
    <x v="2"/>
    <x v="1"/>
    <s v="Children's Hidalgo"/>
    <n v="4.6318075985596696E-3"/>
    <n v="525293.35"/>
    <n v="228404.02"/>
  </r>
  <r>
    <s v="KN"/>
    <s v="Texas Children's Health Plan"/>
    <n v="91335411.17099914"/>
    <x v="9"/>
    <x v="5"/>
    <x v="1"/>
    <x v="1"/>
    <s v="Children's Jefferson"/>
    <n v="4.6318075985596696E-3"/>
    <n v="423048.05"/>
    <n v="183946.5"/>
  </r>
  <r>
    <s v="8S"/>
    <s v="UnitedHealthCare Community Plan"/>
    <n v="0"/>
    <x v="4"/>
    <x v="5"/>
    <x v="2"/>
    <x v="1"/>
    <s v="Children's Jefferson"/>
    <n v="4.6318075985596696E-3"/>
    <n v="0"/>
    <n v="0"/>
  </r>
  <r>
    <s v="KS"/>
    <s v="UnitedHealthCare Community Plan"/>
    <n v="54153090.86337097"/>
    <x v="4"/>
    <x v="5"/>
    <x v="1"/>
    <x v="1"/>
    <s v="Children's Jefferson"/>
    <n v="4.6318075985596696E-3"/>
    <n v="250826.7"/>
    <n v="109062.54"/>
  </r>
  <r>
    <s v="8H"/>
    <s v="Community Health Choice"/>
    <n v="103668013.63598494"/>
    <x v="8"/>
    <x v="5"/>
    <x v="0"/>
    <x v="1"/>
    <s v="Children's Jefferson"/>
    <n v="4.6318075985596696E-3"/>
    <n v="480170.29"/>
    <n v="208783.96"/>
  </r>
  <r>
    <s v="8J"/>
    <s v="Molina Healthcare of Texas"/>
    <n v="25201253.730986837"/>
    <x v="2"/>
    <x v="5"/>
    <x v="0"/>
    <x v="1"/>
    <s v="Children's Jefferson"/>
    <n v="4.6318075985596696E-3"/>
    <n v="116727.36"/>
    <n v="50754.49"/>
  </r>
  <r>
    <s v="8T"/>
    <s v="Molina Healthcare of Texas"/>
    <n v="259747207.60832331"/>
    <x v="2"/>
    <x v="5"/>
    <x v="2"/>
    <x v="1"/>
    <s v="Children's Jefferson"/>
    <n v="4.6318075985596696E-3"/>
    <n v="1203099.0900000001"/>
    <n v="523122.31"/>
  </r>
  <r>
    <s v="8K"/>
    <s v="Texas Children's Health Plan"/>
    <n v="214044447.63375688"/>
    <x v="9"/>
    <x v="5"/>
    <x v="0"/>
    <x v="1"/>
    <s v="Children's Jefferson"/>
    <n v="4.6318075985596696E-3"/>
    <n v="991412.7"/>
    <n v="431078.46"/>
  </r>
  <r>
    <s v="8L"/>
    <s v="UnitedHealthCare Community Plan"/>
    <n v="143464373.08445618"/>
    <x v="4"/>
    <x v="5"/>
    <x v="0"/>
    <x v="1"/>
    <s v="Children's Jefferson"/>
    <n v="4.6318075985596696E-3"/>
    <n v="664499.37"/>
    <n v="288932.51"/>
  </r>
  <r>
    <s v="8G"/>
    <s v="Wellpoint"/>
    <n v="30885838.007019993"/>
    <x v="5"/>
    <x v="5"/>
    <x v="0"/>
    <x v="1"/>
    <s v="Children's Jefferson"/>
    <n v="4.6318075985596696E-3"/>
    <n v="143057.26"/>
    <n v="62203.06"/>
  </r>
  <r>
    <s v="8R"/>
    <s v="Wellpoint"/>
    <n v="254529368.63941982"/>
    <x v="5"/>
    <x v="5"/>
    <x v="2"/>
    <x v="1"/>
    <s v="Children's Jefferson"/>
    <n v="4.6318075985596696E-3"/>
    <n v="1178931.06"/>
    <n v="512613.75"/>
  </r>
  <r>
    <n v="50"/>
    <s v="FIRSTCARE"/>
    <n v="189336696.65005308"/>
    <x v="11"/>
    <x v="6"/>
    <x v="0"/>
    <x v="1"/>
    <s v="Children's Lubbock"/>
    <n v="4.6318075985596696E-3"/>
    <n v="876971.15"/>
    <n v="381317.86"/>
  </r>
  <r>
    <n v="52"/>
    <s v="Superior Health Plan"/>
    <n v="164460397.67911497"/>
    <x v="3"/>
    <x v="6"/>
    <x v="0"/>
    <x v="1"/>
    <s v="Children's Lubbock"/>
    <n v="4.6318075985596696E-3"/>
    <n v="761748.92"/>
    <n v="331217.82"/>
  </r>
  <r>
    <s v="5B"/>
    <s v="Superior Health Plan"/>
    <n v="197110524.80016115"/>
    <x v="3"/>
    <x v="6"/>
    <x v="2"/>
    <x v="1"/>
    <s v="Children's Lubbock"/>
    <n v="4.6318075985596696E-3"/>
    <n v="912978.03"/>
    <n v="396974.1"/>
  </r>
  <r>
    <s v="KH"/>
    <s v="Superior Health Plan"/>
    <n v="53913247.723729908"/>
    <x v="3"/>
    <x v="6"/>
    <x v="1"/>
    <x v="1"/>
    <s v="Children's Lubbock"/>
    <n v="4.6318075985596696E-3"/>
    <n v="249715.79"/>
    <n v="108579.5"/>
  </r>
  <r>
    <n v="53"/>
    <s v="Wellpoint"/>
    <n v="44858203.203830272"/>
    <x v="5"/>
    <x v="6"/>
    <x v="0"/>
    <x v="1"/>
    <s v="Children's Lubbock"/>
    <n v="4.6318075985596696E-3"/>
    <n v="207774.57"/>
    <n v="90342.94"/>
  </r>
  <r>
    <s v="5A"/>
    <s v="Wellpoint"/>
    <n v="169797959.20667991"/>
    <x v="5"/>
    <x v="6"/>
    <x v="2"/>
    <x v="1"/>
    <s v="Children's Lubbock"/>
    <n v="4.6318075985596696E-3"/>
    <n v="786471.48"/>
    <n v="341967.49"/>
  </r>
  <r>
    <s v="K5"/>
    <s v="Wellpoint"/>
    <n v="49880177.070171632"/>
    <x v="5"/>
    <x v="6"/>
    <x v="1"/>
    <x v="1"/>
    <s v="Children's Lubbock"/>
    <n v="4.6318075985596696E-3"/>
    <n v="231035.38"/>
    <n v="100457.03"/>
  </r>
  <r>
    <s v="K7"/>
    <s v="BlueCross BlueShield"/>
    <n v="120031141.84911871"/>
    <x v="12"/>
    <x v="7"/>
    <x v="1"/>
    <x v="1"/>
    <s v="Children's MRSA Central"/>
    <n v="4.6318075985596696E-3"/>
    <n v="555961.15"/>
    <n v="241738.76"/>
  </r>
  <r>
    <s v="C3"/>
    <s v="RightCare from Scott and White Health Plan"/>
    <n v="223784600.03585559"/>
    <x v="13"/>
    <x v="7"/>
    <x v="0"/>
    <x v="1"/>
    <s v="Children's MRSA Central"/>
    <n v="4.6318075985596696E-3"/>
    <n v="1036527.21"/>
    <n v="450694.8"/>
  </r>
  <r>
    <s v="C2"/>
    <s v="Superior Health Plan"/>
    <n v="361657022.37045479"/>
    <x v="3"/>
    <x v="7"/>
    <x v="0"/>
    <x v="1"/>
    <s v="Children's MRSA Central"/>
    <n v="4.6318075985596696E-3"/>
    <n v="1675125.74"/>
    <n v="728365.31"/>
  </r>
  <r>
    <s v="C4"/>
    <s v="Superior Health Plan"/>
    <n v="403696474.79364365"/>
    <x v="3"/>
    <x v="7"/>
    <x v="2"/>
    <x v="1"/>
    <s v="Children's MRSA Central"/>
    <n v="4.6318075985596696E-3"/>
    <n v="1869844.4"/>
    <n v="813031.38"/>
  </r>
  <r>
    <s v="C5"/>
    <s v="UnitedHealthCare Community Plan"/>
    <n v="485909274.79887098"/>
    <x v="4"/>
    <x v="7"/>
    <x v="2"/>
    <x v="1"/>
    <s v="Children's MRSA Central"/>
    <n v="4.6318075985596696E-3"/>
    <n v="2250638.27"/>
    <n v="978605.25"/>
  </r>
  <r>
    <s v="KT"/>
    <s v="UnitedHealthCare Community Plan"/>
    <n v="77875515.893517509"/>
    <x v="4"/>
    <x v="7"/>
    <x v="1"/>
    <x v="1"/>
    <s v="Children's MRSA Central"/>
    <n v="4.6318075985596696E-3"/>
    <n v="360704.41"/>
    <n v="156838.72"/>
  </r>
  <r>
    <s v="C1"/>
    <s v="Wellpoint"/>
    <n v="50285242.94520475"/>
    <x v="5"/>
    <x v="7"/>
    <x v="0"/>
    <x v="1"/>
    <s v="Children's MRSA Central"/>
    <n v="4.6318075985596696E-3"/>
    <n v="232911.57"/>
    <n v="101272.82"/>
  </r>
  <r>
    <s v="P2"/>
    <s v="Molina Healthcare of Texas"/>
    <n v="391967589.94771367"/>
    <x v="2"/>
    <x v="8"/>
    <x v="2"/>
    <x v="1"/>
    <s v="Children's MRSA Northeast"/>
    <n v="4.6318075985596696E-3"/>
    <n v="1815518.46"/>
    <n v="789409.79"/>
  </r>
  <r>
    <s v="N2"/>
    <s v="Superior Health Plan"/>
    <n v="507110002.66446191"/>
    <x v="3"/>
    <x v="8"/>
    <x v="0"/>
    <x v="1"/>
    <s v="Children's MRSA Northeast"/>
    <n v="4.6318075985596696E-3"/>
    <n v="2348835.96"/>
    <n v="1021302.81"/>
  </r>
  <r>
    <s v="KP"/>
    <s v="Texas Children's Health Plan"/>
    <n v="203009918.04475665"/>
    <x v="9"/>
    <x v="8"/>
    <x v="1"/>
    <x v="1"/>
    <s v="Children's MRSA Northeast"/>
    <n v="4.6318075985596696E-3"/>
    <n v="940302.88"/>
    <n v="408855.28"/>
  </r>
  <r>
    <s v="KU"/>
    <s v="UnitedHealthCare Community Plan"/>
    <n v="90134008.953622937"/>
    <x v="4"/>
    <x v="8"/>
    <x v="1"/>
    <x v="1"/>
    <s v="Children's MRSA Northeast"/>
    <n v="4.6318075985596696E-3"/>
    <n v="417483.39"/>
    <n v="181526.92"/>
  </r>
  <r>
    <s v="N4"/>
    <s v="UnitedHealthCare Community Plan"/>
    <n v="864933487.01365638"/>
    <x v="4"/>
    <x v="8"/>
    <x v="2"/>
    <x v="1"/>
    <s v="Children's MRSA Northeast"/>
    <n v="4.6318075985596696E-3"/>
    <n v="4006205.5"/>
    <n v="1741947.51"/>
  </r>
  <r>
    <s v="N1"/>
    <s v="Wellpoint"/>
    <n v="355804682.44349629"/>
    <x v="5"/>
    <x v="8"/>
    <x v="0"/>
    <x v="1"/>
    <s v="Children's MRSA Northeast"/>
    <n v="4.6318075985596696E-3"/>
    <n v="1648018.83"/>
    <n v="716578.89"/>
  </r>
  <r>
    <s v="W4"/>
    <s v="FIRSTCARE"/>
    <n v="217813649.58723801"/>
    <x v="11"/>
    <x v="9"/>
    <x v="0"/>
    <x v="1"/>
    <s v="Children's MRSA West"/>
    <n v="4.6318075985596696E-3"/>
    <n v="1008870.92"/>
    <n v="438669.51"/>
  </r>
  <r>
    <s v="KJ"/>
    <s v="Superior Health Plan"/>
    <n v="86443754.783520013"/>
    <x v="3"/>
    <x v="9"/>
    <x v="1"/>
    <x v="1"/>
    <s v="Children's MRSA West"/>
    <n v="4.6318075985596696E-3"/>
    <n v="400390.84"/>
    <n v="174094.87"/>
  </r>
  <r>
    <s v="W3"/>
    <s v="Superior Health Plan"/>
    <n v="403602578.97025049"/>
    <x v="3"/>
    <x v="9"/>
    <x v="0"/>
    <x v="1"/>
    <s v="Children's MRSA West"/>
    <n v="4.6318075985596696E-3"/>
    <n v="1869409.49"/>
    <n v="812842.28"/>
  </r>
  <r>
    <s v="W6"/>
    <s v="Superior Health Plan"/>
    <n v="574216771.79002964"/>
    <x v="3"/>
    <x v="9"/>
    <x v="2"/>
    <x v="1"/>
    <s v="Children's MRSA West"/>
    <n v="4.6318075985596696E-3"/>
    <n v="2659661.61"/>
    <n v="1156453.6399999999"/>
  </r>
  <r>
    <s v="K6"/>
    <s v="Wellpoint"/>
    <n v="70482470.877821386"/>
    <x v="5"/>
    <x v="9"/>
    <x v="1"/>
    <x v="1"/>
    <s v="Children's MRSA West"/>
    <n v="4.6318075985596696E-3"/>
    <n v="326461.24"/>
    <n v="141949.37"/>
  </r>
  <r>
    <s v="W2"/>
    <s v="Wellpoint"/>
    <n v="130660311.7754423"/>
    <x v="5"/>
    <x v="9"/>
    <x v="0"/>
    <x v="1"/>
    <s v="Children's MRSA West"/>
    <n v="4.6318075985596696E-3"/>
    <n v="605193.42000000004"/>
    <n v="263145.55"/>
  </r>
  <r>
    <s v="W5"/>
    <s v="Wellpoint"/>
    <n v="423231829.45626831"/>
    <x v="5"/>
    <x v="9"/>
    <x v="2"/>
    <x v="1"/>
    <s v="Children's MRSA West"/>
    <n v="4.6318075985596696E-3"/>
    <n v="1960328.4"/>
    <n v="852374.94"/>
  </r>
  <r>
    <n v="82"/>
    <s v="Driscoll Children's Health Plan"/>
    <n v="460257840.24151409"/>
    <x v="10"/>
    <x v="10"/>
    <x v="0"/>
    <x v="1"/>
    <s v="Children's Nueces"/>
    <n v="4.6318075985596696E-3"/>
    <n v="2131825.7599999998"/>
    <n v="926944.1"/>
  </r>
  <r>
    <s v="KD"/>
    <s v="Driscoll Children's Health Plan"/>
    <n v="129737541.69400132"/>
    <x v="10"/>
    <x v="10"/>
    <x v="1"/>
    <x v="1"/>
    <s v="Children's Nueces"/>
    <n v="4.6318075985596696E-3"/>
    <n v="600919.32999999996"/>
    <n v="261287.13"/>
  </r>
  <r>
    <n v="83"/>
    <s v="Superior Health Plan"/>
    <n v="136258899.0923135"/>
    <x v="3"/>
    <x v="10"/>
    <x v="0"/>
    <x v="1"/>
    <s v="Children's Nueces"/>
    <n v="4.6318075985596696E-3"/>
    <n v="631125"/>
    <n v="274420.93"/>
  </r>
  <r>
    <n v="86"/>
    <s v="Superior Health Plan"/>
    <n v="439163158.88995242"/>
    <x v="3"/>
    <x v="10"/>
    <x v="2"/>
    <x v="1"/>
    <s v="Children's Nueces"/>
    <n v="4.6318075985596696E-3"/>
    <n v="2034119.26"/>
    <n v="884460.11"/>
  </r>
  <r>
    <s v="KV"/>
    <s v="Superior Health Plan"/>
    <n v="47838905.838169791"/>
    <x v="3"/>
    <x v="10"/>
    <x v="1"/>
    <x v="1"/>
    <s v="Children's Nueces"/>
    <n v="4.6318075985596696E-3"/>
    <n v="221580.61"/>
    <n v="96345.98"/>
  </r>
  <r>
    <n v="85"/>
    <s v="UnitedHealthCare Community Plan"/>
    <n v="0"/>
    <x v="4"/>
    <x v="10"/>
    <x v="2"/>
    <x v="1"/>
    <s v="Children's Nueces"/>
    <n v="4.6318075985596696E-3"/>
    <n v="0"/>
    <n v="0"/>
  </r>
  <r>
    <s v="2Q"/>
    <s v="UnitedHealthCare Community Plan"/>
    <n v="21059255.860897921"/>
    <x v="4"/>
    <x v="10"/>
    <x v="0"/>
    <x v="1"/>
    <s v="Children's Nueces"/>
    <n v="4.6318075985596696E-3"/>
    <n v="97542.42"/>
    <n v="42412.65"/>
  </r>
  <r>
    <s v="S9"/>
    <s v="Wellpoint"/>
    <n v="199809076.55483583"/>
    <x v="5"/>
    <x v="10"/>
    <x v="2"/>
    <x v="1"/>
    <s v="Children's Nueces"/>
    <n v="4.6318075985596696E-3"/>
    <n v="925477.2"/>
    <n v="402408.89"/>
  </r>
  <r>
    <n v="67"/>
    <s v="AETNA"/>
    <n v="656102949.78747523"/>
    <x v="0"/>
    <x v="11"/>
    <x v="0"/>
    <x v="1"/>
    <s v="Children's Tarrant"/>
    <n v="4.6318075985596696E-3"/>
    <n v="3038942.63"/>
    <n v="1321369.7"/>
  </r>
  <r>
    <s v="K1"/>
    <s v="AETNA"/>
    <n v="221596308.49267462"/>
    <x v="0"/>
    <x v="11"/>
    <x v="1"/>
    <x v="1"/>
    <s v="Children's Tarrant"/>
    <n v="4.6318075985596696E-3"/>
    <n v="1026391.47"/>
    <n v="446287.66"/>
  </r>
  <r>
    <n v="66"/>
    <s v="Cook Children's Health Plan"/>
    <n v="734313026.01562464"/>
    <x v="14"/>
    <x v="11"/>
    <x v="0"/>
    <x v="1"/>
    <s v="Children's Tarrant"/>
    <n v="4.6318075985596696E-3"/>
    <n v="3401196.65"/>
    <n v="1478882.21"/>
  </r>
  <r>
    <s v="KB"/>
    <s v="Cook Children's Health Plan"/>
    <n v="350252828.53236783"/>
    <x v="14"/>
    <x v="11"/>
    <x v="1"/>
    <x v="1"/>
    <s v="Children's Tarrant"/>
    <n v="4.6318075985596696E-3"/>
    <n v="1622303.71"/>
    <n v="705397.64"/>
  </r>
  <r>
    <s v="P1"/>
    <s v="Molina Healthcare of Texas"/>
    <n v="775262427.83743191"/>
    <x v="2"/>
    <x v="11"/>
    <x v="2"/>
    <x v="1"/>
    <s v="Children's Tarrant"/>
    <n v="4.6318075985596696E-3"/>
    <n v="3590866.4"/>
    <n v="1561352.95"/>
  </r>
  <r>
    <s v="S8"/>
    <s v="UnitedHealthCare Community Plan"/>
    <n v="663174985.68500662"/>
    <x v="4"/>
    <x v="11"/>
    <x v="2"/>
    <x v="1"/>
    <s v="Children's Tarrant"/>
    <n v="4.6318075985596696E-3"/>
    <n v="3071698.94"/>
    <n v="1335612.54"/>
  </r>
  <r>
    <n v="63"/>
    <s v="Wellpoint"/>
    <n v="594363260.30071115"/>
    <x v="5"/>
    <x v="11"/>
    <x v="0"/>
    <x v="1"/>
    <s v="Children's Tarrant"/>
    <n v="4.6318075985596696E-3"/>
    <n v="2752976.27"/>
    <n v="1197028"/>
  </r>
  <r>
    <n v="69"/>
    <s v="Wellpoint"/>
    <n v="0"/>
    <x v="5"/>
    <x v="11"/>
    <x v="2"/>
    <x v="1"/>
    <s v="Children's Tarrant"/>
    <n v="4.6318075985596696E-3"/>
    <n v="0"/>
    <n v="0"/>
  </r>
  <r>
    <s v="1P"/>
    <s v="BlueCross BlueShield"/>
    <n v="263960835.17433029"/>
    <x v="12"/>
    <x v="12"/>
    <x v="0"/>
    <x v="1"/>
    <s v="Children's Travis"/>
    <n v="4.6318075985596696E-3"/>
    <n v="1222615.8"/>
    <n v="531608.41"/>
  </r>
  <r>
    <s v="K8"/>
    <s v="BlueCross BlueShield"/>
    <n v="147217614.64689934"/>
    <x v="12"/>
    <x v="12"/>
    <x v="1"/>
    <x v="1"/>
    <s v="Children's Travis"/>
    <n v="4.6318075985596696E-3"/>
    <n v="681883.67"/>
    <n v="296491.42"/>
  </r>
  <r>
    <s v="1A"/>
    <s v="Dell Children's Health Plan"/>
    <n v="140895107.26023138"/>
    <x v="15"/>
    <x v="12"/>
    <x v="0"/>
    <x v="1"/>
    <s v="Children's Travis"/>
    <n v="4.6318075985596696E-3"/>
    <n v="652599.03"/>
    <n v="283758.09999999998"/>
  </r>
  <r>
    <n v="10"/>
    <s v="Superior Health Plan"/>
    <n v="505418101.84149033"/>
    <x v="3"/>
    <x v="12"/>
    <x v="0"/>
    <x v="1"/>
    <s v="Children's Travis"/>
    <n v="4.6318075985596696E-3"/>
    <n v="2340999.4"/>
    <n v="1017895.38"/>
  </r>
  <r>
    <s v="KL"/>
    <s v="Superior Health Plan"/>
    <n v="112355421.58203366"/>
    <x v="3"/>
    <x v="12"/>
    <x v="1"/>
    <x v="1"/>
    <s v="Children's Travis"/>
    <n v="4.6318075985596696E-3"/>
    <n v="520408.7"/>
    <n v="226280.11"/>
  </r>
  <r>
    <s v="S4"/>
    <s v="Superior Health Plan"/>
    <n v="251348932.38697645"/>
    <x v="3"/>
    <x v="12"/>
    <x v="2"/>
    <x v="1"/>
    <s v="Children's Travis"/>
    <n v="4.6318075985596696E-3"/>
    <n v="1164199.8899999999"/>
    <n v="506208.46"/>
  </r>
  <r>
    <n v="18"/>
    <s v="UnitedHealthCare Community Plan"/>
    <n v="576850274.30490446"/>
    <x v="4"/>
    <x v="12"/>
    <x v="2"/>
    <x v="1"/>
    <s v="Children's Travis"/>
    <n v="4.6318075985596696E-3"/>
    <n v="2671859.48"/>
    <n v="1161757.42"/>
  </r>
  <r>
    <n v="19"/>
    <s v="Wellpoint"/>
    <n v="0"/>
    <x v="5"/>
    <x v="12"/>
    <x v="2"/>
    <x v="1"/>
    <s v="Children's Travis"/>
    <n v="4.6318075985596696E-3"/>
    <n v="0"/>
    <n v="0"/>
  </r>
  <r>
    <n v="43"/>
    <s v="AETNA"/>
    <n v="155259495.83244705"/>
    <x v="0"/>
    <x v="0"/>
    <x v="0"/>
    <x v="2"/>
    <s v="Rural Bexar"/>
    <n v="4.6318075985596696E-3"/>
    <n v="719132.11"/>
    <n v="312687.5"/>
  </r>
  <r>
    <n v="42"/>
    <s v="Community First Health Plan"/>
    <n v="601638361.46918869"/>
    <x v="1"/>
    <x v="0"/>
    <x v="0"/>
    <x v="2"/>
    <s v="Rural Bexar"/>
    <n v="4.6318075985596696E-3"/>
    <n v="2786673.13"/>
    <n v="1211679.81"/>
  </r>
  <r>
    <s v="KA"/>
    <s v="Community First Health Plan"/>
    <n v="225677311.23410413"/>
    <x v="1"/>
    <x v="0"/>
    <x v="1"/>
    <x v="2"/>
    <s v="Rural Bexar"/>
    <n v="4.6318075985596696E-3"/>
    <n v="1045293.88"/>
    <n v="454506.66"/>
  </r>
  <r>
    <s v="S1"/>
    <s v="Community First Health Plan"/>
    <n v="464890966.66535312"/>
    <x v="1"/>
    <x v="0"/>
    <x v="2"/>
    <x v="2"/>
    <s v="Rural Bexar"/>
    <n v="4.6318075985596696E-3"/>
    <n v="2153285.5099999998"/>
    <n v="936275.07"/>
  </r>
  <r>
    <n v="46"/>
    <s v="Molina Healthcare of Texas"/>
    <n v="581322492.34764767"/>
    <x v="2"/>
    <x v="0"/>
    <x v="2"/>
    <x v="2"/>
    <s v="Rural Bexar"/>
    <n v="4.6318075985596696E-3"/>
    <n v="2692573.94"/>
    <n v="1170764.32"/>
  </r>
  <r>
    <n v="40"/>
    <s v="Superior Health Plan"/>
    <n v="635684527.3097707"/>
    <x v="3"/>
    <x v="0"/>
    <x v="0"/>
    <x v="2"/>
    <s v="Rural Bexar"/>
    <n v="4.6318075985596696E-3"/>
    <n v="2944368.42"/>
    <n v="1280247.6599999999"/>
  </r>
  <r>
    <n v="47"/>
    <s v="Superior Health Plan"/>
    <n v="0"/>
    <x v="3"/>
    <x v="0"/>
    <x v="2"/>
    <x v="2"/>
    <s v="Rural Bexar"/>
    <n v="4.6318075985596696E-3"/>
    <n v="0"/>
    <n v="0"/>
  </r>
  <r>
    <s v="KE"/>
    <s v="Superior Health Plan"/>
    <n v="218025905.18605232"/>
    <x v="3"/>
    <x v="0"/>
    <x v="1"/>
    <x v="2"/>
    <s v="Rural Bexar"/>
    <n v="4.6318075985596696E-3"/>
    <n v="1009854.04"/>
    <n v="439096.98"/>
  </r>
  <r>
    <s v="S5"/>
    <s v="UnitedHealthCare Community Plan"/>
    <n v="456875914.56512105"/>
    <x v="4"/>
    <x v="0"/>
    <x v="2"/>
    <x v="2"/>
    <s v="Rural Bexar"/>
    <n v="4.6318075985596696E-3"/>
    <n v="2116161.33"/>
    <n v="920133.02"/>
  </r>
  <r>
    <n v="44"/>
    <s v="Wellpoint"/>
    <n v="39641406.660217479"/>
    <x v="5"/>
    <x v="0"/>
    <x v="0"/>
    <x v="2"/>
    <s v="Rural Bexar"/>
    <n v="4.6318075985596696E-3"/>
    <n v="183611.37"/>
    <n v="79836.490000000005"/>
  </r>
  <r>
    <n v="45"/>
    <s v="Wellpoint"/>
    <n v="0"/>
    <x v="5"/>
    <x v="0"/>
    <x v="2"/>
    <x v="2"/>
    <s v="Rural Bexar"/>
    <n v="4.6318075985596696E-3"/>
    <n v="0"/>
    <n v="0"/>
  </r>
  <r>
    <s v="KW"/>
    <s v="AETNA"/>
    <n v="329320783.68659103"/>
    <x v="0"/>
    <x v="1"/>
    <x v="1"/>
    <x v="2"/>
    <s v="Rural Dallas"/>
    <n v="4.6318075985596696E-3"/>
    <n v="1525350.51"/>
    <n v="663241.18999999994"/>
  </r>
  <r>
    <n v="95"/>
    <s v="Molina Healthcare of Texas"/>
    <n v="336983986.14454383"/>
    <x v="2"/>
    <x v="1"/>
    <x v="0"/>
    <x v="2"/>
    <s v="Rural Dallas"/>
    <n v="4.6318075985596696E-3"/>
    <n v="1560844.99"/>
    <n v="678674.63"/>
  </r>
  <r>
    <s v="9F"/>
    <s v="Molina Healthcare of Texas"/>
    <n v="1122566875.0730939"/>
    <x v="2"/>
    <x v="1"/>
    <x v="2"/>
    <x v="2"/>
    <s v="Rural Dallas"/>
    <n v="4.6318075985596696E-3"/>
    <n v="5199513.78"/>
    <n v="2260812.65"/>
  </r>
  <r>
    <n v="93"/>
    <s v="Parkland Community Health Plan"/>
    <n v="981621809.65285397"/>
    <x v="6"/>
    <x v="1"/>
    <x v="0"/>
    <x v="2"/>
    <s v="Rural Dallas"/>
    <n v="4.6318075985596696E-3"/>
    <n v="4546683.3600000003"/>
    <n v="1976953.94"/>
  </r>
  <r>
    <s v="9H"/>
    <s v="Superior Health Plan"/>
    <n v="831429482.83371723"/>
    <x v="3"/>
    <x v="1"/>
    <x v="2"/>
    <x v="2"/>
    <s v="Rural Dallas"/>
    <n v="4.6318075985596696E-3"/>
    <n v="3851021.4"/>
    <n v="1674471.55"/>
  </r>
  <r>
    <s v="S6"/>
    <s v="UnitedHealthCare Community Plan"/>
    <n v="261743353.9720588"/>
    <x v="4"/>
    <x v="1"/>
    <x v="2"/>
    <x v="2"/>
    <s v="Rural Dallas"/>
    <n v="4.6318075985596696E-3"/>
    <n v="1212344.8600000001"/>
    <n v="527142.48"/>
  </r>
  <r>
    <n v="90"/>
    <s v="Wellpoint"/>
    <n v="1103683753.7331021"/>
    <x v="5"/>
    <x v="1"/>
    <x v="0"/>
    <x v="2"/>
    <s v="Rural Dallas"/>
    <n v="4.6318075985596696E-3"/>
    <n v="5112050.8"/>
    <n v="2222782.67"/>
  </r>
  <r>
    <s v="K2"/>
    <s v="Wellpoint"/>
    <n v="513055219.79605651"/>
    <x v="5"/>
    <x v="1"/>
    <x v="1"/>
    <x v="2"/>
    <s v="Rural Dallas"/>
    <n v="4.6318075985596696E-3"/>
    <n v="2376373.0699999998"/>
    <n v="1033276.29"/>
  </r>
  <r>
    <n v="37"/>
    <s v="El Paso First Health Plan"/>
    <n v="313590725.00089508"/>
    <x v="7"/>
    <x v="2"/>
    <x v="0"/>
    <x v="2"/>
    <s v="Rural El Paso"/>
    <n v="4.6318075985596696E-3"/>
    <n v="1452491.9"/>
    <n v="631561.37"/>
  </r>
  <r>
    <s v="S2"/>
    <s v="El Paso First Health Plan"/>
    <n v="255890257.90270892"/>
    <x v="7"/>
    <x v="2"/>
    <x v="2"/>
    <x v="2"/>
    <s v="Rural El Paso"/>
    <n v="4.6318075985596696E-3"/>
    <n v="1185234.44"/>
    <n v="515354.54"/>
  </r>
  <r>
    <n v="31"/>
    <s v="Molina Healthcare of Texas"/>
    <n v="29200090.873662084"/>
    <x v="2"/>
    <x v="2"/>
    <x v="0"/>
    <x v="2"/>
    <s v="Rural El Paso"/>
    <n v="4.6318075985596696E-3"/>
    <n v="135249.20000000001"/>
    <n v="58808.02"/>
  </r>
  <r>
    <n v="33"/>
    <s v="Molina Healthcare of Texas"/>
    <n v="344207651.43076366"/>
    <x v="2"/>
    <x v="2"/>
    <x v="2"/>
    <x v="2"/>
    <s v="Rural El Paso"/>
    <n v="4.6318075985596696E-3"/>
    <n v="1594303.62"/>
    <n v="693222.86"/>
  </r>
  <r>
    <n v="36"/>
    <s v="Superior Health Plan"/>
    <n v="220410824.89785376"/>
    <x v="3"/>
    <x v="2"/>
    <x v="0"/>
    <x v="2"/>
    <s v="Rural El Paso"/>
    <n v="4.6318075985596696E-3"/>
    <n v="1020900.53"/>
    <n v="443900.13"/>
  </r>
  <r>
    <s v="KF"/>
    <s v="Superior Health Plan"/>
    <n v="101183501.42635249"/>
    <x v="3"/>
    <x v="2"/>
    <x v="1"/>
    <x v="2"/>
    <s v="Rural El Paso"/>
    <n v="4.6318075985596696E-3"/>
    <n v="468662.51"/>
    <n v="203780.23"/>
  </r>
  <r>
    <n v="34"/>
    <s v="Wellpoint"/>
    <n v="0"/>
    <x v="5"/>
    <x v="2"/>
    <x v="2"/>
    <x v="2"/>
    <s v="Rural El Paso"/>
    <n v="4.6318075985596696E-3"/>
    <n v="0"/>
    <n v="0"/>
  </r>
  <r>
    <s v="K3"/>
    <s v="Wellpoint"/>
    <n v="46430703.686395735"/>
    <x v="5"/>
    <x v="2"/>
    <x v="1"/>
    <x v="2"/>
    <s v="Rural El Paso"/>
    <n v="4.6318075985596696E-3"/>
    <n v="215058.09"/>
    <n v="93509.91"/>
  </r>
  <r>
    <n v="79"/>
    <s v="Community Health Choice"/>
    <n v="1314393965.4659982"/>
    <x v="8"/>
    <x v="3"/>
    <x v="0"/>
    <x v="2"/>
    <s v="Rural Harris"/>
    <n v="4.6318075985596696E-3"/>
    <n v="6088019.96"/>
    <n v="2647146.08"/>
  </r>
  <r>
    <s v="S3"/>
    <s v="Community Health Choice"/>
    <n v="569177482.6367178"/>
    <x v="8"/>
    <x v="3"/>
    <x v="2"/>
    <x v="2"/>
    <s v="Rural Harris"/>
    <n v="4.6318075985596696E-3"/>
    <n v="2636320.59"/>
    <n v="1146304.67"/>
  </r>
  <r>
    <s v="7G"/>
    <s v="Molina Healthcare of Texas"/>
    <n v="126935629.9306595"/>
    <x v="2"/>
    <x v="3"/>
    <x v="0"/>
    <x v="2"/>
    <s v="Rural Harris"/>
    <n v="4.6318075985596696E-3"/>
    <n v="587941.42000000004"/>
    <n v="255644.17"/>
  </r>
  <r>
    <s v="7S"/>
    <s v="Molina Healthcare of Texas"/>
    <n v="781453317.88994896"/>
    <x v="2"/>
    <x v="3"/>
    <x v="2"/>
    <x v="2"/>
    <s v="Rural Harris"/>
    <n v="4.6318075985596696E-3"/>
    <n v="3619541.42"/>
    <n v="1573821.2"/>
  </r>
  <r>
    <n v="72"/>
    <s v="Texas Children's Health Plan"/>
    <n v="1826983899.2514296"/>
    <x v="9"/>
    <x v="3"/>
    <x v="0"/>
    <x v="2"/>
    <s v="Rural Harris"/>
    <n v="4.6318075985596696E-3"/>
    <n v="8462237.9100000001"/>
    <n v="3679485.3"/>
  </r>
  <r>
    <s v="KM"/>
    <s v="Texas Children's Health Plan"/>
    <n v="838777337.79274213"/>
    <x v="9"/>
    <x v="3"/>
    <x v="1"/>
    <x v="2"/>
    <s v="Rural Harris"/>
    <n v="4.6318075985596696E-3"/>
    <n v="3885055.25"/>
    <n v="1689269.89"/>
  </r>
  <r>
    <s v="7H"/>
    <s v="UnitedHealthCare Community Plan"/>
    <n v="749108010.82183659"/>
    <x v="4"/>
    <x v="3"/>
    <x v="0"/>
    <x v="2"/>
    <s v="Rural Harris"/>
    <n v="4.6318075985596696E-3"/>
    <n v="3469724.18"/>
    <n v="1508678.82"/>
  </r>
  <r>
    <s v="7R"/>
    <s v="UnitedHealthCare Community Plan"/>
    <n v="1993139407.5122719"/>
    <x v="4"/>
    <x v="3"/>
    <x v="2"/>
    <x v="2"/>
    <s v="Rural Harris"/>
    <n v="4.6318075985596696E-3"/>
    <n v="9231838.25"/>
    <n v="4014117.01"/>
  </r>
  <r>
    <s v="KQ"/>
    <s v="UnitedHealthCare Community Plan"/>
    <n v="311116790.0116058"/>
    <x v="4"/>
    <x v="3"/>
    <x v="1"/>
    <x v="2"/>
    <s v="Rural Harris"/>
    <n v="4.6318075985596696E-3"/>
    <n v="1441033.11"/>
    <n v="626578.94999999995"/>
  </r>
  <r>
    <n v="71"/>
    <s v="Wellpoint"/>
    <n v="276233782.7834993"/>
    <x v="5"/>
    <x v="3"/>
    <x v="0"/>
    <x v="2"/>
    <s v="Rural Harris"/>
    <n v="4.6318075985596696E-3"/>
    <n v="1279461.73"/>
    <n v="556325.72"/>
  </r>
  <r>
    <s v="7P"/>
    <s v="Wellpoint"/>
    <n v="0"/>
    <x v="5"/>
    <x v="3"/>
    <x v="2"/>
    <x v="2"/>
    <s v="Rural Harris"/>
    <n v="4.6318075985596696E-3"/>
    <n v="0"/>
    <n v="0"/>
  </r>
  <r>
    <s v="K4"/>
    <s v="Wellpoint"/>
    <n v="155619379.87791866"/>
    <x v="5"/>
    <x v="3"/>
    <x v="1"/>
    <x v="2"/>
    <s v="Rural Harris"/>
    <n v="4.6318075985596696E-3"/>
    <n v="720799.03"/>
    <n v="313412.3"/>
  </r>
  <r>
    <s v="H4"/>
    <s v="Driscoll Children's Health Plan"/>
    <n v="636737857.86387074"/>
    <x v="10"/>
    <x v="4"/>
    <x v="0"/>
    <x v="2"/>
    <s v="Rural Hidalgo"/>
    <n v="4.6318075985596696E-3"/>
    <n v="2949247.25"/>
    <n v="1282369.04"/>
  </r>
  <r>
    <s v="KC"/>
    <s v="Driscoll Children's Health Plan"/>
    <n v="195343866.35418642"/>
    <x v="10"/>
    <x v="4"/>
    <x v="1"/>
    <x v="2"/>
    <s v="Rural Hidalgo"/>
    <n v="4.6318075985596696E-3"/>
    <n v="904795.2"/>
    <n v="393416.1"/>
  </r>
  <r>
    <s v="H3"/>
    <s v="Molina Healthcare of Texas"/>
    <n v="175046428.12401849"/>
    <x v="2"/>
    <x v="4"/>
    <x v="0"/>
    <x v="2"/>
    <s v="Rural Hidalgo"/>
    <n v="4.6318075985596696E-3"/>
    <n v="810781.38"/>
    <n v="352537.73"/>
  </r>
  <r>
    <s v="H6"/>
    <s v="Molina Healthcare of Texas"/>
    <n v="904926707.58122969"/>
    <x v="2"/>
    <x v="4"/>
    <x v="2"/>
    <x v="2"/>
    <s v="Rural Hidalgo"/>
    <n v="4.6318075985596696E-3"/>
    <n v="4191446.4"/>
    <n v="1822492.53"/>
  </r>
  <r>
    <s v="H2"/>
    <s v="Superior Health Plan"/>
    <n v="806414899.19690549"/>
    <x v="3"/>
    <x v="4"/>
    <x v="0"/>
    <x v="2"/>
    <s v="Rural Hidalgo"/>
    <n v="4.6318075985596696E-3"/>
    <n v="3735158.66"/>
    <n v="1624093"/>
  </r>
  <r>
    <s v="H5"/>
    <s v="Superior Health Plan"/>
    <n v="1307727902.4263618"/>
    <x v="3"/>
    <x v="4"/>
    <x v="2"/>
    <x v="2"/>
    <s v="Rural Hidalgo"/>
    <n v="4.6318075985596696E-3"/>
    <n v="6057144.04"/>
    <n v="2633720.85"/>
  </r>
  <r>
    <s v="KG"/>
    <s v="Superior Health Plan"/>
    <n v="334174413.43295014"/>
    <x v="3"/>
    <x v="4"/>
    <x v="1"/>
    <x v="2"/>
    <s v="Rural Hidalgo"/>
    <n v="4.6318075985596696E-3"/>
    <n v="1547831.59"/>
    <n v="673016.24"/>
  </r>
  <r>
    <s v="H1"/>
    <s v="UnitedHealthCare Community Plan"/>
    <n v="191952788.27421191"/>
    <x v="4"/>
    <x v="4"/>
    <x v="0"/>
    <x v="2"/>
    <s v="Rural Hidalgo"/>
    <n v="4.6318075985596696E-3"/>
    <n v="889088.38"/>
    <n v="386586.58"/>
  </r>
  <r>
    <s v="KR"/>
    <s v="UnitedHealthCare Community Plan"/>
    <n v="120019131.29323947"/>
    <x v="4"/>
    <x v="4"/>
    <x v="1"/>
    <x v="2"/>
    <s v="Rural Hidalgo"/>
    <n v="4.6318075985596696E-3"/>
    <n v="555905.52"/>
    <n v="241714.57"/>
  </r>
  <r>
    <s v="S7"/>
    <s v="UnitedHealthCare Community Plan"/>
    <n v="113410011.06518246"/>
    <x v="4"/>
    <x v="4"/>
    <x v="2"/>
    <x v="2"/>
    <s v="Rural Hidalgo"/>
    <n v="4.6318075985596696E-3"/>
    <n v="525293.35"/>
    <n v="228404.02"/>
  </r>
  <r>
    <s v="KN"/>
    <s v="Texas Children's Health Plan"/>
    <n v="91335411.17099914"/>
    <x v="9"/>
    <x v="5"/>
    <x v="1"/>
    <x v="2"/>
    <s v="Rural Jefferson"/>
    <n v="4.6318075985596696E-3"/>
    <n v="423048.05"/>
    <n v="183946.5"/>
  </r>
  <r>
    <s v="8S"/>
    <s v="UnitedHealthCare Community Plan"/>
    <n v="0"/>
    <x v="4"/>
    <x v="5"/>
    <x v="2"/>
    <x v="2"/>
    <s v="Rural Jefferson"/>
    <n v="4.6318075985596696E-3"/>
    <n v="0"/>
    <n v="0"/>
  </r>
  <r>
    <s v="KS"/>
    <s v="UnitedHealthCare Community Plan"/>
    <n v="54153090.86337097"/>
    <x v="4"/>
    <x v="5"/>
    <x v="1"/>
    <x v="2"/>
    <s v="Rural Jefferson"/>
    <n v="4.6318075985596696E-3"/>
    <n v="250826.7"/>
    <n v="109062.54"/>
  </r>
  <r>
    <s v="8H"/>
    <s v="Community Health Choice"/>
    <n v="103668013.63598494"/>
    <x v="8"/>
    <x v="5"/>
    <x v="0"/>
    <x v="2"/>
    <s v="Rural Jefferson"/>
    <n v="4.6318075985596696E-3"/>
    <n v="480170.29"/>
    <n v="208783.96"/>
  </r>
  <r>
    <s v="8J"/>
    <s v="Molina Healthcare of Texas"/>
    <n v="25201253.730986837"/>
    <x v="2"/>
    <x v="5"/>
    <x v="0"/>
    <x v="2"/>
    <s v="Rural Jefferson"/>
    <n v="4.6318075985596696E-3"/>
    <n v="116727.36"/>
    <n v="50754.49"/>
  </r>
  <r>
    <s v="8T"/>
    <s v="Molina Healthcare of Texas"/>
    <n v="259747207.60832331"/>
    <x v="2"/>
    <x v="5"/>
    <x v="2"/>
    <x v="2"/>
    <s v="Rural Jefferson"/>
    <n v="4.6318075985596696E-3"/>
    <n v="1203099.0900000001"/>
    <n v="523122.31"/>
  </r>
  <r>
    <s v="8K"/>
    <s v="Texas Children's Health Plan"/>
    <n v="214044447.63375688"/>
    <x v="9"/>
    <x v="5"/>
    <x v="0"/>
    <x v="2"/>
    <s v="Rural Jefferson"/>
    <n v="4.6318075985596696E-3"/>
    <n v="991412.7"/>
    <n v="431078.46"/>
  </r>
  <r>
    <s v="8L"/>
    <s v="UnitedHealthCare Community Plan"/>
    <n v="143464373.08445618"/>
    <x v="4"/>
    <x v="5"/>
    <x v="0"/>
    <x v="2"/>
    <s v="Rural Jefferson"/>
    <n v="4.6318075985596696E-3"/>
    <n v="664499.37"/>
    <n v="288932.51"/>
  </r>
  <r>
    <s v="8G"/>
    <s v="Wellpoint"/>
    <n v="30885838.007019993"/>
    <x v="5"/>
    <x v="5"/>
    <x v="0"/>
    <x v="2"/>
    <s v="Rural Jefferson"/>
    <n v="4.6318075985596696E-3"/>
    <n v="143057.26"/>
    <n v="62203.06"/>
  </r>
  <r>
    <s v="8R"/>
    <s v="Wellpoint"/>
    <n v="254529368.63941982"/>
    <x v="5"/>
    <x v="5"/>
    <x v="2"/>
    <x v="2"/>
    <s v="Rural Jefferson"/>
    <n v="4.6318075985596696E-3"/>
    <n v="1178931.06"/>
    <n v="512613.75"/>
  </r>
  <r>
    <n v="50"/>
    <s v="FIRSTCARE"/>
    <n v="189336696.65005308"/>
    <x v="11"/>
    <x v="6"/>
    <x v="0"/>
    <x v="2"/>
    <s v="Rural Lubbock"/>
    <n v="4.6318075985596696E-3"/>
    <n v="876971.15"/>
    <n v="381317.86"/>
  </r>
  <r>
    <n v="52"/>
    <s v="Superior Health Plan"/>
    <n v="164460397.67911497"/>
    <x v="3"/>
    <x v="6"/>
    <x v="0"/>
    <x v="2"/>
    <s v="Rural Lubbock"/>
    <n v="4.6318075985596696E-3"/>
    <n v="761748.92"/>
    <n v="331217.82"/>
  </r>
  <r>
    <s v="5B"/>
    <s v="Superior Health Plan"/>
    <n v="197110524.80016115"/>
    <x v="3"/>
    <x v="6"/>
    <x v="2"/>
    <x v="2"/>
    <s v="Rural LUBBOCK"/>
    <n v="4.6318075985596696E-3"/>
    <n v="912978.03"/>
    <n v="396974.1"/>
  </r>
  <r>
    <s v="KH"/>
    <s v="Superior Health Plan"/>
    <n v="53913247.723729908"/>
    <x v="3"/>
    <x v="6"/>
    <x v="1"/>
    <x v="2"/>
    <s v="Rural Lubbock"/>
    <n v="4.6318075985596696E-3"/>
    <n v="249715.79"/>
    <n v="108579.5"/>
  </r>
  <r>
    <n v="53"/>
    <s v="Wellpoint"/>
    <n v="44858203.203830272"/>
    <x v="5"/>
    <x v="6"/>
    <x v="0"/>
    <x v="2"/>
    <s v="Rural LUBBOCK"/>
    <n v="4.6318075985596696E-3"/>
    <n v="207774.57"/>
    <n v="90342.94"/>
  </r>
  <r>
    <s v="5A"/>
    <s v="Wellpoint"/>
    <n v="169797959.20667991"/>
    <x v="5"/>
    <x v="6"/>
    <x v="2"/>
    <x v="2"/>
    <s v="Rural LUBBOCK"/>
    <n v="4.6318075985596696E-3"/>
    <n v="786471.48"/>
    <n v="341967.49"/>
  </r>
  <r>
    <s v="K5"/>
    <s v="Wellpoint"/>
    <n v="49880177.070171632"/>
    <x v="5"/>
    <x v="6"/>
    <x v="1"/>
    <x v="2"/>
    <s v="Rural Lubbock"/>
    <n v="4.6318075985596696E-3"/>
    <n v="231035.38"/>
    <n v="100457.03"/>
  </r>
  <r>
    <s v="K7"/>
    <s v="BlueCross BlueShield"/>
    <n v="120031141.84911871"/>
    <x v="12"/>
    <x v="7"/>
    <x v="1"/>
    <x v="2"/>
    <s v="Rural MRSA Central"/>
    <n v="4.6318075985596696E-3"/>
    <n v="555961.15"/>
    <n v="241738.76"/>
  </r>
  <r>
    <s v="C3"/>
    <s v="RightCare from Scott and White Health Plan"/>
    <n v="223784600.03585559"/>
    <x v="13"/>
    <x v="7"/>
    <x v="0"/>
    <x v="2"/>
    <s v="Rural MRSA Central"/>
    <n v="4.6318075985596696E-3"/>
    <n v="1036527.21"/>
    <n v="450694.8"/>
  </r>
  <r>
    <s v="C2"/>
    <s v="Superior Health Plan"/>
    <n v="361657022.37045479"/>
    <x v="3"/>
    <x v="7"/>
    <x v="0"/>
    <x v="2"/>
    <s v="Rural MRSA Central"/>
    <n v="4.6318075985596696E-3"/>
    <n v="1675125.74"/>
    <n v="728365.31"/>
  </r>
  <r>
    <s v="C4"/>
    <s v="Superior Health Plan"/>
    <n v="403696474.79364365"/>
    <x v="3"/>
    <x v="7"/>
    <x v="2"/>
    <x v="2"/>
    <s v="Rural MRSA Central"/>
    <n v="4.6318075985596696E-3"/>
    <n v="1869844.4"/>
    <n v="813031.38"/>
  </r>
  <r>
    <s v="C5"/>
    <s v="UnitedHealthCare Community Plan"/>
    <n v="485909274.79887098"/>
    <x v="4"/>
    <x v="7"/>
    <x v="2"/>
    <x v="2"/>
    <s v="Rural MRSA Central"/>
    <n v="4.6318075985596696E-3"/>
    <n v="2250638.27"/>
    <n v="978605.25"/>
  </r>
  <r>
    <s v="KT"/>
    <s v="UnitedHealthCare Community Plan"/>
    <n v="77875515.893517509"/>
    <x v="4"/>
    <x v="7"/>
    <x v="1"/>
    <x v="2"/>
    <s v="Rural MRSA Central"/>
    <n v="4.6318075985596696E-3"/>
    <n v="360704.41"/>
    <n v="156838.72"/>
  </r>
  <r>
    <s v="C1"/>
    <s v="Wellpoint"/>
    <n v="50285242.94520475"/>
    <x v="5"/>
    <x v="7"/>
    <x v="0"/>
    <x v="2"/>
    <s v="Rural MRSA Central"/>
    <n v="4.6318075985596696E-3"/>
    <n v="232911.57"/>
    <n v="101272.82"/>
  </r>
  <r>
    <s v="P2"/>
    <s v="Molina Healthcare of Texas"/>
    <n v="391967589.94771367"/>
    <x v="2"/>
    <x v="8"/>
    <x v="2"/>
    <x v="2"/>
    <s v="Rural MRSA Northeast"/>
    <n v="4.6318075985596696E-3"/>
    <n v="1815518.46"/>
    <n v="789409.79"/>
  </r>
  <r>
    <s v="N2"/>
    <s v="Superior Health Plan"/>
    <n v="507110002.66446191"/>
    <x v="3"/>
    <x v="8"/>
    <x v="0"/>
    <x v="2"/>
    <s v="Rural MRSA Northeast"/>
    <n v="4.6318075985596696E-3"/>
    <n v="2348835.96"/>
    <n v="1021302.81"/>
  </r>
  <r>
    <s v="KP"/>
    <s v="Texas Children's Health Plan"/>
    <n v="203009918.04475665"/>
    <x v="9"/>
    <x v="8"/>
    <x v="1"/>
    <x v="2"/>
    <s v="Rural MRSA Northeast"/>
    <n v="4.6318075985596696E-3"/>
    <n v="940302.88"/>
    <n v="408855.28"/>
  </r>
  <r>
    <s v="KU"/>
    <s v="UnitedHealthCare Community Plan"/>
    <n v="90134008.953622937"/>
    <x v="4"/>
    <x v="8"/>
    <x v="1"/>
    <x v="2"/>
    <s v="Rural MRSA Northeast"/>
    <n v="4.6318075985596696E-3"/>
    <n v="417483.39"/>
    <n v="181526.92"/>
  </r>
  <r>
    <s v="N4"/>
    <s v="UnitedHealthCare Community Plan"/>
    <n v="864933487.01365638"/>
    <x v="4"/>
    <x v="8"/>
    <x v="2"/>
    <x v="2"/>
    <s v="Rural MRSA Northeast"/>
    <n v="4.6318075985596696E-3"/>
    <n v="4006205.5"/>
    <n v="1741947.51"/>
  </r>
  <r>
    <s v="N1"/>
    <s v="Wellpoint"/>
    <n v="355804682.44349629"/>
    <x v="5"/>
    <x v="8"/>
    <x v="0"/>
    <x v="2"/>
    <s v="Rural MRSA Northeast"/>
    <n v="4.6318075985596696E-3"/>
    <n v="1648018.83"/>
    <n v="716578.89"/>
  </r>
  <r>
    <s v="W4"/>
    <s v="FIRSTCARE"/>
    <n v="217813649.58723801"/>
    <x v="11"/>
    <x v="9"/>
    <x v="0"/>
    <x v="2"/>
    <s v="Rural MRSA West"/>
    <n v="4.6318075985596696E-3"/>
    <n v="1008870.92"/>
    <n v="438669.51"/>
  </r>
  <r>
    <s v="KJ"/>
    <s v="Superior Health Plan"/>
    <n v="86443754.783520013"/>
    <x v="3"/>
    <x v="9"/>
    <x v="1"/>
    <x v="2"/>
    <s v="Rural MRSA West"/>
    <n v="4.6318075985596696E-3"/>
    <n v="400390.84"/>
    <n v="174094.87"/>
  </r>
  <r>
    <s v="W3"/>
    <s v="Superior Health Plan"/>
    <n v="403602578.97025049"/>
    <x v="3"/>
    <x v="9"/>
    <x v="0"/>
    <x v="2"/>
    <s v="Rural MRSA West"/>
    <n v="4.6318075985596696E-3"/>
    <n v="1869409.49"/>
    <n v="812842.28"/>
  </r>
  <r>
    <s v="W6"/>
    <s v="Superior Health Plan"/>
    <n v="574216771.79002964"/>
    <x v="3"/>
    <x v="9"/>
    <x v="2"/>
    <x v="2"/>
    <s v="Rural MRSA West"/>
    <n v="4.6318075985596696E-3"/>
    <n v="2659661.61"/>
    <n v="1156453.6399999999"/>
  </r>
  <r>
    <s v="K6"/>
    <s v="Wellpoint"/>
    <n v="70482470.877821386"/>
    <x v="5"/>
    <x v="9"/>
    <x v="1"/>
    <x v="2"/>
    <s v="Rural MRSA West"/>
    <n v="4.6318075985596696E-3"/>
    <n v="326461.24"/>
    <n v="141949.37"/>
  </r>
  <r>
    <s v="W2"/>
    <s v="Wellpoint"/>
    <n v="130660311.7754423"/>
    <x v="5"/>
    <x v="9"/>
    <x v="0"/>
    <x v="2"/>
    <s v="Rural MRSA West"/>
    <n v="4.6318075985596696E-3"/>
    <n v="605193.42000000004"/>
    <n v="263145.55"/>
  </r>
  <r>
    <s v="W5"/>
    <s v="Wellpoint"/>
    <n v="423231829.45626831"/>
    <x v="5"/>
    <x v="9"/>
    <x v="2"/>
    <x v="2"/>
    <s v="Rural MRSA West"/>
    <n v="4.6318075985596696E-3"/>
    <n v="1960328.4"/>
    <n v="852374.94"/>
  </r>
  <r>
    <n v="82"/>
    <s v="Driscoll Children's Health Plan"/>
    <n v="460257840.24151409"/>
    <x v="10"/>
    <x v="10"/>
    <x v="0"/>
    <x v="2"/>
    <s v="Rural Nueces"/>
    <n v="4.6318075985596696E-3"/>
    <n v="2131825.7599999998"/>
    <n v="926944.1"/>
  </r>
  <r>
    <s v="KD"/>
    <s v="Driscoll Children's Health Plan"/>
    <n v="129737541.69400132"/>
    <x v="10"/>
    <x v="10"/>
    <x v="1"/>
    <x v="2"/>
    <s v="Rural Nueces"/>
    <n v="4.6318075985596696E-3"/>
    <n v="600919.32999999996"/>
    <n v="261287.13"/>
  </r>
  <r>
    <n v="83"/>
    <s v="Superior Health Plan"/>
    <n v="136258899.0923135"/>
    <x v="3"/>
    <x v="10"/>
    <x v="0"/>
    <x v="2"/>
    <s v="Rural Nueces"/>
    <n v="4.6318075985596696E-3"/>
    <n v="631125"/>
    <n v="274420.93"/>
  </r>
  <r>
    <n v="86"/>
    <s v="Superior Health Plan"/>
    <n v="439163158.88995242"/>
    <x v="3"/>
    <x v="10"/>
    <x v="2"/>
    <x v="2"/>
    <s v="Rural NUECES"/>
    <n v="4.6318075985596696E-3"/>
    <n v="2034119.26"/>
    <n v="884460.11"/>
  </r>
  <r>
    <s v="KV"/>
    <s v="Superior Health Plan"/>
    <n v="47838905.838169791"/>
    <x v="3"/>
    <x v="10"/>
    <x v="1"/>
    <x v="2"/>
    <s v="Rural Nueces"/>
    <n v="4.6318075985596696E-3"/>
    <n v="221580.61"/>
    <n v="96345.98"/>
  </r>
  <r>
    <n v="85"/>
    <s v="UnitedHealthCare Community Plan"/>
    <n v="0"/>
    <x v="4"/>
    <x v="10"/>
    <x v="2"/>
    <x v="2"/>
    <s v="Rural Nueces"/>
    <n v="4.6318075985596696E-3"/>
    <n v="0"/>
    <n v="0"/>
  </r>
  <r>
    <s v="2Q"/>
    <s v="UnitedHealthCare Community Plan"/>
    <n v="21059255.860897921"/>
    <x v="4"/>
    <x v="10"/>
    <x v="0"/>
    <x v="2"/>
    <s v="Rural Nueces"/>
    <n v="4.6318075985596696E-3"/>
    <n v="97542.42"/>
    <n v="42412.65"/>
  </r>
  <r>
    <s v="S9"/>
    <s v="Wellpoint"/>
    <n v="199809076.55483583"/>
    <x v="5"/>
    <x v="10"/>
    <x v="2"/>
    <x v="2"/>
    <s v="Rural Nueces"/>
    <n v="4.6318075985596696E-3"/>
    <n v="925477.2"/>
    <n v="402408.89"/>
  </r>
  <r>
    <n v="67"/>
    <s v="AETNA"/>
    <n v="656102949.78747523"/>
    <x v="0"/>
    <x v="11"/>
    <x v="0"/>
    <x v="2"/>
    <s v="Rural Tarrant"/>
    <n v="4.6318075985596696E-3"/>
    <n v="3038942.63"/>
    <n v="1321369.7"/>
  </r>
  <r>
    <s v="K1"/>
    <s v="AETNA"/>
    <n v="221596308.49267462"/>
    <x v="0"/>
    <x v="11"/>
    <x v="1"/>
    <x v="2"/>
    <s v="Rural Tarrant"/>
    <n v="4.6318075985596696E-3"/>
    <n v="1026391.47"/>
    <n v="446287.66"/>
  </r>
  <r>
    <n v="66"/>
    <s v="Cook Children's Health Plan"/>
    <n v="734313026.01562464"/>
    <x v="14"/>
    <x v="11"/>
    <x v="0"/>
    <x v="2"/>
    <s v="Rural Tarrant"/>
    <n v="4.6318075985596696E-3"/>
    <n v="3401196.65"/>
    <n v="1478882.21"/>
  </r>
  <r>
    <s v="KB"/>
    <s v="Cook Children's Health Plan"/>
    <n v="350252828.53236783"/>
    <x v="14"/>
    <x v="11"/>
    <x v="1"/>
    <x v="2"/>
    <s v="Rural Tarrant"/>
    <n v="4.6318075985596696E-3"/>
    <n v="1622303.71"/>
    <n v="705397.64"/>
  </r>
  <r>
    <s v="P1"/>
    <s v="Molina Healthcare of Texas"/>
    <n v="775262427.83743191"/>
    <x v="2"/>
    <x v="11"/>
    <x v="2"/>
    <x v="2"/>
    <s v="Rural Tarrant"/>
    <n v="4.6318075985596696E-3"/>
    <n v="3590866.4"/>
    <n v="1561352.95"/>
  </r>
  <r>
    <s v="S8"/>
    <s v="UnitedHealthCare Community Plan"/>
    <n v="663174985.68500662"/>
    <x v="4"/>
    <x v="11"/>
    <x v="2"/>
    <x v="2"/>
    <s v="Rural Tarrant"/>
    <n v="4.6318075985596696E-3"/>
    <n v="3071698.94"/>
    <n v="1335612.54"/>
  </r>
  <r>
    <n v="63"/>
    <s v="Wellpoint"/>
    <n v="594363260.30071115"/>
    <x v="5"/>
    <x v="11"/>
    <x v="0"/>
    <x v="2"/>
    <s v="Rural Tarrant"/>
    <n v="4.6318075985596696E-3"/>
    <n v="2752976.27"/>
    <n v="1197028"/>
  </r>
  <r>
    <n v="69"/>
    <s v="Wellpoint"/>
    <n v="0"/>
    <x v="5"/>
    <x v="11"/>
    <x v="2"/>
    <x v="2"/>
    <s v="Rural Tarrant"/>
    <n v="4.6318075985596696E-3"/>
    <n v="0"/>
    <n v="0"/>
  </r>
  <r>
    <s v="1P"/>
    <s v="BlueCross BlueShield"/>
    <n v="263960835.17433029"/>
    <x v="12"/>
    <x v="12"/>
    <x v="0"/>
    <x v="2"/>
    <s v="Rural Travis"/>
    <n v="4.6318075985596696E-3"/>
    <n v="1222615.8"/>
    <n v="531608.41"/>
  </r>
  <r>
    <s v="K8"/>
    <s v="BlueCross BlueShield"/>
    <n v="147217614.64689934"/>
    <x v="12"/>
    <x v="12"/>
    <x v="1"/>
    <x v="2"/>
    <s v="Rural Travis"/>
    <n v="4.6318075985596696E-3"/>
    <n v="681883.67"/>
    <n v="296491.42"/>
  </r>
  <r>
    <s v="1A"/>
    <s v="Dell Children's Health Plan"/>
    <n v="140895107.26023138"/>
    <x v="15"/>
    <x v="12"/>
    <x v="0"/>
    <x v="2"/>
    <s v="Rural Travis"/>
    <n v="4.6318075985596696E-3"/>
    <n v="652599.03"/>
    <n v="283758.09999999998"/>
  </r>
  <r>
    <n v="10"/>
    <s v="Superior Health Plan"/>
    <n v="505418101.84149033"/>
    <x v="3"/>
    <x v="12"/>
    <x v="0"/>
    <x v="2"/>
    <s v="Rural Travis"/>
    <n v="4.6318075985596696E-3"/>
    <n v="2340999.4"/>
    <n v="1017895.38"/>
  </r>
  <r>
    <s v="KL"/>
    <s v="Superior Health Plan"/>
    <n v="112355421.58203366"/>
    <x v="3"/>
    <x v="12"/>
    <x v="1"/>
    <x v="2"/>
    <s v="Rural Travis"/>
    <n v="4.6318075985596696E-3"/>
    <n v="520408.7"/>
    <n v="226280.11"/>
  </r>
  <r>
    <s v="S4"/>
    <s v="Superior Health Plan"/>
    <n v="251348932.38697645"/>
    <x v="3"/>
    <x v="12"/>
    <x v="2"/>
    <x v="2"/>
    <s v="Rural Travis"/>
    <n v="4.6318075985596696E-3"/>
    <n v="1164199.8899999999"/>
    <n v="506208.46"/>
  </r>
  <r>
    <n v="18"/>
    <s v="UnitedHealthCare Community Plan"/>
    <n v="576850274.30490446"/>
    <x v="4"/>
    <x v="12"/>
    <x v="2"/>
    <x v="2"/>
    <s v="Rural Travis"/>
    <n v="4.6318075985596696E-3"/>
    <n v="2671859.48"/>
    <n v="1161757.42"/>
  </r>
  <r>
    <n v="19"/>
    <s v="Wellpoint"/>
    <n v="0"/>
    <x v="5"/>
    <x v="12"/>
    <x v="2"/>
    <x v="2"/>
    <s v="Rural Travis"/>
    <n v="4.6318075985596696E-3"/>
    <n v="0"/>
    <n v="0"/>
  </r>
  <r>
    <n v="43"/>
    <s v="AETNA"/>
    <n v="155259495.83244705"/>
    <x v="0"/>
    <x v="0"/>
    <x v="0"/>
    <x v="3"/>
    <s v="State-Owned Non-IMD Bexar"/>
    <n v="4.6318075985596696E-3"/>
    <n v="719132.11"/>
    <n v="312687.5"/>
  </r>
  <r>
    <n v="42"/>
    <s v="Community First Health Plan"/>
    <n v="601638361.46918869"/>
    <x v="1"/>
    <x v="0"/>
    <x v="0"/>
    <x v="3"/>
    <s v="State-Owned Non-IMD Bexar"/>
    <n v="4.6318075985596696E-3"/>
    <n v="2786673.13"/>
    <n v="1211679.81"/>
  </r>
  <r>
    <s v="KA"/>
    <s v="Community First Health Plan"/>
    <n v="225677311.23410413"/>
    <x v="1"/>
    <x v="0"/>
    <x v="1"/>
    <x v="3"/>
    <s v="State-Owned Non-IMD Bexar"/>
    <n v="4.6318075985596696E-3"/>
    <n v="1045293.88"/>
    <n v="454506.66"/>
  </r>
  <r>
    <s v="S1"/>
    <s v="Community First Health Plan"/>
    <n v="464890966.66535312"/>
    <x v="1"/>
    <x v="0"/>
    <x v="2"/>
    <x v="3"/>
    <s v="State-Owned Non-IMD Bexar"/>
    <n v="4.6318075985596696E-3"/>
    <n v="2153285.5099999998"/>
    <n v="936275.07"/>
  </r>
  <r>
    <n v="46"/>
    <s v="Molina Healthcare of Texas"/>
    <n v="581322492.34764767"/>
    <x v="2"/>
    <x v="0"/>
    <x v="2"/>
    <x v="3"/>
    <s v="State-Owned Non-IMD Bexar"/>
    <n v="4.6318075985596696E-3"/>
    <n v="2692573.94"/>
    <n v="1170764.32"/>
  </r>
  <r>
    <n v="40"/>
    <s v="Superior Health Plan"/>
    <n v="635684527.3097707"/>
    <x v="3"/>
    <x v="0"/>
    <x v="0"/>
    <x v="3"/>
    <s v="State-Owned Non-IMD Bexar"/>
    <n v="4.6318075985596696E-3"/>
    <n v="2944368.42"/>
    <n v="1280247.6599999999"/>
  </r>
  <r>
    <n v="47"/>
    <s v="Superior Health Plan"/>
    <n v="0"/>
    <x v="3"/>
    <x v="0"/>
    <x v="2"/>
    <x v="3"/>
    <s v="State-Owned Non-IMD Bexar"/>
    <n v="4.6318075985596696E-3"/>
    <n v="0"/>
    <n v="0"/>
  </r>
  <r>
    <s v="KE"/>
    <s v="Superior Health Plan"/>
    <n v="218025905.18605232"/>
    <x v="3"/>
    <x v="0"/>
    <x v="1"/>
    <x v="3"/>
    <s v="State-Owned Non-IMD Bexar"/>
    <n v="4.6318075985596696E-3"/>
    <n v="1009854.04"/>
    <n v="439096.98"/>
  </r>
  <r>
    <s v="S5"/>
    <s v="UnitedHealthCare Community Plan"/>
    <n v="456875914.56512105"/>
    <x v="4"/>
    <x v="0"/>
    <x v="2"/>
    <x v="3"/>
    <s v="State-Owned Non-IMD Bexar"/>
    <n v="4.6318075985596696E-3"/>
    <n v="2116161.33"/>
    <n v="920133.02"/>
  </r>
  <r>
    <n v="44"/>
    <s v="Wellpoint"/>
    <n v="39641406.660217479"/>
    <x v="5"/>
    <x v="0"/>
    <x v="0"/>
    <x v="3"/>
    <s v="State-Owned Non-IMD Bexar"/>
    <n v="4.6318075985596696E-3"/>
    <n v="183611.37"/>
    <n v="79836.490000000005"/>
  </r>
  <r>
    <n v="45"/>
    <s v="Wellpoint"/>
    <n v="0"/>
    <x v="5"/>
    <x v="0"/>
    <x v="2"/>
    <x v="3"/>
    <s v="State-Owned Non-IMD Bexar"/>
    <n v="4.6318075985596696E-3"/>
    <n v="0"/>
    <n v="0"/>
  </r>
  <r>
    <s v="KW"/>
    <s v="AETNA"/>
    <n v="329320783.68659103"/>
    <x v="0"/>
    <x v="1"/>
    <x v="1"/>
    <x v="3"/>
    <s v="State-Owned Non-IMD Dallas"/>
    <n v="4.6318075985596696E-3"/>
    <n v="1525350.51"/>
    <n v="663241.18999999994"/>
  </r>
  <r>
    <n v="95"/>
    <s v="Molina Healthcare of Texas"/>
    <n v="336983986.14454383"/>
    <x v="2"/>
    <x v="1"/>
    <x v="0"/>
    <x v="3"/>
    <s v="State-Owned Non-IMD Dallas"/>
    <n v="4.6318075985596696E-3"/>
    <n v="1560844.99"/>
    <n v="678674.63"/>
  </r>
  <r>
    <s v="9F"/>
    <s v="Molina Healthcare of Texas"/>
    <n v="1122566875.0730939"/>
    <x v="2"/>
    <x v="1"/>
    <x v="2"/>
    <x v="3"/>
    <s v="State-Owned Non-IMD Dallas"/>
    <n v="4.6318075985596696E-3"/>
    <n v="5199513.78"/>
    <n v="2260812.65"/>
  </r>
  <r>
    <n v="93"/>
    <s v="Parkland Community Health Plan"/>
    <n v="981621809.65285397"/>
    <x v="6"/>
    <x v="1"/>
    <x v="0"/>
    <x v="3"/>
    <s v="State-Owned Non-IMD Dallas"/>
    <n v="4.6318075985596696E-3"/>
    <n v="4546683.3600000003"/>
    <n v="1976953.94"/>
  </r>
  <r>
    <s v="9H"/>
    <s v="Superior Health Plan"/>
    <n v="831429482.83371723"/>
    <x v="3"/>
    <x v="1"/>
    <x v="2"/>
    <x v="3"/>
    <s v="State-Owned Non-IMD Dallas"/>
    <n v="4.6318075985596696E-3"/>
    <n v="3851021.4"/>
    <n v="1674471.55"/>
  </r>
  <r>
    <s v="S6"/>
    <s v="UnitedHealthCare Community Plan"/>
    <n v="261743353.9720588"/>
    <x v="4"/>
    <x v="1"/>
    <x v="2"/>
    <x v="3"/>
    <s v="State-Owned Non-IMD Dallas"/>
    <n v="4.6318075985596696E-3"/>
    <n v="1212344.8600000001"/>
    <n v="527142.48"/>
  </r>
  <r>
    <n v="90"/>
    <s v="Wellpoint"/>
    <n v="1103683753.7331021"/>
    <x v="5"/>
    <x v="1"/>
    <x v="0"/>
    <x v="3"/>
    <s v="State-Owned Non-IMD Dallas"/>
    <n v="4.6318075985596696E-3"/>
    <n v="5112050.8"/>
    <n v="2222782.67"/>
  </r>
  <r>
    <s v="K2"/>
    <s v="Wellpoint"/>
    <n v="513055219.79605651"/>
    <x v="5"/>
    <x v="1"/>
    <x v="1"/>
    <x v="3"/>
    <s v="State-Owned Non-IMD Dallas"/>
    <n v="4.6318075985596696E-3"/>
    <n v="2376373.0699999998"/>
    <n v="1033276.29"/>
  </r>
  <r>
    <n v="37"/>
    <s v="El Paso First Health Plan"/>
    <n v="313590725.00089508"/>
    <x v="7"/>
    <x v="2"/>
    <x v="0"/>
    <x v="3"/>
    <s v="State-Owned Non-IMD El Paso"/>
    <n v="4.6318075985596696E-3"/>
    <n v="1452491.9"/>
    <n v="631561.37"/>
  </r>
  <r>
    <s v="S2"/>
    <s v="El Paso First Health Plan"/>
    <n v="255890257.90270892"/>
    <x v="7"/>
    <x v="2"/>
    <x v="2"/>
    <x v="3"/>
    <s v="State-Owned Non-IMD El Paso"/>
    <n v="4.6318075985596696E-3"/>
    <n v="1185234.44"/>
    <n v="515354.54"/>
  </r>
  <r>
    <n v="31"/>
    <s v="Molina Healthcare of Texas"/>
    <n v="29200090.873662084"/>
    <x v="2"/>
    <x v="2"/>
    <x v="0"/>
    <x v="3"/>
    <s v="State-Owned Non-IMD EL PASO"/>
    <n v="4.6318075985596696E-3"/>
    <n v="135249.20000000001"/>
    <n v="58808.02"/>
  </r>
  <r>
    <n v="33"/>
    <s v="Molina Healthcare of Texas"/>
    <n v="344207651.43076366"/>
    <x v="2"/>
    <x v="2"/>
    <x v="2"/>
    <x v="3"/>
    <s v="State-Owned Non-IMD EL PASO"/>
    <n v="4.6318075985596696E-3"/>
    <n v="1594303.62"/>
    <n v="693222.86"/>
  </r>
  <r>
    <n v="36"/>
    <s v="Superior Health Plan"/>
    <n v="220410824.89785376"/>
    <x v="3"/>
    <x v="2"/>
    <x v="0"/>
    <x v="3"/>
    <s v="State-Owned Non-IMD El Paso"/>
    <n v="4.6318075985596696E-3"/>
    <n v="1020900.53"/>
    <n v="443900.13"/>
  </r>
  <r>
    <s v="KF"/>
    <s v="Superior Health Plan"/>
    <n v="101183501.42635249"/>
    <x v="3"/>
    <x v="2"/>
    <x v="1"/>
    <x v="3"/>
    <s v="State-Owned Non-IMD El Paso"/>
    <n v="4.6318075985596696E-3"/>
    <n v="468662.51"/>
    <n v="203780.23"/>
  </r>
  <r>
    <n v="34"/>
    <s v="Wellpoint"/>
    <n v="0"/>
    <x v="5"/>
    <x v="2"/>
    <x v="2"/>
    <x v="3"/>
    <s v="State-Owned Non-IMD El Paso"/>
    <n v="4.6318075985596696E-3"/>
    <n v="0"/>
    <n v="0"/>
  </r>
  <r>
    <s v="K3"/>
    <s v="Wellpoint"/>
    <n v="46430703.686395735"/>
    <x v="5"/>
    <x v="2"/>
    <x v="1"/>
    <x v="3"/>
    <s v="State-Owned Non-IMD El Paso"/>
    <n v="4.6318075985596696E-3"/>
    <n v="215058.09"/>
    <n v="93509.91"/>
  </r>
  <r>
    <n v="79"/>
    <s v="Community Health Choice"/>
    <n v="1314393965.4659982"/>
    <x v="8"/>
    <x v="3"/>
    <x v="0"/>
    <x v="3"/>
    <s v="State-Owned Non-IMD Harris"/>
    <n v="4.6318075985596696E-3"/>
    <n v="6088019.96"/>
    <n v="2647146.08"/>
  </r>
  <r>
    <s v="S3"/>
    <s v="Community Health Choice"/>
    <n v="569177482.6367178"/>
    <x v="8"/>
    <x v="3"/>
    <x v="2"/>
    <x v="3"/>
    <s v="State-Owned Non-IMD Harris"/>
    <n v="4.6318075985596696E-3"/>
    <n v="2636320.59"/>
    <n v="1146304.67"/>
  </r>
  <r>
    <s v="7G"/>
    <s v="Molina Healthcare of Texas"/>
    <n v="126935629.9306595"/>
    <x v="2"/>
    <x v="3"/>
    <x v="0"/>
    <x v="3"/>
    <s v="State-Owned Non-IMD Harris"/>
    <n v="4.6318075985596696E-3"/>
    <n v="587941.42000000004"/>
    <n v="255644.17"/>
  </r>
  <r>
    <s v="7S"/>
    <s v="Molina Healthcare of Texas"/>
    <n v="781453317.88994896"/>
    <x v="2"/>
    <x v="3"/>
    <x v="2"/>
    <x v="3"/>
    <s v="State-Owned Non-IMD HARRIS"/>
    <n v="4.6318075985596696E-3"/>
    <n v="3619541.42"/>
    <n v="1573821.2"/>
  </r>
  <r>
    <n v="72"/>
    <s v="Texas Children's Health Plan"/>
    <n v="1826983899.2514296"/>
    <x v="9"/>
    <x v="3"/>
    <x v="0"/>
    <x v="3"/>
    <s v="State-Owned Non-IMD Harris"/>
    <n v="4.6318075985596696E-3"/>
    <n v="8462237.9100000001"/>
    <n v="3679485.3"/>
  </r>
  <r>
    <s v="KM"/>
    <s v="Texas Children's Health Plan"/>
    <n v="838777337.79274213"/>
    <x v="9"/>
    <x v="3"/>
    <x v="1"/>
    <x v="3"/>
    <s v="State-Owned Non-IMD Harris"/>
    <n v="4.6318075985596696E-3"/>
    <n v="3885055.25"/>
    <n v="1689269.89"/>
  </r>
  <r>
    <s v="7H"/>
    <s v="UnitedHealthCare Community Plan"/>
    <n v="749108010.82183659"/>
    <x v="4"/>
    <x v="3"/>
    <x v="0"/>
    <x v="3"/>
    <s v="State-Owned Non-IMD HARRIS"/>
    <n v="4.6318075985596696E-3"/>
    <n v="3469724.18"/>
    <n v="1508678.82"/>
  </r>
  <r>
    <s v="7R"/>
    <s v="UnitedHealthCare Community Plan"/>
    <n v="1993139407.5122719"/>
    <x v="4"/>
    <x v="3"/>
    <x v="2"/>
    <x v="3"/>
    <s v="State-Owned Non-IMD Harris"/>
    <n v="4.6318075985596696E-3"/>
    <n v="9231838.25"/>
    <n v="4014117.01"/>
  </r>
  <r>
    <s v="KQ"/>
    <s v="UnitedHealthCare Community Plan"/>
    <n v="311116790.0116058"/>
    <x v="4"/>
    <x v="3"/>
    <x v="1"/>
    <x v="3"/>
    <s v="State-Owned Non-IMD Harris"/>
    <n v="4.6318075985596696E-3"/>
    <n v="1441033.11"/>
    <n v="626578.94999999995"/>
  </r>
  <r>
    <n v="71"/>
    <s v="Wellpoint"/>
    <n v="276233782.7834993"/>
    <x v="5"/>
    <x v="3"/>
    <x v="0"/>
    <x v="3"/>
    <s v="State-Owned Non-IMD Harris"/>
    <n v="4.6318075985596696E-3"/>
    <n v="1279461.73"/>
    <n v="556325.72"/>
  </r>
  <r>
    <s v="7P"/>
    <s v="Wellpoint"/>
    <n v="0"/>
    <x v="5"/>
    <x v="3"/>
    <x v="2"/>
    <x v="3"/>
    <s v="State-Owned Non-IMD Harris"/>
    <n v="4.6318075985596696E-3"/>
    <n v="0"/>
    <n v="0"/>
  </r>
  <r>
    <s v="K4"/>
    <s v="Wellpoint"/>
    <n v="155619379.87791866"/>
    <x v="5"/>
    <x v="3"/>
    <x v="1"/>
    <x v="3"/>
    <s v="State-Owned Non-IMD Harris"/>
    <n v="4.6318075985596696E-3"/>
    <n v="720799.03"/>
    <n v="313412.3"/>
  </r>
  <r>
    <s v="H4"/>
    <s v="Driscoll Children's Health Plan"/>
    <n v="636737857.86387074"/>
    <x v="10"/>
    <x v="4"/>
    <x v="0"/>
    <x v="3"/>
    <s v="State-Owned Non-IMD Hidalgo"/>
    <n v="4.6318075985596696E-3"/>
    <n v="2949247.25"/>
    <n v="1282369.04"/>
  </r>
  <r>
    <s v="KC"/>
    <s v="Driscoll Children's Health Plan"/>
    <n v="195343866.35418642"/>
    <x v="10"/>
    <x v="4"/>
    <x v="1"/>
    <x v="3"/>
    <s v="State-Owned Non-IMD Hidalgo"/>
    <n v="4.6318075985596696E-3"/>
    <n v="904795.2"/>
    <n v="393416.1"/>
  </r>
  <r>
    <s v="H3"/>
    <s v="Molina Healthcare of Texas"/>
    <n v="175046428.12401849"/>
    <x v="2"/>
    <x v="4"/>
    <x v="0"/>
    <x v="3"/>
    <s v="State-Owned Non-IMD Hidalgo"/>
    <n v="4.6318075985596696E-3"/>
    <n v="810781.38"/>
    <n v="352537.73"/>
  </r>
  <r>
    <s v="H6"/>
    <s v="Molina Healthcare of Texas"/>
    <n v="904926707.58122969"/>
    <x v="2"/>
    <x v="4"/>
    <x v="2"/>
    <x v="3"/>
    <s v="State-Owned Non-IMD Hidalgo"/>
    <n v="4.6318075985596696E-3"/>
    <n v="4191446.4"/>
    <n v="1822492.53"/>
  </r>
  <r>
    <s v="H2"/>
    <s v="Superior Health Plan"/>
    <n v="806414899.19690549"/>
    <x v="3"/>
    <x v="4"/>
    <x v="0"/>
    <x v="3"/>
    <s v="State-Owned Non-IMD Hidalgo"/>
    <n v="4.6318075985596696E-3"/>
    <n v="3735158.66"/>
    <n v="1624093"/>
  </r>
  <r>
    <s v="H5"/>
    <s v="Superior Health Plan"/>
    <n v="1307727902.4263618"/>
    <x v="3"/>
    <x v="4"/>
    <x v="2"/>
    <x v="3"/>
    <s v="State-Owned Non-IMD Hidalgo"/>
    <n v="4.6318075985596696E-3"/>
    <n v="6057144.04"/>
    <n v="2633720.85"/>
  </r>
  <r>
    <s v="KG"/>
    <s v="Superior Health Plan"/>
    <n v="334174413.43295014"/>
    <x v="3"/>
    <x v="4"/>
    <x v="1"/>
    <x v="3"/>
    <s v="State-Owned Non-IMD Hidalgo"/>
    <n v="4.6318075985596696E-3"/>
    <n v="1547831.59"/>
    <n v="673016.24"/>
  </r>
  <r>
    <s v="H1"/>
    <s v="UnitedHealthCare Community Plan"/>
    <n v="191952788.27421191"/>
    <x v="4"/>
    <x v="4"/>
    <x v="0"/>
    <x v="3"/>
    <s v="State-Owned Non-IMD Hidalgo"/>
    <n v="4.6318075985596696E-3"/>
    <n v="889088.38"/>
    <n v="386586.58"/>
  </r>
  <r>
    <s v="KR"/>
    <s v="UnitedHealthCare Community Plan"/>
    <n v="120019131.29323947"/>
    <x v="4"/>
    <x v="4"/>
    <x v="1"/>
    <x v="3"/>
    <s v="State-Owned Non-IMD Hidalgo"/>
    <n v="4.6318075985596696E-3"/>
    <n v="555905.52"/>
    <n v="241714.57"/>
  </r>
  <r>
    <s v="S7"/>
    <s v="UnitedHealthCare Community Plan"/>
    <n v="113410011.06518246"/>
    <x v="4"/>
    <x v="4"/>
    <x v="2"/>
    <x v="3"/>
    <s v="State-Owned Non-IMD Hidalgo"/>
    <n v="4.6318075985596696E-3"/>
    <n v="525293.35"/>
    <n v="228404.02"/>
  </r>
  <r>
    <s v="KN"/>
    <s v="Texas Children's Health Plan"/>
    <n v="91335411.17099914"/>
    <x v="9"/>
    <x v="5"/>
    <x v="1"/>
    <x v="3"/>
    <s v="State-Owned Non-IMD Jefferson"/>
    <n v="4.6318075985596696E-3"/>
    <n v="423048.05"/>
    <n v="183946.5"/>
  </r>
  <r>
    <s v="8S"/>
    <s v="UnitedHealthCare Community Plan"/>
    <n v="0"/>
    <x v="4"/>
    <x v="5"/>
    <x v="2"/>
    <x v="3"/>
    <s v="State-Owned Non-IMD Jefferson"/>
    <n v="4.6318075985596696E-3"/>
    <n v="0"/>
    <n v="0"/>
  </r>
  <r>
    <s v="KS"/>
    <s v="UnitedHealthCare Community Plan"/>
    <n v="54153090.86337097"/>
    <x v="4"/>
    <x v="5"/>
    <x v="1"/>
    <x v="3"/>
    <s v="State-Owned Non-IMD Jefferson"/>
    <n v="4.6318075985596696E-3"/>
    <n v="250826.7"/>
    <n v="109062.54"/>
  </r>
  <r>
    <s v="8H"/>
    <s v="Community Health Choice"/>
    <n v="103668013.63598494"/>
    <x v="8"/>
    <x v="5"/>
    <x v="0"/>
    <x v="3"/>
    <s v="State-Owned Non-IMD Jefferson"/>
    <n v="4.6318075985596696E-3"/>
    <n v="480170.29"/>
    <n v="208783.96"/>
  </r>
  <r>
    <s v="8J"/>
    <s v="Molina Healthcare of Texas"/>
    <n v="25201253.730986837"/>
    <x v="2"/>
    <x v="5"/>
    <x v="0"/>
    <x v="3"/>
    <s v="State-Owned Non-IMD Jefferson"/>
    <n v="4.6318075985596696E-3"/>
    <n v="116727.36"/>
    <n v="50754.49"/>
  </r>
  <r>
    <s v="8T"/>
    <s v="Molina Healthcare of Texas"/>
    <n v="259747207.60832331"/>
    <x v="2"/>
    <x v="5"/>
    <x v="2"/>
    <x v="3"/>
    <s v="State-Owned Non-IMD Jefferson"/>
    <n v="4.6318075985596696E-3"/>
    <n v="1203099.0900000001"/>
    <n v="523122.31"/>
  </r>
  <r>
    <s v="8K"/>
    <s v="Texas Children's Health Plan"/>
    <n v="214044447.63375688"/>
    <x v="9"/>
    <x v="5"/>
    <x v="0"/>
    <x v="3"/>
    <s v="State-Owned Non-IMD Jefferson"/>
    <n v="4.6318075985596696E-3"/>
    <n v="991412.7"/>
    <n v="431078.46"/>
  </r>
  <r>
    <s v="8L"/>
    <s v="UnitedHealthCare Community Plan"/>
    <n v="143464373.08445618"/>
    <x v="4"/>
    <x v="5"/>
    <x v="0"/>
    <x v="3"/>
    <s v="State-Owned Non-IMD Jefferson"/>
    <n v="4.6318075985596696E-3"/>
    <n v="664499.37"/>
    <n v="288932.51"/>
  </r>
  <r>
    <s v="8G"/>
    <s v="Wellpoint"/>
    <n v="30885838.007019993"/>
    <x v="5"/>
    <x v="5"/>
    <x v="0"/>
    <x v="3"/>
    <s v="State-Owned Non-IMD Jefferson"/>
    <n v="4.6318075985596696E-3"/>
    <n v="143057.26"/>
    <n v="62203.06"/>
  </r>
  <r>
    <s v="8R"/>
    <s v="Wellpoint"/>
    <n v="254529368.63941982"/>
    <x v="5"/>
    <x v="5"/>
    <x v="2"/>
    <x v="3"/>
    <s v="State-Owned Non-IMD Jefferson"/>
    <n v="4.6318075985596696E-3"/>
    <n v="1178931.06"/>
    <n v="512613.75"/>
  </r>
  <r>
    <n v="50"/>
    <s v="FIRSTCARE"/>
    <n v="189336696.65005308"/>
    <x v="11"/>
    <x v="6"/>
    <x v="0"/>
    <x v="3"/>
    <s v="State-Owned Non-IMD Lubbock"/>
    <n v="4.6318075985596696E-3"/>
    <n v="876971.15"/>
    <n v="381317.86"/>
  </r>
  <r>
    <n v="52"/>
    <s v="Superior Health Plan"/>
    <n v="164460397.67911497"/>
    <x v="3"/>
    <x v="6"/>
    <x v="0"/>
    <x v="3"/>
    <s v="State-Owned Non-IMD Lubbock"/>
    <n v="4.6318075985596696E-3"/>
    <n v="761748.92"/>
    <n v="331217.82"/>
  </r>
  <r>
    <s v="5B"/>
    <s v="Superior Health Plan"/>
    <n v="197110524.80016115"/>
    <x v="3"/>
    <x v="6"/>
    <x v="2"/>
    <x v="3"/>
    <s v="State-Owned Non-IMD LUBBOCK"/>
    <n v="4.6318075985596696E-3"/>
    <n v="912978.03"/>
    <n v="396974.1"/>
  </r>
  <r>
    <s v="KH"/>
    <s v="Superior Health Plan"/>
    <n v="53913247.723729908"/>
    <x v="3"/>
    <x v="6"/>
    <x v="1"/>
    <x v="3"/>
    <s v="State-Owned Non-IMD Lubbock"/>
    <n v="4.6318075985596696E-3"/>
    <n v="249715.79"/>
    <n v="108579.5"/>
  </r>
  <r>
    <n v="53"/>
    <s v="Wellpoint"/>
    <n v="44858203.203830272"/>
    <x v="5"/>
    <x v="6"/>
    <x v="0"/>
    <x v="3"/>
    <s v="State-Owned Non-IMD LUBBOCK"/>
    <n v="4.6318075985596696E-3"/>
    <n v="207774.57"/>
    <n v="90342.94"/>
  </r>
  <r>
    <s v="5A"/>
    <s v="Wellpoint"/>
    <n v="169797959.20667991"/>
    <x v="5"/>
    <x v="6"/>
    <x v="2"/>
    <x v="3"/>
    <s v="State-Owned Non-IMD LUBBOCK"/>
    <n v="4.6318075985596696E-3"/>
    <n v="786471.48"/>
    <n v="341967.49"/>
  </r>
  <r>
    <s v="K5"/>
    <s v="Wellpoint"/>
    <n v="49880177.070171632"/>
    <x v="5"/>
    <x v="6"/>
    <x v="1"/>
    <x v="3"/>
    <s v="State-Owned Non-IMD Lubbock"/>
    <n v="4.6318075985596696E-3"/>
    <n v="231035.38"/>
    <n v="100457.03"/>
  </r>
  <r>
    <s v="K7"/>
    <s v="BlueCross BlueShield"/>
    <n v="120031141.84911871"/>
    <x v="12"/>
    <x v="7"/>
    <x v="1"/>
    <x v="3"/>
    <s v="State-Owned Non-IMD MRSA Central"/>
    <n v="4.6318075985596696E-3"/>
    <n v="555961.15"/>
    <n v="241738.76"/>
  </r>
  <r>
    <s v="C3"/>
    <s v="RightCare from Scott and White Health Plan"/>
    <n v="223784600.03585559"/>
    <x v="13"/>
    <x v="7"/>
    <x v="0"/>
    <x v="3"/>
    <s v="State-Owned Non-IMD MRSA Central"/>
    <n v="4.6318075985596696E-3"/>
    <n v="1036527.21"/>
    <n v="450694.8"/>
  </r>
  <r>
    <s v="C2"/>
    <s v="Superior Health Plan"/>
    <n v="361657022.37045479"/>
    <x v="3"/>
    <x v="7"/>
    <x v="0"/>
    <x v="3"/>
    <s v="State-Owned Non-IMD MRSA Central"/>
    <n v="4.6318075985596696E-3"/>
    <n v="1675125.74"/>
    <n v="728365.31"/>
  </r>
  <r>
    <s v="C4"/>
    <s v="Superior Health Plan"/>
    <n v="403696474.79364365"/>
    <x v="3"/>
    <x v="7"/>
    <x v="2"/>
    <x v="3"/>
    <s v="State-Owned Non-IMD MRSA Central"/>
    <n v="4.6318075985596696E-3"/>
    <n v="1869844.4"/>
    <n v="813031.38"/>
  </r>
  <r>
    <s v="C5"/>
    <s v="UnitedHealthCare Community Plan"/>
    <n v="485909274.79887098"/>
    <x v="4"/>
    <x v="7"/>
    <x v="2"/>
    <x v="3"/>
    <s v="State-Owned Non-IMD MRSA Central"/>
    <n v="4.6318075985596696E-3"/>
    <n v="2250638.27"/>
    <n v="978605.25"/>
  </r>
  <r>
    <s v="KT"/>
    <s v="UnitedHealthCare Community Plan"/>
    <n v="77875515.893517509"/>
    <x v="4"/>
    <x v="7"/>
    <x v="1"/>
    <x v="3"/>
    <s v="State-Owned Non-IMD MRSA Central"/>
    <n v="4.6318075985596696E-3"/>
    <n v="360704.41"/>
    <n v="156838.72"/>
  </r>
  <r>
    <s v="C1"/>
    <s v="Wellpoint"/>
    <n v="50285242.94520475"/>
    <x v="5"/>
    <x v="7"/>
    <x v="0"/>
    <x v="3"/>
    <s v="State-Owned Non-IMD MRSA Central"/>
    <n v="4.6318075985596696E-3"/>
    <n v="232911.57"/>
    <n v="101272.82"/>
  </r>
  <r>
    <s v="P2"/>
    <s v="Molina Healthcare of Texas"/>
    <n v="391967589.94771367"/>
    <x v="2"/>
    <x v="8"/>
    <x v="2"/>
    <x v="3"/>
    <s v="State-Owned Non-IMD MRSA Northeast"/>
    <n v="4.6318075985596696E-3"/>
    <n v="1815518.46"/>
    <n v="789409.79"/>
  </r>
  <r>
    <s v="N2"/>
    <s v="Superior Health Plan"/>
    <n v="507110002.66446191"/>
    <x v="3"/>
    <x v="8"/>
    <x v="0"/>
    <x v="3"/>
    <s v="State-Owned Non-IMD MRSA Northeast"/>
    <n v="4.6318075985596696E-3"/>
    <n v="2348835.96"/>
    <n v="1021302.81"/>
  </r>
  <r>
    <s v="KP"/>
    <s v="Texas Children's Health Plan"/>
    <n v="203009918.04475665"/>
    <x v="9"/>
    <x v="8"/>
    <x v="1"/>
    <x v="3"/>
    <s v="State-Owned Non-IMD MRSA Northeast"/>
    <n v="4.6318075985596696E-3"/>
    <n v="940302.88"/>
    <n v="408855.28"/>
  </r>
  <r>
    <s v="KU"/>
    <s v="UnitedHealthCare Community Plan"/>
    <n v="90134008.953622937"/>
    <x v="4"/>
    <x v="8"/>
    <x v="1"/>
    <x v="3"/>
    <s v="State-Owned Non-IMD MRSA Northeast"/>
    <n v="4.6318075985596696E-3"/>
    <n v="417483.39"/>
    <n v="181526.92"/>
  </r>
  <r>
    <s v="N4"/>
    <s v="UnitedHealthCare Community Plan"/>
    <n v="864933487.01365638"/>
    <x v="4"/>
    <x v="8"/>
    <x v="2"/>
    <x v="3"/>
    <s v="State-Owned Non-IMD MRSA Northeast"/>
    <n v="4.6318075985596696E-3"/>
    <n v="4006205.5"/>
    <n v="1741947.51"/>
  </r>
  <r>
    <s v="N1"/>
    <s v="Wellpoint"/>
    <n v="355804682.44349629"/>
    <x v="5"/>
    <x v="8"/>
    <x v="0"/>
    <x v="3"/>
    <s v="State-Owned Non-IMD MRSA Northeast"/>
    <n v="4.6318075985596696E-3"/>
    <n v="1648018.83"/>
    <n v="716578.89"/>
  </r>
  <r>
    <s v="W4"/>
    <s v="FIRSTCARE"/>
    <n v="217813649.58723801"/>
    <x v="11"/>
    <x v="9"/>
    <x v="0"/>
    <x v="3"/>
    <s v="State-Owned Non-IMD MRSA West"/>
    <n v="4.6318075985596696E-3"/>
    <n v="1008870.92"/>
    <n v="438669.51"/>
  </r>
  <r>
    <s v="KJ"/>
    <s v="Superior Health Plan"/>
    <n v="86443754.783520013"/>
    <x v="3"/>
    <x v="9"/>
    <x v="1"/>
    <x v="3"/>
    <s v="State-Owned Non-IMD MRSA West"/>
    <n v="4.6318075985596696E-3"/>
    <n v="400390.84"/>
    <n v="174094.87"/>
  </r>
  <r>
    <s v="W3"/>
    <s v="Superior Health Plan"/>
    <n v="403602578.97025049"/>
    <x v="3"/>
    <x v="9"/>
    <x v="0"/>
    <x v="3"/>
    <s v="State-Owned Non-IMD MRSA West"/>
    <n v="4.6318075985596696E-3"/>
    <n v="1869409.49"/>
    <n v="812842.28"/>
  </r>
  <r>
    <s v="W6"/>
    <s v="Superior Health Plan"/>
    <n v="574216771.79002964"/>
    <x v="3"/>
    <x v="9"/>
    <x v="2"/>
    <x v="3"/>
    <s v="State-Owned Non-IMD MRSA West"/>
    <n v="4.6318075985596696E-3"/>
    <n v="2659661.61"/>
    <n v="1156453.6399999999"/>
  </r>
  <r>
    <s v="K6"/>
    <s v="Wellpoint"/>
    <n v="70482470.877821386"/>
    <x v="5"/>
    <x v="9"/>
    <x v="1"/>
    <x v="3"/>
    <s v="State-Owned Non-IMD MRSA West"/>
    <n v="4.6318075985596696E-3"/>
    <n v="326461.24"/>
    <n v="141949.37"/>
  </r>
  <r>
    <s v="W2"/>
    <s v="Wellpoint"/>
    <n v="130660311.7754423"/>
    <x v="5"/>
    <x v="9"/>
    <x v="0"/>
    <x v="3"/>
    <s v="State-Owned Non-IMD MRSA West"/>
    <n v="4.6318075985596696E-3"/>
    <n v="605193.42000000004"/>
    <n v="263145.55"/>
  </r>
  <r>
    <s v="W5"/>
    <s v="Wellpoint"/>
    <n v="423231829.45626831"/>
    <x v="5"/>
    <x v="9"/>
    <x v="2"/>
    <x v="3"/>
    <s v="State-Owned Non-IMD MRSA West"/>
    <n v="4.6318075985596696E-3"/>
    <n v="1960328.4"/>
    <n v="852374.94"/>
  </r>
  <r>
    <n v="82"/>
    <s v="Driscoll Children's Health Plan"/>
    <n v="460257840.24151409"/>
    <x v="10"/>
    <x v="10"/>
    <x v="0"/>
    <x v="3"/>
    <s v="State-Owned Non-IMD Nueces"/>
    <n v="4.6318075985596696E-3"/>
    <n v="2131825.7599999998"/>
    <n v="926944.1"/>
  </r>
  <r>
    <s v="KD"/>
    <s v="Driscoll Children's Health Plan"/>
    <n v="129737541.69400132"/>
    <x v="10"/>
    <x v="10"/>
    <x v="1"/>
    <x v="3"/>
    <s v="State-Owned Non-IMD Nueces"/>
    <n v="4.6318075985596696E-3"/>
    <n v="600919.32999999996"/>
    <n v="261287.13"/>
  </r>
  <r>
    <n v="83"/>
    <s v="Superior Health Plan"/>
    <n v="136258899.0923135"/>
    <x v="3"/>
    <x v="10"/>
    <x v="0"/>
    <x v="3"/>
    <s v="State-Owned Non-IMD Nueces"/>
    <n v="4.6318075985596696E-3"/>
    <n v="631125"/>
    <n v="274420.93"/>
  </r>
  <r>
    <n v="86"/>
    <s v="Superior Health Plan"/>
    <n v="439163158.88995242"/>
    <x v="3"/>
    <x v="10"/>
    <x v="2"/>
    <x v="3"/>
    <s v="State-Owned Non-IMD NUECES"/>
    <n v="4.6318075985596696E-3"/>
    <n v="2034119.26"/>
    <n v="884460.11"/>
  </r>
  <r>
    <s v="KV"/>
    <s v="Superior Health Plan"/>
    <n v="47838905.838169791"/>
    <x v="3"/>
    <x v="10"/>
    <x v="1"/>
    <x v="3"/>
    <s v="State-Owned Non-IMD Nueces"/>
    <n v="4.6318075985596696E-3"/>
    <n v="221580.61"/>
    <n v="96345.98"/>
  </r>
  <r>
    <n v="85"/>
    <s v="UnitedHealthCare Community Plan"/>
    <n v="0"/>
    <x v="4"/>
    <x v="10"/>
    <x v="2"/>
    <x v="3"/>
    <s v="State-Owned Non-IMD Nueces"/>
    <n v="4.6318075985596696E-3"/>
    <n v="0"/>
    <n v="0"/>
  </r>
  <r>
    <s v="2Q"/>
    <s v="UnitedHealthCare Community Plan"/>
    <n v="21059255.860897921"/>
    <x v="4"/>
    <x v="10"/>
    <x v="0"/>
    <x v="3"/>
    <s v="State-Owned Non-IMD Nueces"/>
    <n v="4.6318075985596696E-3"/>
    <n v="97542.42"/>
    <n v="42412.65"/>
  </r>
  <r>
    <s v="S9"/>
    <s v="Wellpoint"/>
    <n v="199809076.55483583"/>
    <x v="5"/>
    <x v="10"/>
    <x v="2"/>
    <x v="3"/>
    <s v="State-Owned Non-IMD Nueces"/>
    <n v="4.6318075985596696E-3"/>
    <n v="925477.2"/>
    <n v="402408.89"/>
  </r>
  <r>
    <n v="67"/>
    <s v="AETNA"/>
    <n v="656102949.78747523"/>
    <x v="0"/>
    <x v="11"/>
    <x v="0"/>
    <x v="3"/>
    <s v="State-Owned Non-IMD Tarrant"/>
    <n v="4.6318075985596696E-3"/>
    <n v="3038942.63"/>
    <n v="1321369.7"/>
  </r>
  <r>
    <s v="K1"/>
    <s v="AETNA"/>
    <n v="221596308.49267462"/>
    <x v="0"/>
    <x v="11"/>
    <x v="1"/>
    <x v="3"/>
    <s v="State-Owned Non-IMD Tarrant"/>
    <n v="4.6318075985596696E-3"/>
    <n v="1026391.47"/>
    <n v="446287.66"/>
  </r>
  <r>
    <n v="66"/>
    <s v="Cook Children's Health Plan"/>
    <n v="734313026.01562464"/>
    <x v="14"/>
    <x v="11"/>
    <x v="0"/>
    <x v="3"/>
    <s v="State-Owned Non-IMD Tarrant"/>
    <n v="4.6318075985596696E-3"/>
    <n v="3401196.65"/>
    <n v="1478882.21"/>
  </r>
  <r>
    <s v="KB"/>
    <s v="Cook Children's Health Plan"/>
    <n v="350252828.53236783"/>
    <x v="14"/>
    <x v="11"/>
    <x v="1"/>
    <x v="3"/>
    <s v="State-Owned Non-IMD Tarrant"/>
    <n v="4.6318075985596696E-3"/>
    <n v="1622303.71"/>
    <n v="705397.64"/>
  </r>
  <r>
    <s v="P1"/>
    <s v="Molina Healthcare of Texas"/>
    <n v="775262427.83743191"/>
    <x v="2"/>
    <x v="11"/>
    <x v="2"/>
    <x v="3"/>
    <s v="State-Owned Non-IMD Tarrant"/>
    <n v="4.6318075985596696E-3"/>
    <n v="3590866.4"/>
    <n v="1561352.95"/>
  </r>
  <r>
    <s v="S8"/>
    <s v="UnitedHealthCare Community Plan"/>
    <n v="663174985.68500662"/>
    <x v="4"/>
    <x v="11"/>
    <x v="2"/>
    <x v="3"/>
    <s v="State-Owned Non-IMD Tarrant"/>
    <n v="4.6318075985596696E-3"/>
    <n v="3071698.94"/>
    <n v="1335612.54"/>
  </r>
  <r>
    <n v="63"/>
    <s v="Wellpoint"/>
    <n v="594363260.30071115"/>
    <x v="5"/>
    <x v="11"/>
    <x v="0"/>
    <x v="3"/>
    <s v="State-Owned Non-IMD Tarrant"/>
    <n v="4.6318075985596696E-3"/>
    <n v="2752976.27"/>
    <n v="1197028"/>
  </r>
  <r>
    <n v="69"/>
    <s v="Wellpoint"/>
    <n v="0"/>
    <x v="5"/>
    <x v="11"/>
    <x v="2"/>
    <x v="3"/>
    <s v="State-Owned Non-IMD Tarrant"/>
    <n v="4.6318075985596696E-3"/>
    <n v="0"/>
    <n v="0"/>
  </r>
  <r>
    <s v="1P"/>
    <s v="BlueCross BlueShield"/>
    <n v="263960835.17433029"/>
    <x v="12"/>
    <x v="12"/>
    <x v="0"/>
    <x v="3"/>
    <s v="State-Owned Non-IMD Travis"/>
    <n v="4.6318075985596696E-3"/>
    <n v="1222615.8"/>
    <n v="531608.41"/>
  </r>
  <r>
    <s v="K8"/>
    <s v="BlueCross BlueShield"/>
    <n v="147217614.64689934"/>
    <x v="12"/>
    <x v="12"/>
    <x v="1"/>
    <x v="3"/>
    <s v="State-Owned Non-IMD Travis"/>
    <n v="4.6318075985596696E-3"/>
    <n v="681883.67"/>
    <n v="296491.42"/>
  </r>
  <r>
    <s v="1A"/>
    <s v="Dell Children's Health Plan"/>
    <n v="140895107.26023138"/>
    <x v="15"/>
    <x v="12"/>
    <x v="0"/>
    <x v="3"/>
    <s v="State-Owned Non-IMD Travis"/>
    <n v="4.6318075985596696E-3"/>
    <n v="652599.03"/>
    <n v="283758.09999999998"/>
  </r>
  <r>
    <n v="10"/>
    <s v="Superior Health Plan"/>
    <n v="505418101.84149033"/>
    <x v="3"/>
    <x v="12"/>
    <x v="0"/>
    <x v="3"/>
    <s v="State-Owned Non-IMD Travis"/>
    <n v="4.6318075985596696E-3"/>
    <n v="2340999.4"/>
    <n v="1017895.38"/>
  </r>
  <r>
    <s v="KL"/>
    <s v="Superior Health Plan"/>
    <n v="112355421.58203366"/>
    <x v="3"/>
    <x v="12"/>
    <x v="1"/>
    <x v="3"/>
    <s v="State-Owned Non-IMD Travis"/>
    <n v="4.6318075985596696E-3"/>
    <n v="520408.7"/>
    <n v="226280.11"/>
  </r>
  <r>
    <s v="S4"/>
    <s v="Superior Health Plan"/>
    <n v="251348932.38697645"/>
    <x v="3"/>
    <x v="12"/>
    <x v="2"/>
    <x v="3"/>
    <s v="State-Owned Non-IMD Travis"/>
    <n v="4.6318075985596696E-3"/>
    <n v="1164199.8899999999"/>
    <n v="506208.46"/>
  </r>
  <r>
    <n v="18"/>
    <s v="UnitedHealthCare Community Plan"/>
    <n v="576850274.30490446"/>
    <x v="4"/>
    <x v="12"/>
    <x v="2"/>
    <x v="3"/>
    <s v="State-Owned Non-IMD Travis"/>
    <n v="4.6318075985596696E-3"/>
    <n v="2671859.48"/>
    <n v="1161757.42"/>
  </r>
  <r>
    <n v="19"/>
    <s v="Wellpoint"/>
    <n v="0"/>
    <x v="5"/>
    <x v="12"/>
    <x v="2"/>
    <x v="3"/>
    <s v="State-Owned Non-IMD Travis"/>
    <n v="4.6318075985596696E-3"/>
    <n v="0"/>
    <n v="0"/>
  </r>
  <r>
    <n v="43"/>
    <s v="AETNA"/>
    <n v="155259495.83244705"/>
    <x v="0"/>
    <x v="0"/>
    <x v="0"/>
    <x v="4"/>
    <s v="Non-State-Owned IMD Bexar"/>
    <n v="4.6318075985596696E-3"/>
    <n v="719132.11"/>
    <n v="312687.5"/>
  </r>
  <r>
    <n v="42"/>
    <s v="Community First Health Plan"/>
    <n v="601638361.46918869"/>
    <x v="1"/>
    <x v="0"/>
    <x v="0"/>
    <x v="4"/>
    <s v="Non-State-Owned IMD Bexar"/>
    <n v="4.6318075985596696E-3"/>
    <n v="2786673.13"/>
    <n v="1211679.81"/>
  </r>
  <r>
    <s v="KA"/>
    <s v="Community First Health Plan"/>
    <n v="225677311.23410413"/>
    <x v="1"/>
    <x v="0"/>
    <x v="1"/>
    <x v="4"/>
    <s v="Non-State-Owned IMD Bexar"/>
    <n v="4.6318075985596696E-3"/>
    <n v="1045293.88"/>
    <n v="454506.66"/>
  </r>
  <r>
    <s v="S1"/>
    <s v="Community First Health Plan"/>
    <n v="464890966.66535312"/>
    <x v="1"/>
    <x v="0"/>
    <x v="2"/>
    <x v="4"/>
    <s v="Non-State-Owned IMD Bexar"/>
    <n v="4.6318075985596696E-3"/>
    <n v="2153285.5099999998"/>
    <n v="936275.07"/>
  </r>
  <r>
    <n v="46"/>
    <s v="Molina Healthcare of Texas"/>
    <n v="581322492.34764767"/>
    <x v="2"/>
    <x v="0"/>
    <x v="2"/>
    <x v="4"/>
    <s v="Non-State-Owned IMD Bexar"/>
    <n v="4.6318075985596696E-3"/>
    <n v="2692573.94"/>
    <n v="1170764.32"/>
  </r>
  <r>
    <n v="40"/>
    <s v="Superior Health Plan"/>
    <n v="635684527.3097707"/>
    <x v="3"/>
    <x v="0"/>
    <x v="0"/>
    <x v="4"/>
    <s v="Non-State-Owned IMD Bexar"/>
    <n v="4.6318075985596696E-3"/>
    <n v="2944368.42"/>
    <n v="1280247.6599999999"/>
  </r>
  <r>
    <n v="47"/>
    <s v="Superior Health Plan"/>
    <n v="0"/>
    <x v="3"/>
    <x v="0"/>
    <x v="2"/>
    <x v="4"/>
    <s v="Non-State-Owned IMD Bexar"/>
    <n v="4.6318075985596696E-3"/>
    <n v="0"/>
    <n v="0"/>
  </r>
  <r>
    <s v="KE"/>
    <s v="Superior Health Plan"/>
    <n v="218025905.18605232"/>
    <x v="3"/>
    <x v="0"/>
    <x v="1"/>
    <x v="4"/>
    <s v="Non-State-Owned IMD Bexar"/>
    <n v="4.6318075985596696E-3"/>
    <n v="1009854.04"/>
    <n v="439096.98"/>
  </r>
  <r>
    <s v="S5"/>
    <s v="UnitedHealthCare Community Plan"/>
    <n v="456875914.56512105"/>
    <x v="4"/>
    <x v="0"/>
    <x v="2"/>
    <x v="4"/>
    <s v="Non-State-Owned IMD Bexar"/>
    <n v="4.6318075985596696E-3"/>
    <n v="2116161.33"/>
    <n v="920133.02"/>
  </r>
  <r>
    <n v="44"/>
    <s v="Wellpoint"/>
    <n v="39641406.660217479"/>
    <x v="5"/>
    <x v="0"/>
    <x v="0"/>
    <x v="4"/>
    <s v="Non-State-Owned IMD Bexar"/>
    <n v="4.6318075985596696E-3"/>
    <n v="183611.37"/>
    <n v="79836.490000000005"/>
  </r>
  <r>
    <n v="45"/>
    <s v="Wellpoint"/>
    <n v="0"/>
    <x v="5"/>
    <x v="0"/>
    <x v="2"/>
    <x v="4"/>
    <s v="Non-State-Owned IMD Bexar"/>
    <n v="4.6318075985596696E-3"/>
    <n v="0"/>
    <n v="0"/>
  </r>
  <r>
    <s v="KW"/>
    <s v="AETNA"/>
    <n v="329320783.68659103"/>
    <x v="0"/>
    <x v="1"/>
    <x v="1"/>
    <x v="4"/>
    <s v="Non-State-Owned IMD Dallas"/>
    <n v="4.6318075985596696E-3"/>
    <n v="1525350.51"/>
    <n v="663241.18999999994"/>
  </r>
  <r>
    <n v="95"/>
    <s v="Molina Healthcare of Texas"/>
    <n v="336983986.14454383"/>
    <x v="2"/>
    <x v="1"/>
    <x v="0"/>
    <x v="4"/>
    <s v="Non-State-Owned IMD Dallas"/>
    <n v="4.6318075985596696E-3"/>
    <n v="1560844.99"/>
    <n v="678674.63"/>
  </r>
  <r>
    <s v="9F"/>
    <s v="Molina Healthcare of Texas"/>
    <n v="1122566875.0730939"/>
    <x v="2"/>
    <x v="1"/>
    <x v="2"/>
    <x v="4"/>
    <s v="Non-State-Owned IMD Dallas"/>
    <n v="4.6318075985596696E-3"/>
    <n v="5199513.78"/>
    <n v="2260812.65"/>
  </r>
  <r>
    <n v="93"/>
    <s v="Parkland Community Health Plan"/>
    <n v="981621809.65285397"/>
    <x v="6"/>
    <x v="1"/>
    <x v="0"/>
    <x v="4"/>
    <s v="Non-State-Owned IMD Dallas"/>
    <n v="4.6318075985596696E-3"/>
    <n v="4546683.3600000003"/>
    <n v="1976953.94"/>
  </r>
  <r>
    <s v="9H"/>
    <s v="Superior Health Plan"/>
    <n v="831429482.83371723"/>
    <x v="3"/>
    <x v="1"/>
    <x v="2"/>
    <x v="4"/>
    <s v="Non-State-Owned IMD Dallas"/>
    <n v="4.6318075985596696E-3"/>
    <n v="3851021.4"/>
    <n v="1674471.55"/>
  </r>
  <r>
    <s v="S6"/>
    <s v="UnitedHealthCare Community Plan"/>
    <n v="261743353.9720588"/>
    <x v="4"/>
    <x v="1"/>
    <x v="2"/>
    <x v="4"/>
    <s v="Non-State-Owned IMD Dallas"/>
    <n v="4.6318075985596696E-3"/>
    <n v="1212344.8600000001"/>
    <n v="527142.48"/>
  </r>
  <r>
    <n v="90"/>
    <s v="Wellpoint"/>
    <n v="1103683753.7331021"/>
    <x v="5"/>
    <x v="1"/>
    <x v="0"/>
    <x v="4"/>
    <s v="Non-State-Owned IMD Dallas"/>
    <n v="4.6318075985596696E-3"/>
    <n v="5112050.8"/>
    <n v="2222782.67"/>
  </r>
  <r>
    <s v="K2"/>
    <s v="Wellpoint"/>
    <n v="513055219.79605651"/>
    <x v="5"/>
    <x v="1"/>
    <x v="1"/>
    <x v="4"/>
    <s v="Non-State-Owned IMD Dallas"/>
    <n v="4.6318075985596696E-3"/>
    <n v="2376373.0699999998"/>
    <n v="1033276.29"/>
  </r>
  <r>
    <n v="37"/>
    <s v="El Paso First Health Plan"/>
    <n v="313590725.00089508"/>
    <x v="7"/>
    <x v="2"/>
    <x v="0"/>
    <x v="4"/>
    <s v="Non-State-Owned IMD El Paso"/>
    <n v="4.6318075985596696E-3"/>
    <n v="1452491.9"/>
    <n v="631561.37"/>
  </r>
  <r>
    <s v="S2"/>
    <s v="El Paso First Health Plan"/>
    <n v="255890257.90270892"/>
    <x v="7"/>
    <x v="2"/>
    <x v="2"/>
    <x v="4"/>
    <s v="Non-State-Owned IMD El Paso"/>
    <n v="4.6318075985596696E-3"/>
    <n v="1185234.44"/>
    <n v="515354.54"/>
  </r>
  <r>
    <n v="31"/>
    <s v="Molina Healthcare of Texas"/>
    <n v="29200090.873662084"/>
    <x v="2"/>
    <x v="2"/>
    <x v="0"/>
    <x v="4"/>
    <s v="Non-State-Owned IMD EL PASO"/>
    <n v="4.6318075985596696E-3"/>
    <n v="135249.20000000001"/>
    <n v="58808.02"/>
  </r>
  <r>
    <n v="33"/>
    <s v="Molina Healthcare of Texas"/>
    <n v="344207651.43076366"/>
    <x v="2"/>
    <x v="2"/>
    <x v="2"/>
    <x v="4"/>
    <s v="Non-State-Owned IMD EL PASO"/>
    <n v="4.6318075985596696E-3"/>
    <n v="1594303.62"/>
    <n v="693222.86"/>
  </r>
  <r>
    <n v="36"/>
    <s v="Superior Health Plan"/>
    <n v="220410824.89785376"/>
    <x v="3"/>
    <x v="2"/>
    <x v="0"/>
    <x v="4"/>
    <s v="Non-State-Owned IMD El Paso"/>
    <n v="4.6318075985596696E-3"/>
    <n v="1020900.53"/>
    <n v="443900.13"/>
  </r>
  <r>
    <s v="KF"/>
    <s v="Superior Health Plan"/>
    <n v="101183501.42635249"/>
    <x v="3"/>
    <x v="2"/>
    <x v="1"/>
    <x v="4"/>
    <s v="Non-State-Owned IMD El Paso"/>
    <n v="4.6318075985596696E-3"/>
    <n v="468662.51"/>
    <n v="203780.23"/>
  </r>
  <r>
    <n v="34"/>
    <s v="Wellpoint"/>
    <n v="0"/>
    <x v="5"/>
    <x v="2"/>
    <x v="2"/>
    <x v="4"/>
    <s v="Non-State-Owned IMD El Paso"/>
    <n v="4.6318075985596696E-3"/>
    <n v="0"/>
    <n v="0"/>
  </r>
  <r>
    <s v="K3"/>
    <s v="Wellpoint"/>
    <n v="46430703.686395735"/>
    <x v="5"/>
    <x v="2"/>
    <x v="1"/>
    <x v="4"/>
    <s v="Non-State-Owned IMD El Paso"/>
    <n v="4.6318075985596696E-3"/>
    <n v="215058.09"/>
    <n v="93509.91"/>
  </r>
  <r>
    <n v="79"/>
    <s v="Community Health Choice"/>
    <n v="1314393965.4659982"/>
    <x v="8"/>
    <x v="3"/>
    <x v="0"/>
    <x v="4"/>
    <s v="Non-State-Owned IMD Harris"/>
    <n v="4.6318075985596696E-3"/>
    <n v="6088019.96"/>
    <n v="2647146.08"/>
  </r>
  <r>
    <s v="S3"/>
    <s v="Community Health Choice"/>
    <n v="569177482.6367178"/>
    <x v="8"/>
    <x v="3"/>
    <x v="2"/>
    <x v="4"/>
    <s v="Non-State-Owned IMD Harris"/>
    <n v="4.6318075985596696E-3"/>
    <n v="2636320.59"/>
    <n v="1146304.67"/>
  </r>
  <r>
    <s v="7G"/>
    <s v="Molina Healthcare of Texas"/>
    <n v="126935629.9306595"/>
    <x v="2"/>
    <x v="3"/>
    <x v="0"/>
    <x v="4"/>
    <s v="Non-State-Owned IMD Harris"/>
    <n v="4.6318075985596696E-3"/>
    <n v="587941.42000000004"/>
    <n v="255644.17"/>
  </r>
  <r>
    <s v="7S"/>
    <s v="Molina Healthcare of Texas"/>
    <n v="781453317.88994896"/>
    <x v="2"/>
    <x v="3"/>
    <x v="2"/>
    <x v="4"/>
    <s v="Non-State-Owned IMD HARRIS"/>
    <n v="4.6318075985596696E-3"/>
    <n v="3619541.42"/>
    <n v="1573821.2"/>
  </r>
  <r>
    <n v="72"/>
    <s v="Texas Children's Health Plan"/>
    <n v="1826983899.2514296"/>
    <x v="9"/>
    <x v="3"/>
    <x v="0"/>
    <x v="4"/>
    <s v="Non-State-Owned IMD Harris"/>
    <n v="4.6318075985596696E-3"/>
    <n v="8462237.9100000001"/>
    <n v="3679485.3"/>
  </r>
  <r>
    <s v="KM"/>
    <s v="Texas Children's Health Plan"/>
    <n v="838777337.79274213"/>
    <x v="9"/>
    <x v="3"/>
    <x v="1"/>
    <x v="4"/>
    <s v="Non-State-Owned IMD Harris"/>
    <n v="4.6318075985596696E-3"/>
    <n v="3885055.25"/>
    <n v="1689269.89"/>
  </r>
  <r>
    <s v="7H"/>
    <s v="UnitedHealthCare Community Plan"/>
    <n v="749108010.82183659"/>
    <x v="4"/>
    <x v="3"/>
    <x v="0"/>
    <x v="4"/>
    <s v="Non-State-Owned IMD HARRIS"/>
    <n v="4.6318075985596696E-3"/>
    <n v="3469724.18"/>
    <n v="1508678.82"/>
  </r>
  <r>
    <s v="7R"/>
    <s v="UnitedHealthCare Community Plan"/>
    <n v="1993139407.5122719"/>
    <x v="4"/>
    <x v="3"/>
    <x v="2"/>
    <x v="4"/>
    <s v="Non-State-Owned IMD Harris"/>
    <n v="4.6318075985596696E-3"/>
    <n v="9231838.25"/>
    <n v="4014117.01"/>
  </r>
  <r>
    <s v="KQ"/>
    <s v="UnitedHealthCare Community Plan"/>
    <n v="311116790.0116058"/>
    <x v="4"/>
    <x v="3"/>
    <x v="1"/>
    <x v="4"/>
    <s v="Non-State-Owned IMD Harris"/>
    <n v="4.6318075985596696E-3"/>
    <n v="1441033.11"/>
    <n v="626578.94999999995"/>
  </r>
  <r>
    <n v="71"/>
    <s v="Wellpoint"/>
    <n v="276233782.7834993"/>
    <x v="5"/>
    <x v="3"/>
    <x v="0"/>
    <x v="4"/>
    <s v="Non-State-Owned IMD Harris"/>
    <n v="4.6318075985596696E-3"/>
    <n v="1279461.73"/>
    <n v="556325.72"/>
  </r>
  <r>
    <s v="7P"/>
    <s v="Wellpoint"/>
    <n v="0"/>
    <x v="5"/>
    <x v="3"/>
    <x v="2"/>
    <x v="4"/>
    <s v="Non-State-Owned IMD Harris"/>
    <n v="4.6318075985596696E-3"/>
    <n v="0"/>
    <n v="0"/>
  </r>
  <r>
    <s v="K4"/>
    <s v="Wellpoint"/>
    <n v="155619379.87791866"/>
    <x v="5"/>
    <x v="3"/>
    <x v="1"/>
    <x v="4"/>
    <s v="Non-State-Owned IMD Harris"/>
    <n v="4.6318075985596696E-3"/>
    <n v="720799.03"/>
    <n v="313412.3"/>
  </r>
  <r>
    <s v="H4"/>
    <s v="Driscoll Children's Health Plan"/>
    <n v="636737857.86387074"/>
    <x v="10"/>
    <x v="4"/>
    <x v="0"/>
    <x v="4"/>
    <s v="Non-State-Owned IMD Hidalgo"/>
    <n v="4.6318075985596696E-3"/>
    <n v="2949247.25"/>
    <n v="1282369.04"/>
  </r>
  <r>
    <s v="KC"/>
    <s v="Driscoll Children's Health Plan"/>
    <n v="195343866.35418642"/>
    <x v="10"/>
    <x v="4"/>
    <x v="1"/>
    <x v="4"/>
    <s v="Non-State-Owned IMD Hidalgo"/>
    <n v="4.6318075985596696E-3"/>
    <n v="904795.2"/>
    <n v="393416.1"/>
  </r>
  <r>
    <s v="H3"/>
    <s v="Molina Healthcare of Texas"/>
    <n v="175046428.12401849"/>
    <x v="2"/>
    <x v="4"/>
    <x v="0"/>
    <x v="4"/>
    <s v="Non-State-Owned IMD Hidalgo"/>
    <n v="4.6318075985596696E-3"/>
    <n v="810781.38"/>
    <n v="352537.73"/>
  </r>
  <r>
    <s v="H6"/>
    <s v="Molina Healthcare of Texas"/>
    <n v="904926707.58122969"/>
    <x v="2"/>
    <x v="4"/>
    <x v="2"/>
    <x v="4"/>
    <s v="Non-State-Owned IMD Hidalgo"/>
    <n v="4.6318075985596696E-3"/>
    <n v="4191446.4"/>
    <n v="1822492.53"/>
  </r>
  <r>
    <s v="H2"/>
    <s v="Superior Health Plan"/>
    <n v="806414899.19690549"/>
    <x v="3"/>
    <x v="4"/>
    <x v="0"/>
    <x v="4"/>
    <s v="Non-State-Owned IMD Hidalgo"/>
    <n v="4.6318075985596696E-3"/>
    <n v="3735158.66"/>
    <n v="1624093"/>
  </r>
  <r>
    <s v="H5"/>
    <s v="Superior Health Plan"/>
    <n v="1307727902.4263618"/>
    <x v="3"/>
    <x v="4"/>
    <x v="2"/>
    <x v="4"/>
    <s v="Non-State-Owned IMD Hidalgo"/>
    <n v="4.6318075985596696E-3"/>
    <n v="6057144.04"/>
    <n v="2633720.85"/>
  </r>
  <r>
    <s v="KG"/>
    <s v="Superior Health Plan"/>
    <n v="334174413.43295014"/>
    <x v="3"/>
    <x v="4"/>
    <x v="1"/>
    <x v="4"/>
    <s v="Non-State-Owned IMD Hidalgo"/>
    <n v="4.6318075985596696E-3"/>
    <n v="1547831.59"/>
    <n v="673016.24"/>
  </r>
  <r>
    <s v="H1"/>
    <s v="UnitedHealthCare Community Plan"/>
    <n v="191952788.27421191"/>
    <x v="4"/>
    <x v="4"/>
    <x v="0"/>
    <x v="4"/>
    <s v="Non-State-Owned IMD Hidalgo"/>
    <n v="4.6318075985596696E-3"/>
    <n v="889088.38"/>
    <n v="386586.58"/>
  </r>
  <r>
    <s v="KR"/>
    <s v="UnitedHealthCare Community Plan"/>
    <n v="120019131.29323947"/>
    <x v="4"/>
    <x v="4"/>
    <x v="1"/>
    <x v="4"/>
    <s v="Non-State-Owned IMD Hidalgo"/>
    <n v="4.6318075985596696E-3"/>
    <n v="555905.52"/>
    <n v="241714.57"/>
  </r>
  <r>
    <s v="S7"/>
    <s v="UnitedHealthCare Community Plan"/>
    <n v="113410011.06518246"/>
    <x v="4"/>
    <x v="4"/>
    <x v="2"/>
    <x v="4"/>
    <s v="Non-State-Owned IMD Hidalgo"/>
    <n v="4.6318075985596696E-3"/>
    <n v="525293.35"/>
    <n v="228404.02"/>
  </r>
  <r>
    <s v="KN"/>
    <s v="Texas Children's Health Plan"/>
    <n v="91335411.17099914"/>
    <x v="9"/>
    <x v="5"/>
    <x v="1"/>
    <x v="4"/>
    <s v="Non-State-Owned IMD Jefferson"/>
    <n v="4.6318075985596696E-3"/>
    <n v="423048.05"/>
    <n v="183946.5"/>
  </r>
  <r>
    <s v="8S"/>
    <s v="UnitedHealthCare Community Plan"/>
    <n v="0"/>
    <x v="4"/>
    <x v="5"/>
    <x v="2"/>
    <x v="4"/>
    <s v="Non-State-Owned IMD Jefferson"/>
    <n v="4.6318075985596696E-3"/>
    <n v="0"/>
    <n v="0"/>
  </r>
  <r>
    <s v="KS"/>
    <s v="UnitedHealthCare Community Plan"/>
    <n v="54153090.86337097"/>
    <x v="4"/>
    <x v="5"/>
    <x v="1"/>
    <x v="4"/>
    <s v="Non-State-Owned IMD Jefferson"/>
    <n v="4.6318075985596696E-3"/>
    <n v="250826.7"/>
    <n v="109062.54"/>
  </r>
  <r>
    <s v="8H"/>
    <s v="Community Health Choice"/>
    <n v="103668013.63598494"/>
    <x v="8"/>
    <x v="5"/>
    <x v="0"/>
    <x v="4"/>
    <s v="Non-State-Owned IMD Jefferson"/>
    <n v="4.6318075985596696E-3"/>
    <n v="480170.29"/>
    <n v="208783.96"/>
  </r>
  <r>
    <s v="8J"/>
    <s v="Molina Healthcare of Texas"/>
    <n v="25201253.730986837"/>
    <x v="2"/>
    <x v="5"/>
    <x v="0"/>
    <x v="4"/>
    <s v="Non-State-Owned IMD Jefferson"/>
    <n v="4.6318075985596696E-3"/>
    <n v="116727.36"/>
    <n v="50754.49"/>
  </r>
  <r>
    <s v="8T"/>
    <s v="Molina Healthcare of Texas"/>
    <n v="259747207.60832331"/>
    <x v="2"/>
    <x v="5"/>
    <x v="2"/>
    <x v="4"/>
    <s v="Non-State-Owned IMD Jefferson"/>
    <n v="4.6318075985596696E-3"/>
    <n v="1203099.0900000001"/>
    <n v="523122.31"/>
  </r>
  <r>
    <s v="8K"/>
    <s v="Texas Children's Health Plan"/>
    <n v="214044447.63375688"/>
    <x v="9"/>
    <x v="5"/>
    <x v="0"/>
    <x v="4"/>
    <s v="Non-State-Owned IMD Jefferson"/>
    <n v="4.6318075985596696E-3"/>
    <n v="991412.7"/>
    <n v="431078.46"/>
  </r>
  <r>
    <s v="8L"/>
    <s v="UnitedHealthCare Community Plan"/>
    <n v="143464373.08445618"/>
    <x v="4"/>
    <x v="5"/>
    <x v="0"/>
    <x v="4"/>
    <s v="Non-State-Owned IMD Jefferson"/>
    <n v="4.6318075985596696E-3"/>
    <n v="664499.37"/>
    <n v="288932.51"/>
  </r>
  <r>
    <s v="8G"/>
    <s v="Wellpoint"/>
    <n v="30885838.007019993"/>
    <x v="5"/>
    <x v="5"/>
    <x v="0"/>
    <x v="4"/>
    <s v="Non-State-Owned IMD Jefferson"/>
    <n v="4.6318075985596696E-3"/>
    <n v="143057.26"/>
    <n v="62203.06"/>
  </r>
  <r>
    <s v="8R"/>
    <s v="Wellpoint"/>
    <n v="254529368.63941982"/>
    <x v="5"/>
    <x v="5"/>
    <x v="2"/>
    <x v="4"/>
    <s v="Non-State-Owned IMD Jefferson"/>
    <n v="4.6318075985596696E-3"/>
    <n v="1178931.06"/>
    <n v="512613.75"/>
  </r>
  <r>
    <n v="50"/>
    <s v="FIRSTCARE"/>
    <n v="189336696.65005308"/>
    <x v="11"/>
    <x v="6"/>
    <x v="0"/>
    <x v="4"/>
    <s v="Non-State-Owned IMD Lubbock"/>
    <n v="4.6318075985596696E-3"/>
    <n v="876971.15"/>
    <n v="381317.86"/>
  </r>
  <r>
    <n v="52"/>
    <s v="Superior Health Plan"/>
    <n v="164460397.67911497"/>
    <x v="3"/>
    <x v="6"/>
    <x v="0"/>
    <x v="4"/>
    <s v="Non-State-Owned IMD Lubbock"/>
    <n v="4.6318075985596696E-3"/>
    <n v="761748.92"/>
    <n v="331217.82"/>
  </r>
  <r>
    <s v="5B"/>
    <s v="Superior Health Plan"/>
    <n v="197110524.80016115"/>
    <x v="3"/>
    <x v="6"/>
    <x v="2"/>
    <x v="4"/>
    <s v="Non-State-Owned IMD LUBBOCK"/>
    <n v="4.6318075985596696E-3"/>
    <n v="912978.03"/>
    <n v="396974.1"/>
  </r>
  <r>
    <s v="KH"/>
    <s v="Superior Health Plan"/>
    <n v="53913247.723729908"/>
    <x v="3"/>
    <x v="6"/>
    <x v="1"/>
    <x v="4"/>
    <s v="Non-State-Owned IMD Lubbock"/>
    <n v="4.6318075985596696E-3"/>
    <n v="249715.79"/>
    <n v="108579.5"/>
  </r>
  <r>
    <n v="53"/>
    <s v="Wellpoint"/>
    <n v="44858203.203830272"/>
    <x v="5"/>
    <x v="6"/>
    <x v="0"/>
    <x v="4"/>
    <s v="Non-State-Owned IMD LUBBOCK"/>
    <n v="4.6318075985596696E-3"/>
    <n v="207774.57"/>
    <n v="90342.94"/>
  </r>
  <r>
    <s v="5A"/>
    <s v="Wellpoint"/>
    <n v="169797959.20667991"/>
    <x v="5"/>
    <x v="6"/>
    <x v="2"/>
    <x v="4"/>
    <s v="Non-State-Owned IMD LUBBOCK"/>
    <n v="4.6318075985596696E-3"/>
    <n v="786471.48"/>
    <n v="341967.49"/>
  </r>
  <r>
    <s v="K5"/>
    <s v="Wellpoint"/>
    <n v="49880177.070171632"/>
    <x v="5"/>
    <x v="6"/>
    <x v="1"/>
    <x v="4"/>
    <s v="Non-State-Owned IMD Lubbock"/>
    <n v="4.6318075985596696E-3"/>
    <n v="231035.38"/>
    <n v="100457.03"/>
  </r>
  <r>
    <s v="K7"/>
    <s v="BlueCross BlueShield"/>
    <n v="120031141.84911871"/>
    <x v="12"/>
    <x v="7"/>
    <x v="1"/>
    <x v="4"/>
    <s v="Non-State-Owned IMD MRSA Central"/>
    <n v="4.6318075985596696E-3"/>
    <n v="555961.15"/>
    <n v="241738.76"/>
  </r>
  <r>
    <s v="C3"/>
    <s v="RightCare from Scott and White Health Plan"/>
    <n v="223784600.03585559"/>
    <x v="13"/>
    <x v="7"/>
    <x v="0"/>
    <x v="4"/>
    <s v="Non-State-Owned IMD MRSA Central"/>
    <n v="4.6318075985596696E-3"/>
    <n v="1036527.21"/>
    <n v="450694.8"/>
  </r>
  <r>
    <s v="C2"/>
    <s v="Superior Health Plan"/>
    <n v="361657022.37045479"/>
    <x v="3"/>
    <x v="7"/>
    <x v="0"/>
    <x v="4"/>
    <s v="Non-State-Owned IMD MRSA Central"/>
    <n v="4.6318075985596696E-3"/>
    <n v="1675125.74"/>
    <n v="728365.31"/>
  </r>
  <r>
    <s v="C4"/>
    <s v="Superior Health Plan"/>
    <n v="403696474.79364365"/>
    <x v="3"/>
    <x v="7"/>
    <x v="2"/>
    <x v="4"/>
    <s v="Non-State-Owned IMD MRSA Central"/>
    <n v="4.6318075985596696E-3"/>
    <n v="1869844.4"/>
    <n v="813031.38"/>
  </r>
  <r>
    <s v="C5"/>
    <s v="UnitedHealthCare Community Plan"/>
    <n v="485909274.79887098"/>
    <x v="4"/>
    <x v="7"/>
    <x v="2"/>
    <x v="4"/>
    <s v="Non-State-Owned IMD MRSA Central"/>
    <n v="4.6318075985596696E-3"/>
    <n v="2250638.27"/>
    <n v="978605.25"/>
  </r>
  <r>
    <s v="KT"/>
    <s v="UnitedHealthCare Community Plan"/>
    <n v="77875515.893517509"/>
    <x v="4"/>
    <x v="7"/>
    <x v="1"/>
    <x v="4"/>
    <s v="Non-State-Owned IMD MRSA Central"/>
    <n v="4.6318075985596696E-3"/>
    <n v="360704.41"/>
    <n v="156838.72"/>
  </r>
  <r>
    <s v="C1"/>
    <s v="Wellpoint"/>
    <n v="50285242.94520475"/>
    <x v="5"/>
    <x v="7"/>
    <x v="0"/>
    <x v="4"/>
    <s v="Non-State-Owned IMD MRSA Central"/>
    <n v="4.6318075985596696E-3"/>
    <n v="232911.57"/>
    <n v="101272.82"/>
  </r>
  <r>
    <s v="P2"/>
    <s v="Molina Healthcare of Texas"/>
    <n v="391967589.94771367"/>
    <x v="2"/>
    <x v="8"/>
    <x v="2"/>
    <x v="4"/>
    <s v="Non-State-Owned IMD MRSA Northeast"/>
    <n v="4.6318075985596696E-3"/>
    <n v="1815518.46"/>
    <n v="789409.79"/>
  </r>
  <r>
    <s v="N2"/>
    <s v="Superior Health Plan"/>
    <n v="507110002.66446191"/>
    <x v="3"/>
    <x v="8"/>
    <x v="0"/>
    <x v="4"/>
    <s v="Non-State-Owned IMD MRSA Northeast"/>
    <n v="4.6318075985596696E-3"/>
    <n v="2348835.96"/>
    <n v="1021302.81"/>
  </r>
  <r>
    <s v="KP"/>
    <s v="Texas Children's Health Plan"/>
    <n v="203009918.04475665"/>
    <x v="9"/>
    <x v="8"/>
    <x v="1"/>
    <x v="4"/>
    <s v="Non-State-Owned IMD MRSA Northeast"/>
    <n v="4.6318075985596696E-3"/>
    <n v="940302.88"/>
    <n v="408855.28"/>
  </r>
  <r>
    <s v="KU"/>
    <s v="UnitedHealthCare Community Plan"/>
    <n v="90134008.953622937"/>
    <x v="4"/>
    <x v="8"/>
    <x v="1"/>
    <x v="4"/>
    <s v="Non-State-Owned IMD MRSA Northeast"/>
    <n v="4.6318075985596696E-3"/>
    <n v="417483.39"/>
    <n v="181526.92"/>
  </r>
  <r>
    <s v="N4"/>
    <s v="UnitedHealthCare Community Plan"/>
    <n v="864933487.01365638"/>
    <x v="4"/>
    <x v="8"/>
    <x v="2"/>
    <x v="4"/>
    <s v="Non-State-Owned IMD MRSA Northeast"/>
    <n v="4.6318075985596696E-3"/>
    <n v="4006205.5"/>
    <n v="1741947.51"/>
  </r>
  <r>
    <s v="N1"/>
    <s v="Wellpoint"/>
    <n v="355804682.44349629"/>
    <x v="5"/>
    <x v="8"/>
    <x v="0"/>
    <x v="4"/>
    <s v="Non-State-Owned IMD MRSA Northeast"/>
    <n v="4.6318075985596696E-3"/>
    <n v="1648018.83"/>
    <n v="716578.89"/>
  </r>
  <r>
    <s v="W4"/>
    <s v="FIRSTCARE"/>
    <n v="217813649.58723801"/>
    <x v="11"/>
    <x v="9"/>
    <x v="0"/>
    <x v="4"/>
    <s v="Non-State-Owned IMD MRSA West"/>
    <n v="4.6318075985596696E-3"/>
    <n v="1008870.92"/>
    <n v="438669.51"/>
  </r>
  <r>
    <s v="KJ"/>
    <s v="Superior Health Plan"/>
    <n v="86443754.783520013"/>
    <x v="3"/>
    <x v="9"/>
    <x v="1"/>
    <x v="4"/>
    <s v="Non-State-Owned IMD MRSA West"/>
    <n v="4.6318075985596696E-3"/>
    <n v="400390.84"/>
    <n v="174094.87"/>
  </r>
  <r>
    <s v="W3"/>
    <s v="Superior Health Plan"/>
    <n v="403602578.97025049"/>
    <x v="3"/>
    <x v="9"/>
    <x v="0"/>
    <x v="4"/>
    <s v="Non-State-Owned IMD MRSA West"/>
    <n v="4.6318075985596696E-3"/>
    <n v="1869409.49"/>
    <n v="812842.28"/>
  </r>
  <r>
    <s v="W6"/>
    <s v="Superior Health Plan"/>
    <n v="574216771.79002964"/>
    <x v="3"/>
    <x v="9"/>
    <x v="2"/>
    <x v="4"/>
    <s v="Non-State-Owned IMD MRSA West"/>
    <n v="4.6318075985596696E-3"/>
    <n v="2659661.61"/>
    <n v="1156453.6399999999"/>
  </r>
  <r>
    <s v="K6"/>
    <s v="Wellpoint"/>
    <n v="70482470.877821386"/>
    <x v="5"/>
    <x v="9"/>
    <x v="1"/>
    <x v="4"/>
    <s v="Non-State-Owned IMD MRSA West"/>
    <n v="4.6318075985596696E-3"/>
    <n v="326461.24"/>
    <n v="141949.37"/>
  </r>
  <r>
    <s v="W2"/>
    <s v="Wellpoint"/>
    <n v="130660311.7754423"/>
    <x v="5"/>
    <x v="9"/>
    <x v="0"/>
    <x v="4"/>
    <s v="Non-State-Owned IMD MRSA West"/>
    <n v="4.6318075985596696E-3"/>
    <n v="605193.42000000004"/>
    <n v="263145.55"/>
  </r>
  <r>
    <s v="W5"/>
    <s v="Wellpoint"/>
    <n v="423231829.45626831"/>
    <x v="5"/>
    <x v="9"/>
    <x v="2"/>
    <x v="4"/>
    <s v="Non-State-Owned IMD MRSA West"/>
    <n v="4.6318075985596696E-3"/>
    <n v="1960328.4"/>
    <n v="852374.94"/>
  </r>
  <r>
    <n v="82"/>
    <s v="Driscoll Children's Health Plan"/>
    <n v="460257840.24151409"/>
    <x v="10"/>
    <x v="10"/>
    <x v="0"/>
    <x v="4"/>
    <s v="Non-State-Owned IMD Nueces"/>
    <n v="4.6318075985596696E-3"/>
    <n v="2131825.7599999998"/>
    <n v="926944.1"/>
  </r>
  <r>
    <s v="KD"/>
    <s v="Driscoll Children's Health Plan"/>
    <n v="129737541.69400132"/>
    <x v="10"/>
    <x v="10"/>
    <x v="1"/>
    <x v="4"/>
    <s v="Non-State-Owned IMD Nueces"/>
    <n v="4.6318075985596696E-3"/>
    <n v="600919.32999999996"/>
    <n v="261287.13"/>
  </r>
  <r>
    <n v="83"/>
    <s v="Superior Health Plan"/>
    <n v="136258899.0923135"/>
    <x v="3"/>
    <x v="10"/>
    <x v="0"/>
    <x v="4"/>
    <s v="Non-State-Owned IMD Nueces"/>
    <n v="4.6318075985596696E-3"/>
    <n v="631125"/>
    <n v="274420.93"/>
  </r>
  <r>
    <n v="86"/>
    <s v="Superior Health Plan"/>
    <n v="439163158.88995242"/>
    <x v="3"/>
    <x v="10"/>
    <x v="2"/>
    <x v="4"/>
    <s v="Non-State-Owned IMD NUECES"/>
    <n v="4.6318075985596696E-3"/>
    <n v="2034119.26"/>
    <n v="884460.11"/>
  </r>
  <r>
    <s v="KV"/>
    <s v="Superior Health Plan"/>
    <n v="47838905.838169791"/>
    <x v="3"/>
    <x v="10"/>
    <x v="1"/>
    <x v="4"/>
    <s v="Non-State-Owned IMD Nueces"/>
    <n v="4.6318075985596696E-3"/>
    <n v="221580.61"/>
    <n v="96345.98"/>
  </r>
  <r>
    <n v="85"/>
    <s v="UnitedHealthCare Community Plan"/>
    <n v="0"/>
    <x v="4"/>
    <x v="10"/>
    <x v="2"/>
    <x v="4"/>
    <s v="Non-State-Owned IMD Nueces"/>
    <n v="4.6318075985596696E-3"/>
    <n v="0"/>
    <n v="0"/>
  </r>
  <r>
    <s v="2Q"/>
    <s v="UnitedHealthCare Community Plan"/>
    <n v="21059255.860897921"/>
    <x v="4"/>
    <x v="10"/>
    <x v="0"/>
    <x v="4"/>
    <s v="Non-State-Owned IMD Nueces"/>
    <n v="4.6318075985596696E-3"/>
    <n v="97542.42"/>
    <n v="42412.65"/>
  </r>
  <r>
    <s v="S9"/>
    <s v="Wellpoint"/>
    <n v="199809076.55483583"/>
    <x v="5"/>
    <x v="10"/>
    <x v="2"/>
    <x v="4"/>
    <s v="Non-State-Owned IMD Nueces"/>
    <n v="4.6318075985596696E-3"/>
    <n v="925477.2"/>
    <n v="402408.89"/>
  </r>
  <r>
    <n v="67"/>
    <s v="AETNA"/>
    <n v="656102949.78747523"/>
    <x v="0"/>
    <x v="11"/>
    <x v="0"/>
    <x v="4"/>
    <s v="Non-State-Owned IMD Tarrant"/>
    <n v="4.6318075985596696E-3"/>
    <n v="3038942.63"/>
    <n v="1321369.7"/>
  </r>
  <r>
    <s v="K1"/>
    <s v="AETNA"/>
    <n v="221596308.49267462"/>
    <x v="0"/>
    <x v="11"/>
    <x v="1"/>
    <x v="4"/>
    <s v="Non-State-Owned IMD Tarrant"/>
    <n v="4.6318075985596696E-3"/>
    <n v="1026391.47"/>
    <n v="446287.66"/>
  </r>
  <r>
    <n v="66"/>
    <s v="Cook Children's Health Plan"/>
    <n v="734313026.01562464"/>
    <x v="14"/>
    <x v="11"/>
    <x v="0"/>
    <x v="4"/>
    <s v="Non-State-Owned IMD Tarrant"/>
    <n v="4.6318075985596696E-3"/>
    <n v="3401196.65"/>
    <n v="1478882.21"/>
  </r>
  <r>
    <s v="KB"/>
    <s v="Cook Children's Health Plan"/>
    <n v="350252828.53236783"/>
    <x v="14"/>
    <x v="11"/>
    <x v="1"/>
    <x v="4"/>
    <s v="Non-State-Owned IMD Tarrant"/>
    <n v="4.6318075985596696E-3"/>
    <n v="1622303.71"/>
    <n v="705397.64"/>
  </r>
  <r>
    <s v="P1"/>
    <s v="Molina Healthcare of Texas"/>
    <n v="775262427.83743191"/>
    <x v="2"/>
    <x v="11"/>
    <x v="2"/>
    <x v="4"/>
    <s v="Non-State-Owned IMD Tarrant"/>
    <n v="4.6318075985596696E-3"/>
    <n v="3590866.4"/>
    <n v="1561352.95"/>
  </r>
  <r>
    <s v="S8"/>
    <s v="UnitedHealthCare Community Plan"/>
    <n v="663174985.68500662"/>
    <x v="4"/>
    <x v="11"/>
    <x v="2"/>
    <x v="4"/>
    <s v="Non-State-Owned IMD Tarrant"/>
    <n v="4.6318075985596696E-3"/>
    <n v="3071698.94"/>
    <n v="1335612.54"/>
  </r>
  <r>
    <n v="63"/>
    <s v="Wellpoint"/>
    <n v="594363260.30071115"/>
    <x v="5"/>
    <x v="11"/>
    <x v="0"/>
    <x v="4"/>
    <s v="Non-State-Owned IMD Tarrant"/>
    <n v="4.6318075985596696E-3"/>
    <n v="2752976.27"/>
    <n v="1197028"/>
  </r>
  <r>
    <n v="69"/>
    <s v="Wellpoint"/>
    <n v="0"/>
    <x v="5"/>
    <x v="11"/>
    <x v="2"/>
    <x v="4"/>
    <s v="Non-State-Owned IMD Tarrant"/>
    <n v="4.6318075985596696E-3"/>
    <n v="0"/>
    <n v="0"/>
  </r>
  <r>
    <s v="1P"/>
    <s v="BlueCross BlueShield"/>
    <n v="263960835.17433029"/>
    <x v="12"/>
    <x v="12"/>
    <x v="0"/>
    <x v="4"/>
    <s v="Non-State-Owned IMD Travis"/>
    <n v="4.6318075985596696E-3"/>
    <n v="1222615.8"/>
    <n v="531608.41"/>
  </r>
  <r>
    <s v="K8"/>
    <s v="BlueCross BlueShield"/>
    <n v="147217614.64689934"/>
    <x v="12"/>
    <x v="12"/>
    <x v="1"/>
    <x v="4"/>
    <s v="Non-State-Owned IMD Travis"/>
    <n v="4.6318075985596696E-3"/>
    <n v="681883.67"/>
    <n v="296491.42"/>
  </r>
  <r>
    <s v="1A"/>
    <s v="Dell Children's Health Plan"/>
    <n v="140895107.26023138"/>
    <x v="15"/>
    <x v="12"/>
    <x v="0"/>
    <x v="4"/>
    <s v="Non-State-Owned IMD Travis"/>
    <n v="4.6318075985596696E-3"/>
    <n v="652599.03"/>
    <n v="283758.09999999998"/>
  </r>
  <r>
    <n v="10"/>
    <s v="Superior Health Plan"/>
    <n v="505418101.84149033"/>
    <x v="3"/>
    <x v="12"/>
    <x v="0"/>
    <x v="4"/>
    <s v="Non-State-Owned IMD Travis"/>
    <n v="4.6318075985596696E-3"/>
    <n v="2340999.4"/>
    <n v="1017895.38"/>
  </r>
  <r>
    <s v="KL"/>
    <s v="Superior Health Plan"/>
    <n v="112355421.58203366"/>
    <x v="3"/>
    <x v="12"/>
    <x v="1"/>
    <x v="4"/>
    <s v="Non-State-Owned IMD Travis"/>
    <n v="4.6318075985596696E-3"/>
    <n v="520408.7"/>
    <n v="226280.11"/>
  </r>
  <r>
    <s v="S4"/>
    <s v="Superior Health Plan"/>
    <n v="251348932.38697645"/>
    <x v="3"/>
    <x v="12"/>
    <x v="2"/>
    <x v="4"/>
    <s v="Non-State-Owned IMD Travis"/>
    <n v="4.6318075985596696E-3"/>
    <n v="1164199.8899999999"/>
    <n v="506208.46"/>
  </r>
  <r>
    <n v="18"/>
    <s v="UnitedHealthCare Community Plan"/>
    <n v="576850274.30490446"/>
    <x v="4"/>
    <x v="12"/>
    <x v="2"/>
    <x v="4"/>
    <s v="Non-State-Owned IMD Travis"/>
    <n v="4.6318075985596696E-3"/>
    <n v="2671859.48"/>
    <n v="1161757.42"/>
  </r>
  <r>
    <n v="19"/>
    <s v="Wellpoint"/>
    <n v="0"/>
    <x v="5"/>
    <x v="12"/>
    <x v="2"/>
    <x v="4"/>
    <s v="Non-State-Owned IMD Travis"/>
    <n v="4.6318075985596696E-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CA0F60-ECA8-4ADF-9EF7-E695282AC5C9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G19" firstHeaderRow="1" firstDataRow="2" firstDataCol="1" rowPageCount="2" colPageCount="1"/>
  <pivotFields count="11">
    <pivotField showAll="0"/>
    <pivotField showAll="0"/>
    <pivotField numFmtId="6" showAll="0"/>
    <pivotField axis="axisPage" showAll="0">
      <items count="17">
        <item x="0"/>
        <item x="12"/>
        <item x="1"/>
        <item x="8"/>
        <item x="14"/>
        <item x="15"/>
        <item x="10"/>
        <item x="7"/>
        <item x="11"/>
        <item x="2"/>
        <item x="6"/>
        <item x="13"/>
        <item x="3"/>
        <item x="9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Col" showAll="0">
      <items count="6">
        <item x="1"/>
        <item x="2"/>
        <item x="3"/>
        <item x="0"/>
        <item x="4"/>
        <item t="default"/>
      </items>
    </pivotField>
    <pivotField showAll="0"/>
    <pivotField numFmtId="10" showAll="0"/>
    <pivotField numFmtId="8" showAll="0"/>
    <pivotField dataField="1" numFmtId="8" showAll="0"/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3" hier="-1"/>
    <pageField fld="5" hier="-1"/>
  </pageFields>
  <dataFields count="1">
    <dataField name="Sum of IGT Required with 8% Buffer and .25% Admin Fee" fld="10" baseField="0" baseItem="0" numFmtId="8"/>
  </dataFields>
  <formats count="3">
    <format dxfId="3">
      <pivotArea field="4" grandCol="1" collapsedLevelsAreSubtotals="1" axis="axisRow" fieldPosition="0">
        <references count="1">
          <reference field="4" count="1">
            <x v="0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6" count="0"/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D4968-0A11-4E93-BDA9-925C7FFA1D85}">
  <sheetPr codeName="Sheet2"/>
  <dimension ref="A1:I661"/>
  <sheetViews>
    <sheetView workbookViewId="0">
      <selection activeCell="H4" sqref="H4"/>
    </sheetView>
  </sheetViews>
  <sheetFormatPr defaultRowHeight="15" x14ac:dyDescent="0.25"/>
  <cols>
    <col min="1" max="1" width="13.5703125" customWidth="1"/>
    <col min="3" max="3" width="44.28515625" customWidth="1"/>
    <col min="4" max="4" width="10.7109375" customWidth="1"/>
    <col min="5" max="5" width="12.42578125" customWidth="1"/>
    <col min="6" max="6" width="27.5703125" customWidth="1"/>
    <col min="8" max="8" width="14.28515625" customWidth="1"/>
    <col min="9" max="9" width="13.28515625" customWidth="1"/>
  </cols>
  <sheetData>
    <row r="1" spans="1:9" ht="30" x14ac:dyDescent="0.25">
      <c r="A1" s="3" t="s">
        <v>139</v>
      </c>
      <c r="B1" s="3" t="s">
        <v>134</v>
      </c>
      <c r="C1" s="1" t="s">
        <v>135</v>
      </c>
      <c r="D1" s="3" t="s">
        <v>114</v>
      </c>
      <c r="E1" s="3" t="s">
        <v>133</v>
      </c>
      <c r="F1" s="1" t="s">
        <v>130</v>
      </c>
      <c r="G1" s="1" t="s">
        <v>131</v>
      </c>
      <c r="H1" s="3" t="s">
        <v>132</v>
      </c>
      <c r="I1" s="3" t="s">
        <v>140</v>
      </c>
    </row>
    <row r="2" spans="1:9" x14ac:dyDescent="0.25">
      <c r="A2">
        <v>202512</v>
      </c>
      <c r="B2" s="17">
        <v>43</v>
      </c>
      <c r="C2" t="s">
        <v>20</v>
      </c>
      <c r="D2" s="18"/>
      <c r="E2" s="19"/>
      <c r="F2" t="s">
        <v>20</v>
      </c>
      <c r="G2" t="s">
        <v>19</v>
      </c>
      <c r="H2" t="s">
        <v>7</v>
      </c>
      <c r="I2" s="20">
        <f t="shared" ref="I2:I65" si="0">D2*E2</f>
        <v>0</v>
      </c>
    </row>
    <row r="3" spans="1:9" x14ac:dyDescent="0.25">
      <c r="A3">
        <v>202512</v>
      </c>
      <c r="B3" s="17">
        <v>42</v>
      </c>
      <c r="C3" t="s">
        <v>61</v>
      </c>
      <c r="D3" s="18"/>
      <c r="E3" s="19"/>
      <c r="F3" t="s">
        <v>61</v>
      </c>
      <c r="G3" t="s">
        <v>19</v>
      </c>
      <c r="H3" t="s">
        <v>7</v>
      </c>
      <c r="I3" s="20">
        <f t="shared" si="0"/>
        <v>0</v>
      </c>
    </row>
    <row r="4" spans="1:9" x14ac:dyDescent="0.25">
      <c r="A4">
        <v>202512</v>
      </c>
      <c r="B4" s="17" t="s">
        <v>110</v>
      </c>
      <c r="C4" t="s">
        <v>61</v>
      </c>
      <c r="D4" s="18"/>
      <c r="E4" s="19"/>
      <c r="F4" t="s">
        <v>61</v>
      </c>
      <c r="G4" t="s">
        <v>19</v>
      </c>
      <c r="H4" t="s">
        <v>3</v>
      </c>
      <c r="I4" s="20">
        <f t="shared" si="0"/>
        <v>0</v>
      </c>
    </row>
    <row r="5" spans="1:9" x14ac:dyDescent="0.25">
      <c r="A5">
        <v>202512</v>
      </c>
      <c r="B5" s="17" t="s">
        <v>71</v>
      </c>
      <c r="C5" t="s">
        <v>61</v>
      </c>
      <c r="D5" s="18"/>
      <c r="E5" s="19"/>
      <c r="F5" t="s">
        <v>61</v>
      </c>
      <c r="G5" t="s">
        <v>19</v>
      </c>
      <c r="H5" t="s">
        <v>11</v>
      </c>
      <c r="I5" s="20">
        <f t="shared" si="0"/>
        <v>0</v>
      </c>
    </row>
    <row r="6" spans="1:9" x14ac:dyDescent="0.25">
      <c r="A6">
        <v>202512</v>
      </c>
      <c r="B6" s="17">
        <v>46</v>
      </c>
      <c r="C6" t="s">
        <v>25</v>
      </c>
      <c r="D6" s="18"/>
      <c r="E6" s="19"/>
      <c r="F6" t="s">
        <v>25</v>
      </c>
      <c r="G6" t="s">
        <v>19</v>
      </c>
      <c r="H6" t="s">
        <v>11</v>
      </c>
      <c r="I6" s="20">
        <f t="shared" si="0"/>
        <v>0</v>
      </c>
    </row>
    <row r="7" spans="1:9" x14ac:dyDescent="0.25">
      <c r="A7">
        <v>202512</v>
      </c>
      <c r="B7" s="17">
        <v>40</v>
      </c>
      <c r="C7" t="s">
        <v>5</v>
      </c>
      <c r="D7" s="18"/>
      <c r="E7" s="19"/>
      <c r="F7" t="s">
        <v>5</v>
      </c>
      <c r="G7" t="s">
        <v>19</v>
      </c>
      <c r="H7" t="s">
        <v>7</v>
      </c>
      <c r="I7" s="20">
        <f t="shared" si="0"/>
        <v>0</v>
      </c>
    </row>
    <row r="8" spans="1:9" x14ac:dyDescent="0.25">
      <c r="A8" s="21">
        <v>202512</v>
      </c>
      <c r="B8" s="22">
        <v>47</v>
      </c>
      <c r="C8" s="21" t="s">
        <v>5</v>
      </c>
      <c r="D8" s="23"/>
      <c r="E8" s="23"/>
      <c r="F8" s="21" t="s">
        <v>5</v>
      </c>
      <c r="G8" s="21" t="s">
        <v>19</v>
      </c>
      <c r="H8" s="21" t="s">
        <v>11</v>
      </c>
      <c r="I8" s="24">
        <f t="shared" si="0"/>
        <v>0</v>
      </c>
    </row>
    <row r="9" spans="1:9" x14ac:dyDescent="0.25">
      <c r="A9">
        <v>202512</v>
      </c>
      <c r="B9" s="17" t="s">
        <v>53</v>
      </c>
      <c r="C9" t="s">
        <v>5</v>
      </c>
      <c r="D9" s="18"/>
      <c r="E9" s="19"/>
      <c r="F9" t="s">
        <v>5</v>
      </c>
      <c r="G9" t="s">
        <v>19</v>
      </c>
      <c r="H9" t="s">
        <v>3</v>
      </c>
      <c r="I9" s="20">
        <f t="shared" si="0"/>
        <v>0</v>
      </c>
    </row>
    <row r="10" spans="1:9" x14ac:dyDescent="0.25">
      <c r="A10">
        <v>202512</v>
      </c>
      <c r="B10" s="17" t="s">
        <v>26</v>
      </c>
      <c r="C10" t="s">
        <v>9</v>
      </c>
      <c r="D10" s="18"/>
      <c r="E10" s="19"/>
      <c r="F10" t="s">
        <v>9</v>
      </c>
      <c r="G10" t="s">
        <v>19</v>
      </c>
      <c r="H10" t="s">
        <v>11</v>
      </c>
      <c r="I10" s="20">
        <f t="shared" si="0"/>
        <v>0</v>
      </c>
    </row>
    <row r="11" spans="1:9" x14ac:dyDescent="0.25">
      <c r="A11">
        <v>202512</v>
      </c>
      <c r="B11" s="17">
        <v>44</v>
      </c>
      <c r="C11" t="s">
        <v>18</v>
      </c>
      <c r="D11" s="18"/>
      <c r="E11" s="19"/>
      <c r="F11" t="s">
        <v>18</v>
      </c>
      <c r="G11" t="s">
        <v>19</v>
      </c>
      <c r="H11" t="s">
        <v>7</v>
      </c>
      <c r="I11" s="20">
        <f t="shared" si="0"/>
        <v>0</v>
      </c>
    </row>
    <row r="12" spans="1:9" x14ac:dyDescent="0.25">
      <c r="A12" s="21">
        <v>202512</v>
      </c>
      <c r="B12" s="22">
        <v>45</v>
      </c>
      <c r="C12" s="21" t="s">
        <v>18</v>
      </c>
      <c r="D12" s="23"/>
      <c r="E12" s="23"/>
      <c r="F12" s="21" t="s">
        <v>18</v>
      </c>
      <c r="G12" s="21" t="s">
        <v>19</v>
      </c>
      <c r="H12" s="21" t="s">
        <v>11</v>
      </c>
      <c r="I12" s="24">
        <f t="shared" si="0"/>
        <v>0</v>
      </c>
    </row>
    <row r="13" spans="1:9" x14ac:dyDescent="0.25">
      <c r="A13">
        <v>202511</v>
      </c>
      <c r="B13" s="17">
        <v>43</v>
      </c>
      <c r="C13" t="s">
        <v>20</v>
      </c>
      <c r="D13" s="18"/>
      <c r="E13" s="19"/>
      <c r="F13" t="s">
        <v>20</v>
      </c>
      <c r="G13" t="s">
        <v>19</v>
      </c>
      <c r="H13" t="s">
        <v>7</v>
      </c>
      <c r="I13" s="20">
        <f t="shared" si="0"/>
        <v>0</v>
      </c>
    </row>
    <row r="14" spans="1:9" x14ac:dyDescent="0.25">
      <c r="A14">
        <v>202511</v>
      </c>
      <c r="B14" s="17">
        <v>42</v>
      </c>
      <c r="C14" t="s">
        <v>61</v>
      </c>
      <c r="D14" s="18"/>
      <c r="E14" s="19"/>
      <c r="F14" t="s">
        <v>61</v>
      </c>
      <c r="G14" t="s">
        <v>19</v>
      </c>
      <c r="H14" t="s">
        <v>7</v>
      </c>
      <c r="I14" s="20">
        <f t="shared" si="0"/>
        <v>0</v>
      </c>
    </row>
    <row r="15" spans="1:9" x14ac:dyDescent="0.25">
      <c r="A15">
        <v>202511</v>
      </c>
      <c r="B15" s="17" t="s">
        <v>110</v>
      </c>
      <c r="C15" t="s">
        <v>61</v>
      </c>
      <c r="D15" s="18"/>
      <c r="E15" s="19"/>
      <c r="F15" t="s">
        <v>61</v>
      </c>
      <c r="G15" t="s">
        <v>19</v>
      </c>
      <c r="H15" t="s">
        <v>3</v>
      </c>
      <c r="I15" s="20">
        <f t="shared" si="0"/>
        <v>0</v>
      </c>
    </row>
    <row r="16" spans="1:9" x14ac:dyDescent="0.25">
      <c r="A16">
        <v>202511</v>
      </c>
      <c r="B16" s="17" t="s">
        <v>71</v>
      </c>
      <c r="C16" t="s">
        <v>61</v>
      </c>
      <c r="D16" s="18"/>
      <c r="E16" s="19"/>
      <c r="F16" t="s">
        <v>61</v>
      </c>
      <c r="G16" t="s">
        <v>19</v>
      </c>
      <c r="H16" t="s">
        <v>11</v>
      </c>
      <c r="I16" s="20">
        <f t="shared" si="0"/>
        <v>0</v>
      </c>
    </row>
    <row r="17" spans="1:9" x14ac:dyDescent="0.25">
      <c r="A17">
        <v>202511</v>
      </c>
      <c r="B17" s="17">
        <v>46</v>
      </c>
      <c r="C17" t="s">
        <v>25</v>
      </c>
      <c r="D17" s="18"/>
      <c r="E17" s="19"/>
      <c r="F17" t="s">
        <v>25</v>
      </c>
      <c r="G17" t="s">
        <v>19</v>
      </c>
      <c r="H17" t="s">
        <v>11</v>
      </c>
      <c r="I17" s="20">
        <f t="shared" si="0"/>
        <v>0</v>
      </c>
    </row>
    <row r="18" spans="1:9" x14ac:dyDescent="0.25">
      <c r="A18">
        <v>202511</v>
      </c>
      <c r="B18" s="17">
        <v>40</v>
      </c>
      <c r="C18" t="s">
        <v>5</v>
      </c>
      <c r="D18" s="18"/>
      <c r="E18" s="19"/>
      <c r="F18" t="s">
        <v>5</v>
      </c>
      <c r="G18" t="s">
        <v>19</v>
      </c>
      <c r="H18" t="s">
        <v>7</v>
      </c>
      <c r="I18" s="20">
        <f t="shared" si="0"/>
        <v>0</v>
      </c>
    </row>
    <row r="19" spans="1:9" x14ac:dyDescent="0.25">
      <c r="A19" s="21">
        <v>202511</v>
      </c>
      <c r="B19" s="22">
        <v>47</v>
      </c>
      <c r="C19" s="21" t="s">
        <v>5</v>
      </c>
      <c r="D19" s="23"/>
      <c r="E19" s="23"/>
      <c r="F19" s="21" t="s">
        <v>5</v>
      </c>
      <c r="G19" s="21" t="s">
        <v>19</v>
      </c>
      <c r="H19" s="21" t="s">
        <v>11</v>
      </c>
      <c r="I19" s="24">
        <f t="shared" si="0"/>
        <v>0</v>
      </c>
    </row>
    <row r="20" spans="1:9" x14ac:dyDescent="0.25">
      <c r="A20">
        <v>202511</v>
      </c>
      <c r="B20" s="17" t="s">
        <v>53</v>
      </c>
      <c r="C20" t="s">
        <v>5</v>
      </c>
      <c r="D20" s="18"/>
      <c r="E20" s="19"/>
      <c r="F20" t="s">
        <v>5</v>
      </c>
      <c r="G20" t="s">
        <v>19</v>
      </c>
      <c r="H20" t="s">
        <v>3</v>
      </c>
      <c r="I20" s="20">
        <f t="shared" si="0"/>
        <v>0</v>
      </c>
    </row>
    <row r="21" spans="1:9" x14ac:dyDescent="0.25">
      <c r="A21">
        <v>202511</v>
      </c>
      <c r="B21" s="17" t="s">
        <v>26</v>
      </c>
      <c r="C21" t="s">
        <v>9</v>
      </c>
      <c r="D21" s="18"/>
      <c r="E21" s="19"/>
      <c r="F21" t="s">
        <v>9</v>
      </c>
      <c r="G21" t="s">
        <v>19</v>
      </c>
      <c r="H21" t="s">
        <v>11</v>
      </c>
      <c r="I21" s="20">
        <f t="shared" si="0"/>
        <v>0</v>
      </c>
    </row>
    <row r="22" spans="1:9" x14ac:dyDescent="0.25">
      <c r="A22">
        <v>202511</v>
      </c>
      <c r="B22" s="17">
        <v>44</v>
      </c>
      <c r="C22" t="s">
        <v>18</v>
      </c>
      <c r="D22" s="18"/>
      <c r="E22" s="19"/>
      <c r="F22" t="s">
        <v>18</v>
      </c>
      <c r="G22" t="s">
        <v>19</v>
      </c>
      <c r="H22" t="s">
        <v>7</v>
      </c>
      <c r="I22" s="20">
        <f t="shared" si="0"/>
        <v>0</v>
      </c>
    </row>
    <row r="23" spans="1:9" x14ac:dyDescent="0.25">
      <c r="A23" s="21">
        <v>202511</v>
      </c>
      <c r="B23" s="22">
        <v>45</v>
      </c>
      <c r="C23" s="21" t="s">
        <v>18</v>
      </c>
      <c r="D23" s="23"/>
      <c r="E23" s="23"/>
      <c r="F23" s="21" t="s">
        <v>18</v>
      </c>
      <c r="G23" s="21" t="s">
        <v>19</v>
      </c>
      <c r="H23" s="21" t="s">
        <v>11</v>
      </c>
      <c r="I23" s="24">
        <f t="shared" si="0"/>
        <v>0</v>
      </c>
    </row>
    <row r="24" spans="1:9" x14ac:dyDescent="0.25">
      <c r="A24">
        <v>202510</v>
      </c>
      <c r="B24" s="17">
        <v>43</v>
      </c>
      <c r="C24" t="s">
        <v>20</v>
      </c>
      <c r="D24" s="18"/>
      <c r="E24" s="19"/>
      <c r="F24" t="s">
        <v>20</v>
      </c>
      <c r="G24" t="s">
        <v>19</v>
      </c>
      <c r="H24" t="s">
        <v>7</v>
      </c>
      <c r="I24" s="20">
        <f t="shared" si="0"/>
        <v>0</v>
      </c>
    </row>
    <row r="25" spans="1:9" x14ac:dyDescent="0.25">
      <c r="A25">
        <v>202510</v>
      </c>
      <c r="B25" s="17">
        <v>42</v>
      </c>
      <c r="C25" t="s">
        <v>61</v>
      </c>
      <c r="D25" s="18"/>
      <c r="E25" s="19"/>
      <c r="F25" t="s">
        <v>61</v>
      </c>
      <c r="G25" t="s">
        <v>19</v>
      </c>
      <c r="H25" t="s">
        <v>7</v>
      </c>
      <c r="I25" s="20">
        <f t="shared" si="0"/>
        <v>0</v>
      </c>
    </row>
    <row r="26" spans="1:9" x14ac:dyDescent="0.25">
      <c r="A26">
        <v>202510</v>
      </c>
      <c r="B26" s="17" t="s">
        <v>110</v>
      </c>
      <c r="C26" t="s">
        <v>61</v>
      </c>
      <c r="D26" s="18"/>
      <c r="E26" s="19"/>
      <c r="F26" t="s">
        <v>61</v>
      </c>
      <c r="G26" t="s">
        <v>19</v>
      </c>
      <c r="H26" t="s">
        <v>3</v>
      </c>
      <c r="I26" s="20">
        <f t="shared" si="0"/>
        <v>0</v>
      </c>
    </row>
    <row r="27" spans="1:9" x14ac:dyDescent="0.25">
      <c r="A27">
        <v>202510</v>
      </c>
      <c r="B27" s="17" t="s">
        <v>71</v>
      </c>
      <c r="C27" t="s">
        <v>61</v>
      </c>
      <c r="D27" s="18"/>
      <c r="E27" s="19"/>
      <c r="F27" t="s">
        <v>61</v>
      </c>
      <c r="G27" t="s">
        <v>19</v>
      </c>
      <c r="H27" t="s">
        <v>11</v>
      </c>
      <c r="I27" s="20">
        <f t="shared" si="0"/>
        <v>0</v>
      </c>
    </row>
    <row r="28" spans="1:9" x14ac:dyDescent="0.25">
      <c r="A28">
        <v>202510</v>
      </c>
      <c r="B28" s="17">
        <v>46</v>
      </c>
      <c r="C28" t="s">
        <v>25</v>
      </c>
      <c r="D28" s="18"/>
      <c r="E28" s="19"/>
      <c r="F28" t="s">
        <v>25</v>
      </c>
      <c r="G28" t="s">
        <v>19</v>
      </c>
      <c r="H28" t="s">
        <v>11</v>
      </c>
      <c r="I28" s="20">
        <f t="shared" si="0"/>
        <v>0</v>
      </c>
    </row>
    <row r="29" spans="1:9" x14ac:dyDescent="0.25">
      <c r="A29">
        <v>202510</v>
      </c>
      <c r="B29" s="17">
        <v>40</v>
      </c>
      <c r="C29" t="s">
        <v>5</v>
      </c>
      <c r="D29" s="18"/>
      <c r="E29" s="19"/>
      <c r="F29" t="s">
        <v>5</v>
      </c>
      <c r="G29" t="s">
        <v>19</v>
      </c>
      <c r="H29" t="s">
        <v>7</v>
      </c>
      <c r="I29" s="20">
        <f t="shared" si="0"/>
        <v>0</v>
      </c>
    </row>
    <row r="30" spans="1:9" x14ac:dyDescent="0.25">
      <c r="A30" s="21">
        <v>202510</v>
      </c>
      <c r="B30" s="22">
        <v>47</v>
      </c>
      <c r="C30" s="21" t="s">
        <v>5</v>
      </c>
      <c r="D30" s="23"/>
      <c r="E30" s="23"/>
      <c r="F30" s="21" t="s">
        <v>5</v>
      </c>
      <c r="G30" s="21" t="s">
        <v>19</v>
      </c>
      <c r="H30" s="21" t="s">
        <v>11</v>
      </c>
      <c r="I30" s="24">
        <f t="shared" si="0"/>
        <v>0</v>
      </c>
    </row>
    <row r="31" spans="1:9" x14ac:dyDescent="0.25">
      <c r="A31">
        <v>202510</v>
      </c>
      <c r="B31" s="17" t="s">
        <v>53</v>
      </c>
      <c r="C31" t="s">
        <v>5</v>
      </c>
      <c r="D31" s="18"/>
      <c r="E31" s="19"/>
      <c r="F31" t="s">
        <v>5</v>
      </c>
      <c r="G31" t="s">
        <v>19</v>
      </c>
      <c r="H31" t="s">
        <v>3</v>
      </c>
      <c r="I31" s="20">
        <f t="shared" si="0"/>
        <v>0</v>
      </c>
    </row>
    <row r="32" spans="1:9" x14ac:dyDescent="0.25">
      <c r="A32">
        <v>202510</v>
      </c>
      <c r="B32" s="17" t="s">
        <v>26</v>
      </c>
      <c r="C32" t="s">
        <v>9</v>
      </c>
      <c r="D32" s="18"/>
      <c r="E32" s="19"/>
      <c r="F32" t="s">
        <v>9</v>
      </c>
      <c r="G32" t="s">
        <v>19</v>
      </c>
      <c r="H32" t="s">
        <v>11</v>
      </c>
      <c r="I32" s="20">
        <f t="shared" si="0"/>
        <v>0</v>
      </c>
    </row>
    <row r="33" spans="1:9" x14ac:dyDescent="0.25">
      <c r="A33">
        <v>202510</v>
      </c>
      <c r="B33" s="17">
        <v>44</v>
      </c>
      <c r="C33" t="s">
        <v>18</v>
      </c>
      <c r="D33" s="18"/>
      <c r="E33" s="19"/>
      <c r="F33" t="s">
        <v>18</v>
      </c>
      <c r="G33" t="s">
        <v>19</v>
      </c>
      <c r="H33" t="s">
        <v>7</v>
      </c>
      <c r="I33" s="20">
        <f t="shared" si="0"/>
        <v>0</v>
      </c>
    </row>
    <row r="34" spans="1:9" x14ac:dyDescent="0.25">
      <c r="A34" s="21">
        <v>202510</v>
      </c>
      <c r="B34" s="22">
        <v>45</v>
      </c>
      <c r="C34" s="21" t="s">
        <v>18</v>
      </c>
      <c r="D34" s="23"/>
      <c r="E34" s="23"/>
      <c r="F34" s="21" t="s">
        <v>18</v>
      </c>
      <c r="G34" s="21" t="s">
        <v>19</v>
      </c>
      <c r="H34" s="21" t="s">
        <v>11</v>
      </c>
      <c r="I34" s="24">
        <f t="shared" si="0"/>
        <v>0</v>
      </c>
    </row>
    <row r="35" spans="1:9" x14ac:dyDescent="0.25">
      <c r="A35">
        <v>202509</v>
      </c>
      <c r="B35" s="17">
        <v>43</v>
      </c>
      <c r="C35" t="s">
        <v>20</v>
      </c>
      <c r="D35" s="18"/>
      <c r="E35" s="19"/>
      <c r="F35" t="s">
        <v>20</v>
      </c>
      <c r="G35" t="s">
        <v>19</v>
      </c>
      <c r="H35" t="s">
        <v>7</v>
      </c>
      <c r="I35" s="20">
        <f t="shared" si="0"/>
        <v>0</v>
      </c>
    </row>
    <row r="36" spans="1:9" x14ac:dyDescent="0.25">
      <c r="A36">
        <v>202509</v>
      </c>
      <c r="B36" s="17">
        <v>42</v>
      </c>
      <c r="C36" t="s">
        <v>61</v>
      </c>
      <c r="D36" s="18"/>
      <c r="E36" s="19"/>
      <c r="F36" t="s">
        <v>61</v>
      </c>
      <c r="G36" t="s">
        <v>19</v>
      </c>
      <c r="H36" t="s">
        <v>7</v>
      </c>
      <c r="I36" s="20">
        <f t="shared" si="0"/>
        <v>0</v>
      </c>
    </row>
    <row r="37" spans="1:9" x14ac:dyDescent="0.25">
      <c r="A37">
        <v>202509</v>
      </c>
      <c r="B37" s="17" t="s">
        <v>110</v>
      </c>
      <c r="C37" t="s">
        <v>61</v>
      </c>
      <c r="D37" s="18"/>
      <c r="E37" s="19"/>
      <c r="F37" t="s">
        <v>61</v>
      </c>
      <c r="G37" t="s">
        <v>19</v>
      </c>
      <c r="H37" t="s">
        <v>3</v>
      </c>
      <c r="I37" s="20">
        <f t="shared" si="0"/>
        <v>0</v>
      </c>
    </row>
    <row r="38" spans="1:9" x14ac:dyDescent="0.25">
      <c r="A38">
        <v>202509</v>
      </c>
      <c r="B38" s="17" t="s">
        <v>71</v>
      </c>
      <c r="C38" t="s">
        <v>61</v>
      </c>
      <c r="D38" s="18"/>
      <c r="E38" s="19"/>
      <c r="F38" t="s">
        <v>61</v>
      </c>
      <c r="G38" t="s">
        <v>19</v>
      </c>
      <c r="H38" t="s">
        <v>11</v>
      </c>
      <c r="I38" s="20">
        <f t="shared" si="0"/>
        <v>0</v>
      </c>
    </row>
    <row r="39" spans="1:9" x14ac:dyDescent="0.25">
      <c r="A39">
        <v>202509</v>
      </c>
      <c r="B39" s="17">
        <v>46</v>
      </c>
      <c r="C39" t="s">
        <v>25</v>
      </c>
      <c r="D39" s="18"/>
      <c r="E39" s="19"/>
      <c r="F39" t="s">
        <v>25</v>
      </c>
      <c r="G39" t="s">
        <v>19</v>
      </c>
      <c r="H39" t="s">
        <v>11</v>
      </c>
      <c r="I39" s="20">
        <f t="shared" si="0"/>
        <v>0</v>
      </c>
    </row>
    <row r="40" spans="1:9" x14ac:dyDescent="0.25">
      <c r="A40">
        <v>202509</v>
      </c>
      <c r="B40" s="17">
        <v>40</v>
      </c>
      <c r="C40" t="s">
        <v>5</v>
      </c>
      <c r="D40" s="18"/>
      <c r="E40" s="19"/>
      <c r="F40" t="s">
        <v>5</v>
      </c>
      <c r="G40" t="s">
        <v>19</v>
      </c>
      <c r="H40" t="s">
        <v>7</v>
      </c>
      <c r="I40" s="20">
        <f t="shared" si="0"/>
        <v>0</v>
      </c>
    </row>
    <row r="41" spans="1:9" x14ac:dyDescent="0.25">
      <c r="A41" s="21">
        <v>202509</v>
      </c>
      <c r="B41" s="22">
        <v>47</v>
      </c>
      <c r="C41" s="21" t="s">
        <v>5</v>
      </c>
      <c r="D41" s="23"/>
      <c r="E41" s="23"/>
      <c r="F41" s="21" t="s">
        <v>5</v>
      </c>
      <c r="G41" s="21" t="s">
        <v>19</v>
      </c>
      <c r="H41" s="21" t="s">
        <v>11</v>
      </c>
      <c r="I41" s="24">
        <f t="shared" si="0"/>
        <v>0</v>
      </c>
    </row>
    <row r="42" spans="1:9" x14ac:dyDescent="0.25">
      <c r="A42">
        <v>202509</v>
      </c>
      <c r="B42" s="17" t="s">
        <v>53</v>
      </c>
      <c r="C42" t="s">
        <v>5</v>
      </c>
      <c r="D42" s="18"/>
      <c r="E42" s="19"/>
      <c r="F42" t="s">
        <v>5</v>
      </c>
      <c r="G42" t="s">
        <v>19</v>
      </c>
      <c r="H42" t="s">
        <v>3</v>
      </c>
      <c r="I42" s="20">
        <f t="shared" si="0"/>
        <v>0</v>
      </c>
    </row>
    <row r="43" spans="1:9" x14ac:dyDescent="0.25">
      <c r="A43">
        <v>202509</v>
      </c>
      <c r="B43" s="17" t="s">
        <v>26</v>
      </c>
      <c r="C43" t="s">
        <v>9</v>
      </c>
      <c r="D43" s="18"/>
      <c r="E43" s="19"/>
      <c r="F43" t="s">
        <v>9</v>
      </c>
      <c r="G43" t="s">
        <v>19</v>
      </c>
      <c r="H43" t="s">
        <v>11</v>
      </c>
      <c r="I43" s="20">
        <f t="shared" si="0"/>
        <v>0</v>
      </c>
    </row>
    <row r="44" spans="1:9" x14ac:dyDescent="0.25">
      <c r="A44">
        <v>202509</v>
      </c>
      <c r="B44" s="17">
        <v>44</v>
      </c>
      <c r="C44" t="s">
        <v>18</v>
      </c>
      <c r="D44" s="18"/>
      <c r="E44" s="19"/>
      <c r="F44" t="s">
        <v>18</v>
      </c>
      <c r="G44" t="s">
        <v>19</v>
      </c>
      <c r="H44" t="s">
        <v>7</v>
      </c>
      <c r="I44" s="20">
        <f t="shared" si="0"/>
        <v>0</v>
      </c>
    </row>
    <row r="45" spans="1:9" x14ac:dyDescent="0.25">
      <c r="A45" s="21">
        <v>202509</v>
      </c>
      <c r="B45" s="22">
        <v>45</v>
      </c>
      <c r="C45" s="21" t="s">
        <v>18</v>
      </c>
      <c r="D45" s="23"/>
      <c r="E45" s="23"/>
      <c r="F45" s="21" t="s">
        <v>18</v>
      </c>
      <c r="G45" s="21" t="s">
        <v>19</v>
      </c>
      <c r="H45" s="21" t="s">
        <v>11</v>
      </c>
      <c r="I45" s="24">
        <f t="shared" si="0"/>
        <v>0</v>
      </c>
    </row>
    <row r="46" spans="1:9" x14ac:dyDescent="0.25">
      <c r="A46" s="25">
        <v>202602</v>
      </c>
      <c r="B46" s="17">
        <v>43</v>
      </c>
      <c r="C46" t="s">
        <v>20</v>
      </c>
      <c r="D46" s="18"/>
      <c r="E46" s="19"/>
      <c r="F46" t="s">
        <v>20</v>
      </c>
      <c r="G46" t="s">
        <v>19</v>
      </c>
      <c r="H46" t="s">
        <v>7</v>
      </c>
      <c r="I46" s="20">
        <f t="shared" si="0"/>
        <v>0</v>
      </c>
    </row>
    <row r="47" spans="1:9" x14ac:dyDescent="0.25">
      <c r="A47" s="25">
        <v>202602</v>
      </c>
      <c r="B47" s="17">
        <v>42</v>
      </c>
      <c r="C47" t="s">
        <v>61</v>
      </c>
      <c r="D47" s="18"/>
      <c r="E47" s="19"/>
      <c r="F47" t="s">
        <v>61</v>
      </c>
      <c r="G47" t="s">
        <v>19</v>
      </c>
      <c r="H47" t="s">
        <v>7</v>
      </c>
      <c r="I47" s="20">
        <f t="shared" si="0"/>
        <v>0</v>
      </c>
    </row>
    <row r="48" spans="1:9" x14ac:dyDescent="0.25">
      <c r="A48" s="25">
        <v>202602</v>
      </c>
      <c r="B48" s="17" t="s">
        <v>110</v>
      </c>
      <c r="C48" t="s">
        <v>61</v>
      </c>
      <c r="D48" s="18"/>
      <c r="E48" s="19"/>
      <c r="F48" t="s">
        <v>61</v>
      </c>
      <c r="G48" t="s">
        <v>19</v>
      </c>
      <c r="H48" t="s">
        <v>3</v>
      </c>
      <c r="I48" s="20">
        <f t="shared" si="0"/>
        <v>0</v>
      </c>
    </row>
    <row r="49" spans="1:9" x14ac:dyDescent="0.25">
      <c r="A49" s="25">
        <v>202602</v>
      </c>
      <c r="B49" s="17" t="s">
        <v>71</v>
      </c>
      <c r="C49" t="s">
        <v>61</v>
      </c>
      <c r="D49" s="18"/>
      <c r="E49" s="19"/>
      <c r="F49" t="s">
        <v>61</v>
      </c>
      <c r="G49" t="s">
        <v>19</v>
      </c>
      <c r="H49" t="s">
        <v>11</v>
      </c>
      <c r="I49" s="20">
        <f t="shared" si="0"/>
        <v>0</v>
      </c>
    </row>
    <row r="50" spans="1:9" x14ac:dyDescent="0.25">
      <c r="A50" s="25">
        <v>202602</v>
      </c>
      <c r="B50" s="17">
        <v>46</v>
      </c>
      <c r="C50" t="s">
        <v>25</v>
      </c>
      <c r="D50" s="18"/>
      <c r="E50" s="19"/>
      <c r="F50" t="s">
        <v>25</v>
      </c>
      <c r="G50" t="s">
        <v>19</v>
      </c>
      <c r="H50" t="s">
        <v>11</v>
      </c>
      <c r="I50" s="20">
        <f t="shared" si="0"/>
        <v>0</v>
      </c>
    </row>
    <row r="51" spans="1:9" x14ac:dyDescent="0.25">
      <c r="A51" s="25">
        <v>202602</v>
      </c>
      <c r="B51" s="17">
        <v>40</v>
      </c>
      <c r="C51" t="s">
        <v>5</v>
      </c>
      <c r="D51" s="18"/>
      <c r="E51" s="19"/>
      <c r="F51" t="s">
        <v>5</v>
      </c>
      <c r="G51" t="s">
        <v>19</v>
      </c>
      <c r="H51" t="s">
        <v>7</v>
      </c>
      <c r="I51" s="20">
        <f t="shared" si="0"/>
        <v>0</v>
      </c>
    </row>
    <row r="52" spans="1:9" x14ac:dyDescent="0.25">
      <c r="A52" s="26">
        <v>202602</v>
      </c>
      <c r="B52" s="22">
        <v>47</v>
      </c>
      <c r="C52" s="21" t="s">
        <v>5</v>
      </c>
      <c r="D52" s="23"/>
      <c r="E52" s="23"/>
      <c r="F52" s="21" t="s">
        <v>5</v>
      </c>
      <c r="G52" s="21" t="s">
        <v>19</v>
      </c>
      <c r="H52" s="21" t="s">
        <v>11</v>
      </c>
      <c r="I52" s="24">
        <f t="shared" si="0"/>
        <v>0</v>
      </c>
    </row>
    <row r="53" spans="1:9" x14ac:dyDescent="0.25">
      <c r="A53" s="25">
        <v>202602</v>
      </c>
      <c r="B53" s="17" t="s">
        <v>53</v>
      </c>
      <c r="C53" t="s">
        <v>5</v>
      </c>
      <c r="D53" s="18"/>
      <c r="E53" s="19"/>
      <c r="F53" t="s">
        <v>5</v>
      </c>
      <c r="G53" t="s">
        <v>19</v>
      </c>
      <c r="H53" t="s">
        <v>3</v>
      </c>
      <c r="I53" s="20">
        <f t="shared" si="0"/>
        <v>0</v>
      </c>
    </row>
    <row r="54" spans="1:9" x14ac:dyDescent="0.25">
      <c r="A54" s="25">
        <v>202602</v>
      </c>
      <c r="B54" s="17" t="s">
        <v>26</v>
      </c>
      <c r="C54" t="s">
        <v>9</v>
      </c>
      <c r="D54" s="18"/>
      <c r="E54" s="19"/>
      <c r="F54" t="s">
        <v>9</v>
      </c>
      <c r="G54" t="s">
        <v>19</v>
      </c>
      <c r="H54" t="s">
        <v>11</v>
      </c>
      <c r="I54" s="20">
        <f t="shared" si="0"/>
        <v>0</v>
      </c>
    </row>
    <row r="55" spans="1:9" x14ac:dyDescent="0.25">
      <c r="A55" s="25">
        <v>202602</v>
      </c>
      <c r="B55" s="17">
        <v>44</v>
      </c>
      <c r="C55" t="s">
        <v>18</v>
      </c>
      <c r="D55" s="18"/>
      <c r="E55" s="19"/>
      <c r="F55" t="s">
        <v>18</v>
      </c>
      <c r="G55" t="s">
        <v>19</v>
      </c>
      <c r="H55" t="s">
        <v>7</v>
      </c>
      <c r="I55" s="20">
        <f t="shared" si="0"/>
        <v>0</v>
      </c>
    </row>
    <row r="56" spans="1:9" x14ac:dyDescent="0.25">
      <c r="A56" s="26">
        <v>202602</v>
      </c>
      <c r="B56" s="22">
        <v>45</v>
      </c>
      <c r="C56" s="21" t="s">
        <v>18</v>
      </c>
      <c r="D56" s="23"/>
      <c r="E56" s="23"/>
      <c r="F56" s="21" t="s">
        <v>18</v>
      </c>
      <c r="G56" s="21" t="s">
        <v>19</v>
      </c>
      <c r="H56" s="21" t="s">
        <v>11</v>
      </c>
      <c r="I56" s="24">
        <f t="shared" si="0"/>
        <v>0</v>
      </c>
    </row>
    <row r="57" spans="1:9" x14ac:dyDescent="0.25">
      <c r="A57" s="27">
        <v>202601</v>
      </c>
      <c r="B57" s="17">
        <v>43</v>
      </c>
      <c r="C57" t="s">
        <v>20</v>
      </c>
      <c r="D57" s="18"/>
      <c r="E57" s="19"/>
      <c r="F57" t="s">
        <v>20</v>
      </c>
      <c r="G57" t="s">
        <v>19</v>
      </c>
      <c r="H57" t="s">
        <v>7</v>
      </c>
      <c r="I57" s="20">
        <f t="shared" si="0"/>
        <v>0</v>
      </c>
    </row>
    <row r="58" spans="1:9" x14ac:dyDescent="0.25">
      <c r="A58" s="27">
        <v>202601</v>
      </c>
      <c r="B58" s="17">
        <v>42</v>
      </c>
      <c r="C58" t="s">
        <v>61</v>
      </c>
      <c r="D58" s="18"/>
      <c r="E58" s="19"/>
      <c r="F58" t="s">
        <v>61</v>
      </c>
      <c r="G58" t="s">
        <v>19</v>
      </c>
      <c r="H58" t="s">
        <v>7</v>
      </c>
      <c r="I58" s="20">
        <f t="shared" si="0"/>
        <v>0</v>
      </c>
    </row>
    <row r="59" spans="1:9" x14ac:dyDescent="0.25">
      <c r="A59" s="27">
        <v>202601</v>
      </c>
      <c r="B59" s="17" t="s">
        <v>110</v>
      </c>
      <c r="C59" t="s">
        <v>61</v>
      </c>
      <c r="D59" s="18"/>
      <c r="E59" s="19"/>
      <c r="F59" t="s">
        <v>61</v>
      </c>
      <c r="G59" t="s">
        <v>19</v>
      </c>
      <c r="H59" t="s">
        <v>3</v>
      </c>
      <c r="I59" s="20">
        <f t="shared" si="0"/>
        <v>0</v>
      </c>
    </row>
    <row r="60" spans="1:9" x14ac:dyDescent="0.25">
      <c r="A60" s="27">
        <v>202601</v>
      </c>
      <c r="B60" s="17" t="s">
        <v>71</v>
      </c>
      <c r="C60" t="s">
        <v>61</v>
      </c>
      <c r="D60" s="18"/>
      <c r="E60" s="19"/>
      <c r="F60" t="s">
        <v>61</v>
      </c>
      <c r="G60" t="s">
        <v>19</v>
      </c>
      <c r="H60" t="s">
        <v>11</v>
      </c>
      <c r="I60" s="20">
        <f t="shared" si="0"/>
        <v>0</v>
      </c>
    </row>
    <row r="61" spans="1:9" x14ac:dyDescent="0.25">
      <c r="A61" s="27">
        <v>202601</v>
      </c>
      <c r="B61" s="17">
        <v>46</v>
      </c>
      <c r="C61" t="s">
        <v>25</v>
      </c>
      <c r="D61" s="18"/>
      <c r="E61" s="19"/>
      <c r="F61" t="s">
        <v>25</v>
      </c>
      <c r="G61" t="s">
        <v>19</v>
      </c>
      <c r="H61" t="s">
        <v>11</v>
      </c>
      <c r="I61" s="20">
        <f t="shared" si="0"/>
        <v>0</v>
      </c>
    </row>
    <row r="62" spans="1:9" x14ac:dyDescent="0.25">
      <c r="A62" s="27">
        <v>202601</v>
      </c>
      <c r="B62" s="17">
        <v>40</v>
      </c>
      <c r="C62" t="s">
        <v>5</v>
      </c>
      <c r="D62" s="18"/>
      <c r="E62" s="19"/>
      <c r="F62" t="s">
        <v>5</v>
      </c>
      <c r="G62" t="s">
        <v>19</v>
      </c>
      <c r="H62" t="s">
        <v>7</v>
      </c>
      <c r="I62" s="20">
        <f t="shared" si="0"/>
        <v>0</v>
      </c>
    </row>
    <row r="63" spans="1:9" x14ac:dyDescent="0.25">
      <c r="A63" s="28">
        <v>202601</v>
      </c>
      <c r="B63" s="22">
        <v>47</v>
      </c>
      <c r="C63" s="21" t="s">
        <v>5</v>
      </c>
      <c r="D63" s="23"/>
      <c r="E63" s="23"/>
      <c r="F63" s="21" t="s">
        <v>5</v>
      </c>
      <c r="G63" s="21" t="s">
        <v>19</v>
      </c>
      <c r="H63" s="21" t="s">
        <v>11</v>
      </c>
      <c r="I63" s="24">
        <f t="shared" si="0"/>
        <v>0</v>
      </c>
    </row>
    <row r="64" spans="1:9" x14ac:dyDescent="0.25">
      <c r="A64" s="27">
        <v>202601</v>
      </c>
      <c r="B64" s="17" t="s">
        <v>53</v>
      </c>
      <c r="C64" t="s">
        <v>5</v>
      </c>
      <c r="D64" s="18"/>
      <c r="E64" s="19"/>
      <c r="F64" t="s">
        <v>5</v>
      </c>
      <c r="G64" t="s">
        <v>19</v>
      </c>
      <c r="H64" t="s">
        <v>3</v>
      </c>
      <c r="I64" s="20">
        <f t="shared" si="0"/>
        <v>0</v>
      </c>
    </row>
    <row r="65" spans="1:9" x14ac:dyDescent="0.25">
      <c r="A65" s="27">
        <v>202601</v>
      </c>
      <c r="B65" s="17" t="s">
        <v>26</v>
      </c>
      <c r="C65" t="s">
        <v>9</v>
      </c>
      <c r="D65" s="18"/>
      <c r="E65" s="19"/>
      <c r="F65" t="s">
        <v>9</v>
      </c>
      <c r="G65" t="s">
        <v>19</v>
      </c>
      <c r="H65" t="s">
        <v>11</v>
      </c>
      <c r="I65" s="20">
        <f t="shared" si="0"/>
        <v>0</v>
      </c>
    </row>
    <row r="66" spans="1:9" x14ac:dyDescent="0.25">
      <c r="A66" s="27">
        <v>202601</v>
      </c>
      <c r="B66" s="17">
        <v>44</v>
      </c>
      <c r="C66" t="s">
        <v>18</v>
      </c>
      <c r="D66" s="18"/>
      <c r="E66" s="19"/>
      <c r="F66" t="s">
        <v>18</v>
      </c>
      <c r="G66" t="s">
        <v>19</v>
      </c>
      <c r="H66" t="s">
        <v>7</v>
      </c>
      <c r="I66" s="20">
        <f t="shared" ref="I66:I129" si="1">D66*E66</f>
        <v>0</v>
      </c>
    </row>
    <row r="67" spans="1:9" x14ac:dyDescent="0.25">
      <c r="A67" s="28">
        <v>202601</v>
      </c>
      <c r="B67" s="22">
        <v>45</v>
      </c>
      <c r="C67" s="21" t="s">
        <v>18</v>
      </c>
      <c r="D67" s="23"/>
      <c r="E67" s="23"/>
      <c r="F67" s="21" t="s">
        <v>18</v>
      </c>
      <c r="G67" s="21" t="s">
        <v>19</v>
      </c>
      <c r="H67" s="21" t="s">
        <v>11</v>
      </c>
      <c r="I67" s="24">
        <f t="shared" si="1"/>
        <v>0</v>
      </c>
    </row>
    <row r="68" spans="1:9" x14ac:dyDescent="0.25">
      <c r="A68">
        <v>202512</v>
      </c>
      <c r="B68" s="17" t="s">
        <v>112</v>
      </c>
      <c r="C68" t="s">
        <v>20</v>
      </c>
      <c r="D68" s="18"/>
      <c r="E68" s="19"/>
      <c r="F68" t="s">
        <v>20</v>
      </c>
      <c r="G68" t="s">
        <v>17</v>
      </c>
      <c r="H68" t="s">
        <v>3</v>
      </c>
      <c r="I68" s="20">
        <f t="shared" si="1"/>
        <v>0</v>
      </c>
    </row>
    <row r="69" spans="1:9" x14ac:dyDescent="0.25">
      <c r="A69">
        <v>202512</v>
      </c>
      <c r="B69" s="17">
        <v>95</v>
      </c>
      <c r="C69" t="s">
        <v>25</v>
      </c>
      <c r="D69" s="18"/>
      <c r="E69" s="19"/>
      <c r="F69" t="s">
        <v>25</v>
      </c>
      <c r="G69" t="s">
        <v>17</v>
      </c>
      <c r="H69" t="s">
        <v>7</v>
      </c>
      <c r="I69" s="20">
        <f t="shared" si="1"/>
        <v>0</v>
      </c>
    </row>
    <row r="70" spans="1:9" x14ac:dyDescent="0.25">
      <c r="A70">
        <v>202512</v>
      </c>
      <c r="B70" s="17" t="s">
        <v>97</v>
      </c>
      <c r="C70" t="s">
        <v>25</v>
      </c>
      <c r="D70" s="18"/>
      <c r="E70" s="19"/>
      <c r="F70" t="s">
        <v>25</v>
      </c>
      <c r="G70" t="s">
        <v>17</v>
      </c>
      <c r="H70" t="s">
        <v>11</v>
      </c>
      <c r="I70" s="20">
        <f t="shared" si="1"/>
        <v>0</v>
      </c>
    </row>
    <row r="71" spans="1:9" x14ac:dyDescent="0.25">
      <c r="A71">
        <v>202512</v>
      </c>
      <c r="B71" s="17">
        <v>93</v>
      </c>
      <c r="C71" t="s">
        <v>16</v>
      </c>
      <c r="D71" s="18"/>
      <c r="E71" s="19"/>
      <c r="F71" t="s">
        <v>16</v>
      </c>
      <c r="G71" t="s">
        <v>17</v>
      </c>
      <c r="H71" t="s">
        <v>7</v>
      </c>
      <c r="I71" s="20">
        <f t="shared" si="1"/>
        <v>0</v>
      </c>
    </row>
    <row r="72" spans="1:9" x14ac:dyDescent="0.25">
      <c r="A72">
        <v>202512</v>
      </c>
      <c r="B72" s="17" t="s">
        <v>75</v>
      </c>
      <c r="C72" t="s">
        <v>5</v>
      </c>
      <c r="D72" s="18"/>
      <c r="E72" s="19"/>
      <c r="F72" t="s">
        <v>5</v>
      </c>
      <c r="G72" t="s">
        <v>17</v>
      </c>
      <c r="H72" t="s">
        <v>11</v>
      </c>
      <c r="I72" s="20">
        <f t="shared" si="1"/>
        <v>0</v>
      </c>
    </row>
    <row r="73" spans="1:9" x14ac:dyDescent="0.25">
      <c r="A73">
        <v>202512</v>
      </c>
      <c r="B73" s="17" t="s">
        <v>86</v>
      </c>
      <c r="C73" t="s">
        <v>9</v>
      </c>
      <c r="D73" s="18"/>
      <c r="E73" s="19"/>
      <c r="F73" t="s">
        <v>9</v>
      </c>
      <c r="G73" t="s">
        <v>17</v>
      </c>
      <c r="H73" t="s">
        <v>11</v>
      </c>
      <c r="I73" s="20">
        <f t="shared" si="1"/>
        <v>0</v>
      </c>
    </row>
    <row r="74" spans="1:9" x14ac:dyDescent="0.25">
      <c r="A74">
        <v>202512</v>
      </c>
      <c r="B74" s="17">
        <v>90</v>
      </c>
      <c r="C74" t="s">
        <v>18</v>
      </c>
      <c r="D74" s="18"/>
      <c r="E74" s="19"/>
      <c r="F74" t="s">
        <v>18</v>
      </c>
      <c r="G74" t="s">
        <v>17</v>
      </c>
      <c r="H74" t="s">
        <v>7</v>
      </c>
      <c r="I74" s="20">
        <f t="shared" si="1"/>
        <v>0</v>
      </c>
    </row>
    <row r="75" spans="1:9" x14ac:dyDescent="0.25">
      <c r="A75">
        <v>202512</v>
      </c>
      <c r="B75" s="17" t="s">
        <v>109</v>
      </c>
      <c r="C75" t="s">
        <v>18</v>
      </c>
      <c r="D75" s="18"/>
      <c r="E75" s="19"/>
      <c r="F75" t="s">
        <v>18</v>
      </c>
      <c r="G75" t="s">
        <v>17</v>
      </c>
      <c r="H75" t="s">
        <v>3</v>
      </c>
      <c r="I75" s="20">
        <f t="shared" si="1"/>
        <v>0</v>
      </c>
    </row>
    <row r="76" spans="1:9" x14ac:dyDescent="0.25">
      <c r="A76">
        <v>202511</v>
      </c>
      <c r="B76" s="17" t="s">
        <v>112</v>
      </c>
      <c r="C76" t="s">
        <v>20</v>
      </c>
      <c r="D76" s="18"/>
      <c r="E76" s="19"/>
      <c r="F76" t="s">
        <v>20</v>
      </c>
      <c r="G76" t="s">
        <v>17</v>
      </c>
      <c r="H76" t="s">
        <v>3</v>
      </c>
      <c r="I76" s="20">
        <f t="shared" si="1"/>
        <v>0</v>
      </c>
    </row>
    <row r="77" spans="1:9" x14ac:dyDescent="0.25">
      <c r="A77">
        <v>202511</v>
      </c>
      <c r="B77" s="17">
        <v>95</v>
      </c>
      <c r="C77" t="s">
        <v>25</v>
      </c>
      <c r="D77" s="18"/>
      <c r="E77" s="19"/>
      <c r="F77" t="s">
        <v>25</v>
      </c>
      <c r="G77" t="s">
        <v>17</v>
      </c>
      <c r="H77" t="s">
        <v>7</v>
      </c>
      <c r="I77" s="20">
        <f t="shared" si="1"/>
        <v>0</v>
      </c>
    </row>
    <row r="78" spans="1:9" x14ac:dyDescent="0.25">
      <c r="A78">
        <v>202511</v>
      </c>
      <c r="B78" s="17" t="s">
        <v>97</v>
      </c>
      <c r="C78" t="s">
        <v>25</v>
      </c>
      <c r="D78" s="18"/>
      <c r="E78" s="19"/>
      <c r="F78" t="s">
        <v>25</v>
      </c>
      <c r="G78" t="s">
        <v>17</v>
      </c>
      <c r="H78" t="s">
        <v>11</v>
      </c>
      <c r="I78" s="20">
        <f t="shared" si="1"/>
        <v>0</v>
      </c>
    </row>
    <row r="79" spans="1:9" x14ac:dyDescent="0.25">
      <c r="A79">
        <v>202511</v>
      </c>
      <c r="B79" s="17">
        <v>93</v>
      </c>
      <c r="C79" t="s">
        <v>16</v>
      </c>
      <c r="D79" s="18"/>
      <c r="E79" s="19"/>
      <c r="F79" t="s">
        <v>16</v>
      </c>
      <c r="G79" t="s">
        <v>17</v>
      </c>
      <c r="H79" t="s">
        <v>7</v>
      </c>
      <c r="I79" s="20">
        <f t="shared" si="1"/>
        <v>0</v>
      </c>
    </row>
    <row r="80" spans="1:9" x14ac:dyDescent="0.25">
      <c r="A80">
        <v>202511</v>
      </c>
      <c r="B80" s="17" t="s">
        <v>75</v>
      </c>
      <c r="C80" t="s">
        <v>5</v>
      </c>
      <c r="D80" s="18"/>
      <c r="E80" s="19"/>
      <c r="F80" t="s">
        <v>5</v>
      </c>
      <c r="G80" t="s">
        <v>17</v>
      </c>
      <c r="H80" t="s">
        <v>11</v>
      </c>
      <c r="I80" s="20">
        <f t="shared" si="1"/>
        <v>0</v>
      </c>
    </row>
    <row r="81" spans="1:9" x14ac:dyDescent="0.25">
      <c r="A81">
        <v>202511</v>
      </c>
      <c r="B81" s="17" t="s">
        <v>86</v>
      </c>
      <c r="C81" t="s">
        <v>9</v>
      </c>
      <c r="D81" s="18"/>
      <c r="E81" s="19"/>
      <c r="F81" t="s">
        <v>9</v>
      </c>
      <c r="G81" t="s">
        <v>17</v>
      </c>
      <c r="H81" t="s">
        <v>11</v>
      </c>
      <c r="I81" s="20">
        <f t="shared" si="1"/>
        <v>0</v>
      </c>
    </row>
    <row r="82" spans="1:9" x14ac:dyDescent="0.25">
      <c r="A82">
        <v>202511</v>
      </c>
      <c r="B82" s="17">
        <v>90</v>
      </c>
      <c r="C82" t="s">
        <v>18</v>
      </c>
      <c r="D82" s="18"/>
      <c r="E82" s="19"/>
      <c r="F82" t="s">
        <v>18</v>
      </c>
      <c r="G82" t="s">
        <v>17</v>
      </c>
      <c r="H82" t="s">
        <v>7</v>
      </c>
      <c r="I82" s="20">
        <f t="shared" si="1"/>
        <v>0</v>
      </c>
    </row>
    <row r="83" spans="1:9" x14ac:dyDescent="0.25">
      <c r="A83">
        <v>202511</v>
      </c>
      <c r="B83" s="17" t="s">
        <v>109</v>
      </c>
      <c r="C83" t="s">
        <v>18</v>
      </c>
      <c r="D83" s="18"/>
      <c r="E83" s="19"/>
      <c r="F83" t="s">
        <v>18</v>
      </c>
      <c r="G83" t="s">
        <v>17</v>
      </c>
      <c r="H83" t="s">
        <v>3</v>
      </c>
      <c r="I83" s="20">
        <f t="shared" si="1"/>
        <v>0</v>
      </c>
    </row>
    <row r="84" spans="1:9" x14ac:dyDescent="0.25">
      <c r="A84">
        <v>202510</v>
      </c>
      <c r="B84" s="17" t="s">
        <v>112</v>
      </c>
      <c r="C84" t="s">
        <v>20</v>
      </c>
      <c r="D84" s="18"/>
      <c r="E84" s="19"/>
      <c r="F84" t="s">
        <v>20</v>
      </c>
      <c r="G84" t="s">
        <v>17</v>
      </c>
      <c r="H84" t="s">
        <v>3</v>
      </c>
      <c r="I84" s="20">
        <f t="shared" si="1"/>
        <v>0</v>
      </c>
    </row>
    <row r="85" spans="1:9" x14ac:dyDescent="0.25">
      <c r="A85">
        <v>202510</v>
      </c>
      <c r="B85" s="17">
        <v>95</v>
      </c>
      <c r="C85" t="s">
        <v>25</v>
      </c>
      <c r="D85" s="18"/>
      <c r="E85" s="19"/>
      <c r="F85" t="s">
        <v>25</v>
      </c>
      <c r="G85" t="s">
        <v>17</v>
      </c>
      <c r="H85" t="s">
        <v>7</v>
      </c>
      <c r="I85" s="20">
        <f t="shared" si="1"/>
        <v>0</v>
      </c>
    </row>
    <row r="86" spans="1:9" x14ac:dyDescent="0.25">
      <c r="A86">
        <v>202510</v>
      </c>
      <c r="B86" s="17" t="s">
        <v>97</v>
      </c>
      <c r="C86" t="s">
        <v>25</v>
      </c>
      <c r="D86" s="18"/>
      <c r="E86" s="19"/>
      <c r="F86" t="s">
        <v>25</v>
      </c>
      <c r="G86" t="s">
        <v>17</v>
      </c>
      <c r="H86" t="s">
        <v>11</v>
      </c>
      <c r="I86" s="20">
        <f t="shared" si="1"/>
        <v>0</v>
      </c>
    </row>
    <row r="87" spans="1:9" x14ac:dyDescent="0.25">
      <c r="A87">
        <v>202510</v>
      </c>
      <c r="B87" s="17">
        <v>93</v>
      </c>
      <c r="C87" t="s">
        <v>16</v>
      </c>
      <c r="D87" s="18"/>
      <c r="E87" s="19"/>
      <c r="F87" t="s">
        <v>16</v>
      </c>
      <c r="G87" t="s">
        <v>17</v>
      </c>
      <c r="H87" t="s">
        <v>7</v>
      </c>
      <c r="I87" s="20">
        <f t="shared" si="1"/>
        <v>0</v>
      </c>
    </row>
    <row r="88" spans="1:9" x14ac:dyDescent="0.25">
      <c r="A88">
        <v>202510</v>
      </c>
      <c r="B88" s="17" t="s">
        <v>75</v>
      </c>
      <c r="C88" t="s">
        <v>5</v>
      </c>
      <c r="D88" s="18"/>
      <c r="E88" s="19"/>
      <c r="F88" t="s">
        <v>5</v>
      </c>
      <c r="G88" t="s">
        <v>17</v>
      </c>
      <c r="H88" t="s">
        <v>11</v>
      </c>
      <c r="I88" s="20">
        <f t="shared" si="1"/>
        <v>0</v>
      </c>
    </row>
    <row r="89" spans="1:9" x14ac:dyDescent="0.25">
      <c r="A89">
        <v>202510</v>
      </c>
      <c r="B89" s="17" t="s">
        <v>86</v>
      </c>
      <c r="C89" t="s">
        <v>9</v>
      </c>
      <c r="D89" s="18"/>
      <c r="E89" s="19"/>
      <c r="F89" t="s">
        <v>9</v>
      </c>
      <c r="G89" t="s">
        <v>17</v>
      </c>
      <c r="H89" t="s">
        <v>11</v>
      </c>
      <c r="I89" s="20">
        <f t="shared" si="1"/>
        <v>0</v>
      </c>
    </row>
    <row r="90" spans="1:9" x14ac:dyDescent="0.25">
      <c r="A90">
        <v>202510</v>
      </c>
      <c r="B90" s="17">
        <v>90</v>
      </c>
      <c r="C90" t="s">
        <v>18</v>
      </c>
      <c r="D90" s="18"/>
      <c r="E90" s="19"/>
      <c r="F90" t="s">
        <v>18</v>
      </c>
      <c r="G90" t="s">
        <v>17</v>
      </c>
      <c r="H90" t="s">
        <v>7</v>
      </c>
      <c r="I90" s="20">
        <f t="shared" si="1"/>
        <v>0</v>
      </c>
    </row>
    <row r="91" spans="1:9" x14ac:dyDescent="0.25">
      <c r="A91">
        <v>202510</v>
      </c>
      <c r="B91" s="17" t="s">
        <v>109</v>
      </c>
      <c r="C91" t="s">
        <v>18</v>
      </c>
      <c r="D91" s="18"/>
      <c r="E91" s="19"/>
      <c r="F91" t="s">
        <v>18</v>
      </c>
      <c r="G91" t="s">
        <v>17</v>
      </c>
      <c r="H91" t="s">
        <v>3</v>
      </c>
      <c r="I91" s="20">
        <f t="shared" si="1"/>
        <v>0</v>
      </c>
    </row>
    <row r="92" spans="1:9" x14ac:dyDescent="0.25">
      <c r="A92">
        <v>202509</v>
      </c>
      <c r="B92" s="17" t="s">
        <v>112</v>
      </c>
      <c r="C92" t="s">
        <v>20</v>
      </c>
      <c r="D92" s="18"/>
      <c r="E92" s="19"/>
      <c r="F92" t="s">
        <v>20</v>
      </c>
      <c r="G92" t="s">
        <v>17</v>
      </c>
      <c r="H92" t="s">
        <v>3</v>
      </c>
      <c r="I92" s="20">
        <f t="shared" si="1"/>
        <v>0</v>
      </c>
    </row>
    <row r="93" spans="1:9" x14ac:dyDescent="0.25">
      <c r="A93">
        <v>202509</v>
      </c>
      <c r="B93" s="17">
        <v>95</v>
      </c>
      <c r="C93" t="s">
        <v>25</v>
      </c>
      <c r="D93" s="18"/>
      <c r="E93" s="19"/>
      <c r="F93" t="s">
        <v>25</v>
      </c>
      <c r="G93" t="s">
        <v>17</v>
      </c>
      <c r="H93" t="s">
        <v>7</v>
      </c>
      <c r="I93" s="20">
        <f t="shared" si="1"/>
        <v>0</v>
      </c>
    </row>
    <row r="94" spans="1:9" x14ac:dyDescent="0.25">
      <c r="A94">
        <v>202509</v>
      </c>
      <c r="B94" s="17" t="s">
        <v>97</v>
      </c>
      <c r="C94" t="s">
        <v>25</v>
      </c>
      <c r="D94" s="18"/>
      <c r="E94" s="19"/>
      <c r="F94" t="s">
        <v>25</v>
      </c>
      <c r="G94" t="s">
        <v>17</v>
      </c>
      <c r="H94" t="s">
        <v>11</v>
      </c>
      <c r="I94" s="20">
        <f t="shared" si="1"/>
        <v>0</v>
      </c>
    </row>
    <row r="95" spans="1:9" x14ac:dyDescent="0.25">
      <c r="A95">
        <v>202509</v>
      </c>
      <c r="B95" s="17">
        <v>93</v>
      </c>
      <c r="C95" t="s">
        <v>16</v>
      </c>
      <c r="D95" s="18"/>
      <c r="E95" s="19"/>
      <c r="F95" t="s">
        <v>16</v>
      </c>
      <c r="G95" t="s">
        <v>17</v>
      </c>
      <c r="H95" t="s">
        <v>7</v>
      </c>
      <c r="I95" s="20">
        <f t="shared" si="1"/>
        <v>0</v>
      </c>
    </row>
    <row r="96" spans="1:9" x14ac:dyDescent="0.25">
      <c r="A96">
        <v>202509</v>
      </c>
      <c r="B96" s="17" t="s">
        <v>75</v>
      </c>
      <c r="C96" t="s">
        <v>5</v>
      </c>
      <c r="D96" s="18"/>
      <c r="E96" s="19"/>
      <c r="F96" t="s">
        <v>5</v>
      </c>
      <c r="G96" t="s">
        <v>17</v>
      </c>
      <c r="H96" t="s">
        <v>11</v>
      </c>
      <c r="I96" s="20">
        <f t="shared" si="1"/>
        <v>0</v>
      </c>
    </row>
    <row r="97" spans="1:9" x14ac:dyDescent="0.25">
      <c r="A97">
        <v>202509</v>
      </c>
      <c r="B97" s="17" t="s">
        <v>86</v>
      </c>
      <c r="C97" t="s">
        <v>9</v>
      </c>
      <c r="D97" s="18"/>
      <c r="E97" s="19"/>
      <c r="F97" t="s">
        <v>9</v>
      </c>
      <c r="G97" t="s">
        <v>17</v>
      </c>
      <c r="H97" t="s">
        <v>11</v>
      </c>
      <c r="I97" s="20">
        <f t="shared" si="1"/>
        <v>0</v>
      </c>
    </row>
    <row r="98" spans="1:9" x14ac:dyDescent="0.25">
      <c r="A98">
        <v>202509</v>
      </c>
      <c r="B98" s="17">
        <v>90</v>
      </c>
      <c r="C98" t="s">
        <v>18</v>
      </c>
      <c r="D98" s="18"/>
      <c r="E98" s="19"/>
      <c r="F98" t="s">
        <v>18</v>
      </c>
      <c r="G98" t="s">
        <v>17</v>
      </c>
      <c r="H98" t="s">
        <v>7</v>
      </c>
      <c r="I98" s="20">
        <f t="shared" si="1"/>
        <v>0</v>
      </c>
    </row>
    <row r="99" spans="1:9" x14ac:dyDescent="0.25">
      <c r="A99">
        <v>202509</v>
      </c>
      <c r="B99" s="17" t="s">
        <v>109</v>
      </c>
      <c r="C99" t="s">
        <v>18</v>
      </c>
      <c r="D99" s="18"/>
      <c r="E99" s="19"/>
      <c r="F99" t="s">
        <v>18</v>
      </c>
      <c r="G99" t="s">
        <v>17</v>
      </c>
      <c r="H99" t="s">
        <v>3</v>
      </c>
      <c r="I99" s="20">
        <f t="shared" si="1"/>
        <v>0</v>
      </c>
    </row>
    <row r="100" spans="1:9" x14ac:dyDescent="0.25">
      <c r="A100" s="25">
        <v>202602</v>
      </c>
      <c r="B100" s="17" t="s">
        <v>112</v>
      </c>
      <c r="C100" t="s">
        <v>20</v>
      </c>
      <c r="D100" s="18"/>
      <c r="E100" s="19"/>
      <c r="F100" t="s">
        <v>20</v>
      </c>
      <c r="G100" t="s">
        <v>17</v>
      </c>
      <c r="H100" t="s">
        <v>3</v>
      </c>
      <c r="I100" s="20">
        <f t="shared" si="1"/>
        <v>0</v>
      </c>
    </row>
    <row r="101" spans="1:9" x14ac:dyDescent="0.25">
      <c r="A101" s="25">
        <v>202602</v>
      </c>
      <c r="B101" s="17">
        <v>95</v>
      </c>
      <c r="C101" t="s">
        <v>25</v>
      </c>
      <c r="D101" s="18"/>
      <c r="E101" s="19"/>
      <c r="F101" t="s">
        <v>25</v>
      </c>
      <c r="G101" t="s">
        <v>17</v>
      </c>
      <c r="H101" t="s">
        <v>7</v>
      </c>
      <c r="I101" s="20">
        <f t="shared" si="1"/>
        <v>0</v>
      </c>
    </row>
    <row r="102" spans="1:9" x14ac:dyDescent="0.25">
      <c r="A102" s="25">
        <v>202602</v>
      </c>
      <c r="B102" s="17" t="s">
        <v>97</v>
      </c>
      <c r="C102" t="s">
        <v>25</v>
      </c>
      <c r="D102" s="18"/>
      <c r="E102" s="19"/>
      <c r="F102" t="s">
        <v>25</v>
      </c>
      <c r="G102" t="s">
        <v>17</v>
      </c>
      <c r="H102" t="s">
        <v>11</v>
      </c>
      <c r="I102" s="20">
        <f t="shared" si="1"/>
        <v>0</v>
      </c>
    </row>
    <row r="103" spans="1:9" x14ac:dyDescent="0.25">
      <c r="A103" s="25">
        <v>202602</v>
      </c>
      <c r="B103" s="17">
        <v>93</v>
      </c>
      <c r="C103" t="s">
        <v>16</v>
      </c>
      <c r="D103" s="18"/>
      <c r="E103" s="19"/>
      <c r="F103" t="s">
        <v>16</v>
      </c>
      <c r="G103" t="s">
        <v>17</v>
      </c>
      <c r="H103" t="s">
        <v>7</v>
      </c>
      <c r="I103" s="20">
        <f t="shared" si="1"/>
        <v>0</v>
      </c>
    </row>
    <row r="104" spans="1:9" x14ac:dyDescent="0.25">
      <c r="A104" s="25">
        <v>202602</v>
      </c>
      <c r="B104" s="17" t="s">
        <v>75</v>
      </c>
      <c r="C104" t="s">
        <v>5</v>
      </c>
      <c r="D104" s="18"/>
      <c r="E104" s="19"/>
      <c r="F104" t="s">
        <v>5</v>
      </c>
      <c r="G104" t="s">
        <v>17</v>
      </c>
      <c r="H104" t="s">
        <v>11</v>
      </c>
      <c r="I104" s="20">
        <f t="shared" si="1"/>
        <v>0</v>
      </c>
    </row>
    <row r="105" spans="1:9" x14ac:dyDescent="0.25">
      <c r="A105" s="25">
        <v>202602</v>
      </c>
      <c r="B105" s="17" t="s">
        <v>86</v>
      </c>
      <c r="C105" t="s">
        <v>9</v>
      </c>
      <c r="D105" s="18"/>
      <c r="E105" s="19"/>
      <c r="F105" t="s">
        <v>9</v>
      </c>
      <c r="G105" t="s">
        <v>17</v>
      </c>
      <c r="H105" t="s">
        <v>11</v>
      </c>
      <c r="I105" s="20">
        <f t="shared" si="1"/>
        <v>0</v>
      </c>
    </row>
    <row r="106" spans="1:9" x14ac:dyDescent="0.25">
      <c r="A106" s="25">
        <v>202602</v>
      </c>
      <c r="B106" s="17">
        <v>90</v>
      </c>
      <c r="C106" t="s">
        <v>18</v>
      </c>
      <c r="D106" s="18"/>
      <c r="E106" s="19"/>
      <c r="F106" t="s">
        <v>18</v>
      </c>
      <c r="G106" t="s">
        <v>17</v>
      </c>
      <c r="H106" t="s">
        <v>7</v>
      </c>
      <c r="I106" s="20">
        <f t="shared" si="1"/>
        <v>0</v>
      </c>
    </row>
    <row r="107" spans="1:9" x14ac:dyDescent="0.25">
      <c r="A107" s="25">
        <v>202602</v>
      </c>
      <c r="B107" s="17" t="s">
        <v>109</v>
      </c>
      <c r="C107" t="s">
        <v>18</v>
      </c>
      <c r="D107" s="18"/>
      <c r="E107" s="19"/>
      <c r="F107" t="s">
        <v>18</v>
      </c>
      <c r="G107" t="s">
        <v>17</v>
      </c>
      <c r="H107" t="s">
        <v>3</v>
      </c>
      <c r="I107" s="20">
        <f t="shared" si="1"/>
        <v>0</v>
      </c>
    </row>
    <row r="108" spans="1:9" x14ac:dyDescent="0.25">
      <c r="A108" s="27">
        <v>202601</v>
      </c>
      <c r="B108" s="17" t="s">
        <v>112</v>
      </c>
      <c r="C108" t="s">
        <v>20</v>
      </c>
      <c r="D108" s="18"/>
      <c r="E108" s="19"/>
      <c r="F108" t="s">
        <v>20</v>
      </c>
      <c r="G108" t="s">
        <v>17</v>
      </c>
      <c r="H108" t="s">
        <v>3</v>
      </c>
      <c r="I108" s="20">
        <f t="shared" si="1"/>
        <v>0</v>
      </c>
    </row>
    <row r="109" spans="1:9" x14ac:dyDescent="0.25">
      <c r="A109" s="27">
        <v>202601</v>
      </c>
      <c r="B109" s="17">
        <v>95</v>
      </c>
      <c r="C109" t="s">
        <v>25</v>
      </c>
      <c r="D109" s="18"/>
      <c r="E109" s="19"/>
      <c r="F109" t="s">
        <v>25</v>
      </c>
      <c r="G109" t="s">
        <v>17</v>
      </c>
      <c r="H109" t="s">
        <v>7</v>
      </c>
      <c r="I109" s="20">
        <f t="shared" si="1"/>
        <v>0</v>
      </c>
    </row>
    <row r="110" spans="1:9" x14ac:dyDescent="0.25">
      <c r="A110" s="27">
        <v>202601</v>
      </c>
      <c r="B110" s="17" t="s">
        <v>97</v>
      </c>
      <c r="C110" t="s">
        <v>25</v>
      </c>
      <c r="D110" s="18"/>
      <c r="E110" s="19"/>
      <c r="F110" t="s">
        <v>25</v>
      </c>
      <c r="G110" t="s">
        <v>17</v>
      </c>
      <c r="H110" t="s">
        <v>11</v>
      </c>
      <c r="I110" s="20">
        <f t="shared" si="1"/>
        <v>0</v>
      </c>
    </row>
    <row r="111" spans="1:9" x14ac:dyDescent="0.25">
      <c r="A111" s="27">
        <v>202601</v>
      </c>
      <c r="B111" s="17">
        <v>93</v>
      </c>
      <c r="C111" t="s">
        <v>16</v>
      </c>
      <c r="D111" s="18"/>
      <c r="E111" s="19"/>
      <c r="F111" t="s">
        <v>16</v>
      </c>
      <c r="G111" t="s">
        <v>17</v>
      </c>
      <c r="H111" t="s">
        <v>7</v>
      </c>
      <c r="I111" s="20">
        <f t="shared" si="1"/>
        <v>0</v>
      </c>
    </row>
    <row r="112" spans="1:9" x14ac:dyDescent="0.25">
      <c r="A112" s="27">
        <v>202601</v>
      </c>
      <c r="B112" s="17" t="s">
        <v>75</v>
      </c>
      <c r="C112" t="s">
        <v>5</v>
      </c>
      <c r="D112" s="18"/>
      <c r="E112" s="19"/>
      <c r="F112" t="s">
        <v>5</v>
      </c>
      <c r="G112" t="s">
        <v>17</v>
      </c>
      <c r="H112" t="s">
        <v>11</v>
      </c>
      <c r="I112" s="20">
        <f t="shared" si="1"/>
        <v>0</v>
      </c>
    </row>
    <row r="113" spans="1:9" x14ac:dyDescent="0.25">
      <c r="A113" s="27">
        <v>202601</v>
      </c>
      <c r="B113" s="17" t="s">
        <v>86</v>
      </c>
      <c r="C113" t="s">
        <v>9</v>
      </c>
      <c r="D113" s="18"/>
      <c r="E113" s="19"/>
      <c r="F113" t="s">
        <v>9</v>
      </c>
      <c r="G113" t="s">
        <v>17</v>
      </c>
      <c r="H113" t="s">
        <v>11</v>
      </c>
      <c r="I113" s="20">
        <f t="shared" si="1"/>
        <v>0</v>
      </c>
    </row>
    <row r="114" spans="1:9" x14ac:dyDescent="0.25">
      <c r="A114" s="27">
        <v>202601</v>
      </c>
      <c r="B114" s="17">
        <v>90</v>
      </c>
      <c r="C114" t="s">
        <v>18</v>
      </c>
      <c r="D114" s="18"/>
      <c r="E114" s="19"/>
      <c r="F114" t="s">
        <v>18</v>
      </c>
      <c r="G114" t="s">
        <v>17</v>
      </c>
      <c r="H114" t="s">
        <v>7</v>
      </c>
      <c r="I114" s="20">
        <f t="shared" si="1"/>
        <v>0</v>
      </c>
    </row>
    <row r="115" spans="1:9" x14ac:dyDescent="0.25">
      <c r="A115" s="27">
        <v>202601</v>
      </c>
      <c r="B115" s="17" t="s">
        <v>109</v>
      </c>
      <c r="C115" t="s">
        <v>18</v>
      </c>
      <c r="D115" s="18"/>
      <c r="E115" s="19"/>
      <c r="F115" t="s">
        <v>18</v>
      </c>
      <c r="G115" t="s">
        <v>17</v>
      </c>
      <c r="H115" t="s">
        <v>3</v>
      </c>
      <c r="I115" s="20">
        <f t="shared" si="1"/>
        <v>0</v>
      </c>
    </row>
    <row r="116" spans="1:9" x14ac:dyDescent="0.25">
      <c r="A116">
        <v>202512</v>
      </c>
      <c r="B116" s="17">
        <v>37</v>
      </c>
      <c r="C116" t="s">
        <v>42</v>
      </c>
      <c r="D116" s="18"/>
      <c r="E116" s="19"/>
      <c r="F116" t="s">
        <v>42</v>
      </c>
      <c r="G116" t="s">
        <v>43</v>
      </c>
      <c r="H116" t="s">
        <v>7</v>
      </c>
      <c r="I116" s="20">
        <f t="shared" si="1"/>
        <v>0</v>
      </c>
    </row>
    <row r="117" spans="1:9" x14ac:dyDescent="0.25">
      <c r="A117">
        <v>202512</v>
      </c>
      <c r="B117" s="17" t="s">
        <v>41</v>
      </c>
      <c r="C117" t="s">
        <v>42</v>
      </c>
      <c r="D117" s="18"/>
      <c r="E117" s="19"/>
      <c r="F117" t="s">
        <v>42</v>
      </c>
      <c r="G117" t="s">
        <v>43</v>
      </c>
      <c r="H117" t="s">
        <v>11</v>
      </c>
      <c r="I117" s="20">
        <f t="shared" si="1"/>
        <v>0</v>
      </c>
    </row>
    <row r="118" spans="1:9" x14ac:dyDescent="0.25">
      <c r="A118">
        <v>202512</v>
      </c>
      <c r="B118" s="17">
        <v>31</v>
      </c>
      <c r="C118" t="s">
        <v>25</v>
      </c>
      <c r="D118" s="18"/>
      <c r="E118" s="19"/>
      <c r="F118" t="s">
        <v>25</v>
      </c>
      <c r="G118" t="s">
        <v>32</v>
      </c>
      <c r="H118" t="s">
        <v>7</v>
      </c>
      <c r="I118" s="20">
        <f t="shared" si="1"/>
        <v>0</v>
      </c>
    </row>
    <row r="119" spans="1:9" x14ac:dyDescent="0.25">
      <c r="A119">
        <v>202512</v>
      </c>
      <c r="B119" s="17">
        <v>33</v>
      </c>
      <c r="C119" t="s">
        <v>25</v>
      </c>
      <c r="D119" s="18"/>
      <c r="E119" s="19"/>
      <c r="F119" t="s">
        <v>25</v>
      </c>
      <c r="G119" t="s">
        <v>32</v>
      </c>
      <c r="H119" t="s">
        <v>11</v>
      </c>
      <c r="I119" s="20">
        <f t="shared" si="1"/>
        <v>0</v>
      </c>
    </row>
    <row r="120" spans="1:9" x14ac:dyDescent="0.25">
      <c r="A120">
        <v>202512</v>
      </c>
      <c r="B120" s="17">
        <v>36</v>
      </c>
      <c r="C120" t="s">
        <v>5</v>
      </c>
      <c r="D120" s="18"/>
      <c r="E120" s="19"/>
      <c r="F120" t="s">
        <v>5</v>
      </c>
      <c r="G120" t="s">
        <v>43</v>
      </c>
      <c r="H120" t="s">
        <v>7</v>
      </c>
      <c r="I120" s="20">
        <f t="shared" si="1"/>
        <v>0</v>
      </c>
    </row>
    <row r="121" spans="1:9" x14ac:dyDescent="0.25">
      <c r="A121">
        <v>202512</v>
      </c>
      <c r="B121" s="17" t="s">
        <v>103</v>
      </c>
      <c r="C121" t="s">
        <v>5</v>
      </c>
      <c r="D121" s="18"/>
      <c r="E121" s="19"/>
      <c r="F121" t="s">
        <v>5</v>
      </c>
      <c r="G121" t="s">
        <v>43</v>
      </c>
      <c r="H121" t="s">
        <v>3</v>
      </c>
      <c r="I121" s="20">
        <f t="shared" si="1"/>
        <v>0</v>
      </c>
    </row>
    <row r="122" spans="1:9" x14ac:dyDescent="0.25">
      <c r="A122" s="21">
        <v>202512</v>
      </c>
      <c r="B122" s="22">
        <v>34</v>
      </c>
      <c r="C122" s="21" t="s">
        <v>18</v>
      </c>
      <c r="D122" s="23"/>
      <c r="E122" s="23"/>
      <c r="F122" s="21" t="s">
        <v>18</v>
      </c>
      <c r="G122" s="21" t="s">
        <v>43</v>
      </c>
      <c r="H122" s="21" t="s">
        <v>11</v>
      </c>
      <c r="I122" s="24">
        <f t="shared" si="1"/>
        <v>0</v>
      </c>
    </row>
    <row r="123" spans="1:9" x14ac:dyDescent="0.25">
      <c r="A123">
        <v>202512</v>
      </c>
      <c r="B123" s="17" t="s">
        <v>54</v>
      </c>
      <c r="C123" t="s">
        <v>18</v>
      </c>
      <c r="D123" s="18"/>
      <c r="E123" s="19"/>
      <c r="F123" t="s">
        <v>18</v>
      </c>
      <c r="G123" t="s">
        <v>43</v>
      </c>
      <c r="H123" t="s">
        <v>3</v>
      </c>
      <c r="I123" s="20">
        <f t="shared" si="1"/>
        <v>0</v>
      </c>
    </row>
    <row r="124" spans="1:9" x14ac:dyDescent="0.25">
      <c r="A124">
        <v>202511</v>
      </c>
      <c r="B124" s="17">
        <v>37</v>
      </c>
      <c r="C124" t="s">
        <v>42</v>
      </c>
      <c r="D124" s="18"/>
      <c r="E124" s="19"/>
      <c r="F124" t="s">
        <v>42</v>
      </c>
      <c r="G124" t="s">
        <v>43</v>
      </c>
      <c r="H124" t="s">
        <v>7</v>
      </c>
      <c r="I124" s="20">
        <f t="shared" si="1"/>
        <v>0</v>
      </c>
    </row>
    <row r="125" spans="1:9" x14ac:dyDescent="0.25">
      <c r="A125">
        <v>202511</v>
      </c>
      <c r="B125" s="17" t="s">
        <v>41</v>
      </c>
      <c r="C125" t="s">
        <v>42</v>
      </c>
      <c r="D125" s="18"/>
      <c r="E125" s="19"/>
      <c r="F125" t="s">
        <v>42</v>
      </c>
      <c r="G125" t="s">
        <v>43</v>
      </c>
      <c r="H125" t="s">
        <v>11</v>
      </c>
      <c r="I125" s="20">
        <f t="shared" si="1"/>
        <v>0</v>
      </c>
    </row>
    <row r="126" spans="1:9" x14ac:dyDescent="0.25">
      <c r="A126">
        <v>202511</v>
      </c>
      <c r="B126" s="17">
        <v>31</v>
      </c>
      <c r="C126" t="s">
        <v>25</v>
      </c>
      <c r="D126" s="18"/>
      <c r="E126" s="19"/>
      <c r="F126" t="s">
        <v>25</v>
      </c>
      <c r="G126" t="s">
        <v>32</v>
      </c>
      <c r="H126" t="s">
        <v>7</v>
      </c>
      <c r="I126" s="20">
        <f t="shared" si="1"/>
        <v>0</v>
      </c>
    </row>
    <row r="127" spans="1:9" x14ac:dyDescent="0.25">
      <c r="A127">
        <v>202511</v>
      </c>
      <c r="B127" s="17">
        <v>33</v>
      </c>
      <c r="C127" t="s">
        <v>25</v>
      </c>
      <c r="D127" s="18"/>
      <c r="E127" s="19"/>
      <c r="F127" t="s">
        <v>25</v>
      </c>
      <c r="G127" t="s">
        <v>32</v>
      </c>
      <c r="H127" t="s">
        <v>11</v>
      </c>
      <c r="I127" s="20">
        <f t="shared" si="1"/>
        <v>0</v>
      </c>
    </row>
    <row r="128" spans="1:9" x14ac:dyDescent="0.25">
      <c r="A128">
        <v>202511</v>
      </c>
      <c r="B128" s="17">
        <v>36</v>
      </c>
      <c r="C128" t="s">
        <v>5</v>
      </c>
      <c r="D128" s="18"/>
      <c r="E128" s="19"/>
      <c r="F128" t="s">
        <v>5</v>
      </c>
      <c r="G128" t="s">
        <v>43</v>
      </c>
      <c r="H128" t="s">
        <v>7</v>
      </c>
      <c r="I128" s="20">
        <f t="shared" si="1"/>
        <v>0</v>
      </c>
    </row>
    <row r="129" spans="1:9" x14ac:dyDescent="0.25">
      <c r="A129">
        <v>202511</v>
      </c>
      <c r="B129" s="17" t="s">
        <v>103</v>
      </c>
      <c r="C129" t="s">
        <v>5</v>
      </c>
      <c r="D129" s="18"/>
      <c r="E129" s="19"/>
      <c r="F129" t="s">
        <v>5</v>
      </c>
      <c r="G129" t="s">
        <v>43</v>
      </c>
      <c r="H129" t="s">
        <v>3</v>
      </c>
      <c r="I129" s="20">
        <f t="shared" si="1"/>
        <v>0</v>
      </c>
    </row>
    <row r="130" spans="1:9" x14ac:dyDescent="0.25">
      <c r="A130" s="21">
        <v>202511</v>
      </c>
      <c r="B130" s="22">
        <v>34</v>
      </c>
      <c r="C130" s="21" t="s">
        <v>18</v>
      </c>
      <c r="D130" s="23"/>
      <c r="E130" s="23"/>
      <c r="F130" s="21" t="s">
        <v>18</v>
      </c>
      <c r="G130" s="21" t="s">
        <v>43</v>
      </c>
      <c r="H130" s="21" t="s">
        <v>11</v>
      </c>
      <c r="I130" s="24">
        <f t="shared" ref="I130:I193" si="2">D130*E130</f>
        <v>0</v>
      </c>
    </row>
    <row r="131" spans="1:9" x14ac:dyDescent="0.25">
      <c r="A131">
        <v>202511</v>
      </c>
      <c r="B131" s="17" t="s">
        <v>54</v>
      </c>
      <c r="C131" t="s">
        <v>18</v>
      </c>
      <c r="D131" s="18"/>
      <c r="E131" s="19"/>
      <c r="F131" t="s">
        <v>18</v>
      </c>
      <c r="G131" t="s">
        <v>43</v>
      </c>
      <c r="H131" t="s">
        <v>3</v>
      </c>
      <c r="I131" s="20">
        <f t="shared" si="2"/>
        <v>0</v>
      </c>
    </row>
    <row r="132" spans="1:9" x14ac:dyDescent="0.25">
      <c r="A132">
        <v>202510</v>
      </c>
      <c r="B132" s="17">
        <v>37</v>
      </c>
      <c r="C132" t="s">
        <v>42</v>
      </c>
      <c r="D132" s="18"/>
      <c r="E132" s="19"/>
      <c r="F132" t="s">
        <v>42</v>
      </c>
      <c r="G132" t="s">
        <v>43</v>
      </c>
      <c r="H132" t="s">
        <v>7</v>
      </c>
      <c r="I132" s="20">
        <f t="shared" si="2"/>
        <v>0</v>
      </c>
    </row>
    <row r="133" spans="1:9" x14ac:dyDescent="0.25">
      <c r="A133">
        <v>202510</v>
      </c>
      <c r="B133" s="17" t="s">
        <v>41</v>
      </c>
      <c r="C133" t="s">
        <v>42</v>
      </c>
      <c r="D133" s="18"/>
      <c r="E133" s="19"/>
      <c r="F133" t="s">
        <v>42</v>
      </c>
      <c r="G133" t="s">
        <v>43</v>
      </c>
      <c r="H133" t="s">
        <v>11</v>
      </c>
      <c r="I133" s="20">
        <f t="shared" si="2"/>
        <v>0</v>
      </c>
    </row>
    <row r="134" spans="1:9" x14ac:dyDescent="0.25">
      <c r="A134">
        <v>202510</v>
      </c>
      <c r="B134" s="17">
        <v>31</v>
      </c>
      <c r="C134" t="s">
        <v>25</v>
      </c>
      <c r="D134" s="18"/>
      <c r="E134" s="19"/>
      <c r="F134" t="s">
        <v>25</v>
      </c>
      <c r="G134" t="s">
        <v>32</v>
      </c>
      <c r="H134" t="s">
        <v>7</v>
      </c>
      <c r="I134" s="20">
        <f t="shared" si="2"/>
        <v>0</v>
      </c>
    </row>
    <row r="135" spans="1:9" x14ac:dyDescent="0.25">
      <c r="A135">
        <v>202510</v>
      </c>
      <c r="B135" s="17">
        <v>33</v>
      </c>
      <c r="C135" t="s">
        <v>25</v>
      </c>
      <c r="D135" s="18"/>
      <c r="E135" s="19"/>
      <c r="F135" t="s">
        <v>25</v>
      </c>
      <c r="G135" t="s">
        <v>32</v>
      </c>
      <c r="H135" t="s">
        <v>11</v>
      </c>
      <c r="I135" s="20">
        <f t="shared" si="2"/>
        <v>0</v>
      </c>
    </row>
    <row r="136" spans="1:9" x14ac:dyDescent="0.25">
      <c r="A136">
        <v>202510</v>
      </c>
      <c r="B136" s="17">
        <v>36</v>
      </c>
      <c r="C136" t="s">
        <v>5</v>
      </c>
      <c r="D136" s="18"/>
      <c r="E136" s="19"/>
      <c r="F136" t="s">
        <v>5</v>
      </c>
      <c r="G136" t="s">
        <v>43</v>
      </c>
      <c r="H136" t="s">
        <v>7</v>
      </c>
      <c r="I136" s="20">
        <f t="shared" si="2"/>
        <v>0</v>
      </c>
    </row>
    <row r="137" spans="1:9" x14ac:dyDescent="0.25">
      <c r="A137">
        <v>202510</v>
      </c>
      <c r="B137" s="17" t="s">
        <v>103</v>
      </c>
      <c r="C137" t="s">
        <v>5</v>
      </c>
      <c r="D137" s="18"/>
      <c r="E137" s="19"/>
      <c r="F137" t="s">
        <v>5</v>
      </c>
      <c r="G137" t="s">
        <v>43</v>
      </c>
      <c r="H137" t="s">
        <v>3</v>
      </c>
      <c r="I137" s="20">
        <f t="shared" si="2"/>
        <v>0</v>
      </c>
    </row>
    <row r="138" spans="1:9" x14ac:dyDescent="0.25">
      <c r="A138" s="21">
        <v>202510</v>
      </c>
      <c r="B138" s="22">
        <v>34</v>
      </c>
      <c r="C138" s="21" t="s">
        <v>18</v>
      </c>
      <c r="D138" s="23"/>
      <c r="E138" s="23"/>
      <c r="F138" s="21" t="s">
        <v>18</v>
      </c>
      <c r="G138" s="21" t="s">
        <v>43</v>
      </c>
      <c r="H138" s="21" t="s">
        <v>11</v>
      </c>
      <c r="I138" s="24">
        <f t="shared" si="2"/>
        <v>0</v>
      </c>
    </row>
    <row r="139" spans="1:9" x14ac:dyDescent="0.25">
      <c r="A139">
        <v>202510</v>
      </c>
      <c r="B139" s="17" t="s">
        <v>54</v>
      </c>
      <c r="C139" t="s">
        <v>18</v>
      </c>
      <c r="D139" s="18"/>
      <c r="E139" s="19"/>
      <c r="F139" t="s">
        <v>18</v>
      </c>
      <c r="G139" t="s">
        <v>43</v>
      </c>
      <c r="H139" t="s">
        <v>3</v>
      </c>
      <c r="I139" s="20">
        <f t="shared" si="2"/>
        <v>0</v>
      </c>
    </row>
    <row r="140" spans="1:9" x14ac:dyDescent="0.25">
      <c r="A140">
        <v>202509</v>
      </c>
      <c r="B140" s="17">
        <v>37</v>
      </c>
      <c r="C140" t="s">
        <v>42</v>
      </c>
      <c r="D140" s="18"/>
      <c r="E140" s="19"/>
      <c r="F140" t="s">
        <v>42</v>
      </c>
      <c r="G140" t="s">
        <v>43</v>
      </c>
      <c r="H140" t="s">
        <v>7</v>
      </c>
      <c r="I140" s="20">
        <f t="shared" si="2"/>
        <v>0</v>
      </c>
    </row>
    <row r="141" spans="1:9" x14ac:dyDescent="0.25">
      <c r="A141">
        <v>202509</v>
      </c>
      <c r="B141" s="17" t="s">
        <v>41</v>
      </c>
      <c r="C141" t="s">
        <v>42</v>
      </c>
      <c r="D141" s="18"/>
      <c r="E141" s="19"/>
      <c r="F141" t="s">
        <v>42</v>
      </c>
      <c r="G141" t="s">
        <v>43</v>
      </c>
      <c r="H141" t="s">
        <v>11</v>
      </c>
      <c r="I141" s="20">
        <f t="shared" si="2"/>
        <v>0</v>
      </c>
    </row>
    <row r="142" spans="1:9" x14ac:dyDescent="0.25">
      <c r="A142">
        <v>202509</v>
      </c>
      <c r="B142" s="17">
        <v>31</v>
      </c>
      <c r="C142" t="s">
        <v>25</v>
      </c>
      <c r="D142" s="18"/>
      <c r="E142" s="19"/>
      <c r="F142" t="s">
        <v>25</v>
      </c>
      <c r="G142" t="s">
        <v>32</v>
      </c>
      <c r="H142" t="s">
        <v>7</v>
      </c>
      <c r="I142" s="20">
        <f t="shared" si="2"/>
        <v>0</v>
      </c>
    </row>
    <row r="143" spans="1:9" x14ac:dyDescent="0.25">
      <c r="A143">
        <v>202509</v>
      </c>
      <c r="B143" s="17">
        <v>33</v>
      </c>
      <c r="C143" t="s">
        <v>25</v>
      </c>
      <c r="D143" s="18"/>
      <c r="E143" s="19"/>
      <c r="F143" t="s">
        <v>25</v>
      </c>
      <c r="G143" t="s">
        <v>32</v>
      </c>
      <c r="H143" t="s">
        <v>11</v>
      </c>
      <c r="I143" s="20">
        <f t="shared" si="2"/>
        <v>0</v>
      </c>
    </row>
    <row r="144" spans="1:9" x14ac:dyDescent="0.25">
      <c r="A144">
        <v>202509</v>
      </c>
      <c r="B144" s="17">
        <v>36</v>
      </c>
      <c r="C144" t="s">
        <v>5</v>
      </c>
      <c r="D144" s="18"/>
      <c r="E144" s="19"/>
      <c r="F144" t="s">
        <v>5</v>
      </c>
      <c r="G144" t="s">
        <v>43</v>
      </c>
      <c r="H144" t="s">
        <v>7</v>
      </c>
      <c r="I144" s="20">
        <f t="shared" si="2"/>
        <v>0</v>
      </c>
    </row>
    <row r="145" spans="1:9" x14ac:dyDescent="0.25">
      <c r="A145">
        <v>202509</v>
      </c>
      <c r="B145" s="17" t="s">
        <v>103</v>
      </c>
      <c r="C145" t="s">
        <v>5</v>
      </c>
      <c r="D145" s="18"/>
      <c r="E145" s="19"/>
      <c r="F145" t="s">
        <v>5</v>
      </c>
      <c r="G145" t="s">
        <v>43</v>
      </c>
      <c r="H145" t="s">
        <v>3</v>
      </c>
      <c r="I145" s="20">
        <f t="shared" si="2"/>
        <v>0</v>
      </c>
    </row>
    <row r="146" spans="1:9" x14ac:dyDescent="0.25">
      <c r="A146" s="21">
        <v>202509</v>
      </c>
      <c r="B146" s="22">
        <v>34</v>
      </c>
      <c r="C146" s="21" t="s">
        <v>18</v>
      </c>
      <c r="D146" s="23"/>
      <c r="E146" s="23"/>
      <c r="F146" s="21" t="s">
        <v>18</v>
      </c>
      <c r="G146" s="21" t="s">
        <v>43</v>
      </c>
      <c r="H146" s="21" t="s">
        <v>11</v>
      </c>
      <c r="I146" s="24">
        <f t="shared" si="2"/>
        <v>0</v>
      </c>
    </row>
    <row r="147" spans="1:9" x14ac:dyDescent="0.25">
      <c r="A147">
        <v>202509</v>
      </c>
      <c r="B147" s="17" t="s">
        <v>54</v>
      </c>
      <c r="C147" t="s">
        <v>18</v>
      </c>
      <c r="D147" s="18"/>
      <c r="E147" s="19"/>
      <c r="F147" t="s">
        <v>18</v>
      </c>
      <c r="G147" t="s">
        <v>43</v>
      </c>
      <c r="H147" t="s">
        <v>3</v>
      </c>
      <c r="I147" s="20">
        <f t="shared" si="2"/>
        <v>0</v>
      </c>
    </row>
    <row r="148" spans="1:9" x14ac:dyDescent="0.25">
      <c r="A148" s="25">
        <v>202602</v>
      </c>
      <c r="B148" s="17">
        <v>37</v>
      </c>
      <c r="C148" t="s">
        <v>42</v>
      </c>
      <c r="D148" s="18"/>
      <c r="E148" s="19"/>
      <c r="F148" t="s">
        <v>42</v>
      </c>
      <c r="G148" t="s">
        <v>43</v>
      </c>
      <c r="H148" t="s">
        <v>7</v>
      </c>
      <c r="I148" s="20">
        <f t="shared" si="2"/>
        <v>0</v>
      </c>
    </row>
    <row r="149" spans="1:9" x14ac:dyDescent="0.25">
      <c r="A149" s="25">
        <v>202602</v>
      </c>
      <c r="B149" s="17" t="s">
        <v>41</v>
      </c>
      <c r="C149" t="s">
        <v>42</v>
      </c>
      <c r="D149" s="18"/>
      <c r="E149" s="19"/>
      <c r="F149" t="s">
        <v>42</v>
      </c>
      <c r="G149" t="s">
        <v>43</v>
      </c>
      <c r="H149" t="s">
        <v>11</v>
      </c>
      <c r="I149" s="20">
        <f t="shared" si="2"/>
        <v>0</v>
      </c>
    </row>
    <row r="150" spans="1:9" x14ac:dyDescent="0.25">
      <c r="A150" s="25">
        <v>202602</v>
      </c>
      <c r="B150" s="17">
        <v>31</v>
      </c>
      <c r="C150" t="s">
        <v>25</v>
      </c>
      <c r="D150" s="18"/>
      <c r="E150" s="19"/>
      <c r="F150" t="s">
        <v>25</v>
      </c>
      <c r="G150" t="s">
        <v>32</v>
      </c>
      <c r="H150" t="s">
        <v>7</v>
      </c>
      <c r="I150" s="20">
        <f t="shared" si="2"/>
        <v>0</v>
      </c>
    </row>
    <row r="151" spans="1:9" x14ac:dyDescent="0.25">
      <c r="A151" s="25">
        <v>202602</v>
      </c>
      <c r="B151" s="17">
        <v>33</v>
      </c>
      <c r="C151" t="s">
        <v>25</v>
      </c>
      <c r="D151" s="18"/>
      <c r="E151" s="19"/>
      <c r="F151" t="s">
        <v>25</v>
      </c>
      <c r="G151" t="s">
        <v>32</v>
      </c>
      <c r="H151" t="s">
        <v>11</v>
      </c>
      <c r="I151" s="20">
        <f t="shared" si="2"/>
        <v>0</v>
      </c>
    </row>
    <row r="152" spans="1:9" x14ac:dyDescent="0.25">
      <c r="A152" s="25">
        <v>202602</v>
      </c>
      <c r="B152" s="17">
        <v>36</v>
      </c>
      <c r="C152" t="s">
        <v>5</v>
      </c>
      <c r="D152" s="18"/>
      <c r="E152" s="19"/>
      <c r="F152" t="s">
        <v>5</v>
      </c>
      <c r="G152" t="s">
        <v>43</v>
      </c>
      <c r="H152" t="s">
        <v>7</v>
      </c>
      <c r="I152" s="20">
        <f t="shared" si="2"/>
        <v>0</v>
      </c>
    </row>
    <row r="153" spans="1:9" x14ac:dyDescent="0.25">
      <c r="A153" s="25">
        <v>202602</v>
      </c>
      <c r="B153" s="17" t="s">
        <v>103</v>
      </c>
      <c r="C153" t="s">
        <v>5</v>
      </c>
      <c r="D153" s="18"/>
      <c r="E153" s="19"/>
      <c r="F153" t="s">
        <v>5</v>
      </c>
      <c r="G153" t="s">
        <v>43</v>
      </c>
      <c r="H153" t="s">
        <v>3</v>
      </c>
      <c r="I153" s="20">
        <f t="shared" si="2"/>
        <v>0</v>
      </c>
    </row>
    <row r="154" spans="1:9" x14ac:dyDescent="0.25">
      <c r="A154" s="26">
        <v>202602</v>
      </c>
      <c r="B154" s="22">
        <v>34</v>
      </c>
      <c r="C154" s="21" t="s">
        <v>18</v>
      </c>
      <c r="D154" s="23"/>
      <c r="E154" s="23"/>
      <c r="F154" s="21" t="s">
        <v>18</v>
      </c>
      <c r="G154" s="21" t="s">
        <v>43</v>
      </c>
      <c r="H154" s="21" t="s">
        <v>11</v>
      </c>
      <c r="I154" s="24">
        <f t="shared" si="2"/>
        <v>0</v>
      </c>
    </row>
    <row r="155" spans="1:9" x14ac:dyDescent="0.25">
      <c r="A155" s="25">
        <v>202602</v>
      </c>
      <c r="B155" s="17" t="s">
        <v>54</v>
      </c>
      <c r="C155" t="s">
        <v>18</v>
      </c>
      <c r="D155" s="18"/>
      <c r="E155" s="19"/>
      <c r="F155" t="s">
        <v>18</v>
      </c>
      <c r="G155" t="s">
        <v>43</v>
      </c>
      <c r="H155" t="s">
        <v>3</v>
      </c>
      <c r="I155" s="20">
        <f t="shared" si="2"/>
        <v>0</v>
      </c>
    </row>
    <row r="156" spans="1:9" x14ac:dyDescent="0.25">
      <c r="A156" s="27">
        <v>202601</v>
      </c>
      <c r="B156" s="17">
        <v>37</v>
      </c>
      <c r="C156" t="s">
        <v>42</v>
      </c>
      <c r="D156" s="18"/>
      <c r="E156" s="19"/>
      <c r="F156" t="s">
        <v>42</v>
      </c>
      <c r="G156" t="s">
        <v>43</v>
      </c>
      <c r="H156" t="s">
        <v>7</v>
      </c>
      <c r="I156" s="20">
        <f t="shared" si="2"/>
        <v>0</v>
      </c>
    </row>
    <row r="157" spans="1:9" x14ac:dyDescent="0.25">
      <c r="A157" s="27">
        <v>202601</v>
      </c>
      <c r="B157" s="17" t="s">
        <v>41</v>
      </c>
      <c r="C157" t="s">
        <v>42</v>
      </c>
      <c r="D157" s="18"/>
      <c r="E157" s="19"/>
      <c r="F157" t="s">
        <v>42</v>
      </c>
      <c r="G157" t="s">
        <v>43</v>
      </c>
      <c r="H157" t="s">
        <v>11</v>
      </c>
      <c r="I157" s="20">
        <f t="shared" si="2"/>
        <v>0</v>
      </c>
    </row>
    <row r="158" spans="1:9" x14ac:dyDescent="0.25">
      <c r="A158" s="27">
        <v>202601</v>
      </c>
      <c r="B158" s="17">
        <v>31</v>
      </c>
      <c r="C158" t="s">
        <v>25</v>
      </c>
      <c r="D158" s="18"/>
      <c r="E158" s="19"/>
      <c r="F158" t="s">
        <v>25</v>
      </c>
      <c r="G158" t="s">
        <v>32</v>
      </c>
      <c r="H158" t="s">
        <v>7</v>
      </c>
      <c r="I158" s="20">
        <f t="shared" si="2"/>
        <v>0</v>
      </c>
    </row>
    <row r="159" spans="1:9" x14ac:dyDescent="0.25">
      <c r="A159" s="27">
        <v>202601</v>
      </c>
      <c r="B159" s="17">
        <v>33</v>
      </c>
      <c r="C159" t="s">
        <v>25</v>
      </c>
      <c r="D159" s="18"/>
      <c r="E159" s="19"/>
      <c r="F159" t="s">
        <v>25</v>
      </c>
      <c r="G159" t="s">
        <v>32</v>
      </c>
      <c r="H159" t="s">
        <v>11</v>
      </c>
      <c r="I159" s="20">
        <f t="shared" si="2"/>
        <v>0</v>
      </c>
    </row>
    <row r="160" spans="1:9" x14ac:dyDescent="0.25">
      <c r="A160" s="27">
        <v>202601</v>
      </c>
      <c r="B160" s="17">
        <v>36</v>
      </c>
      <c r="C160" t="s">
        <v>5</v>
      </c>
      <c r="D160" s="18"/>
      <c r="E160" s="19"/>
      <c r="F160" t="s">
        <v>5</v>
      </c>
      <c r="G160" t="s">
        <v>43</v>
      </c>
      <c r="H160" t="s">
        <v>7</v>
      </c>
      <c r="I160" s="20">
        <f t="shared" si="2"/>
        <v>0</v>
      </c>
    </row>
    <row r="161" spans="1:9" x14ac:dyDescent="0.25">
      <c r="A161" s="27">
        <v>202601</v>
      </c>
      <c r="B161" s="17" t="s">
        <v>103</v>
      </c>
      <c r="C161" t="s">
        <v>5</v>
      </c>
      <c r="D161" s="18"/>
      <c r="E161" s="19"/>
      <c r="F161" t="s">
        <v>5</v>
      </c>
      <c r="G161" t="s">
        <v>43</v>
      </c>
      <c r="H161" t="s">
        <v>3</v>
      </c>
      <c r="I161" s="20">
        <f t="shared" si="2"/>
        <v>0</v>
      </c>
    </row>
    <row r="162" spans="1:9" x14ac:dyDescent="0.25">
      <c r="A162" s="28">
        <v>202601</v>
      </c>
      <c r="B162" s="22">
        <v>34</v>
      </c>
      <c r="C162" s="21" t="s">
        <v>18</v>
      </c>
      <c r="D162" s="23"/>
      <c r="E162" s="23"/>
      <c r="F162" s="21" t="s">
        <v>18</v>
      </c>
      <c r="G162" s="21" t="s">
        <v>43</v>
      </c>
      <c r="H162" s="21" t="s">
        <v>11</v>
      </c>
      <c r="I162" s="24">
        <f t="shared" si="2"/>
        <v>0</v>
      </c>
    </row>
    <row r="163" spans="1:9" x14ac:dyDescent="0.25">
      <c r="A163" s="27">
        <v>202601</v>
      </c>
      <c r="B163" s="17" t="s">
        <v>54</v>
      </c>
      <c r="C163" t="s">
        <v>18</v>
      </c>
      <c r="D163" s="18"/>
      <c r="E163" s="19"/>
      <c r="F163" t="s">
        <v>18</v>
      </c>
      <c r="G163" t="s">
        <v>43</v>
      </c>
      <c r="H163" t="s">
        <v>3</v>
      </c>
      <c r="I163" s="20">
        <f t="shared" si="2"/>
        <v>0</v>
      </c>
    </row>
    <row r="164" spans="1:9" x14ac:dyDescent="0.25">
      <c r="A164">
        <v>202512</v>
      </c>
      <c r="B164" s="17">
        <v>79</v>
      </c>
      <c r="C164" t="s">
        <v>13</v>
      </c>
      <c r="D164" s="18"/>
      <c r="E164" s="19"/>
      <c r="F164" t="s">
        <v>13</v>
      </c>
      <c r="G164" t="s">
        <v>10</v>
      </c>
      <c r="H164" t="s">
        <v>7</v>
      </c>
      <c r="I164" s="20">
        <f t="shared" si="2"/>
        <v>0</v>
      </c>
    </row>
    <row r="165" spans="1:9" x14ac:dyDescent="0.25">
      <c r="A165">
        <v>202512</v>
      </c>
      <c r="B165" s="17" t="s">
        <v>12</v>
      </c>
      <c r="C165" t="s">
        <v>13</v>
      </c>
      <c r="D165" s="18"/>
      <c r="E165" s="19"/>
      <c r="F165" t="s">
        <v>13</v>
      </c>
      <c r="G165" t="s">
        <v>10</v>
      </c>
      <c r="H165" t="s">
        <v>11</v>
      </c>
      <c r="I165" s="20">
        <f t="shared" si="2"/>
        <v>0</v>
      </c>
    </row>
    <row r="166" spans="1:9" x14ac:dyDescent="0.25">
      <c r="A166">
        <v>202512</v>
      </c>
      <c r="B166" s="17" t="s">
        <v>91</v>
      </c>
      <c r="C166" t="s">
        <v>25</v>
      </c>
      <c r="D166" s="18"/>
      <c r="E166" s="19"/>
      <c r="F166" t="s">
        <v>25</v>
      </c>
      <c r="G166" t="s">
        <v>10</v>
      </c>
      <c r="H166" t="s">
        <v>7</v>
      </c>
      <c r="I166" s="20">
        <f t="shared" si="2"/>
        <v>0</v>
      </c>
    </row>
    <row r="167" spans="1:9" x14ac:dyDescent="0.25">
      <c r="A167">
        <v>202512</v>
      </c>
      <c r="B167" s="17" t="s">
        <v>50</v>
      </c>
      <c r="C167" t="s">
        <v>25</v>
      </c>
      <c r="D167" s="18"/>
      <c r="E167" s="19"/>
      <c r="F167" t="s">
        <v>25</v>
      </c>
      <c r="G167" t="s">
        <v>51</v>
      </c>
      <c r="H167" t="s">
        <v>11</v>
      </c>
      <c r="I167" s="20">
        <f t="shared" si="2"/>
        <v>0</v>
      </c>
    </row>
    <row r="168" spans="1:9" x14ac:dyDescent="0.25">
      <c r="A168">
        <v>202512</v>
      </c>
      <c r="B168" s="17">
        <v>72</v>
      </c>
      <c r="C168" t="s">
        <v>1</v>
      </c>
      <c r="D168" s="18"/>
      <c r="E168" s="19"/>
      <c r="F168" t="s">
        <v>1</v>
      </c>
      <c r="G168" t="s">
        <v>10</v>
      </c>
      <c r="H168" t="s">
        <v>7</v>
      </c>
      <c r="I168" s="20">
        <f t="shared" si="2"/>
        <v>0</v>
      </c>
    </row>
    <row r="169" spans="1:9" x14ac:dyDescent="0.25">
      <c r="A169">
        <v>202512</v>
      </c>
      <c r="B169" s="17" t="s">
        <v>73</v>
      </c>
      <c r="C169" t="s">
        <v>1</v>
      </c>
      <c r="D169" s="18"/>
      <c r="E169" s="19"/>
      <c r="F169" t="s">
        <v>1</v>
      </c>
      <c r="G169" t="s">
        <v>10</v>
      </c>
      <c r="H169" t="s">
        <v>3</v>
      </c>
      <c r="I169" s="20">
        <f t="shared" si="2"/>
        <v>0</v>
      </c>
    </row>
    <row r="170" spans="1:9" x14ac:dyDescent="0.25">
      <c r="A170">
        <v>202512</v>
      </c>
      <c r="B170" s="17" t="s">
        <v>98</v>
      </c>
      <c r="C170" t="s">
        <v>9</v>
      </c>
      <c r="D170" s="18"/>
      <c r="E170" s="19"/>
      <c r="F170" t="s">
        <v>9</v>
      </c>
      <c r="G170" t="s">
        <v>51</v>
      </c>
      <c r="H170" t="s">
        <v>7</v>
      </c>
      <c r="I170" s="20">
        <f t="shared" si="2"/>
        <v>0</v>
      </c>
    </row>
    <row r="171" spans="1:9" x14ac:dyDescent="0.25">
      <c r="A171">
        <v>202512</v>
      </c>
      <c r="B171" s="17" t="s">
        <v>8</v>
      </c>
      <c r="C171" t="s">
        <v>9</v>
      </c>
      <c r="D171" s="18"/>
      <c r="E171" s="19"/>
      <c r="F171" t="s">
        <v>9</v>
      </c>
      <c r="G171" t="s">
        <v>10</v>
      </c>
      <c r="H171" t="s">
        <v>11</v>
      </c>
      <c r="I171" s="20">
        <f t="shared" si="2"/>
        <v>0</v>
      </c>
    </row>
    <row r="172" spans="1:9" x14ac:dyDescent="0.25">
      <c r="A172">
        <v>202512</v>
      </c>
      <c r="B172" s="17" t="s">
        <v>22</v>
      </c>
      <c r="C172" t="s">
        <v>9</v>
      </c>
      <c r="D172" s="18"/>
      <c r="E172" s="19"/>
      <c r="F172" t="s">
        <v>9</v>
      </c>
      <c r="G172" t="s">
        <v>10</v>
      </c>
      <c r="H172" t="s">
        <v>3</v>
      </c>
      <c r="I172" s="20">
        <f t="shared" si="2"/>
        <v>0</v>
      </c>
    </row>
    <row r="173" spans="1:9" x14ac:dyDescent="0.25">
      <c r="A173">
        <v>202512</v>
      </c>
      <c r="B173" s="17">
        <v>71</v>
      </c>
      <c r="C173" t="s">
        <v>18</v>
      </c>
      <c r="D173" s="18"/>
      <c r="E173" s="19"/>
      <c r="F173" t="s">
        <v>18</v>
      </c>
      <c r="G173" t="s">
        <v>10</v>
      </c>
      <c r="H173" t="s">
        <v>7</v>
      </c>
      <c r="I173" s="20">
        <f t="shared" si="2"/>
        <v>0</v>
      </c>
    </row>
    <row r="174" spans="1:9" x14ac:dyDescent="0.25">
      <c r="A174" s="21">
        <v>202512</v>
      </c>
      <c r="B174" s="22" t="s">
        <v>64</v>
      </c>
      <c r="C174" s="21" t="s">
        <v>18</v>
      </c>
      <c r="D174" s="23"/>
      <c r="E174" s="23"/>
      <c r="F174" s="21" t="s">
        <v>18</v>
      </c>
      <c r="G174" s="21" t="s">
        <v>10</v>
      </c>
      <c r="H174" s="21" t="s">
        <v>11</v>
      </c>
      <c r="I174" s="24">
        <f t="shared" si="2"/>
        <v>0</v>
      </c>
    </row>
    <row r="175" spans="1:9" x14ac:dyDescent="0.25">
      <c r="A175">
        <v>202512</v>
      </c>
      <c r="B175" s="17" t="s">
        <v>101</v>
      </c>
      <c r="C175" t="s">
        <v>18</v>
      </c>
      <c r="D175" s="18"/>
      <c r="E175" s="19"/>
      <c r="F175" t="s">
        <v>18</v>
      </c>
      <c r="G175" t="s">
        <v>10</v>
      </c>
      <c r="H175" t="s">
        <v>3</v>
      </c>
      <c r="I175" s="20">
        <f t="shared" si="2"/>
        <v>0</v>
      </c>
    </row>
    <row r="176" spans="1:9" x14ac:dyDescent="0.25">
      <c r="A176">
        <v>202511</v>
      </c>
      <c r="B176" s="17">
        <v>79</v>
      </c>
      <c r="C176" t="s">
        <v>13</v>
      </c>
      <c r="D176" s="18"/>
      <c r="E176" s="19"/>
      <c r="F176" t="s">
        <v>13</v>
      </c>
      <c r="G176" t="s">
        <v>10</v>
      </c>
      <c r="H176" t="s">
        <v>7</v>
      </c>
      <c r="I176" s="20">
        <f t="shared" si="2"/>
        <v>0</v>
      </c>
    </row>
    <row r="177" spans="1:9" x14ac:dyDescent="0.25">
      <c r="A177">
        <v>202511</v>
      </c>
      <c r="B177" s="17" t="s">
        <v>12</v>
      </c>
      <c r="C177" t="s">
        <v>13</v>
      </c>
      <c r="D177" s="18"/>
      <c r="E177" s="19"/>
      <c r="F177" t="s">
        <v>13</v>
      </c>
      <c r="G177" t="s">
        <v>10</v>
      </c>
      <c r="H177" t="s">
        <v>11</v>
      </c>
      <c r="I177" s="20">
        <f t="shared" si="2"/>
        <v>0</v>
      </c>
    </row>
    <row r="178" spans="1:9" x14ac:dyDescent="0.25">
      <c r="A178">
        <v>202511</v>
      </c>
      <c r="B178" s="17" t="s">
        <v>91</v>
      </c>
      <c r="C178" t="s">
        <v>25</v>
      </c>
      <c r="D178" s="18"/>
      <c r="E178" s="19"/>
      <c r="F178" t="s">
        <v>25</v>
      </c>
      <c r="G178" t="s">
        <v>10</v>
      </c>
      <c r="H178" t="s">
        <v>7</v>
      </c>
      <c r="I178" s="20">
        <f t="shared" si="2"/>
        <v>0</v>
      </c>
    </row>
    <row r="179" spans="1:9" x14ac:dyDescent="0.25">
      <c r="A179">
        <v>202511</v>
      </c>
      <c r="B179" s="17" t="s">
        <v>50</v>
      </c>
      <c r="C179" t="s">
        <v>25</v>
      </c>
      <c r="D179" s="18"/>
      <c r="E179" s="19"/>
      <c r="F179" t="s">
        <v>25</v>
      </c>
      <c r="G179" t="s">
        <v>51</v>
      </c>
      <c r="H179" t="s">
        <v>11</v>
      </c>
      <c r="I179" s="20">
        <f t="shared" si="2"/>
        <v>0</v>
      </c>
    </row>
    <row r="180" spans="1:9" x14ac:dyDescent="0.25">
      <c r="A180">
        <v>202511</v>
      </c>
      <c r="B180" s="17">
        <v>72</v>
      </c>
      <c r="C180" t="s">
        <v>1</v>
      </c>
      <c r="D180" s="18"/>
      <c r="E180" s="19"/>
      <c r="F180" t="s">
        <v>1</v>
      </c>
      <c r="G180" t="s">
        <v>10</v>
      </c>
      <c r="H180" t="s">
        <v>7</v>
      </c>
      <c r="I180" s="20">
        <f t="shared" si="2"/>
        <v>0</v>
      </c>
    </row>
    <row r="181" spans="1:9" x14ac:dyDescent="0.25">
      <c r="A181">
        <v>202511</v>
      </c>
      <c r="B181" s="17" t="s">
        <v>73</v>
      </c>
      <c r="C181" t="s">
        <v>1</v>
      </c>
      <c r="D181" s="18"/>
      <c r="E181" s="19"/>
      <c r="F181" t="s">
        <v>1</v>
      </c>
      <c r="G181" t="s">
        <v>10</v>
      </c>
      <c r="H181" t="s">
        <v>3</v>
      </c>
      <c r="I181" s="20">
        <f t="shared" si="2"/>
        <v>0</v>
      </c>
    </row>
    <row r="182" spans="1:9" x14ac:dyDescent="0.25">
      <c r="A182">
        <v>202511</v>
      </c>
      <c r="B182" s="17" t="s">
        <v>98</v>
      </c>
      <c r="C182" t="s">
        <v>9</v>
      </c>
      <c r="D182" s="18"/>
      <c r="E182" s="19"/>
      <c r="F182" t="s">
        <v>9</v>
      </c>
      <c r="G182" t="s">
        <v>51</v>
      </c>
      <c r="H182" t="s">
        <v>7</v>
      </c>
      <c r="I182" s="20">
        <f t="shared" si="2"/>
        <v>0</v>
      </c>
    </row>
    <row r="183" spans="1:9" x14ac:dyDescent="0.25">
      <c r="A183">
        <v>202511</v>
      </c>
      <c r="B183" s="17" t="s">
        <v>8</v>
      </c>
      <c r="C183" t="s">
        <v>9</v>
      </c>
      <c r="D183" s="18"/>
      <c r="E183" s="19"/>
      <c r="F183" t="s">
        <v>9</v>
      </c>
      <c r="G183" t="s">
        <v>10</v>
      </c>
      <c r="H183" t="s">
        <v>11</v>
      </c>
      <c r="I183" s="20">
        <f t="shared" si="2"/>
        <v>0</v>
      </c>
    </row>
    <row r="184" spans="1:9" x14ac:dyDescent="0.25">
      <c r="A184">
        <v>202511</v>
      </c>
      <c r="B184" s="17" t="s">
        <v>22</v>
      </c>
      <c r="C184" t="s">
        <v>9</v>
      </c>
      <c r="D184" s="18"/>
      <c r="E184" s="19"/>
      <c r="F184" t="s">
        <v>9</v>
      </c>
      <c r="G184" t="s">
        <v>10</v>
      </c>
      <c r="H184" t="s">
        <v>3</v>
      </c>
      <c r="I184" s="20">
        <f t="shared" si="2"/>
        <v>0</v>
      </c>
    </row>
    <row r="185" spans="1:9" x14ac:dyDescent="0.25">
      <c r="A185">
        <v>202511</v>
      </c>
      <c r="B185" s="17">
        <v>71</v>
      </c>
      <c r="C185" t="s">
        <v>18</v>
      </c>
      <c r="D185" s="18"/>
      <c r="E185" s="19"/>
      <c r="F185" t="s">
        <v>18</v>
      </c>
      <c r="G185" t="s">
        <v>10</v>
      </c>
      <c r="H185" t="s">
        <v>7</v>
      </c>
      <c r="I185" s="20">
        <f t="shared" si="2"/>
        <v>0</v>
      </c>
    </row>
    <row r="186" spans="1:9" x14ac:dyDescent="0.25">
      <c r="A186" s="21">
        <v>202511</v>
      </c>
      <c r="B186" s="22" t="s">
        <v>64</v>
      </c>
      <c r="C186" s="21" t="s">
        <v>18</v>
      </c>
      <c r="D186" s="23"/>
      <c r="E186" s="23"/>
      <c r="F186" s="21" t="s">
        <v>18</v>
      </c>
      <c r="G186" s="21" t="s">
        <v>10</v>
      </c>
      <c r="H186" s="21" t="s">
        <v>11</v>
      </c>
      <c r="I186" s="24">
        <f t="shared" si="2"/>
        <v>0</v>
      </c>
    </row>
    <row r="187" spans="1:9" x14ac:dyDescent="0.25">
      <c r="A187">
        <v>202511</v>
      </c>
      <c r="B187" s="17" t="s">
        <v>101</v>
      </c>
      <c r="C187" t="s">
        <v>18</v>
      </c>
      <c r="D187" s="18"/>
      <c r="E187" s="19"/>
      <c r="F187" t="s">
        <v>18</v>
      </c>
      <c r="G187" t="s">
        <v>10</v>
      </c>
      <c r="H187" t="s">
        <v>3</v>
      </c>
      <c r="I187" s="20">
        <f t="shared" si="2"/>
        <v>0</v>
      </c>
    </row>
    <row r="188" spans="1:9" x14ac:dyDescent="0.25">
      <c r="A188">
        <v>202510</v>
      </c>
      <c r="B188" s="17">
        <v>79</v>
      </c>
      <c r="C188" t="s">
        <v>13</v>
      </c>
      <c r="D188" s="18"/>
      <c r="E188" s="19"/>
      <c r="F188" t="s">
        <v>13</v>
      </c>
      <c r="G188" t="s">
        <v>10</v>
      </c>
      <c r="H188" t="s">
        <v>7</v>
      </c>
      <c r="I188" s="20">
        <f t="shared" si="2"/>
        <v>0</v>
      </c>
    </row>
    <row r="189" spans="1:9" x14ac:dyDescent="0.25">
      <c r="A189">
        <v>202510</v>
      </c>
      <c r="B189" s="17" t="s">
        <v>12</v>
      </c>
      <c r="C189" t="s">
        <v>13</v>
      </c>
      <c r="D189" s="18"/>
      <c r="E189" s="19"/>
      <c r="F189" t="s">
        <v>13</v>
      </c>
      <c r="G189" t="s">
        <v>10</v>
      </c>
      <c r="H189" t="s">
        <v>11</v>
      </c>
      <c r="I189" s="20">
        <f t="shared" si="2"/>
        <v>0</v>
      </c>
    </row>
    <row r="190" spans="1:9" x14ac:dyDescent="0.25">
      <c r="A190">
        <v>202510</v>
      </c>
      <c r="B190" s="17" t="s">
        <v>91</v>
      </c>
      <c r="C190" t="s">
        <v>25</v>
      </c>
      <c r="D190" s="18"/>
      <c r="E190" s="19"/>
      <c r="F190" t="s">
        <v>25</v>
      </c>
      <c r="G190" t="s">
        <v>10</v>
      </c>
      <c r="H190" t="s">
        <v>7</v>
      </c>
      <c r="I190" s="20">
        <f t="shared" si="2"/>
        <v>0</v>
      </c>
    </row>
    <row r="191" spans="1:9" x14ac:dyDescent="0.25">
      <c r="A191">
        <v>202510</v>
      </c>
      <c r="B191" s="17" t="s">
        <v>50</v>
      </c>
      <c r="C191" t="s">
        <v>25</v>
      </c>
      <c r="D191" s="18"/>
      <c r="E191" s="19"/>
      <c r="F191" t="s">
        <v>25</v>
      </c>
      <c r="G191" t="s">
        <v>51</v>
      </c>
      <c r="H191" t="s">
        <v>11</v>
      </c>
      <c r="I191" s="20">
        <f t="shared" si="2"/>
        <v>0</v>
      </c>
    </row>
    <row r="192" spans="1:9" x14ac:dyDescent="0.25">
      <c r="A192">
        <v>202510</v>
      </c>
      <c r="B192" s="17">
        <v>72</v>
      </c>
      <c r="C192" t="s">
        <v>1</v>
      </c>
      <c r="D192" s="18"/>
      <c r="E192" s="19"/>
      <c r="F192" t="s">
        <v>1</v>
      </c>
      <c r="G192" t="s">
        <v>10</v>
      </c>
      <c r="H192" t="s">
        <v>7</v>
      </c>
      <c r="I192" s="20">
        <f t="shared" si="2"/>
        <v>0</v>
      </c>
    </row>
    <row r="193" spans="1:9" x14ac:dyDescent="0.25">
      <c r="A193">
        <v>202510</v>
      </c>
      <c r="B193" s="17" t="s">
        <v>73</v>
      </c>
      <c r="C193" t="s">
        <v>1</v>
      </c>
      <c r="D193" s="18"/>
      <c r="E193" s="19"/>
      <c r="F193" t="s">
        <v>1</v>
      </c>
      <c r="G193" t="s">
        <v>10</v>
      </c>
      <c r="H193" t="s">
        <v>3</v>
      </c>
      <c r="I193" s="20">
        <f t="shared" si="2"/>
        <v>0</v>
      </c>
    </row>
    <row r="194" spans="1:9" x14ac:dyDescent="0.25">
      <c r="A194">
        <v>202510</v>
      </c>
      <c r="B194" s="17" t="s">
        <v>98</v>
      </c>
      <c r="C194" t="s">
        <v>9</v>
      </c>
      <c r="D194" s="18"/>
      <c r="E194" s="19"/>
      <c r="F194" t="s">
        <v>9</v>
      </c>
      <c r="G194" t="s">
        <v>51</v>
      </c>
      <c r="H194" t="s">
        <v>7</v>
      </c>
      <c r="I194" s="20">
        <f t="shared" ref="I194:I257" si="3">D194*E194</f>
        <v>0</v>
      </c>
    </row>
    <row r="195" spans="1:9" x14ac:dyDescent="0.25">
      <c r="A195">
        <v>202510</v>
      </c>
      <c r="B195" s="17" t="s">
        <v>8</v>
      </c>
      <c r="C195" t="s">
        <v>9</v>
      </c>
      <c r="D195" s="18"/>
      <c r="E195" s="19"/>
      <c r="F195" t="s">
        <v>9</v>
      </c>
      <c r="G195" t="s">
        <v>10</v>
      </c>
      <c r="H195" t="s">
        <v>11</v>
      </c>
      <c r="I195" s="20">
        <f t="shared" si="3"/>
        <v>0</v>
      </c>
    </row>
    <row r="196" spans="1:9" x14ac:dyDescent="0.25">
      <c r="A196">
        <v>202510</v>
      </c>
      <c r="B196" s="17" t="s">
        <v>22</v>
      </c>
      <c r="C196" t="s">
        <v>9</v>
      </c>
      <c r="D196" s="18"/>
      <c r="E196" s="19"/>
      <c r="F196" t="s">
        <v>9</v>
      </c>
      <c r="G196" t="s">
        <v>10</v>
      </c>
      <c r="H196" t="s">
        <v>3</v>
      </c>
      <c r="I196" s="20">
        <f t="shared" si="3"/>
        <v>0</v>
      </c>
    </row>
    <row r="197" spans="1:9" x14ac:dyDescent="0.25">
      <c r="A197">
        <v>202510</v>
      </c>
      <c r="B197" s="17">
        <v>71</v>
      </c>
      <c r="C197" t="s">
        <v>18</v>
      </c>
      <c r="D197" s="18"/>
      <c r="E197" s="19"/>
      <c r="F197" t="s">
        <v>18</v>
      </c>
      <c r="G197" t="s">
        <v>10</v>
      </c>
      <c r="H197" t="s">
        <v>7</v>
      </c>
      <c r="I197" s="20">
        <f t="shared" si="3"/>
        <v>0</v>
      </c>
    </row>
    <row r="198" spans="1:9" x14ac:dyDescent="0.25">
      <c r="A198" s="21">
        <v>202510</v>
      </c>
      <c r="B198" s="22" t="s">
        <v>64</v>
      </c>
      <c r="C198" s="21" t="s">
        <v>18</v>
      </c>
      <c r="D198" s="23"/>
      <c r="E198" s="23"/>
      <c r="F198" s="21" t="s">
        <v>18</v>
      </c>
      <c r="G198" s="21" t="s">
        <v>10</v>
      </c>
      <c r="H198" s="21" t="s">
        <v>11</v>
      </c>
      <c r="I198" s="24">
        <f t="shared" si="3"/>
        <v>0</v>
      </c>
    </row>
    <row r="199" spans="1:9" x14ac:dyDescent="0.25">
      <c r="A199">
        <v>202510</v>
      </c>
      <c r="B199" s="17" t="s">
        <v>101</v>
      </c>
      <c r="C199" t="s">
        <v>18</v>
      </c>
      <c r="D199" s="18"/>
      <c r="E199" s="19"/>
      <c r="F199" t="s">
        <v>18</v>
      </c>
      <c r="G199" t="s">
        <v>10</v>
      </c>
      <c r="H199" t="s">
        <v>3</v>
      </c>
      <c r="I199" s="20">
        <f t="shared" si="3"/>
        <v>0</v>
      </c>
    </row>
    <row r="200" spans="1:9" x14ac:dyDescent="0.25">
      <c r="A200">
        <v>202509</v>
      </c>
      <c r="B200" s="17">
        <v>79</v>
      </c>
      <c r="C200" t="s">
        <v>13</v>
      </c>
      <c r="D200" s="18"/>
      <c r="E200" s="19"/>
      <c r="F200" t="s">
        <v>13</v>
      </c>
      <c r="G200" t="s">
        <v>10</v>
      </c>
      <c r="H200" t="s">
        <v>7</v>
      </c>
      <c r="I200" s="20">
        <f t="shared" si="3"/>
        <v>0</v>
      </c>
    </row>
    <row r="201" spans="1:9" x14ac:dyDescent="0.25">
      <c r="A201">
        <v>202509</v>
      </c>
      <c r="B201" s="17" t="s">
        <v>12</v>
      </c>
      <c r="C201" t="s">
        <v>13</v>
      </c>
      <c r="D201" s="18"/>
      <c r="E201" s="19"/>
      <c r="F201" t="s">
        <v>13</v>
      </c>
      <c r="G201" t="s">
        <v>10</v>
      </c>
      <c r="H201" t="s">
        <v>11</v>
      </c>
      <c r="I201" s="20">
        <f t="shared" si="3"/>
        <v>0</v>
      </c>
    </row>
    <row r="202" spans="1:9" x14ac:dyDescent="0.25">
      <c r="A202">
        <v>202509</v>
      </c>
      <c r="B202" s="17" t="s">
        <v>91</v>
      </c>
      <c r="C202" t="s">
        <v>25</v>
      </c>
      <c r="D202" s="18"/>
      <c r="E202" s="19"/>
      <c r="F202" t="s">
        <v>25</v>
      </c>
      <c r="G202" t="s">
        <v>10</v>
      </c>
      <c r="H202" t="s">
        <v>7</v>
      </c>
      <c r="I202" s="20">
        <f t="shared" si="3"/>
        <v>0</v>
      </c>
    </row>
    <row r="203" spans="1:9" x14ac:dyDescent="0.25">
      <c r="A203">
        <v>202509</v>
      </c>
      <c r="B203" s="17" t="s">
        <v>50</v>
      </c>
      <c r="C203" t="s">
        <v>25</v>
      </c>
      <c r="D203" s="18"/>
      <c r="E203" s="19"/>
      <c r="F203" t="s">
        <v>25</v>
      </c>
      <c r="G203" t="s">
        <v>51</v>
      </c>
      <c r="H203" t="s">
        <v>11</v>
      </c>
      <c r="I203" s="20">
        <f t="shared" si="3"/>
        <v>0</v>
      </c>
    </row>
    <row r="204" spans="1:9" x14ac:dyDescent="0.25">
      <c r="A204">
        <v>202509</v>
      </c>
      <c r="B204" s="17">
        <v>72</v>
      </c>
      <c r="C204" t="s">
        <v>1</v>
      </c>
      <c r="D204" s="18"/>
      <c r="E204" s="19"/>
      <c r="F204" t="s">
        <v>1</v>
      </c>
      <c r="G204" t="s">
        <v>10</v>
      </c>
      <c r="H204" t="s">
        <v>7</v>
      </c>
      <c r="I204" s="20">
        <f t="shared" si="3"/>
        <v>0</v>
      </c>
    </row>
    <row r="205" spans="1:9" x14ac:dyDescent="0.25">
      <c r="A205">
        <v>202509</v>
      </c>
      <c r="B205" s="17" t="s">
        <v>73</v>
      </c>
      <c r="C205" t="s">
        <v>1</v>
      </c>
      <c r="D205" s="18"/>
      <c r="E205" s="19"/>
      <c r="F205" t="s">
        <v>1</v>
      </c>
      <c r="G205" t="s">
        <v>10</v>
      </c>
      <c r="H205" t="s">
        <v>3</v>
      </c>
      <c r="I205" s="20">
        <f t="shared" si="3"/>
        <v>0</v>
      </c>
    </row>
    <row r="206" spans="1:9" x14ac:dyDescent="0.25">
      <c r="A206">
        <v>202509</v>
      </c>
      <c r="B206" s="17" t="s">
        <v>98</v>
      </c>
      <c r="C206" t="s">
        <v>9</v>
      </c>
      <c r="D206" s="18"/>
      <c r="E206" s="19"/>
      <c r="F206" t="s">
        <v>9</v>
      </c>
      <c r="G206" t="s">
        <v>51</v>
      </c>
      <c r="H206" t="s">
        <v>7</v>
      </c>
      <c r="I206" s="20">
        <f t="shared" si="3"/>
        <v>0</v>
      </c>
    </row>
    <row r="207" spans="1:9" x14ac:dyDescent="0.25">
      <c r="A207">
        <v>202509</v>
      </c>
      <c r="B207" s="17" t="s">
        <v>8</v>
      </c>
      <c r="C207" t="s">
        <v>9</v>
      </c>
      <c r="D207" s="18"/>
      <c r="E207" s="19"/>
      <c r="F207" t="s">
        <v>9</v>
      </c>
      <c r="G207" t="s">
        <v>10</v>
      </c>
      <c r="H207" t="s">
        <v>11</v>
      </c>
      <c r="I207" s="20">
        <f t="shared" si="3"/>
        <v>0</v>
      </c>
    </row>
    <row r="208" spans="1:9" x14ac:dyDescent="0.25">
      <c r="A208">
        <v>202509</v>
      </c>
      <c r="B208" s="17" t="s">
        <v>22</v>
      </c>
      <c r="C208" t="s">
        <v>9</v>
      </c>
      <c r="D208" s="18"/>
      <c r="E208" s="19"/>
      <c r="F208" t="s">
        <v>9</v>
      </c>
      <c r="G208" t="s">
        <v>10</v>
      </c>
      <c r="H208" t="s">
        <v>3</v>
      </c>
      <c r="I208" s="20">
        <f t="shared" si="3"/>
        <v>0</v>
      </c>
    </row>
    <row r="209" spans="1:9" x14ac:dyDescent="0.25">
      <c r="A209">
        <v>202509</v>
      </c>
      <c r="B209" s="17">
        <v>71</v>
      </c>
      <c r="C209" t="s">
        <v>18</v>
      </c>
      <c r="D209" s="18"/>
      <c r="E209" s="19"/>
      <c r="F209" t="s">
        <v>18</v>
      </c>
      <c r="G209" t="s">
        <v>10</v>
      </c>
      <c r="H209" t="s">
        <v>7</v>
      </c>
      <c r="I209" s="20">
        <f t="shared" si="3"/>
        <v>0</v>
      </c>
    </row>
    <row r="210" spans="1:9" x14ac:dyDescent="0.25">
      <c r="A210" s="21">
        <v>202509</v>
      </c>
      <c r="B210" s="22" t="s">
        <v>64</v>
      </c>
      <c r="C210" s="21" t="s">
        <v>18</v>
      </c>
      <c r="D210" s="23"/>
      <c r="E210" s="23"/>
      <c r="F210" s="21" t="s">
        <v>18</v>
      </c>
      <c r="G210" s="21" t="s">
        <v>10</v>
      </c>
      <c r="H210" s="21" t="s">
        <v>11</v>
      </c>
      <c r="I210" s="24">
        <f t="shared" si="3"/>
        <v>0</v>
      </c>
    </row>
    <row r="211" spans="1:9" x14ac:dyDescent="0.25">
      <c r="A211">
        <v>202509</v>
      </c>
      <c r="B211" s="17" t="s">
        <v>101</v>
      </c>
      <c r="C211" t="s">
        <v>18</v>
      </c>
      <c r="D211" s="18"/>
      <c r="E211" s="19"/>
      <c r="F211" t="s">
        <v>18</v>
      </c>
      <c r="G211" t="s">
        <v>10</v>
      </c>
      <c r="H211" t="s">
        <v>3</v>
      </c>
      <c r="I211" s="20">
        <f t="shared" si="3"/>
        <v>0</v>
      </c>
    </row>
    <row r="212" spans="1:9" x14ac:dyDescent="0.25">
      <c r="A212" s="25">
        <v>202602</v>
      </c>
      <c r="B212" s="17">
        <v>79</v>
      </c>
      <c r="C212" t="s">
        <v>13</v>
      </c>
      <c r="D212" s="18"/>
      <c r="E212" s="19"/>
      <c r="F212" t="s">
        <v>13</v>
      </c>
      <c r="G212" t="s">
        <v>10</v>
      </c>
      <c r="H212" t="s">
        <v>7</v>
      </c>
      <c r="I212" s="20">
        <f t="shared" si="3"/>
        <v>0</v>
      </c>
    </row>
    <row r="213" spans="1:9" x14ac:dyDescent="0.25">
      <c r="A213" s="25">
        <v>202602</v>
      </c>
      <c r="B213" s="17" t="s">
        <v>12</v>
      </c>
      <c r="C213" t="s">
        <v>13</v>
      </c>
      <c r="D213" s="18"/>
      <c r="E213" s="19"/>
      <c r="F213" t="s">
        <v>13</v>
      </c>
      <c r="G213" t="s">
        <v>10</v>
      </c>
      <c r="H213" t="s">
        <v>11</v>
      </c>
      <c r="I213" s="20">
        <f t="shared" si="3"/>
        <v>0</v>
      </c>
    </row>
    <row r="214" spans="1:9" x14ac:dyDescent="0.25">
      <c r="A214" s="25">
        <v>202602</v>
      </c>
      <c r="B214" s="17" t="s">
        <v>91</v>
      </c>
      <c r="C214" t="s">
        <v>25</v>
      </c>
      <c r="D214" s="18"/>
      <c r="E214" s="19"/>
      <c r="F214" t="s">
        <v>25</v>
      </c>
      <c r="G214" t="s">
        <v>10</v>
      </c>
      <c r="H214" t="s">
        <v>7</v>
      </c>
      <c r="I214" s="20">
        <f t="shared" si="3"/>
        <v>0</v>
      </c>
    </row>
    <row r="215" spans="1:9" x14ac:dyDescent="0.25">
      <c r="A215" s="25">
        <v>202602</v>
      </c>
      <c r="B215" s="17" t="s">
        <v>50</v>
      </c>
      <c r="C215" t="s">
        <v>25</v>
      </c>
      <c r="D215" s="18"/>
      <c r="E215" s="19"/>
      <c r="F215" t="s">
        <v>25</v>
      </c>
      <c r="G215" t="s">
        <v>51</v>
      </c>
      <c r="H215" t="s">
        <v>11</v>
      </c>
      <c r="I215" s="20">
        <f t="shared" si="3"/>
        <v>0</v>
      </c>
    </row>
    <row r="216" spans="1:9" x14ac:dyDescent="0.25">
      <c r="A216" s="25">
        <v>202602</v>
      </c>
      <c r="B216" s="17">
        <v>72</v>
      </c>
      <c r="C216" t="s">
        <v>1</v>
      </c>
      <c r="D216" s="18"/>
      <c r="E216" s="19"/>
      <c r="F216" t="s">
        <v>1</v>
      </c>
      <c r="G216" t="s">
        <v>10</v>
      </c>
      <c r="H216" t="s">
        <v>7</v>
      </c>
      <c r="I216" s="20">
        <f t="shared" si="3"/>
        <v>0</v>
      </c>
    </row>
    <row r="217" spans="1:9" x14ac:dyDescent="0.25">
      <c r="A217" s="25">
        <v>202602</v>
      </c>
      <c r="B217" s="17" t="s">
        <v>73</v>
      </c>
      <c r="C217" t="s">
        <v>1</v>
      </c>
      <c r="D217" s="18"/>
      <c r="E217" s="19"/>
      <c r="F217" t="s">
        <v>1</v>
      </c>
      <c r="G217" t="s">
        <v>10</v>
      </c>
      <c r="H217" t="s">
        <v>3</v>
      </c>
      <c r="I217" s="20">
        <f t="shared" si="3"/>
        <v>0</v>
      </c>
    </row>
    <row r="218" spans="1:9" x14ac:dyDescent="0.25">
      <c r="A218" s="25">
        <v>202602</v>
      </c>
      <c r="B218" s="17" t="s">
        <v>98</v>
      </c>
      <c r="C218" t="s">
        <v>9</v>
      </c>
      <c r="D218" s="18"/>
      <c r="E218" s="19"/>
      <c r="F218" t="s">
        <v>9</v>
      </c>
      <c r="G218" t="s">
        <v>51</v>
      </c>
      <c r="H218" t="s">
        <v>7</v>
      </c>
      <c r="I218" s="20">
        <f t="shared" si="3"/>
        <v>0</v>
      </c>
    </row>
    <row r="219" spans="1:9" x14ac:dyDescent="0.25">
      <c r="A219" s="25">
        <v>202602</v>
      </c>
      <c r="B219" s="17" t="s">
        <v>8</v>
      </c>
      <c r="C219" t="s">
        <v>9</v>
      </c>
      <c r="D219" s="18"/>
      <c r="E219" s="19"/>
      <c r="F219" t="s">
        <v>9</v>
      </c>
      <c r="G219" t="s">
        <v>10</v>
      </c>
      <c r="H219" t="s">
        <v>11</v>
      </c>
      <c r="I219" s="20">
        <f t="shared" si="3"/>
        <v>0</v>
      </c>
    </row>
    <row r="220" spans="1:9" x14ac:dyDescent="0.25">
      <c r="A220" s="25">
        <v>202602</v>
      </c>
      <c r="B220" s="17" t="s">
        <v>22</v>
      </c>
      <c r="C220" t="s">
        <v>9</v>
      </c>
      <c r="D220" s="18"/>
      <c r="E220" s="19"/>
      <c r="F220" t="s">
        <v>9</v>
      </c>
      <c r="G220" t="s">
        <v>10</v>
      </c>
      <c r="H220" t="s">
        <v>3</v>
      </c>
      <c r="I220" s="20">
        <f t="shared" si="3"/>
        <v>0</v>
      </c>
    </row>
    <row r="221" spans="1:9" x14ac:dyDescent="0.25">
      <c r="A221" s="25">
        <v>202602</v>
      </c>
      <c r="B221" s="17">
        <v>71</v>
      </c>
      <c r="C221" t="s">
        <v>18</v>
      </c>
      <c r="D221" s="18"/>
      <c r="E221" s="19"/>
      <c r="F221" t="s">
        <v>18</v>
      </c>
      <c r="G221" t="s">
        <v>10</v>
      </c>
      <c r="H221" t="s">
        <v>7</v>
      </c>
      <c r="I221" s="20">
        <f t="shared" si="3"/>
        <v>0</v>
      </c>
    </row>
    <row r="222" spans="1:9" x14ac:dyDescent="0.25">
      <c r="A222" s="26">
        <v>202602</v>
      </c>
      <c r="B222" s="22" t="s">
        <v>64</v>
      </c>
      <c r="C222" s="21" t="s">
        <v>18</v>
      </c>
      <c r="D222" s="23"/>
      <c r="E222" s="23"/>
      <c r="F222" s="21" t="s">
        <v>18</v>
      </c>
      <c r="G222" s="21" t="s">
        <v>10</v>
      </c>
      <c r="H222" s="21" t="s">
        <v>11</v>
      </c>
      <c r="I222" s="24">
        <f t="shared" si="3"/>
        <v>0</v>
      </c>
    </row>
    <row r="223" spans="1:9" x14ac:dyDescent="0.25">
      <c r="A223" s="25">
        <v>202602</v>
      </c>
      <c r="B223" s="17" t="s">
        <v>101</v>
      </c>
      <c r="C223" t="s">
        <v>18</v>
      </c>
      <c r="D223" s="18"/>
      <c r="E223" s="19"/>
      <c r="F223" t="s">
        <v>18</v>
      </c>
      <c r="G223" t="s">
        <v>10</v>
      </c>
      <c r="H223" t="s">
        <v>3</v>
      </c>
      <c r="I223" s="20">
        <f t="shared" si="3"/>
        <v>0</v>
      </c>
    </row>
    <row r="224" spans="1:9" x14ac:dyDescent="0.25">
      <c r="A224" s="27">
        <v>202601</v>
      </c>
      <c r="B224" s="17">
        <v>79</v>
      </c>
      <c r="C224" t="s">
        <v>13</v>
      </c>
      <c r="D224" s="18"/>
      <c r="E224" s="19"/>
      <c r="F224" t="s">
        <v>13</v>
      </c>
      <c r="G224" t="s">
        <v>10</v>
      </c>
      <c r="H224" t="s">
        <v>7</v>
      </c>
      <c r="I224" s="20">
        <f t="shared" si="3"/>
        <v>0</v>
      </c>
    </row>
    <row r="225" spans="1:9" x14ac:dyDescent="0.25">
      <c r="A225" s="27">
        <v>202601</v>
      </c>
      <c r="B225" s="17" t="s">
        <v>12</v>
      </c>
      <c r="C225" t="s">
        <v>13</v>
      </c>
      <c r="D225" s="18"/>
      <c r="E225" s="19"/>
      <c r="F225" t="s">
        <v>13</v>
      </c>
      <c r="G225" t="s">
        <v>10</v>
      </c>
      <c r="H225" t="s">
        <v>11</v>
      </c>
      <c r="I225" s="20">
        <f t="shared" si="3"/>
        <v>0</v>
      </c>
    </row>
    <row r="226" spans="1:9" x14ac:dyDescent="0.25">
      <c r="A226" s="27">
        <v>202601</v>
      </c>
      <c r="B226" s="17" t="s">
        <v>91</v>
      </c>
      <c r="C226" t="s">
        <v>25</v>
      </c>
      <c r="D226" s="18"/>
      <c r="E226" s="19"/>
      <c r="F226" t="s">
        <v>25</v>
      </c>
      <c r="G226" t="s">
        <v>10</v>
      </c>
      <c r="H226" t="s">
        <v>7</v>
      </c>
      <c r="I226" s="20">
        <f t="shared" si="3"/>
        <v>0</v>
      </c>
    </row>
    <row r="227" spans="1:9" x14ac:dyDescent="0.25">
      <c r="A227" s="27">
        <v>202601</v>
      </c>
      <c r="B227" s="17" t="s">
        <v>50</v>
      </c>
      <c r="C227" t="s">
        <v>25</v>
      </c>
      <c r="D227" s="18"/>
      <c r="E227" s="19"/>
      <c r="F227" t="s">
        <v>25</v>
      </c>
      <c r="G227" t="s">
        <v>51</v>
      </c>
      <c r="H227" t="s">
        <v>11</v>
      </c>
      <c r="I227" s="20">
        <f t="shared" si="3"/>
        <v>0</v>
      </c>
    </row>
    <row r="228" spans="1:9" x14ac:dyDescent="0.25">
      <c r="A228" s="27">
        <v>202601</v>
      </c>
      <c r="B228" s="17">
        <v>72</v>
      </c>
      <c r="C228" t="s">
        <v>1</v>
      </c>
      <c r="D228" s="18"/>
      <c r="E228" s="19"/>
      <c r="F228" t="s">
        <v>1</v>
      </c>
      <c r="G228" t="s">
        <v>10</v>
      </c>
      <c r="H228" t="s">
        <v>7</v>
      </c>
      <c r="I228" s="20">
        <f t="shared" si="3"/>
        <v>0</v>
      </c>
    </row>
    <row r="229" spans="1:9" x14ac:dyDescent="0.25">
      <c r="A229" s="27">
        <v>202601</v>
      </c>
      <c r="B229" s="17" t="s">
        <v>73</v>
      </c>
      <c r="C229" t="s">
        <v>1</v>
      </c>
      <c r="D229" s="18"/>
      <c r="E229" s="19"/>
      <c r="F229" t="s">
        <v>1</v>
      </c>
      <c r="G229" t="s">
        <v>10</v>
      </c>
      <c r="H229" t="s">
        <v>3</v>
      </c>
      <c r="I229" s="20">
        <f t="shared" si="3"/>
        <v>0</v>
      </c>
    </row>
    <row r="230" spans="1:9" x14ac:dyDescent="0.25">
      <c r="A230" s="27">
        <v>202601</v>
      </c>
      <c r="B230" s="17" t="s">
        <v>98</v>
      </c>
      <c r="C230" t="s">
        <v>9</v>
      </c>
      <c r="D230" s="18"/>
      <c r="E230" s="19"/>
      <c r="F230" t="s">
        <v>9</v>
      </c>
      <c r="G230" t="s">
        <v>51</v>
      </c>
      <c r="H230" t="s">
        <v>7</v>
      </c>
      <c r="I230" s="20">
        <f t="shared" si="3"/>
        <v>0</v>
      </c>
    </row>
    <row r="231" spans="1:9" x14ac:dyDescent="0.25">
      <c r="A231" s="27">
        <v>202601</v>
      </c>
      <c r="B231" s="17" t="s">
        <v>8</v>
      </c>
      <c r="C231" t="s">
        <v>9</v>
      </c>
      <c r="D231" s="18"/>
      <c r="E231" s="19"/>
      <c r="F231" t="s">
        <v>9</v>
      </c>
      <c r="G231" t="s">
        <v>10</v>
      </c>
      <c r="H231" t="s">
        <v>11</v>
      </c>
      <c r="I231" s="20">
        <f t="shared" si="3"/>
        <v>0</v>
      </c>
    </row>
    <row r="232" spans="1:9" x14ac:dyDescent="0.25">
      <c r="A232" s="27">
        <v>202601</v>
      </c>
      <c r="B232" s="17" t="s">
        <v>22</v>
      </c>
      <c r="C232" t="s">
        <v>9</v>
      </c>
      <c r="D232" s="18"/>
      <c r="E232" s="19"/>
      <c r="F232" t="s">
        <v>9</v>
      </c>
      <c r="G232" t="s">
        <v>10</v>
      </c>
      <c r="H232" t="s">
        <v>3</v>
      </c>
      <c r="I232" s="20">
        <f t="shared" si="3"/>
        <v>0</v>
      </c>
    </row>
    <row r="233" spans="1:9" x14ac:dyDescent="0.25">
      <c r="A233" s="27">
        <v>202601</v>
      </c>
      <c r="B233" s="17">
        <v>71</v>
      </c>
      <c r="C233" t="s">
        <v>18</v>
      </c>
      <c r="D233" s="18"/>
      <c r="E233" s="19"/>
      <c r="F233" t="s">
        <v>18</v>
      </c>
      <c r="G233" t="s">
        <v>10</v>
      </c>
      <c r="H233" t="s">
        <v>7</v>
      </c>
      <c r="I233" s="20">
        <f t="shared" si="3"/>
        <v>0</v>
      </c>
    </row>
    <row r="234" spans="1:9" x14ac:dyDescent="0.25">
      <c r="A234" s="28">
        <v>202601</v>
      </c>
      <c r="B234" s="22" t="s">
        <v>64</v>
      </c>
      <c r="C234" s="21" t="s">
        <v>18</v>
      </c>
      <c r="D234" s="23"/>
      <c r="E234" s="23"/>
      <c r="F234" s="21" t="s">
        <v>18</v>
      </c>
      <c r="G234" s="21" t="s">
        <v>10</v>
      </c>
      <c r="H234" s="21" t="s">
        <v>11</v>
      </c>
      <c r="I234" s="24">
        <f t="shared" si="3"/>
        <v>0</v>
      </c>
    </row>
    <row r="235" spans="1:9" x14ac:dyDescent="0.25">
      <c r="A235" s="27">
        <v>202601</v>
      </c>
      <c r="B235" s="17" t="s">
        <v>101</v>
      </c>
      <c r="C235" t="s">
        <v>18</v>
      </c>
      <c r="D235" s="18"/>
      <c r="E235" s="19"/>
      <c r="F235" t="s">
        <v>18</v>
      </c>
      <c r="G235" t="s">
        <v>10</v>
      </c>
      <c r="H235" t="s">
        <v>3</v>
      </c>
      <c r="I235" s="20">
        <f t="shared" si="3"/>
        <v>0</v>
      </c>
    </row>
    <row r="236" spans="1:9" x14ac:dyDescent="0.25">
      <c r="A236">
        <v>202512</v>
      </c>
      <c r="B236" s="17" t="s">
        <v>82</v>
      </c>
      <c r="C236" t="s">
        <v>30</v>
      </c>
      <c r="D236" s="18"/>
      <c r="E236" s="19"/>
      <c r="F236" t="s">
        <v>30</v>
      </c>
      <c r="G236" t="s">
        <v>67</v>
      </c>
      <c r="H236" t="s">
        <v>7</v>
      </c>
      <c r="I236" s="20">
        <f t="shared" si="3"/>
        <v>0</v>
      </c>
    </row>
    <row r="237" spans="1:9" x14ac:dyDescent="0.25">
      <c r="A237">
        <v>202512</v>
      </c>
      <c r="B237" s="17" t="s">
        <v>92</v>
      </c>
      <c r="C237" t="s">
        <v>30</v>
      </c>
      <c r="D237" s="18"/>
      <c r="E237" s="19"/>
      <c r="F237" t="s">
        <v>30</v>
      </c>
      <c r="G237" t="s">
        <v>67</v>
      </c>
      <c r="H237" t="s">
        <v>3</v>
      </c>
      <c r="I237" s="20">
        <f t="shared" si="3"/>
        <v>0</v>
      </c>
    </row>
    <row r="238" spans="1:9" x14ac:dyDescent="0.25">
      <c r="A238">
        <v>202512</v>
      </c>
      <c r="B238" s="17" t="s">
        <v>66</v>
      </c>
      <c r="C238" t="s">
        <v>25</v>
      </c>
      <c r="D238" s="18"/>
      <c r="E238" s="19"/>
      <c r="F238" t="s">
        <v>25</v>
      </c>
      <c r="G238" t="s">
        <v>67</v>
      </c>
      <c r="H238" t="s">
        <v>7</v>
      </c>
      <c r="I238" s="20">
        <f t="shared" si="3"/>
        <v>0</v>
      </c>
    </row>
    <row r="239" spans="1:9" x14ac:dyDescent="0.25">
      <c r="A239">
        <v>202512</v>
      </c>
      <c r="B239" s="17" t="s">
        <v>85</v>
      </c>
      <c r="C239" t="s">
        <v>25</v>
      </c>
      <c r="D239" s="18"/>
      <c r="E239" s="19"/>
      <c r="F239" t="s">
        <v>25</v>
      </c>
      <c r="G239" t="s">
        <v>67</v>
      </c>
      <c r="H239" t="s">
        <v>11</v>
      </c>
      <c r="I239" s="20">
        <f t="shared" si="3"/>
        <v>0</v>
      </c>
    </row>
    <row r="240" spans="1:9" x14ac:dyDescent="0.25">
      <c r="A240">
        <v>202512</v>
      </c>
      <c r="B240" s="17" t="s">
        <v>80</v>
      </c>
      <c r="C240" t="s">
        <v>5</v>
      </c>
      <c r="D240" s="18"/>
      <c r="E240" s="19"/>
      <c r="F240" t="s">
        <v>5</v>
      </c>
      <c r="G240" t="s">
        <v>67</v>
      </c>
      <c r="H240" t="s">
        <v>7</v>
      </c>
      <c r="I240" s="20">
        <f t="shared" si="3"/>
        <v>0</v>
      </c>
    </row>
    <row r="241" spans="1:9" x14ac:dyDescent="0.25">
      <c r="A241">
        <v>202512</v>
      </c>
      <c r="B241" s="17" t="s">
        <v>78</v>
      </c>
      <c r="C241" t="s">
        <v>5</v>
      </c>
      <c r="D241" s="18"/>
      <c r="E241" s="19"/>
      <c r="F241" t="s">
        <v>5</v>
      </c>
      <c r="G241" t="s">
        <v>67</v>
      </c>
      <c r="H241" t="s">
        <v>11</v>
      </c>
      <c r="I241" s="20">
        <f t="shared" si="3"/>
        <v>0</v>
      </c>
    </row>
    <row r="242" spans="1:9" x14ac:dyDescent="0.25">
      <c r="A242">
        <v>202512</v>
      </c>
      <c r="B242" s="17" t="s">
        <v>72</v>
      </c>
      <c r="C242" t="s">
        <v>5</v>
      </c>
      <c r="D242" s="18"/>
      <c r="E242" s="19"/>
      <c r="F242" t="s">
        <v>5</v>
      </c>
      <c r="G242" t="s">
        <v>67</v>
      </c>
      <c r="H242" t="s">
        <v>3</v>
      </c>
      <c r="I242" s="20">
        <f t="shared" si="3"/>
        <v>0</v>
      </c>
    </row>
    <row r="243" spans="1:9" x14ac:dyDescent="0.25">
      <c r="A243">
        <v>202512</v>
      </c>
      <c r="B243" s="17" t="s">
        <v>99</v>
      </c>
      <c r="C243" t="s">
        <v>9</v>
      </c>
      <c r="D243" s="18"/>
      <c r="E243" s="19"/>
      <c r="F243" t="s">
        <v>9</v>
      </c>
      <c r="G243" t="s">
        <v>67</v>
      </c>
      <c r="H243" t="s">
        <v>7</v>
      </c>
      <c r="I243" s="20">
        <f t="shared" si="3"/>
        <v>0</v>
      </c>
    </row>
    <row r="244" spans="1:9" x14ac:dyDescent="0.25">
      <c r="A244">
        <v>202512</v>
      </c>
      <c r="B244" s="17" t="s">
        <v>105</v>
      </c>
      <c r="C244" t="s">
        <v>9</v>
      </c>
      <c r="D244" s="18"/>
      <c r="E244" s="19"/>
      <c r="F244" t="s">
        <v>9</v>
      </c>
      <c r="G244" t="s">
        <v>67</v>
      </c>
      <c r="H244" t="s">
        <v>3</v>
      </c>
      <c r="I244" s="20">
        <f t="shared" si="3"/>
        <v>0</v>
      </c>
    </row>
    <row r="245" spans="1:9" x14ac:dyDescent="0.25">
      <c r="A245">
        <v>202512</v>
      </c>
      <c r="B245" s="17" t="s">
        <v>70</v>
      </c>
      <c r="C245" t="s">
        <v>9</v>
      </c>
      <c r="D245" s="18"/>
      <c r="E245" s="19"/>
      <c r="F245" t="s">
        <v>9</v>
      </c>
      <c r="G245" t="s">
        <v>67</v>
      </c>
      <c r="H245" t="s">
        <v>11</v>
      </c>
      <c r="I245" s="20">
        <f t="shared" si="3"/>
        <v>0</v>
      </c>
    </row>
    <row r="246" spans="1:9" x14ac:dyDescent="0.25">
      <c r="A246">
        <v>202511</v>
      </c>
      <c r="B246" s="17" t="s">
        <v>82</v>
      </c>
      <c r="C246" t="s">
        <v>30</v>
      </c>
      <c r="D246" s="18"/>
      <c r="E246" s="19"/>
      <c r="F246" t="s">
        <v>30</v>
      </c>
      <c r="G246" t="s">
        <v>67</v>
      </c>
      <c r="H246" t="s">
        <v>7</v>
      </c>
      <c r="I246" s="20">
        <f t="shared" si="3"/>
        <v>0</v>
      </c>
    </row>
    <row r="247" spans="1:9" x14ac:dyDescent="0.25">
      <c r="A247">
        <v>202511</v>
      </c>
      <c r="B247" s="17" t="s">
        <v>92</v>
      </c>
      <c r="C247" t="s">
        <v>30</v>
      </c>
      <c r="D247" s="18"/>
      <c r="E247" s="19"/>
      <c r="F247" t="s">
        <v>30</v>
      </c>
      <c r="G247" t="s">
        <v>67</v>
      </c>
      <c r="H247" t="s">
        <v>3</v>
      </c>
      <c r="I247" s="20">
        <f t="shared" si="3"/>
        <v>0</v>
      </c>
    </row>
    <row r="248" spans="1:9" x14ac:dyDescent="0.25">
      <c r="A248">
        <v>202511</v>
      </c>
      <c r="B248" s="17" t="s">
        <v>66</v>
      </c>
      <c r="C248" t="s">
        <v>25</v>
      </c>
      <c r="D248" s="18"/>
      <c r="E248" s="19"/>
      <c r="F248" t="s">
        <v>25</v>
      </c>
      <c r="G248" t="s">
        <v>67</v>
      </c>
      <c r="H248" t="s">
        <v>7</v>
      </c>
      <c r="I248" s="20">
        <f t="shared" si="3"/>
        <v>0</v>
      </c>
    </row>
    <row r="249" spans="1:9" x14ac:dyDescent="0.25">
      <c r="A249">
        <v>202511</v>
      </c>
      <c r="B249" s="17" t="s">
        <v>85</v>
      </c>
      <c r="C249" t="s">
        <v>25</v>
      </c>
      <c r="D249" s="18"/>
      <c r="E249" s="19"/>
      <c r="F249" t="s">
        <v>25</v>
      </c>
      <c r="G249" t="s">
        <v>67</v>
      </c>
      <c r="H249" t="s">
        <v>11</v>
      </c>
      <c r="I249" s="20">
        <f t="shared" si="3"/>
        <v>0</v>
      </c>
    </row>
    <row r="250" spans="1:9" x14ac:dyDescent="0.25">
      <c r="A250">
        <v>202511</v>
      </c>
      <c r="B250" s="17" t="s">
        <v>80</v>
      </c>
      <c r="C250" t="s">
        <v>5</v>
      </c>
      <c r="D250" s="18"/>
      <c r="E250" s="19"/>
      <c r="F250" t="s">
        <v>5</v>
      </c>
      <c r="G250" t="s">
        <v>67</v>
      </c>
      <c r="H250" t="s">
        <v>7</v>
      </c>
      <c r="I250" s="20">
        <f t="shared" si="3"/>
        <v>0</v>
      </c>
    </row>
    <row r="251" spans="1:9" x14ac:dyDescent="0.25">
      <c r="A251">
        <v>202511</v>
      </c>
      <c r="B251" s="17" t="s">
        <v>78</v>
      </c>
      <c r="C251" t="s">
        <v>5</v>
      </c>
      <c r="D251" s="18"/>
      <c r="E251" s="19"/>
      <c r="F251" t="s">
        <v>5</v>
      </c>
      <c r="G251" t="s">
        <v>67</v>
      </c>
      <c r="H251" t="s">
        <v>11</v>
      </c>
      <c r="I251" s="20">
        <f t="shared" si="3"/>
        <v>0</v>
      </c>
    </row>
    <row r="252" spans="1:9" x14ac:dyDescent="0.25">
      <c r="A252">
        <v>202511</v>
      </c>
      <c r="B252" s="17" t="s">
        <v>72</v>
      </c>
      <c r="C252" t="s">
        <v>5</v>
      </c>
      <c r="D252" s="18"/>
      <c r="E252" s="19"/>
      <c r="F252" t="s">
        <v>5</v>
      </c>
      <c r="G252" t="s">
        <v>67</v>
      </c>
      <c r="H252" t="s">
        <v>3</v>
      </c>
      <c r="I252" s="20">
        <f t="shared" si="3"/>
        <v>0</v>
      </c>
    </row>
    <row r="253" spans="1:9" x14ac:dyDescent="0.25">
      <c r="A253">
        <v>202511</v>
      </c>
      <c r="B253" s="17" t="s">
        <v>99</v>
      </c>
      <c r="C253" t="s">
        <v>9</v>
      </c>
      <c r="D253" s="18"/>
      <c r="E253" s="19"/>
      <c r="F253" t="s">
        <v>9</v>
      </c>
      <c r="G253" t="s">
        <v>67</v>
      </c>
      <c r="H253" t="s">
        <v>7</v>
      </c>
      <c r="I253" s="20">
        <f t="shared" si="3"/>
        <v>0</v>
      </c>
    </row>
    <row r="254" spans="1:9" x14ac:dyDescent="0.25">
      <c r="A254">
        <v>202511</v>
      </c>
      <c r="B254" s="17" t="s">
        <v>105</v>
      </c>
      <c r="C254" t="s">
        <v>9</v>
      </c>
      <c r="D254" s="18"/>
      <c r="E254" s="19"/>
      <c r="F254" t="s">
        <v>9</v>
      </c>
      <c r="G254" t="s">
        <v>67</v>
      </c>
      <c r="H254" t="s">
        <v>3</v>
      </c>
      <c r="I254" s="20">
        <f t="shared" si="3"/>
        <v>0</v>
      </c>
    </row>
    <row r="255" spans="1:9" x14ac:dyDescent="0.25">
      <c r="A255">
        <v>202511</v>
      </c>
      <c r="B255" s="17" t="s">
        <v>70</v>
      </c>
      <c r="C255" t="s">
        <v>9</v>
      </c>
      <c r="D255" s="18"/>
      <c r="E255" s="19"/>
      <c r="F255" t="s">
        <v>9</v>
      </c>
      <c r="G255" t="s">
        <v>67</v>
      </c>
      <c r="H255" t="s">
        <v>11</v>
      </c>
      <c r="I255" s="20">
        <f t="shared" si="3"/>
        <v>0</v>
      </c>
    </row>
    <row r="256" spans="1:9" x14ac:dyDescent="0.25">
      <c r="A256">
        <v>202510</v>
      </c>
      <c r="B256" s="17" t="s">
        <v>82</v>
      </c>
      <c r="C256" t="s">
        <v>30</v>
      </c>
      <c r="D256" s="18"/>
      <c r="E256" s="19"/>
      <c r="F256" t="s">
        <v>30</v>
      </c>
      <c r="G256" t="s">
        <v>67</v>
      </c>
      <c r="H256" t="s">
        <v>7</v>
      </c>
      <c r="I256" s="20">
        <f t="shared" si="3"/>
        <v>0</v>
      </c>
    </row>
    <row r="257" spans="1:9" x14ac:dyDescent="0.25">
      <c r="A257">
        <v>202510</v>
      </c>
      <c r="B257" s="17" t="s">
        <v>92</v>
      </c>
      <c r="C257" t="s">
        <v>30</v>
      </c>
      <c r="D257" s="18"/>
      <c r="E257" s="19"/>
      <c r="F257" t="s">
        <v>30</v>
      </c>
      <c r="G257" t="s">
        <v>67</v>
      </c>
      <c r="H257" t="s">
        <v>3</v>
      </c>
      <c r="I257" s="20">
        <f t="shared" si="3"/>
        <v>0</v>
      </c>
    </row>
    <row r="258" spans="1:9" x14ac:dyDescent="0.25">
      <c r="A258">
        <v>202510</v>
      </c>
      <c r="B258" s="17" t="s">
        <v>66</v>
      </c>
      <c r="C258" t="s">
        <v>25</v>
      </c>
      <c r="D258" s="18"/>
      <c r="E258" s="19"/>
      <c r="F258" t="s">
        <v>25</v>
      </c>
      <c r="G258" t="s">
        <v>67</v>
      </c>
      <c r="H258" t="s">
        <v>7</v>
      </c>
      <c r="I258" s="20">
        <f t="shared" ref="I258:I321" si="4">D258*E258</f>
        <v>0</v>
      </c>
    </row>
    <row r="259" spans="1:9" x14ac:dyDescent="0.25">
      <c r="A259">
        <v>202510</v>
      </c>
      <c r="B259" s="17" t="s">
        <v>85</v>
      </c>
      <c r="C259" t="s">
        <v>25</v>
      </c>
      <c r="D259" s="18"/>
      <c r="E259" s="19"/>
      <c r="F259" t="s">
        <v>25</v>
      </c>
      <c r="G259" t="s">
        <v>67</v>
      </c>
      <c r="H259" t="s">
        <v>11</v>
      </c>
      <c r="I259" s="20">
        <f t="shared" si="4"/>
        <v>0</v>
      </c>
    </row>
    <row r="260" spans="1:9" x14ac:dyDescent="0.25">
      <c r="A260">
        <v>202510</v>
      </c>
      <c r="B260" s="17" t="s">
        <v>80</v>
      </c>
      <c r="C260" t="s">
        <v>5</v>
      </c>
      <c r="D260" s="18"/>
      <c r="E260" s="19"/>
      <c r="F260" t="s">
        <v>5</v>
      </c>
      <c r="G260" t="s">
        <v>67</v>
      </c>
      <c r="H260" t="s">
        <v>7</v>
      </c>
      <c r="I260" s="20">
        <f t="shared" si="4"/>
        <v>0</v>
      </c>
    </row>
    <row r="261" spans="1:9" x14ac:dyDescent="0.25">
      <c r="A261">
        <v>202510</v>
      </c>
      <c r="B261" s="17" t="s">
        <v>78</v>
      </c>
      <c r="C261" t="s">
        <v>5</v>
      </c>
      <c r="D261" s="18"/>
      <c r="E261" s="19"/>
      <c r="F261" t="s">
        <v>5</v>
      </c>
      <c r="G261" t="s">
        <v>67</v>
      </c>
      <c r="H261" t="s">
        <v>11</v>
      </c>
      <c r="I261" s="20">
        <f t="shared" si="4"/>
        <v>0</v>
      </c>
    </row>
    <row r="262" spans="1:9" x14ac:dyDescent="0.25">
      <c r="A262">
        <v>202510</v>
      </c>
      <c r="B262" s="17" t="s">
        <v>72</v>
      </c>
      <c r="C262" t="s">
        <v>5</v>
      </c>
      <c r="D262" s="18"/>
      <c r="E262" s="19"/>
      <c r="F262" t="s">
        <v>5</v>
      </c>
      <c r="G262" t="s">
        <v>67</v>
      </c>
      <c r="H262" t="s">
        <v>3</v>
      </c>
      <c r="I262" s="20">
        <f t="shared" si="4"/>
        <v>0</v>
      </c>
    </row>
    <row r="263" spans="1:9" x14ac:dyDescent="0.25">
      <c r="A263">
        <v>202510</v>
      </c>
      <c r="B263" s="17" t="s">
        <v>99</v>
      </c>
      <c r="C263" t="s">
        <v>9</v>
      </c>
      <c r="D263" s="18"/>
      <c r="E263" s="19"/>
      <c r="F263" t="s">
        <v>9</v>
      </c>
      <c r="G263" t="s">
        <v>67</v>
      </c>
      <c r="H263" t="s">
        <v>7</v>
      </c>
      <c r="I263" s="20">
        <f t="shared" si="4"/>
        <v>0</v>
      </c>
    </row>
    <row r="264" spans="1:9" x14ac:dyDescent="0.25">
      <c r="A264">
        <v>202510</v>
      </c>
      <c r="B264" s="17" t="s">
        <v>105</v>
      </c>
      <c r="C264" t="s">
        <v>9</v>
      </c>
      <c r="D264" s="18"/>
      <c r="E264" s="19"/>
      <c r="F264" t="s">
        <v>9</v>
      </c>
      <c r="G264" t="s">
        <v>67</v>
      </c>
      <c r="H264" t="s">
        <v>3</v>
      </c>
      <c r="I264" s="20">
        <f t="shared" si="4"/>
        <v>0</v>
      </c>
    </row>
    <row r="265" spans="1:9" x14ac:dyDescent="0.25">
      <c r="A265">
        <v>202510</v>
      </c>
      <c r="B265" s="17" t="s">
        <v>70</v>
      </c>
      <c r="C265" t="s">
        <v>9</v>
      </c>
      <c r="D265" s="18"/>
      <c r="E265" s="19"/>
      <c r="F265" t="s">
        <v>9</v>
      </c>
      <c r="G265" t="s">
        <v>67</v>
      </c>
      <c r="H265" t="s">
        <v>11</v>
      </c>
      <c r="I265" s="20">
        <f t="shared" si="4"/>
        <v>0</v>
      </c>
    </row>
    <row r="266" spans="1:9" x14ac:dyDescent="0.25">
      <c r="A266">
        <v>202509</v>
      </c>
      <c r="B266" s="17" t="s">
        <v>82</v>
      </c>
      <c r="C266" t="s">
        <v>30</v>
      </c>
      <c r="D266" s="18"/>
      <c r="E266" s="19"/>
      <c r="F266" t="s">
        <v>30</v>
      </c>
      <c r="G266" t="s">
        <v>67</v>
      </c>
      <c r="H266" t="s">
        <v>7</v>
      </c>
      <c r="I266" s="20">
        <f t="shared" si="4"/>
        <v>0</v>
      </c>
    </row>
    <row r="267" spans="1:9" x14ac:dyDescent="0.25">
      <c r="A267">
        <v>202509</v>
      </c>
      <c r="B267" s="17" t="s">
        <v>92</v>
      </c>
      <c r="C267" t="s">
        <v>30</v>
      </c>
      <c r="D267" s="18"/>
      <c r="E267" s="19"/>
      <c r="F267" t="s">
        <v>30</v>
      </c>
      <c r="G267" t="s">
        <v>67</v>
      </c>
      <c r="H267" t="s">
        <v>3</v>
      </c>
      <c r="I267" s="20">
        <f t="shared" si="4"/>
        <v>0</v>
      </c>
    </row>
    <row r="268" spans="1:9" x14ac:dyDescent="0.25">
      <c r="A268">
        <v>202509</v>
      </c>
      <c r="B268" s="17" t="s">
        <v>66</v>
      </c>
      <c r="C268" t="s">
        <v>25</v>
      </c>
      <c r="D268" s="18"/>
      <c r="E268" s="19"/>
      <c r="F268" t="s">
        <v>25</v>
      </c>
      <c r="G268" t="s">
        <v>67</v>
      </c>
      <c r="H268" t="s">
        <v>7</v>
      </c>
      <c r="I268" s="20">
        <f t="shared" si="4"/>
        <v>0</v>
      </c>
    </row>
    <row r="269" spans="1:9" x14ac:dyDescent="0.25">
      <c r="A269">
        <v>202509</v>
      </c>
      <c r="B269" s="17" t="s">
        <v>85</v>
      </c>
      <c r="C269" t="s">
        <v>25</v>
      </c>
      <c r="D269" s="18"/>
      <c r="E269" s="19"/>
      <c r="F269" t="s">
        <v>25</v>
      </c>
      <c r="G269" t="s">
        <v>67</v>
      </c>
      <c r="H269" t="s">
        <v>11</v>
      </c>
      <c r="I269" s="20">
        <f t="shared" si="4"/>
        <v>0</v>
      </c>
    </row>
    <row r="270" spans="1:9" x14ac:dyDescent="0.25">
      <c r="A270">
        <v>202509</v>
      </c>
      <c r="B270" s="17" t="s">
        <v>80</v>
      </c>
      <c r="C270" t="s">
        <v>5</v>
      </c>
      <c r="D270" s="18"/>
      <c r="E270" s="19"/>
      <c r="F270" t="s">
        <v>5</v>
      </c>
      <c r="G270" t="s">
        <v>67</v>
      </c>
      <c r="H270" t="s">
        <v>7</v>
      </c>
      <c r="I270" s="20">
        <f t="shared" si="4"/>
        <v>0</v>
      </c>
    </row>
    <row r="271" spans="1:9" x14ac:dyDescent="0.25">
      <c r="A271">
        <v>202509</v>
      </c>
      <c r="B271" s="17" t="s">
        <v>78</v>
      </c>
      <c r="C271" t="s">
        <v>5</v>
      </c>
      <c r="D271" s="18"/>
      <c r="E271" s="19"/>
      <c r="F271" t="s">
        <v>5</v>
      </c>
      <c r="G271" t="s">
        <v>67</v>
      </c>
      <c r="H271" t="s">
        <v>11</v>
      </c>
      <c r="I271" s="20">
        <f t="shared" si="4"/>
        <v>0</v>
      </c>
    </row>
    <row r="272" spans="1:9" x14ac:dyDescent="0.25">
      <c r="A272">
        <v>202509</v>
      </c>
      <c r="B272" s="17" t="s">
        <v>72</v>
      </c>
      <c r="C272" t="s">
        <v>5</v>
      </c>
      <c r="D272" s="18"/>
      <c r="E272" s="19"/>
      <c r="F272" t="s">
        <v>5</v>
      </c>
      <c r="G272" t="s">
        <v>67</v>
      </c>
      <c r="H272" t="s">
        <v>3</v>
      </c>
      <c r="I272" s="20">
        <f t="shared" si="4"/>
        <v>0</v>
      </c>
    </row>
    <row r="273" spans="1:9" x14ac:dyDescent="0.25">
      <c r="A273">
        <v>202509</v>
      </c>
      <c r="B273" s="17" t="s">
        <v>99</v>
      </c>
      <c r="C273" t="s">
        <v>9</v>
      </c>
      <c r="D273" s="18"/>
      <c r="E273" s="19"/>
      <c r="F273" t="s">
        <v>9</v>
      </c>
      <c r="G273" t="s">
        <v>67</v>
      </c>
      <c r="H273" t="s">
        <v>7</v>
      </c>
      <c r="I273" s="20">
        <f t="shared" si="4"/>
        <v>0</v>
      </c>
    </row>
    <row r="274" spans="1:9" x14ac:dyDescent="0.25">
      <c r="A274">
        <v>202509</v>
      </c>
      <c r="B274" s="17" t="s">
        <v>105</v>
      </c>
      <c r="C274" t="s">
        <v>9</v>
      </c>
      <c r="D274" s="18"/>
      <c r="E274" s="19"/>
      <c r="F274" t="s">
        <v>9</v>
      </c>
      <c r="G274" t="s">
        <v>67</v>
      </c>
      <c r="H274" t="s">
        <v>3</v>
      </c>
      <c r="I274" s="20">
        <f t="shared" si="4"/>
        <v>0</v>
      </c>
    </row>
    <row r="275" spans="1:9" x14ac:dyDescent="0.25">
      <c r="A275">
        <v>202509</v>
      </c>
      <c r="B275" s="17" t="s">
        <v>70</v>
      </c>
      <c r="C275" t="s">
        <v>9</v>
      </c>
      <c r="D275" s="18"/>
      <c r="E275" s="19"/>
      <c r="F275" t="s">
        <v>9</v>
      </c>
      <c r="G275" t="s">
        <v>67</v>
      </c>
      <c r="H275" t="s">
        <v>11</v>
      </c>
      <c r="I275" s="20">
        <f t="shared" si="4"/>
        <v>0</v>
      </c>
    </row>
    <row r="276" spans="1:9" x14ac:dyDescent="0.25">
      <c r="A276" s="25">
        <v>202602</v>
      </c>
      <c r="B276" s="17" t="s">
        <v>82</v>
      </c>
      <c r="C276" t="s">
        <v>30</v>
      </c>
      <c r="D276" s="18"/>
      <c r="E276" s="19"/>
      <c r="F276" t="s">
        <v>30</v>
      </c>
      <c r="G276" t="s">
        <v>67</v>
      </c>
      <c r="H276" t="s">
        <v>7</v>
      </c>
      <c r="I276" s="20">
        <f t="shared" si="4"/>
        <v>0</v>
      </c>
    </row>
    <row r="277" spans="1:9" x14ac:dyDescent="0.25">
      <c r="A277" s="25">
        <v>202602</v>
      </c>
      <c r="B277" s="17" t="s">
        <v>92</v>
      </c>
      <c r="C277" t="s">
        <v>30</v>
      </c>
      <c r="D277" s="18"/>
      <c r="E277" s="19"/>
      <c r="F277" t="s">
        <v>30</v>
      </c>
      <c r="G277" t="s">
        <v>67</v>
      </c>
      <c r="H277" t="s">
        <v>3</v>
      </c>
      <c r="I277" s="20">
        <f t="shared" si="4"/>
        <v>0</v>
      </c>
    </row>
    <row r="278" spans="1:9" x14ac:dyDescent="0.25">
      <c r="A278" s="25">
        <v>202602</v>
      </c>
      <c r="B278" s="17" t="s">
        <v>66</v>
      </c>
      <c r="C278" t="s">
        <v>25</v>
      </c>
      <c r="D278" s="18"/>
      <c r="E278" s="19"/>
      <c r="F278" t="s">
        <v>25</v>
      </c>
      <c r="G278" t="s">
        <v>67</v>
      </c>
      <c r="H278" t="s">
        <v>7</v>
      </c>
      <c r="I278" s="20">
        <f t="shared" si="4"/>
        <v>0</v>
      </c>
    </row>
    <row r="279" spans="1:9" x14ac:dyDescent="0.25">
      <c r="A279" s="25">
        <v>202602</v>
      </c>
      <c r="B279" s="17" t="s">
        <v>85</v>
      </c>
      <c r="C279" t="s">
        <v>25</v>
      </c>
      <c r="D279" s="18"/>
      <c r="E279" s="19"/>
      <c r="F279" t="s">
        <v>25</v>
      </c>
      <c r="G279" t="s">
        <v>67</v>
      </c>
      <c r="H279" t="s">
        <v>11</v>
      </c>
      <c r="I279" s="20">
        <f t="shared" si="4"/>
        <v>0</v>
      </c>
    </row>
    <row r="280" spans="1:9" x14ac:dyDescent="0.25">
      <c r="A280" s="25">
        <v>202602</v>
      </c>
      <c r="B280" s="17" t="s">
        <v>80</v>
      </c>
      <c r="C280" t="s">
        <v>5</v>
      </c>
      <c r="D280" s="18"/>
      <c r="E280" s="19"/>
      <c r="F280" t="s">
        <v>5</v>
      </c>
      <c r="G280" t="s">
        <v>67</v>
      </c>
      <c r="H280" t="s">
        <v>7</v>
      </c>
      <c r="I280" s="20">
        <f t="shared" si="4"/>
        <v>0</v>
      </c>
    </row>
    <row r="281" spans="1:9" x14ac:dyDescent="0.25">
      <c r="A281" s="25">
        <v>202602</v>
      </c>
      <c r="B281" s="17" t="s">
        <v>78</v>
      </c>
      <c r="C281" t="s">
        <v>5</v>
      </c>
      <c r="D281" s="18"/>
      <c r="E281" s="19"/>
      <c r="F281" t="s">
        <v>5</v>
      </c>
      <c r="G281" t="s">
        <v>67</v>
      </c>
      <c r="H281" t="s">
        <v>11</v>
      </c>
      <c r="I281" s="20">
        <f t="shared" si="4"/>
        <v>0</v>
      </c>
    </row>
    <row r="282" spans="1:9" x14ac:dyDescent="0.25">
      <c r="A282" s="25">
        <v>202602</v>
      </c>
      <c r="B282" s="17" t="s">
        <v>72</v>
      </c>
      <c r="C282" t="s">
        <v>5</v>
      </c>
      <c r="D282" s="18"/>
      <c r="E282" s="19"/>
      <c r="F282" t="s">
        <v>5</v>
      </c>
      <c r="G282" t="s">
        <v>67</v>
      </c>
      <c r="H282" t="s">
        <v>3</v>
      </c>
      <c r="I282" s="20">
        <f t="shared" si="4"/>
        <v>0</v>
      </c>
    </row>
    <row r="283" spans="1:9" x14ac:dyDescent="0.25">
      <c r="A283" s="25">
        <v>202602</v>
      </c>
      <c r="B283" s="17" t="s">
        <v>99</v>
      </c>
      <c r="C283" t="s">
        <v>9</v>
      </c>
      <c r="D283" s="18"/>
      <c r="E283" s="19"/>
      <c r="F283" t="s">
        <v>9</v>
      </c>
      <c r="G283" t="s">
        <v>67</v>
      </c>
      <c r="H283" t="s">
        <v>7</v>
      </c>
      <c r="I283" s="20">
        <f t="shared" si="4"/>
        <v>0</v>
      </c>
    </row>
    <row r="284" spans="1:9" x14ac:dyDescent="0.25">
      <c r="A284" s="25">
        <v>202602</v>
      </c>
      <c r="B284" s="17" t="s">
        <v>105</v>
      </c>
      <c r="C284" t="s">
        <v>9</v>
      </c>
      <c r="D284" s="18"/>
      <c r="E284" s="19"/>
      <c r="F284" t="s">
        <v>9</v>
      </c>
      <c r="G284" t="s">
        <v>67</v>
      </c>
      <c r="H284" t="s">
        <v>3</v>
      </c>
      <c r="I284" s="20">
        <f t="shared" si="4"/>
        <v>0</v>
      </c>
    </row>
    <row r="285" spans="1:9" x14ac:dyDescent="0.25">
      <c r="A285" s="25">
        <v>202602</v>
      </c>
      <c r="B285" s="17" t="s">
        <v>70</v>
      </c>
      <c r="C285" t="s">
        <v>9</v>
      </c>
      <c r="D285" s="18"/>
      <c r="E285" s="19"/>
      <c r="F285" t="s">
        <v>9</v>
      </c>
      <c r="G285" t="s">
        <v>67</v>
      </c>
      <c r="H285" t="s">
        <v>11</v>
      </c>
      <c r="I285" s="20">
        <f t="shared" si="4"/>
        <v>0</v>
      </c>
    </row>
    <row r="286" spans="1:9" x14ac:dyDescent="0.25">
      <c r="A286" s="27">
        <v>202601</v>
      </c>
      <c r="B286" s="17" t="s">
        <v>82</v>
      </c>
      <c r="C286" t="s">
        <v>30</v>
      </c>
      <c r="D286" s="18"/>
      <c r="E286" s="19"/>
      <c r="F286" t="s">
        <v>30</v>
      </c>
      <c r="G286" t="s">
        <v>67</v>
      </c>
      <c r="H286" t="s">
        <v>7</v>
      </c>
      <c r="I286" s="20">
        <f t="shared" si="4"/>
        <v>0</v>
      </c>
    </row>
    <row r="287" spans="1:9" x14ac:dyDescent="0.25">
      <c r="A287" s="27">
        <v>202601</v>
      </c>
      <c r="B287" s="17" t="s">
        <v>92</v>
      </c>
      <c r="C287" t="s">
        <v>30</v>
      </c>
      <c r="D287" s="18"/>
      <c r="E287" s="19"/>
      <c r="F287" t="s">
        <v>30</v>
      </c>
      <c r="G287" t="s">
        <v>67</v>
      </c>
      <c r="H287" t="s">
        <v>3</v>
      </c>
      <c r="I287" s="20">
        <f t="shared" si="4"/>
        <v>0</v>
      </c>
    </row>
    <row r="288" spans="1:9" x14ac:dyDescent="0.25">
      <c r="A288" s="27">
        <v>202601</v>
      </c>
      <c r="B288" s="17" t="s">
        <v>66</v>
      </c>
      <c r="C288" t="s">
        <v>25</v>
      </c>
      <c r="D288" s="18"/>
      <c r="E288" s="19"/>
      <c r="F288" t="s">
        <v>25</v>
      </c>
      <c r="G288" t="s">
        <v>67</v>
      </c>
      <c r="H288" t="s">
        <v>7</v>
      </c>
      <c r="I288" s="20">
        <f t="shared" si="4"/>
        <v>0</v>
      </c>
    </row>
    <row r="289" spans="1:9" x14ac:dyDescent="0.25">
      <c r="A289" s="27">
        <v>202601</v>
      </c>
      <c r="B289" s="17" t="s">
        <v>85</v>
      </c>
      <c r="C289" t="s">
        <v>25</v>
      </c>
      <c r="D289" s="18"/>
      <c r="E289" s="19"/>
      <c r="F289" t="s">
        <v>25</v>
      </c>
      <c r="G289" t="s">
        <v>67</v>
      </c>
      <c r="H289" t="s">
        <v>11</v>
      </c>
      <c r="I289" s="20">
        <f t="shared" si="4"/>
        <v>0</v>
      </c>
    </row>
    <row r="290" spans="1:9" x14ac:dyDescent="0.25">
      <c r="A290" s="27">
        <v>202601</v>
      </c>
      <c r="B290" s="17" t="s">
        <v>80</v>
      </c>
      <c r="C290" t="s">
        <v>5</v>
      </c>
      <c r="D290" s="18"/>
      <c r="E290" s="19"/>
      <c r="F290" t="s">
        <v>5</v>
      </c>
      <c r="G290" t="s">
        <v>67</v>
      </c>
      <c r="H290" t="s">
        <v>7</v>
      </c>
      <c r="I290" s="20">
        <f t="shared" si="4"/>
        <v>0</v>
      </c>
    </row>
    <row r="291" spans="1:9" x14ac:dyDescent="0.25">
      <c r="A291" s="27">
        <v>202601</v>
      </c>
      <c r="B291" s="17" t="s">
        <v>78</v>
      </c>
      <c r="C291" t="s">
        <v>5</v>
      </c>
      <c r="D291" s="18"/>
      <c r="E291" s="19"/>
      <c r="F291" t="s">
        <v>5</v>
      </c>
      <c r="G291" t="s">
        <v>67</v>
      </c>
      <c r="H291" t="s">
        <v>11</v>
      </c>
      <c r="I291" s="20">
        <f t="shared" si="4"/>
        <v>0</v>
      </c>
    </row>
    <row r="292" spans="1:9" x14ac:dyDescent="0.25">
      <c r="A292" s="27">
        <v>202601</v>
      </c>
      <c r="B292" s="17" t="s">
        <v>72</v>
      </c>
      <c r="C292" t="s">
        <v>5</v>
      </c>
      <c r="D292" s="18"/>
      <c r="E292" s="19"/>
      <c r="F292" t="s">
        <v>5</v>
      </c>
      <c r="G292" t="s">
        <v>67</v>
      </c>
      <c r="H292" t="s">
        <v>3</v>
      </c>
      <c r="I292" s="20">
        <f t="shared" si="4"/>
        <v>0</v>
      </c>
    </row>
    <row r="293" spans="1:9" x14ac:dyDescent="0.25">
      <c r="A293" s="27">
        <v>202601</v>
      </c>
      <c r="B293" s="17" t="s">
        <v>99</v>
      </c>
      <c r="C293" t="s">
        <v>9</v>
      </c>
      <c r="D293" s="18"/>
      <c r="E293" s="19"/>
      <c r="F293" t="s">
        <v>9</v>
      </c>
      <c r="G293" t="s">
        <v>67</v>
      </c>
      <c r="H293" t="s">
        <v>7</v>
      </c>
      <c r="I293" s="20">
        <f t="shared" si="4"/>
        <v>0</v>
      </c>
    </row>
    <row r="294" spans="1:9" x14ac:dyDescent="0.25">
      <c r="A294" s="27">
        <v>202601</v>
      </c>
      <c r="B294" s="17" t="s">
        <v>105</v>
      </c>
      <c r="C294" t="s">
        <v>9</v>
      </c>
      <c r="D294" s="18"/>
      <c r="E294" s="19"/>
      <c r="F294" t="s">
        <v>9</v>
      </c>
      <c r="G294" t="s">
        <v>67</v>
      </c>
      <c r="H294" t="s">
        <v>3</v>
      </c>
      <c r="I294" s="20">
        <f t="shared" si="4"/>
        <v>0</v>
      </c>
    </row>
    <row r="295" spans="1:9" x14ac:dyDescent="0.25">
      <c r="A295" s="27">
        <v>202601</v>
      </c>
      <c r="B295" s="17" t="s">
        <v>70</v>
      </c>
      <c r="C295" t="s">
        <v>9</v>
      </c>
      <c r="D295" s="18"/>
      <c r="E295" s="19"/>
      <c r="F295" t="s">
        <v>9</v>
      </c>
      <c r="G295" t="s">
        <v>67</v>
      </c>
      <c r="H295" t="s">
        <v>11</v>
      </c>
      <c r="I295" s="20">
        <f t="shared" si="4"/>
        <v>0</v>
      </c>
    </row>
    <row r="296" spans="1:9" x14ac:dyDescent="0.25">
      <c r="A296">
        <v>202512</v>
      </c>
      <c r="B296" s="17" t="s">
        <v>0</v>
      </c>
      <c r="C296" t="s">
        <v>1</v>
      </c>
      <c r="D296" s="18"/>
      <c r="E296" s="19"/>
      <c r="F296" t="s">
        <v>1</v>
      </c>
      <c r="G296" t="s">
        <v>2</v>
      </c>
      <c r="H296" t="s">
        <v>3</v>
      </c>
      <c r="I296" s="20">
        <f t="shared" si="4"/>
        <v>0</v>
      </c>
    </row>
    <row r="297" spans="1:9" x14ac:dyDescent="0.25">
      <c r="A297" s="21">
        <v>202512</v>
      </c>
      <c r="B297" s="22" t="s">
        <v>27</v>
      </c>
      <c r="C297" s="21" t="s">
        <v>9</v>
      </c>
      <c r="D297" s="23"/>
      <c r="E297" s="23"/>
      <c r="F297" s="21" t="s">
        <v>9</v>
      </c>
      <c r="G297" s="21" t="s">
        <v>2</v>
      </c>
      <c r="H297" s="21" t="s">
        <v>11</v>
      </c>
      <c r="I297" s="24">
        <f t="shared" si="4"/>
        <v>0</v>
      </c>
    </row>
    <row r="298" spans="1:9" x14ac:dyDescent="0.25">
      <c r="A298">
        <v>202512</v>
      </c>
      <c r="B298" s="17" t="s">
        <v>107</v>
      </c>
      <c r="C298" t="s">
        <v>9</v>
      </c>
      <c r="D298" s="18"/>
      <c r="E298" s="19"/>
      <c r="F298" t="s">
        <v>9</v>
      </c>
      <c r="G298" t="s">
        <v>2</v>
      </c>
      <c r="H298" t="s">
        <v>3</v>
      </c>
      <c r="I298" s="20">
        <f t="shared" si="4"/>
        <v>0</v>
      </c>
    </row>
    <row r="299" spans="1:9" x14ac:dyDescent="0.25">
      <c r="A299">
        <v>202511</v>
      </c>
      <c r="B299" s="17" t="s">
        <v>0</v>
      </c>
      <c r="C299" t="s">
        <v>1</v>
      </c>
      <c r="D299" s="18"/>
      <c r="E299" s="19"/>
      <c r="F299" t="s">
        <v>1</v>
      </c>
      <c r="G299" t="s">
        <v>2</v>
      </c>
      <c r="H299" t="s">
        <v>3</v>
      </c>
      <c r="I299" s="20">
        <f t="shared" si="4"/>
        <v>0</v>
      </c>
    </row>
    <row r="300" spans="1:9" x14ac:dyDescent="0.25">
      <c r="A300" s="21">
        <v>202511</v>
      </c>
      <c r="B300" s="22" t="s">
        <v>27</v>
      </c>
      <c r="C300" s="21" t="s">
        <v>9</v>
      </c>
      <c r="D300" s="23"/>
      <c r="E300" s="23"/>
      <c r="F300" s="21" t="s">
        <v>9</v>
      </c>
      <c r="G300" s="21" t="s">
        <v>2</v>
      </c>
      <c r="H300" s="21" t="s">
        <v>11</v>
      </c>
      <c r="I300" s="24">
        <f t="shared" si="4"/>
        <v>0</v>
      </c>
    </row>
    <row r="301" spans="1:9" x14ac:dyDescent="0.25">
      <c r="A301">
        <v>202511</v>
      </c>
      <c r="B301" s="17" t="s">
        <v>107</v>
      </c>
      <c r="C301" t="s">
        <v>9</v>
      </c>
      <c r="D301" s="18"/>
      <c r="E301" s="19"/>
      <c r="F301" t="s">
        <v>9</v>
      </c>
      <c r="G301" t="s">
        <v>2</v>
      </c>
      <c r="H301" t="s">
        <v>3</v>
      </c>
      <c r="I301" s="20">
        <f t="shared" si="4"/>
        <v>0</v>
      </c>
    </row>
    <row r="302" spans="1:9" x14ac:dyDescent="0.25">
      <c r="A302">
        <v>202510</v>
      </c>
      <c r="B302" s="17" t="s">
        <v>0</v>
      </c>
      <c r="C302" t="s">
        <v>1</v>
      </c>
      <c r="D302" s="18"/>
      <c r="E302" s="19"/>
      <c r="F302" t="s">
        <v>1</v>
      </c>
      <c r="G302" t="s">
        <v>2</v>
      </c>
      <c r="H302" t="s">
        <v>3</v>
      </c>
      <c r="I302" s="20">
        <f t="shared" si="4"/>
        <v>0</v>
      </c>
    </row>
    <row r="303" spans="1:9" x14ac:dyDescent="0.25">
      <c r="A303" s="21">
        <v>202510</v>
      </c>
      <c r="B303" s="22" t="s">
        <v>27</v>
      </c>
      <c r="C303" s="21" t="s">
        <v>9</v>
      </c>
      <c r="D303" s="23"/>
      <c r="E303" s="23"/>
      <c r="F303" s="21" t="s">
        <v>9</v>
      </c>
      <c r="G303" s="21" t="s">
        <v>2</v>
      </c>
      <c r="H303" s="21" t="s">
        <v>11</v>
      </c>
      <c r="I303" s="24">
        <f t="shared" si="4"/>
        <v>0</v>
      </c>
    </row>
    <row r="304" spans="1:9" x14ac:dyDescent="0.25">
      <c r="A304">
        <v>202510</v>
      </c>
      <c r="B304" s="17" t="s">
        <v>107</v>
      </c>
      <c r="C304" t="s">
        <v>9</v>
      </c>
      <c r="D304" s="18"/>
      <c r="E304" s="19"/>
      <c r="F304" t="s">
        <v>9</v>
      </c>
      <c r="G304" t="s">
        <v>2</v>
      </c>
      <c r="H304" t="s">
        <v>3</v>
      </c>
      <c r="I304" s="20">
        <f t="shared" si="4"/>
        <v>0</v>
      </c>
    </row>
    <row r="305" spans="1:9" x14ac:dyDescent="0.25">
      <c r="A305">
        <v>202509</v>
      </c>
      <c r="B305" s="17" t="s">
        <v>0</v>
      </c>
      <c r="C305" t="s">
        <v>1</v>
      </c>
      <c r="D305" s="18"/>
      <c r="E305" s="19"/>
      <c r="F305" t="s">
        <v>1</v>
      </c>
      <c r="G305" t="s">
        <v>2</v>
      </c>
      <c r="H305" t="s">
        <v>3</v>
      </c>
      <c r="I305" s="20">
        <f t="shared" si="4"/>
        <v>0</v>
      </c>
    </row>
    <row r="306" spans="1:9" x14ac:dyDescent="0.25">
      <c r="A306" s="21">
        <v>202509</v>
      </c>
      <c r="B306" s="22" t="s">
        <v>27</v>
      </c>
      <c r="C306" s="21" t="s">
        <v>9</v>
      </c>
      <c r="D306" s="23"/>
      <c r="E306" s="23"/>
      <c r="F306" s="21" t="s">
        <v>9</v>
      </c>
      <c r="G306" s="21" t="s">
        <v>2</v>
      </c>
      <c r="H306" s="21" t="s">
        <v>11</v>
      </c>
      <c r="I306" s="24">
        <f t="shared" si="4"/>
        <v>0</v>
      </c>
    </row>
    <row r="307" spans="1:9" x14ac:dyDescent="0.25">
      <c r="A307">
        <v>202509</v>
      </c>
      <c r="B307" s="17" t="s">
        <v>107</v>
      </c>
      <c r="C307" t="s">
        <v>9</v>
      </c>
      <c r="D307" s="18"/>
      <c r="E307" s="19"/>
      <c r="F307" t="s">
        <v>9</v>
      </c>
      <c r="G307" t="s">
        <v>2</v>
      </c>
      <c r="H307" t="s">
        <v>3</v>
      </c>
      <c r="I307" s="20">
        <f t="shared" si="4"/>
        <v>0</v>
      </c>
    </row>
    <row r="308" spans="1:9" x14ac:dyDescent="0.25">
      <c r="A308" s="25">
        <v>202602</v>
      </c>
      <c r="B308" s="17" t="s">
        <v>0</v>
      </c>
      <c r="C308" t="s">
        <v>1</v>
      </c>
      <c r="D308" s="18"/>
      <c r="E308" s="19"/>
      <c r="F308" t="s">
        <v>1</v>
      </c>
      <c r="G308" t="s">
        <v>2</v>
      </c>
      <c r="H308" t="s">
        <v>3</v>
      </c>
      <c r="I308" s="20">
        <f t="shared" si="4"/>
        <v>0</v>
      </c>
    </row>
    <row r="309" spans="1:9" x14ac:dyDescent="0.25">
      <c r="A309" s="26">
        <v>202602</v>
      </c>
      <c r="B309" s="22" t="s">
        <v>27</v>
      </c>
      <c r="C309" s="21" t="s">
        <v>9</v>
      </c>
      <c r="D309" s="23"/>
      <c r="E309" s="23"/>
      <c r="F309" s="21" t="s">
        <v>9</v>
      </c>
      <c r="G309" s="21" t="s">
        <v>2</v>
      </c>
      <c r="H309" s="21" t="s">
        <v>11</v>
      </c>
      <c r="I309" s="24">
        <f t="shared" si="4"/>
        <v>0</v>
      </c>
    </row>
    <row r="310" spans="1:9" x14ac:dyDescent="0.25">
      <c r="A310" s="25">
        <v>202602</v>
      </c>
      <c r="B310" s="17" t="s">
        <v>107</v>
      </c>
      <c r="C310" t="s">
        <v>9</v>
      </c>
      <c r="D310" s="18"/>
      <c r="E310" s="19"/>
      <c r="F310" t="s">
        <v>9</v>
      </c>
      <c r="G310" t="s">
        <v>2</v>
      </c>
      <c r="H310" t="s">
        <v>3</v>
      </c>
      <c r="I310" s="20">
        <f t="shared" si="4"/>
        <v>0</v>
      </c>
    </row>
    <row r="311" spans="1:9" x14ac:dyDescent="0.25">
      <c r="A311" s="27">
        <v>202601</v>
      </c>
      <c r="B311" s="17" t="s">
        <v>0</v>
      </c>
      <c r="C311" t="s">
        <v>1</v>
      </c>
      <c r="D311" s="18"/>
      <c r="E311" s="19"/>
      <c r="F311" t="s">
        <v>1</v>
      </c>
      <c r="G311" t="s">
        <v>2</v>
      </c>
      <c r="H311" t="s">
        <v>3</v>
      </c>
      <c r="I311" s="20">
        <f t="shared" si="4"/>
        <v>0</v>
      </c>
    </row>
    <row r="312" spans="1:9" x14ac:dyDescent="0.25">
      <c r="A312" s="28">
        <v>202601</v>
      </c>
      <c r="B312" s="22" t="s">
        <v>27</v>
      </c>
      <c r="C312" s="21" t="s">
        <v>9</v>
      </c>
      <c r="D312" s="23"/>
      <c r="E312" s="23"/>
      <c r="F312" s="21" t="s">
        <v>9</v>
      </c>
      <c r="G312" s="21" t="s">
        <v>2</v>
      </c>
      <c r="H312" s="21" t="s">
        <v>11</v>
      </c>
      <c r="I312" s="24">
        <f t="shared" si="4"/>
        <v>0</v>
      </c>
    </row>
    <row r="313" spans="1:9" x14ac:dyDescent="0.25">
      <c r="A313" s="27">
        <v>202601</v>
      </c>
      <c r="B313" s="17" t="s">
        <v>107</v>
      </c>
      <c r="C313" t="s">
        <v>9</v>
      </c>
      <c r="D313" s="18"/>
      <c r="E313" s="19"/>
      <c r="F313" t="s">
        <v>9</v>
      </c>
      <c r="G313" t="s">
        <v>2</v>
      </c>
      <c r="H313" t="s">
        <v>3</v>
      </c>
      <c r="I313" s="20">
        <f t="shared" si="4"/>
        <v>0</v>
      </c>
    </row>
    <row r="314" spans="1:9" x14ac:dyDescent="0.25">
      <c r="A314">
        <v>202512</v>
      </c>
      <c r="B314" s="17" t="s">
        <v>94</v>
      </c>
      <c r="C314" t="s">
        <v>13</v>
      </c>
      <c r="D314" s="18"/>
      <c r="E314" s="19"/>
      <c r="F314" t="s">
        <v>13</v>
      </c>
      <c r="G314" t="s">
        <v>2</v>
      </c>
      <c r="H314" t="s">
        <v>7</v>
      </c>
      <c r="I314" s="20">
        <f t="shared" si="4"/>
        <v>0</v>
      </c>
    </row>
    <row r="315" spans="1:9" x14ac:dyDescent="0.25">
      <c r="A315">
        <v>202512</v>
      </c>
      <c r="B315" s="17" t="s">
        <v>88</v>
      </c>
      <c r="C315" t="s">
        <v>25</v>
      </c>
      <c r="D315" s="18"/>
      <c r="E315" s="19"/>
      <c r="F315" t="s">
        <v>25</v>
      </c>
      <c r="G315" t="s">
        <v>2</v>
      </c>
      <c r="H315" t="s">
        <v>7</v>
      </c>
      <c r="I315" s="20">
        <f t="shared" si="4"/>
        <v>0</v>
      </c>
    </row>
    <row r="316" spans="1:9" x14ac:dyDescent="0.25">
      <c r="A316">
        <v>202512</v>
      </c>
      <c r="B316" s="17" t="s">
        <v>24</v>
      </c>
      <c r="C316" t="s">
        <v>25</v>
      </c>
      <c r="D316" s="18"/>
      <c r="E316" s="19"/>
      <c r="F316" t="s">
        <v>25</v>
      </c>
      <c r="G316" t="s">
        <v>2</v>
      </c>
      <c r="H316" t="s">
        <v>11</v>
      </c>
      <c r="I316" s="20">
        <f t="shared" si="4"/>
        <v>0</v>
      </c>
    </row>
    <row r="317" spans="1:9" x14ac:dyDescent="0.25">
      <c r="A317">
        <v>202512</v>
      </c>
      <c r="B317" s="17" t="s">
        <v>57</v>
      </c>
      <c r="C317" t="s">
        <v>1</v>
      </c>
      <c r="D317" s="18"/>
      <c r="E317" s="19"/>
      <c r="F317" t="s">
        <v>1</v>
      </c>
      <c r="G317" t="s">
        <v>2</v>
      </c>
      <c r="H317" t="s">
        <v>7</v>
      </c>
      <c r="I317" s="20">
        <f t="shared" si="4"/>
        <v>0</v>
      </c>
    </row>
    <row r="318" spans="1:9" x14ac:dyDescent="0.25">
      <c r="A318">
        <v>202512</v>
      </c>
      <c r="B318" s="17" t="s">
        <v>87</v>
      </c>
      <c r="C318" t="s">
        <v>9</v>
      </c>
      <c r="D318" s="18"/>
      <c r="E318" s="19"/>
      <c r="F318" t="s">
        <v>9</v>
      </c>
      <c r="G318" t="s">
        <v>2</v>
      </c>
      <c r="H318" t="s">
        <v>7</v>
      </c>
      <c r="I318" s="20">
        <f t="shared" si="4"/>
        <v>0</v>
      </c>
    </row>
    <row r="319" spans="1:9" x14ac:dyDescent="0.25">
      <c r="A319">
        <v>202512</v>
      </c>
      <c r="B319" s="17" t="s">
        <v>62</v>
      </c>
      <c r="C319" t="s">
        <v>18</v>
      </c>
      <c r="D319" s="18"/>
      <c r="E319" s="19"/>
      <c r="F319" t="s">
        <v>18</v>
      </c>
      <c r="G319" t="s">
        <v>2</v>
      </c>
      <c r="H319" t="s">
        <v>7</v>
      </c>
      <c r="I319" s="20">
        <f t="shared" si="4"/>
        <v>0</v>
      </c>
    </row>
    <row r="320" spans="1:9" x14ac:dyDescent="0.25">
      <c r="A320">
        <v>202512</v>
      </c>
      <c r="B320" s="17" t="s">
        <v>33</v>
      </c>
      <c r="C320" t="s">
        <v>18</v>
      </c>
      <c r="D320" s="18"/>
      <c r="E320" s="19"/>
      <c r="F320" t="s">
        <v>18</v>
      </c>
      <c r="G320" t="s">
        <v>2</v>
      </c>
      <c r="H320" t="s">
        <v>11</v>
      </c>
      <c r="I320" s="20">
        <f t="shared" si="4"/>
        <v>0</v>
      </c>
    </row>
    <row r="321" spans="1:9" x14ac:dyDescent="0.25">
      <c r="A321">
        <v>202511</v>
      </c>
      <c r="B321" s="17" t="s">
        <v>94</v>
      </c>
      <c r="C321" t="s">
        <v>13</v>
      </c>
      <c r="D321" s="18"/>
      <c r="E321" s="19"/>
      <c r="F321" t="s">
        <v>13</v>
      </c>
      <c r="G321" t="s">
        <v>2</v>
      </c>
      <c r="H321" t="s">
        <v>7</v>
      </c>
      <c r="I321" s="20">
        <f t="shared" si="4"/>
        <v>0</v>
      </c>
    </row>
    <row r="322" spans="1:9" x14ac:dyDescent="0.25">
      <c r="A322">
        <v>202511</v>
      </c>
      <c r="B322" s="17" t="s">
        <v>88</v>
      </c>
      <c r="C322" t="s">
        <v>25</v>
      </c>
      <c r="D322" s="18"/>
      <c r="E322" s="19"/>
      <c r="F322" t="s">
        <v>25</v>
      </c>
      <c r="G322" t="s">
        <v>2</v>
      </c>
      <c r="H322" t="s">
        <v>7</v>
      </c>
      <c r="I322" s="20">
        <f t="shared" ref="I322:I385" si="5">D322*E322</f>
        <v>0</v>
      </c>
    </row>
    <row r="323" spans="1:9" x14ac:dyDescent="0.25">
      <c r="A323">
        <v>202511</v>
      </c>
      <c r="B323" s="17" t="s">
        <v>24</v>
      </c>
      <c r="C323" t="s">
        <v>25</v>
      </c>
      <c r="D323" s="18"/>
      <c r="E323" s="19"/>
      <c r="F323" t="s">
        <v>25</v>
      </c>
      <c r="G323" t="s">
        <v>2</v>
      </c>
      <c r="H323" t="s">
        <v>11</v>
      </c>
      <c r="I323" s="20">
        <f t="shared" si="5"/>
        <v>0</v>
      </c>
    </row>
    <row r="324" spans="1:9" x14ac:dyDescent="0.25">
      <c r="A324">
        <v>202511</v>
      </c>
      <c r="B324" s="17" t="s">
        <v>57</v>
      </c>
      <c r="C324" t="s">
        <v>1</v>
      </c>
      <c r="D324" s="18"/>
      <c r="E324" s="19"/>
      <c r="F324" t="s">
        <v>1</v>
      </c>
      <c r="G324" t="s">
        <v>2</v>
      </c>
      <c r="H324" t="s">
        <v>7</v>
      </c>
      <c r="I324" s="20">
        <f t="shared" si="5"/>
        <v>0</v>
      </c>
    </row>
    <row r="325" spans="1:9" x14ac:dyDescent="0.25">
      <c r="A325">
        <v>202511</v>
      </c>
      <c r="B325" s="17" t="s">
        <v>87</v>
      </c>
      <c r="C325" t="s">
        <v>9</v>
      </c>
      <c r="D325" s="18"/>
      <c r="E325" s="19"/>
      <c r="F325" t="s">
        <v>9</v>
      </c>
      <c r="G325" t="s">
        <v>2</v>
      </c>
      <c r="H325" t="s">
        <v>7</v>
      </c>
      <c r="I325" s="20">
        <f t="shared" si="5"/>
        <v>0</v>
      </c>
    </row>
    <row r="326" spans="1:9" x14ac:dyDescent="0.25">
      <c r="A326">
        <v>202511</v>
      </c>
      <c r="B326" s="17" t="s">
        <v>62</v>
      </c>
      <c r="C326" t="s">
        <v>18</v>
      </c>
      <c r="D326" s="18"/>
      <c r="E326" s="19"/>
      <c r="F326" t="s">
        <v>18</v>
      </c>
      <c r="G326" t="s">
        <v>2</v>
      </c>
      <c r="H326" t="s">
        <v>7</v>
      </c>
      <c r="I326" s="20">
        <f t="shared" si="5"/>
        <v>0</v>
      </c>
    </row>
    <row r="327" spans="1:9" x14ac:dyDescent="0.25">
      <c r="A327">
        <v>202511</v>
      </c>
      <c r="B327" s="17" t="s">
        <v>33</v>
      </c>
      <c r="C327" t="s">
        <v>18</v>
      </c>
      <c r="D327" s="18"/>
      <c r="E327" s="19"/>
      <c r="F327" t="s">
        <v>18</v>
      </c>
      <c r="G327" t="s">
        <v>2</v>
      </c>
      <c r="H327" t="s">
        <v>11</v>
      </c>
      <c r="I327" s="20">
        <f t="shared" si="5"/>
        <v>0</v>
      </c>
    </row>
    <row r="328" spans="1:9" x14ac:dyDescent="0.25">
      <c r="A328">
        <v>202510</v>
      </c>
      <c r="B328" s="17" t="s">
        <v>94</v>
      </c>
      <c r="C328" t="s">
        <v>13</v>
      </c>
      <c r="D328" s="18"/>
      <c r="E328" s="19"/>
      <c r="F328" t="s">
        <v>13</v>
      </c>
      <c r="G328" t="s">
        <v>2</v>
      </c>
      <c r="H328" t="s">
        <v>7</v>
      </c>
      <c r="I328" s="20">
        <f t="shared" si="5"/>
        <v>0</v>
      </c>
    </row>
    <row r="329" spans="1:9" x14ac:dyDescent="0.25">
      <c r="A329">
        <v>202510</v>
      </c>
      <c r="B329" s="17" t="s">
        <v>88</v>
      </c>
      <c r="C329" t="s">
        <v>25</v>
      </c>
      <c r="D329" s="18"/>
      <c r="E329" s="19"/>
      <c r="F329" t="s">
        <v>25</v>
      </c>
      <c r="G329" t="s">
        <v>2</v>
      </c>
      <c r="H329" t="s">
        <v>7</v>
      </c>
      <c r="I329" s="20">
        <f t="shared" si="5"/>
        <v>0</v>
      </c>
    </row>
    <row r="330" spans="1:9" x14ac:dyDescent="0.25">
      <c r="A330">
        <v>202510</v>
      </c>
      <c r="B330" s="17" t="s">
        <v>24</v>
      </c>
      <c r="C330" t="s">
        <v>25</v>
      </c>
      <c r="D330" s="18"/>
      <c r="E330" s="19"/>
      <c r="F330" t="s">
        <v>25</v>
      </c>
      <c r="G330" t="s">
        <v>2</v>
      </c>
      <c r="H330" t="s">
        <v>11</v>
      </c>
      <c r="I330" s="20">
        <f t="shared" si="5"/>
        <v>0</v>
      </c>
    </row>
    <row r="331" spans="1:9" x14ac:dyDescent="0.25">
      <c r="A331">
        <v>202510</v>
      </c>
      <c r="B331" s="17" t="s">
        <v>57</v>
      </c>
      <c r="C331" t="s">
        <v>1</v>
      </c>
      <c r="D331" s="18"/>
      <c r="E331" s="19"/>
      <c r="F331" t="s">
        <v>1</v>
      </c>
      <c r="G331" t="s">
        <v>2</v>
      </c>
      <c r="H331" t="s">
        <v>7</v>
      </c>
      <c r="I331" s="20">
        <f t="shared" si="5"/>
        <v>0</v>
      </c>
    </row>
    <row r="332" spans="1:9" x14ac:dyDescent="0.25">
      <c r="A332">
        <v>202510</v>
      </c>
      <c r="B332" s="17" t="s">
        <v>87</v>
      </c>
      <c r="C332" t="s">
        <v>9</v>
      </c>
      <c r="D332" s="18"/>
      <c r="E332" s="19"/>
      <c r="F332" t="s">
        <v>9</v>
      </c>
      <c r="G332" t="s">
        <v>2</v>
      </c>
      <c r="H332" t="s">
        <v>7</v>
      </c>
      <c r="I332" s="20">
        <f t="shared" si="5"/>
        <v>0</v>
      </c>
    </row>
    <row r="333" spans="1:9" x14ac:dyDescent="0.25">
      <c r="A333">
        <v>202510</v>
      </c>
      <c r="B333" s="17" t="s">
        <v>62</v>
      </c>
      <c r="C333" t="s">
        <v>18</v>
      </c>
      <c r="D333" s="18"/>
      <c r="E333" s="19"/>
      <c r="F333" t="s">
        <v>18</v>
      </c>
      <c r="G333" t="s">
        <v>2</v>
      </c>
      <c r="H333" t="s">
        <v>7</v>
      </c>
      <c r="I333" s="20">
        <f t="shared" si="5"/>
        <v>0</v>
      </c>
    </row>
    <row r="334" spans="1:9" x14ac:dyDescent="0.25">
      <c r="A334">
        <v>202510</v>
      </c>
      <c r="B334" s="17" t="s">
        <v>33</v>
      </c>
      <c r="C334" t="s">
        <v>18</v>
      </c>
      <c r="D334" s="18"/>
      <c r="E334" s="19"/>
      <c r="F334" t="s">
        <v>18</v>
      </c>
      <c r="G334" t="s">
        <v>2</v>
      </c>
      <c r="H334" t="s">
        <v>11</v>
      </c>
      <c r="I334" s="20">
        <f t="shared" si="5"/>
        <v>0</v>
      </c>
    </row>
    <row r="335" spans="1:9" x14ac:dyDescent="0.25">
      <c r="A335">
        <v>202509</v>
      </c>
      <c r="B335" s="17" t="s">
        <v>94</v>
      </c>
      <c r="C335" t="s">
        <v>13</v>
      </c>
      <c r="D335" s="18"/>
      <c r="E335" s="19"/>
      <c r="F335" t="s">
        <v>13</v>
      </c>
      <c r="G335" t="s">
        <v>2</v>
      </c>
      <c r="H335" t="s">
        <v>7</v>
      </c>
      <c r="I335" s="20">
        <f t="shared" si="5"/>
        <v>0</v>
      </c>
    </row>
    <row r="336" spans="1:9" x14ac:dyDescent="0.25">
      <c r="A336">
        <v>202509</v>
      </c>
      <c r="B336" s="17" t="s">
        <v>88</v>
      </c>
      <c r="C336" t="s">
        <v>25</v>
      </c>
      <c r="D336" s="18"/>
      <c r="E336" s="19"/>
      <c r="F336" t="s">
        <v>25</v>
      </c>
      <c r="G336" t="s">
        <v>2</v>
      </c>
      <c r="H336" t="s">
        <v>7</v>
      </c>
      <c r="I336" s="20">
        <f t="shared" si="5"/>
        <v>0</v>
      </c>
    </row>
    <row r="337" spans="1:9" x14ac:dyDescent="0.25">
      <c r="A337">
        <v>202509</v>
      </c>
      <c r="B337" s="17" t="s">
        <v>24</v>
      </c>
      <c r="C337" t="s">
        <v>25</v>
      </c>
      <c r="D337" s="18"/>
      <c r="E337" s="19"/>
      <c r="F337" t="s">
        <v>25</v>
      </c>
      <c r="G337" t="s">
        <v>2</v>
      </c>
      <c r="H337" t="s">
        <v>11</v>
      </c>
      <c r="I337" s="20">
        <f t="shared" si="5"/>
        <v>0</v>
      </c>
    </row>
    <row r="338" spans="1:9" x14ac:dyDescent="0.25">
      <c r="A338">
        <v>202509</v>
      </c>
      <c r="B338" s="17" t="s">
        <v>57</v>
      </c>
      <c r="C338" t="s">
        <v>1</v>
      </c>
      <c r="D338" s="18"/>
      <c r="E338" s="19"/>
      <c r="F338" t="s">
        <v>1</v>
      </c>
      <c r="G338" t="s">
        <v>2</v>
      </c>
      <c r="H338" t="s">
        <v>7</v>
      </c>
      <c r="I338" s="20">
        <f t="shared" si="5"/>
        <v>0</v>
      </c>
    </row>
    <row r="339" spans="1:9" x14ac:dyDescent="0.25">
      <c r="A339">
        <v>202509</v>
      </c>
      <c r="B339" s="17" t="s">
        <v>87</v>
      </c>
      <c r="C339" t="s">
        <v>9</v>
      </c>
      <c r="D339" s="18"/>
      <c r="E339" s="19"/>
      <c r="F339" t="s">
        <v>9</v>
      </c>
      <c r="G339" t="s">
        <v>2</v>
      </c>
      <c r="H339" t="s">
        <v>7</v>
      </c>
      <c r="I339" s="20">
        <f t="shared" si="5"/>
        <v>0</v>
      </c>
    </row>
    <row r="340" spans="1:9" x14ac:dyDescent="0.25">
      <c r="A340">
        <v>202509</v>
      </c>
      <c r="B340" s="17" t="s">
        <v>62</v>
      </c>
      <c r="C340" t="s">
        <v>18</v>
      </c>
      <c r="D340" s="18"/>
      <c r="E340" s="19"/>
      <c r="F340" t="s">
        <v>18</v>
      </c>
      <c r="G340" t="s">
        <v>2</v>
      </c>
      <c r="H340" t="s">
        <v>7</v>
      </c>
      <c r="I340" s="20">
        <f t="shared" si="5"/>
        <v>0</v>
      </c>
    </row>
    <row r="341" spans="1:9" x14ac:dyDescent="0.25">
      <c r="A341">
        <v>202509</v>
      </c>
      <c r="B341" s="17" t="s">
        <v>33</v>
      </c>
      <c r="C341" t="s">
        <v>18</v>
      </c>
      <c r="D341" s="18"/>
      <c r="E341" s="19"/>
      <c r="F341" t="s">
        <v>18</v>
      </c>
      <c r="G341" t="s">
        <v>2</v>
      </c>
      <c r="H341" t="s">
        <v>11</v>
      </c>
      <c r="I341" s="20">
        <f t="shared" si="5"/>
        <v>0</v>
      </c>
    </row>
    <row r="342" spans="1:9" x14ac:dyDescent="0.25">
      <c r="A342" s="25">
        <v>202602</v>
      </c>
      <c r="B342" s="17" t="s">
        <v>94</v>
      </c>
      <c r="C342" t="s">
        <v>13</v>
      </c>
      <c r="D342" s="18"/>
      <c r="E342" s="19"/>
      <c r="F342" t="s">
        <v>13</v>
      </c>
      <c r="G342" t="s">
        <v>2</v>
      </c>
      <c r="H342" t="s">
        <v>7</v>
      </c>
      <c r="I342" s="20">
        <f t="shared" si="5"/>
        <v>0</v>
      </c>
    </row>
    <row r="343" spans="1:9" x14ac:dyDescent="0.25">
      <c r="A343" s="25">
        <v>202602</v>
      </c>
      <c r="B343" s="17" t="s">
        <v>88</v>
      </c>
      <c r="C343" t="s">
        <v>25</v>
      </c>
      <c r="D343" s="18"/>
      <c r="E343" s="19"/>
      <c r="F343" t="s">
        <v>25</v>
      </c>
      <c r="G343" t="s">
        <v>2</v>
      </c>
      <c r="H343" t="s">
        <v>7</v>
      </c>
      <c r="I343" s="20">
        <f t="shared" si="5"/>
        <v>0</v>
      </c>
    </row>
    <row r="344" spans="1:9" x14ac:dyDescent="0.25">
      <c r="A344" s="25">
        <v>202602</v>
      </c>
      <c r="B344" s="17" t="s">
        <v>24</v>
      </c>
      <c r="C344" t="s">
        <v>25</v>
      </c>
      <c r="D344" s="18"/>
      <c r="E344" s="19"/>
      <c r="F344" t="s">
        <v>25</v>
      </c>
      <c r="G344" t="s">
        <v>2</v>
      </c>
      <c r="H344" t="s">
        <v>11</v>
      </c>
      <c r="I344" s="20">
        <f t="shared" si="5"/>
        <v>0</v>
      </c>
    </row>
    <row r="345" spans="1:9" x14ac:dyDescent="0.25">
      <c r="A345" s="25">
        <v>202602</v>
      </c>
      <c r="B345" s="17" t="s">
        <v>57</v>
      </c>
      <c r="C345" t="s">
        <v>1</v>
      </c>
      <c r="D345" s="18"/>
      <c r="E345" s="19"/>
      <c r="F345" t="s">
        <v>1</v>
      </c>
      <c r="G345" t="s">
        <v>2</v>
      </c>
      <c r="H345" t="s">
        <v>7</v>
      </c>
      <c r="I345" s="20">
        <f t="shared" si="5"/>
        <v>0</v>
      </c>
    </row>
    <row r="346" spans="1:9" x14ac:dyDescent="0.25">
      <c r="A346" s="25">
        <v>202602</v>
      </c>
      <c r="B346" s="17" t="s">
        <v>87</v>
      </c>
      <c r="C346" t="s">
        <v>9</v>
      </c>
      <c r="D346" s="18"/>
      <c r="E346" s="19"/>
      <c r="F346" t="s">
        <v>9</v>
      </c>
      <c r="G346" t="s">
        <v>2</v>
      </c>
      <c r="H346" t="s">
        <v>7</v>
      </c>
      <c r="I346" s="20">
        <f t="shared" si="5"/>
        <v>0</v>
      </c>
    </row>
    <row r="347" spans="1:9" x14ac:dyDescent="0.25">
      <c r="A347" s="25">
        <v>202602</v>
      </c>
      <c r="B347" s="17" t="s">
        <v>62</v>
      </c>
      <c r="C347" t="s">
        <v>18</v>
      </c>
      <c r="D347" s="18"/>
      <c r="E347" s="19"/>
      <c r="F347" t="s">
        <v>18</v>
      </c>
      <c r="G347" t="s">
        <v>2</v>
      </c>
      <c r="H347" t="s">
        <v>7</v>
      </c>
      <c r="I347" s="20">
        <f t="shared" si="5"/>
        <v>0</v>
      </c>
    </row>
    <row r="348" spans="1:9" x14ac:dyDescent="0.25">
      <c r="A348" s="25">
        <v>202602</v>
      </c>
      <c r="B348" s="17" t="s">
        <v>33</v>
      </c>
      <c r="C348" t="s">
        <v>18</v>
      </c>
      <c r="D348" s="18"/>
      <c r="E348" s="19"/>
      <c r="F348" t="s">
        <v>18</v>
      </c>
      <c r="G348" t="s">
        <v>2</v>
      </c>
      <c r="H348" t="s">
        <v>11</v>
      </c>
      <c r="I348" s="20">
        <f t="shared" si="5"/>
        <v>0</v>
      </c>
    </row>
    <row r="349" spans="1:9" x14ac:dyDescent="0.25">
      <c r="A349" s="27">
        <v>202601</v>
      </c>
      <c r="B349" s="17" t="s">
        <v>94</v>
      </c>
      <c r="C349" t="s">
        <v>13</v>
      </c>
      <c r="D349" s="18"/>
      <c r="E349" s="19"/>
      <c r="F349" t="s">
        <v>13</v>
      </c>
      <c r="G349" t="s">
        <v>2</v>
      </c>
      <c r="H349" t="s">
        <v>7</v>
      </c>
      <c r="I349" s="20">
        <f t="shared" si="5"/>
        <v>0</v>
      </c>
    </row>
    <row r="350" spans="1:9" x14ac:dyDescent="0.25">
      <c r="A350" s="27">
        <v>202601</v>
      </c>
      <c r="B350" s="17" t="s">
        <v>88</v>
      </c>
      <c r="C350" t="s">
        <v>25</v>
      </c>
      <c r="D350" s="18"/>
      <c r="E350" s="19"/>
      <c r="F350" t="s">
        <v>25</v>
      </c>
      <c r="G350" t="s">
        <v>2</v>
      </c>
      <c r="H350" t="s">
        <v>7</v>
      </c>
      <c r="I350" s="20">
        <f t="shared" si="5"/>
        <v>0</v>
      </c>
    </row>
    <row r="351" spans="1:9" x14ac:dyDescent="0.25">
      <c r="A351" s="27">
        <v>202601</v>
      </c>
      <c r="B351" s="17" t="s">
        <v>24</v>
      </c>
      <c r="C351" t="s">
        <v>25</v>
      </c>
      <c r="D351" s="18"/>
      <c r="E351" s="19"/>
      <c r="F351" t="s">
        <v>25</v>
      </c>
      <c r="G351" t="s">
        <v>2</v>
      </c>
      <c r="H351" t="s">
        <v>11</v>
      </c>
      <c r="I351" s="20">
        <f t="shared" si="5"/>
        <v>0</v>
      </c>
    </row>
    <row r="352" spans="1:9" x14ac:dyDescent="0.25">
      <c r="A352" s="27">
        <v>202601</v>
      </c>
      <c r="B352" s="17" t="s">
        <v>57</v>
      </c>
      <c r="C352" t="s">
        <v>1</v>
      </c>
      <c r="D352" s="18"/>
      <c r="E352" s="19"/>
      <c r="F352" t="s">
        <v>1</v>
      </c>
      <c r="G352" t="s">
        <v>2</v>
      </c>
      <c r="H352" t="s">
        <v>7</v>
      </c>
      <c r="I352" s="20">
        <f t="shared" si="5"/>
        <v>0</v>
      </c>
    </row>
    <row r="353" spans="1:9" x14ac:dyDescent="0.25">
      <c r="A353" s="27">
        <v>202601</v>
      </c>
      <c r="B353" s="17" t="s">
        <v>87</v>
      </c>
      <c r="C353" t="s">
        <v>9</v>
      </c>
      <c r="D353" s="18"/>
      <c r="E353" s="19"/>
      <c r="F353" t="s">
        <v>9</v>
      </c>
      <c r="G353" t="s">
        <v>2</v>
      </c>
      <c r="H353" t="s">
        <v>7</v>
      </c>
      <c r="I353" s="20">
        <f t="shared" si="5"/>
        <v>0</v>
      </c>
    </row>
    <row r="354" spans="1:9" x14ac:dyDescent="0.25">
      <c r="A354" s="27">
        <v>202601</v>
      </c>
      <c r="B354" s="17" t="s">
        <v>62</v>
      </c>
      <c r="C354" t="s">
        <v>18</v>
      </c>
      <c r="D354" s="18"/>
      <c r="E354" s="19"/>
      <c r="F354" t="s">
        <v>18</v>
      </c>
      <c r="G354" t="s">
        <v>2</v>
      </c>
      <c r="H354" t="s">
        <v>7</v>
      </c>
      <c r="I354" s="20">
        <f t="shared" si="5"/>
        <v>0</v>
      </c>
    </row>
    <row r="355" spans="1:9" x14ac:dyDescent="0.25">
      <c r="A355" s="27">
        <v>202601</v>
      </c>
      <c r="B355" s="17" t="s">
        <v>33</v>
      </c>
      <c r="C355" t="s">
        <v>18</v>
      </c>
      <c r="D355" s="18"/>
      <c r="E355" s="19"/>
      <c r="F355" t="s">
        <v>18</v>
      </c>
      <c r="G355" t="s">
        <v>2</v>
      </c>
      <c r="H355" t="s">
        <v>11</v>
      </c>
      <c r="I355" s="20">
        <f t="shared" si="5"/>
        <v>0</v>
      </c>
    </row>
    <row r="356" spans="1:9" x14ac:dyDescent="0.25">
      <c r="A356">
        <v>202512</v>
      </c>
      <c r="B356" s="17">
        <v>50</v>
      </c>
      <c r="C356" t="s">
        <v>29</v>
      </c>
      <c r="D356" s="18"/>
      <c r="E356" s="19"/>
      <c r="F356" t="s">
        <v>29</v>
      </c>
      <c r="G356" t="s">
        <v>58</v>
      </c>
      <c r="H356" t="s">
        <v>7</v>
      </c>
      <c r="I356" s="20">
        <f t="shared" si="5"/>
        <v>0</v>
      </c>
    </row>
    <row r="357" spans="1:9" x14ac:dyDescent="0.25">
      <c r="A357">
        <v>202512</v>
      </c>
      <c r="B357" s="17">
        <v>52</v>
      </c>
      <c r="C357" t="s">
        <v>5</v>
      </c>
      <c r="D357" s="18"/>
      <c r="E357" s="19"/>
      <c r="F357" t="s">
        <v>5</v>
      </c>
      <c r="G357" t="s">
        <v>58</v>
      </c>
      <c r="H357" t="s">
        <v>7</v>
      </c>
      <c r="I357" s="20">
        <f t="shared" si="5"/>
        <v>0</v>
      </c>
    </row>
    <row r="358" spans="1:9" x14ac:dyDescent="0.25">
      <c r="A358">
        <v>202512</v>
      </c>
      <c r="B358" s="17" t="s">
        <v>95</v>
      </c>
      <c r="C358" t="s">
        <v>5</v>
      </c>
      <c r="D358" s="18"/>
      <c r="E358" s="19"/>
      <c r="F358" t="s">
        <v>5</v>
      </c>
      <c r="G358" t="s">
        <v>55</v>
      </c>
      <c r="H358" t="s">
        <v>11</v>
      </c>
      <c r="I358" s="20">
        <f t="shared" si="5"/>
        <v>0</v>
      </c>
    </row>
    <row r="359" spans="1:9" x14ac:dyDescent="0.25">
      <c r="A359">
        <v>202512</v>
      </c>
      <c r="B359" s="17" t="s">
        <v>108</v>
      </c>
      <c r="C359" t="s">
        <v>5</v>
      </c>
      <c r="D359" s="18"/>
      <c r="E359" s="19"/>
      <c r="F359" t="s">
        <v>5</v>
      </c>
      <c r="G359" t="s">
        <v>58</v>
      </c>
      <c r="H359" t="s">
        <v>3</v>
      </c>
      <c r="I359" s="20">
        <f t="shared" si="5"/>
        <v>0</v>
      </c>
    </row>
    <row r="360" spans="1:9" x14ac:dyDescent="0.25">
      <c r="A360">
        <v>202512</v>
      </c>
      <c r="B360" s="17">
        <v>53</v>
      </c>
      <c r="C360" t="s">
        <v>18</v>
      </c>
      <c r="D360" s="18"/>
      <c r="E360" s="19"/>
      <c r="F360" t="s">
        <v>18</v>
      </c>
      <c r="G360" t="s">
        <v>55</v>
      </c>
      <c r="H360" t="s">
        <v>7</v>
      </c>
      <c r="I360" s="20">
        <f t="shared" si="5"/>
        <v>0</v>
      </c>
    </row>
    <row r="361" spans="1:9" x14ac:dyDescent="0.25">
      <c r="A361">
        <v>202512</v>
      </c>
      <c r="B361" s="17" t="s">
        <v>77</v>
      </c>
      <c r="C361" t="s">
        <v>18</v>
      </c>
      <c r="D361" s="18"/>
      <c r="E361" s="19"/>
      <c r="F361" t="s">
        <v>18</v>
      </c>
      <c r="G361" t="s">
        <v>55</v>
      </c>
      <c r="H361" t="s">
        <v>11</v>
      </c>
      <c r="I361" s="20">
        <f t="shared" si="5"/>
        <v>0</v>
      </c>
    </row>
    <row r="362" spans="1:9" x14ac:dyDescent="0.25">
      <c r="A362">
        <v>202512</v>
      </c>
      <c r="B362" s="17" t="s">
        <v>106</v>
      </c>
      <c r="C362" t="s">
        <v>18</v>
      </c>
      <c r="D362" s="18"/>
      <c r="E362" s="19"/>
      <c r="F362" t="s">
        <v>18</v>
      </c>
      <c r="G362" t="s">
        <v>58</v>
      </c>
      <c r="H362" t="s">
        <v>3</v>
      </c>
      <c r="I362" s="20">
        <f t="shared" si="5"/>
        <v>0</v>
      </c>
    </row>
    <row r="363" spans="1:9" x14ac:dyDescent="0.25">
      <c r="A363">
        <v>202511</v>
      </c>
      <c r="B363" s="17">
        <v>50</v>
      </c>
      <c r="C363" t="s">
        <v>29</v>
      </c>
      <c r="D363" s="18"/>
      <c r="E363" s="19"/>
      <c r="F363" t="s">
        <v>29</v>
      </c>
      <c r="G363" t="s">
        <v>58</v>
      </c>
      <c r="H363" t="s">
        <v>7</v>
      </c>
      <c r="I363" s="20">
        <f t="shared" si="5"/>
        <v>0</v>
      </c>
    </row>
    <row r="364" spans="1:9" x14ac:dyDescent="0.25">
      <c r="A364">
        <v>202511</v>
      </c>
      <c r="B364" s="17">
        <v>52</v>
      </c>
      <c r="C364" t="s">
        <v>5</v>
      </c>
      <c r="D364" s="18"/>
      <c r="E364" s="19"/>
      <c r="F364" t="s">
        <v>5</v>
      </c>
      <c r="G364" t="s">
        <v>58</v>
      </c>
      <c r="H364" t="s">
        <v>7</v>
      </c>
      <c r="I364" s="20">
        <f t="shared" si="5"/>
        <v>0</v>
      </c>
    </row>
    <row r="365" spans="1:9" x14ac:dyDescent="0.25">
      <c r="A365">
        <v>202511</v>
      </c>
      <c r="B365" s="17" t="s">
        <v>95</v>
      </c>
      <c r="C365" t="s">
        <v>5</v>
      </c>
      <c r="D365" s="18"/>
      <c r="E365" s="19"/>
      <c r="F365" t="s">
        <v>5</v>
      </c>
      <c r="G365" t="s">
        <v>55</v>
      </c>
      <c r="H365" t="s">
        <v>11</v>
      </c>
      <c r="I365" s="20">
        <f t="shared" si="5"/>
        <v>0</v>
      </c>
    </row>
    <row r="366" spans="1:9" x14ac:dyDescent="0.25">
      <c r="A366">
        <v>202511</v>
      </c>
      <c r="B366" s="17" t="s">
        <v>108</v>
      </c>
      <c r="C366" t="s">
        <v>5</v>
      </c>
      <c r="D366" s="18"/>
      <c r="E366" s="19"/>
      <c r="F366" t="s">
        <v>5</v>
      </c>
      <c r="G366" t="s">
        <v>58</v>
      </c>
      <c r="H366" t="s">
        <v>3</v>
      </c>
      <c r="I366" s="20">
        <f t="shared" si="5"/>
        <v>0</v>
      </c>
    </row>
    <row r="367" spans="1:9" x14ac:dyDescent="0.25">
      <c r="A367">
        <v>202511</v>
      </c>
      <c r="B367" s="17">
        <v>53</v>
      </c>
      <c r="C367" t="s">
        <v>18</v>
      </c>
      <c r="D367" s="18"/>
      <c r="E367" s="19"/>
      <c r="F367" t="s">
        <v>18</v>
      </c>
      <c r="G367" t="s">
        <v>55</v>
      </c>
      <c r="H367" t="s">
        <v>7</v>
      </c>
      <c r="I367" s="20">
        <f t="shared" si="5"/>
        <v>0</v>
      </c>
    </row>
    <row r="368" spans="1:9" x14ac:dyDescent="0.25">
      <c r="A368">
        <v>202511</v>
      </c>
      <c r="B368" s="17" t="s">
        <v>77</v>
      </c>
      <c r="C368" t="s">
        <v>18</v>
      </c>
      <c r="D368" s="18"/>
      <c r="E368" s="19"/>
      <c r="F368" t="s">
        <v>18</v>
      </c>
      <c r="G368" t="s">
        <v>55</v>
      </c>
      <c r="H368" t="s">
        <v>11</v>
      </c>
      <c r="I368" s="20">
        <f t="shared" si="5"/>
        <v>0</v>
      </c>
    </row>
    <row r="369" spans="1:9" x14ac:dyDescent="0.25">
      <c r="A369">
        <v>202511</v>
      </c>
      <c r="B369" s="17" t="s">
        <v>106</v>
      </c>
      <c r="C369" t="s">
        <v>18</v>
      </c>
      <c r="D369" s="18"/>
      <c r="E369" s="19"/>
      <c r="F369" t="s">
        <v>18</v>
      </c>
      <c r="G369" t="s">
        <v>58</v>
      </c>
      <c r="H369" t="s">
        <v>3</v>
      </c>
      <c r="I369" s="20">
        <f t="shared" si="5"/>
        <v>0</v>
      </c>
    </row>
    <row r="370" spans="1:9" x14ac:dyDescent="0.25">
      <c r="A370">
        <v>202510</v>
      </c>
      <c r="B370" s="17">
        <v>50</v>
      </c>
      <c r="C370" t="s">
        <v>29</v>
      </c>
      <c r="D370" s="18"/>
      <c r="E370" s="19"/>
      <c r="F370" t="s">
        <v>29</v>
      </c>
      <c r="G370" t="s">
        <v>58</v>
      </c>
      <c r="H370" t="s">
        <v>7</v>
      </c>
      <c r="I370" s="20">
        <f t="shared" si="5"/>
        <v>0</v>
      </c>
    </row>
    <row r="371" spans="1:9" x14ac:dyDescent="0.25">
      <c r="A371">
        <v>202510</v>
      </c>
      <c r="B371" s="17">
        <v>52</v>
      </c>
      <c r="C371" t="s">
        <v>5</v>
      </c>
      <c r="D371" s="18"/>
      <c r="E371" s="19"/>
      <c r="F371" t="s">
        <v>5</v>
      </c>
      <c r="G371" t="s">
        <v>58</v>
      </c>
      <c r="H371" t="s">
        <v>7</v>
      </c>
      <c r="I371" s="20">
        <f t="shared" si="5"/>
        <v>0</v>
      </c>
    </row>
    <row r="372" spans="1:9" x14ac:dyDescent="0.25">
      <c r="A372">
        <v>202510</v>
      </c>
      <c r="B372" s="17" t="s">
        <v>95</v>
      </c>
      <c r="C372" t="s">
        <v>5</v>
      </c>
      <c r="D372" s="18"/>
      <c r="E372" s="19"/>
      <c r="F372" t="s">
        <v>5</v>
      </c>
      <c r="G372" t="s">
        <v>55</v>
      </c>
      <c r="H372" t="s">
        <v>11</v>
      </c>
      <c r="I372" s="20">
        <f t="shared" si="5"/>
        <v>0</v>
      </c>
    </row>
    <row r="373" spans="1:9" x14ac:dyDescent="0.25">
      <c r="A373">
        <v>202510</v>
      </c>
      <c r="B373" s="17" t="s">
        <v>108</v>
      </c>
      <c r="C373" t="s">
        <v>5</v>
      </c>
      <c r="D373" s="18"/>
      <c r="E373" s="19"/>
      <c r="F373" t="s">
        <v>5</v>
      </c>
      <c r="G373" t="s">
        <v>58</v>
      </c>
      <c r="H373" t="s">
        <v>3</v>
      </c>
      <c r="I373" s="20">
        <f t="shared" si="5"/>
        <v>0</v>
      </c>
    </row>
    <row r="374" spans="1:9" x14ac:dyDescent="0.25">
      <c r="A374">
        <v>202510</v>
      </c>
      <c r="B374" s="17">
        <v>53</v>
      </c>
      <c r="C374" t="s">
        <v>18</v>
      </c>
      <c r="D374" s="18"/>
      <c r="E374" s="19"/>
      <c r="F374" t="s">
        <v>18</v>
      </c>
      <c r="G374" t="s">
        <v>55</v>
      </c>
      <c r="H374" t="s">
        <v>7</v>
      </c>
      <c r="I374" s="20">
        <f t="shared" si="5"/>
        <v>0</v>
      </c>
    </row>
    <row r="375" spans="1:9" x14ac:dyDescent="0.25">
      <c r="A375">
        <v>202510</v>
      </c>
      <c r="B375" s="17" t="s">
        <v>77</v>
      </c>
      <c r="C375" t="s">
        <v>18</v>
      </c>
      <c r="D375" s="18"/>
      <c r="E375" s="19"/>
      <c r="F375" t="s">
        <v>18</v>
      </c>
      <c r="G375" t="s">
        <v>55</v>
      </c>
      <c r="H375" t="s">
        <v>11</v>
      </c>
      <c r="I375" s="20">
        <f t="shared" si="5"/>
        <v>0</v>
      </c>
    </row>
    <row r="376" spans="1:9" x14ac:dyDescent="0.25">
      <c r="A376">
        <v>202510</v>
      </c>
      <c r="B376" s="17" t="s">
        <v>106</v>
      </c>
      <c r="C376" t="s">
        <v>18</v>
      </c>
      <c r="D376" s="18"/>
      <c r="E376" s="19"/>
      <c r="F376" t="s">
        <v>18</v>
      </c>
      <c r="G376" t="s">
        <v>58</v>
      </c>
      <c r="H376" t="s">
        <v>3</v>
      </c>
      <c r="I376" s="20">
        <f t="shared" si="5"/>
        <v>0</v>
      </c>
    </row>
    <row r="377" spans="1:9" x14ac:dyDescent="0.25">
      <c r="A377">
        <v>202509</v>
      </c>
      <c r="B377" s="17">
        <v>50</v>
      </c>
      <c r="C377" t="s">
        <v>29</v>
      </c>
      <c r="D377" s="18"/>
      <c r="E377" s="19"/>
      <c r="F377" t="s">
        <v>29</v>
      </c>
      <c r="G377" t="s">
        <v>58</v>
      </c>
      <c r="H377" t="s">
        <v>7</v>
      </c>
      <c r="I377" s="20">
        <f t="shared" si="5"/>
        <v>0</v>
      </c>
    </row>
    <row r="378" spans="1:9" x14ac:dyDescent="0.25">
      <c r="A378">
        <v>202509</v>
      </c>
      <c r="B378" s="17">
        <v>52</v>
      </c>
      <c r="C378" t="s">
        <v>5</v>
      </c>
      <c r="D378" s="18"/>
      <c r="E378" s="19"/>
      <c r="F378" t="s">
        <v>5</v>
      </c>
      <c r="G378" t="s">
        <v>58</v>
      </c>
      <c r="H378" t="s">
        <v>7</v>
      </c>
      <c r="I378" s="20">
        <f t="shared" si="5"/>
        <v>0</v>
      </c>
    </row>
    <row r="379" spans="1:9" x14ac:dyDescent="0.25">
      <c r="A379">
        <v>202509</v>
      </c>
      <c r="B379" s="17" t="s">
        <v>95</v>
      </c>
      <c r="C379" t="s">
        <v>5</v>
      </c>
      <c r="D379" s="18"/>
      <c r="E379" s="19"/>
      <c r="F379" t="s">
        <v>5</v>
      </c>
      <c r="G379" t="s">
        <v>55</v>
      </c>
      <c r="H379" t="s">
        <v>11</v>
      </c>
      <c r="I379" s="20">
        <f t="shared" si="5"/>
        <v>0</v>
      </c>
    </row>
    <row r="380" spans="1:9" x14ac:dyDescent="0.25">
      <c r="A380">
        <v>202509</v>
      </c>
      <c r="B380" s="17" t="s">
        <v>108</v>
      </c>
      <c r="C380" t="s">
        <v>5</v>
      </c>
      <c r="D380" s="18"/>
      <c r="E380" s="19"/>
      <c r="F380" t="s">
        <v>5</v>
      </c>
      <c r="G380" t="s">
        <v>58</v>
      </c>
      <c r="H380" t="s">
        <v>3</v>
      </c>
      <c r="I380" s="20">
        <f t="shared" si="5"/>
        <v>0</v>
      </c>
    </row>
    <row r="381" spans="1:9" x14ac:dyDescent="0.25">
      <c r="A381">
        <v>202509</v>
      </c>
      <c r="B381" s="17">
        <v>53</v>
      </c>
      <c r="C381" t="s">
        <v>18</v>
      </c>
      <c r="D381" s="18"/>
      <c r="E381" s="19"/>
      <c r="F381" t="s">
        <v>18</v>
      </c>
      <c r="G381" t="s">
        <v>55</v>
      </c>
      <c r="H381" t="s">
        <v>7</v>
      </c>
      <c r="I381" s="20">
        <f t="shared" si="5"/>
        <v>0</v>
      </c>
    </row>
    <row r="382" spans="1:9" x14ac:dyDescent="0.25">
      <c r="A382">
        <v>202509</v>
      </c>
      <c r="B382" s="17" t="s">
        <v>77</v>
      </c>
      <c r="C382" t="s">
        <v>18</v>
      </c>
      <c r="D382" s="18"/>
      <c r="E382" s="19"/>
      <c r="F382" t="s">
        <v>18</v>
      </c>
      <c r="G382" t="s">
        <v>55</v>
      </c>
      <c r="H382" t="s">
        <v>11</v>
      </c>
      <c r="I382" s="20">
        <f t="shared" si="5"/>
        <v>0</v>
      </c>
    </row>
    <row r="383" spans="1:9" x14ac:dyDescent="0.25">
      <c r="A383">
        <v>202509</v>
      </c>
      <c r="B383" s="17" t="s">
        <v>106</v>
      </c>
      <c r="C383" t="s">
        <v>18</v>
      </c>
      <c r="D383" s="18"/>
      <c r="E383" s="19"/>
      <c r="F383" t="s">
        <v>18</v>
      </c>
      <c r="G383" t="s">
        <v>58</v>
      </c>
      <c r="H383" t="s">
        <v>3</v>
      </c>
      <c r="I383" s="20">
        <f t="shared" si="5"/>
        <v>0</v>
      </c>
    </row>
    <row r="384" spans="1:9" x14ac:dyDescent="0.25">
      <c r="A384" s="25">
        <v>202602</v>
      </c>
      <c r="B384" s="17">
        <v>50</v>
      </c>
      <c r="C384" t="s">
        <v>29</v>
      </c>
      <c r="D384" s="18"/>
      <c r="E384" s="19"/>
      <c r="F384" t="s">
        <v>29</v>
      </c>
      <c r="G384" t="s">
        <v>58</v>
      </c>
      <c r="H384" t="s">
        <v>7</v>
      </c>
      <c r="I384" s="20">
        <f t="shared" si="5"/>
        <v>0</v>
      </c>
    </row>
    <row r="385" spans="1:9" x14ac:dyDescent="0.25">
      <c r="A385" s="25">
        <v>202602</v>
      </c>
      <c r="B385" s="17">
        <v>52</v>
      </c>
      <c r="C385" t="s">
        <v>5</v>
      </c>
      <c r="D385" s="18"/>
      <c r="E385" s="19"/>
      <c r="F385" t="s">
        <v>5</v>
      </c>
      <c r="G385" t="s">
        <v>58</v>
      </c>
      <c r="H385" t="s">
        <v>7</v>
      </c>
      <c r="I385" s="20">
        <f t="shared" si="5"/>
        <v>0</v>
      </c>
    </row>
    <row r="386" spans="1:9" x14ac:dyDescent="0.25">
      <c r="A386" s="25">
        <v>202602</v>
      </c>
      <c r="B386" s="17" t="s">
        <v>95</v>
      </c>
      <c r="C386" t="s">
        <v>5</v>
      </c>
      <c r="D386" s="18"/>
      <c r="E386" s="19"/>
      <c r="F386" t="s">
        <v>5</v>
      </c>
      <c r="G386" t="s">
        <v>55</v>
      </c>
      <c r="H386" t="s">
        <v>11</v>
      </c>
      <c r="I386" s="20">
        <f t="shared" ref="I386:I449" si="6">D386*E386</f>
        <v>0</v>
      </c>
    </row>
    <row r="387" spans="1:9" x14ac:dyDescent="0.25">
      <c r="A387" s="25">
        <v>202602</v>
      </c>
      <c r="B387" s="17" t="s">
        <v>108</v>
      </c>
      <c r="C387" t="s">
        <v>5</v>
      </c>
      <c r="D387" s="18"/>
      <c r="E387" s="19"/>
      <c r="F387" t="s">
        <v>5</v>
      </c>
      <c r="G387" t="s">
        <v>58</v>
      </c>
      <c r="H387" t="s">
        <v>3</v>
      </c>
      <c r="I387" s="20">
        <f t="shared" si="6"/>
        <v>0</v>
      </c>
    </row>
    <row r="388" spans="1:9" x14ac:dyDescent="0.25">
      <c r="A388" s="25">
        <v>202602</v>
      </c>
      <c r="B388" s="17">
        <v>53</v>
      </c>
      <c r="C388" t="s">
        <v>18</v>
      </c>
      <c r="D388" s="18"/>
      <c r="E388" s="19"/>
      <c r="F388" t="s">
        <v>18</v>
      </c>
      <c r="G388" t="s">
        <v>55</v>
      </c>
      <c r="H388" t="s">
        <v>7</v>
      </c>
      <c r="I388" s="20">
        <f t="shared" si="6"/>
        <v>0</v>
      </c>
    </row>
    <row r="389" spans="1:9" x14ac:dyDescent="0.25">
      <c r="A389" s="25">
        <v>202602</v>
      </c>
      <c r="B389" s="17" t="s">
        <v>77</v>
      </c>
      <c r="C389" t="s">
        <v>18</v>
      </c>
      <c r="D389" s="18"/>
      <c r="E389" s="19"/>
      <c r="F389" t="s">
        <v>18</v>
      </c>
      <c r="G389" t="s">
        <v>55</v>
      </c>
      <c r="H389" t="s">
        <v>11</v>
      </c>
      <c r="I389" s="20">
        <f t="shared" si="6"/>
        <v>0</v>
      </c>
    </row>
    <row r="390" spans="1:9" x14ac:dyDescent="0.25">
      <c r="A390" s="25">
        <v>202602</v>
      </c>
      <c r="B390" s="17" t="s">
        <v>106</v>
      </c>
      <c r="C390" t="s">
        <v>18</v>
      </c>
      <c r="D390" s="18"/>
      <c r="E390" s="19"/>
      <c r="F390" t="s">
        <v>18</v>
      </c>
      <c r="G390" t="s">
        <v>58</v>
      </c>
      <c r="H390" t="s">
        <v>3</v>
      </c>
      <c r="I390" s="20">
        <f t="shared" si="6"/>
        <v>0</v>
      </c>
    </row>
    <row r="391" spans="1:9" x14ac:dyDescent="0.25">
      <c r="A391" s="27">
        <v>202601</v>
      </c>
      <c r="B391" s="17">
        <v>50</v>
      </c>
      <c r="C391" t="s">
        <v>29</v>
      </c>
      <c r="D391" s="18"/>
      <c r="E391" s="19"/>
      <c r="F391" t="s">
        <v>29</v>
      </c>
      <c r="G391" t="s">
        <v>58</v>
      </c>
      <c r="H391" t="s">
        <v>7</v>
      </c>
      <c r="I391" s="20">
        <f t="shared" si="6"/>
        <v>0</v>
      </c>
    </row>
    <row r="392" spans="1:9" x14ac:dyDescent="0.25">
      <c r="A392" s="27">
        <v>202601</v>
      </c>
      <c r="B392" s="17">
        <v>52</v>
      </c>
      <c r="C392" t="s">
        <v>5</v>
      </c>
      <c r="D392" s="18"/>
      <c r="E392" s="19"/>
      <c r="F392" t="s">
        <v>5</v>
      </c>
      <c r="G392" t="s">
        <v>58</v>
      </c>
      <c r="H392" t="s">
        <v>7</v>
      </c>
      <c r="I392" s="20">
        <f t="shared" si="6"/>
        <v>0</v>
      </c>
    </row>
    <row r="393" spans="1:9" x14ac:dyDescent="0.25">
      <c r="A393" s="27">
        <v>202601</v>
      </c>
      <c r="B393" s="17" t="s">
        <v>95</v>
      </c>
      <c r="C393" t="s">
        <v>5</v>
      </c>
      <c r="D393" s="18"/>
      <c r="E393" s="19"/>
      <c r="F393" t="s">
        <v>5</v>
      </c>
      <c r="G393" t="s">
        <v>55</v>
      </c>
      <c r="H393" t="s">
        <v>11</v>
      </c>
      <c r="I393" s="20">
        <f t="shared" si="6"/>
        <v>0</v>
      </c>
    </row>
    <row r="394" spans="1:9" x14ac:dyDescent="0.25">
      <c r="A394" s="27">
        <v>202601</v>
      </c>
      <c r="B394" s="17" t="s">
        <v>108</v>
      </c>
      <c r="C394" t="s">
        <v>5</v>
      </c>
      <c r="D394" s="18"/>
      <c r="E394" s="19"/>
      <c r="F394" t="s">
        <v>5</v>
      </c>
      <c r="G394" t="s">
        <v>58</v>
      </c>
      <c r="H394" t="s">
        <v>3</v>
      </c>
      <c r="I394" s="20">
        <f t="shared" si="6"/>
        <v>0</v>
      </c>
    </row>
    <row r="395" spans="1:9" x14ac:dyDescent="0.25">
      <c r="A395" s="27">
        <v>202601</v>
      </c>
      <c r="B395" s="17">
        <v>53</v>
      </c>
      <c r="C395" t="s">
        <v>18</v>
      </c>
      <c r="D395" s="18"/>
      <c r="E395" s="19"/>
      <c r="F395" t="s">
        <v>18</v>
      </c>
      <c r="G395" t="s">
        <v>55</v>
      </c>
      <c r="H395" t="s">
        <v>7</v>
      </c>
      <c r="I395" s="20">
        <f t="shared" si="6"/>
        <v>0</v>
      </c>
    </row>
    <row r="396" spans="1:9" x14ac:dyDescent="0.25">
      <c r="A396" s="27">
        <v>202601</v>
      </c>
      <c r="B396" s="17" t="s">
        <v>77</v>
      </c>
      <c r="C396" t="s">
        <v>18</v>
      </c>
      <c r="D396" s="18"/>
      <c r="E396" s="19"/>
      <c r="F396" t="s">
        <v>18</v>
      </c>
      <c r="G396" t="s">
        <v>55</v>
      </c>
      <c r="H396" t="s">
        <v>11</v>
      </c>
      <c r="I396" s="20">
        <f t="shared" si="6"/>
        <v>0</v>
      </c>
    </row>
    <row r="397" spans="1:9" x14ac:dyDescent="0.25">
      <c r="A397" s="27">
        <v>202601</v>
      </c>
      <c r="B397" s="17" t="s">
        <v>106</v>
      </c>
      <c r="C397" t="s">
        <v>18</v>
      </c>
      <c r="D397" s="18"/>
      <c r="E397" s="19"/>
      <c r="F397" t="s">
        <v>18</v>
      </c>
      <c r="G397" t="s">
        <v>58</v>
      </c>
      <c r="H397" t="s">
        <v>3</v>
      </c>
      <c r="I397" s="20">
        <f t="shared" si="6"/>
        <v>0</v>
      </c>
    </row>
    <row r="398" spans="1:9" x14ac:dyDescent="0.25">
      <c r="A398">
        <v>202512</v>
      </c>
      <c r="B398" s="17" t="s">
        <v>45</v>
      </c>
      <c r="C398" t="s">
        <v>46</v>
      </c>
      <c r="D398" s="18"/>
      <c r="E398" s="19"/>
      <c r="F398" t="s">
        <v>46</v>
      </c>
      <c r="G398" t="s">
        <v>15</v>
      </c>
      <c r="H398" t="s">
        <v>3</v>
      </c>
      <c r="I398" s="20">
        <f t="shared" si="6"/>
        <v>0</v>
      </c>
    </row>
    <row r="399" spans="1:9" x14ac:dyDescent="0.25">
      <c r="A399">
        <v>202512</v>
      </c>
      <c r="B399" s="17" t="s">
        <v>34</v>
      </c>
      <c r="C399" t="s">
        <v>35</v>
      </c>
      <c r="D399" s="18"/>
      <c r="E399" s="19"/>
      <c r="F399" t="s">
        <v>35</v>
      </c>
      <c r="G399" t="s">
        <v>15</v>
      </c>
      <c r="H399" t="s">
        <v>7</v>
      </c>
      <c r="I399" s="20">
        <f t="shared" si="6"/>
        <v>0</v>
      </c>
    </row>
    <row r="400" spans="1:9" x14ac:dyDescent="0.25">
      <c r="A400">
        <v>202512</v>
      </c>
      <c r="B400" s="17" t="s">
        <v>14</v>
      </c>
      <c r="C400" t="s">
        <v>5</v>
      </c>
      <c r="D400" s="18"/>
      <c r="E400" s="19"/>
      <c r="F400" t="s">
        <v>5</v>
      </c>
      <c r="G400" t="s">
        <v>15</v>
      </c>
      <c r="H400" t="s">
        <v>7</v>
      </c>
      <c r="I400" s="20">
        <f t="shared" si="6"/>
        <v>0</v>
      </c>
    </row>
    <row r="401" spans="1:9" x14ac:dyDescent="0.25">
      <c r="A401">
        <v>202512</v>
      </c>
      <c r="B401" s="17" t="s">
        <v>31</v>
      </c>
      <c r="C401" t="s">
        <v>5</v>
      </c>
      <c r="D401" s="18"/>
      <c r="E401" s="19"/>
      <c r="F401" t="s">
        <v>5</v>
      </c>
      <c r="G401" t="s">
        <v>15</v>
      </c>
      <c r="H401" t="s">
        <v>11</v>
      </c>
      <c r="I401" s="20">
        <f t="shared" si="6"/>
        <v>0</v>
      </c>
    </row>
    <row r="402" spans="1:9" x14ac:dyDescent="0.25">
      <c r="A402">
        <v>202512</v>
      </c>
      <c r="B402" s="17" t="s">
        <v>84</v>
      </c>
      <c r="C402" t="s">
        <v>9</v>
      </c>
      <c r="D402" s="18"/>
      <c r="E402" s="19"/>
      <c r="F402" t="s">
        <v>9</v>
      </c>
      <c r="G402" t="s">
        <v>15</v>
      </c>
      <c r="H402" t="s">
        <v>11</v>
      </c>
      <c r="I402" s="20">
        <f t="shared" si="6"/>
        <v>0</v>
      </c>
    </row>
    <row r="403" spans="1:9" x14ac:dyDescent="0.25">
      <c r="A403">
        <v>202512</v>
      </c>
      <c r="B403" s="17" t="s">
        <v>104</v>
      </c>
      <c r="C403" t="s">
        <v>9</v>
      </c>
      <c r="D403" s="18"/>
      <c r="E403" s="19"/>
      <c r="F403" t="s">
        <v>9</v>
      </c>
      <c r="G403" t="s">
        <v>15</v>
      </c>
      <c r="H403" t="s">
        <v>3</v>
      </c>
      <c r="I403" s="20">
        <f t="shared" si="6"/>
        <v>0</v>
      </c>
    </row>
    <row r="404" spans="1:9" x14ac:dyDescent="0.25">
      <c r="A404">
        <v>202512</v>
      </c>
      <c r="B404" s="17" t="s">
        <v>102</v>
      </c>
      <c r="C404" t="s">
        <v>18</v>
      </c>
      <c r="D404" s="18"/>
      <c r="E404" s="19"/>
      <c r="F404" t="s">
        <v>18</v>
      </c>
      <c r="G404" t="s">
        <v>15</v>
      </c>
      <c r="H404" t="s">
        <v>7</v>
      </c>
      <c r="I404" s="20">
        <f t="shared" si="6"/>
        <v>0</v>
      </c>
    </row>
    <row r="405" spans="1:9" x14ac:dyDescent="0.25">
      <c r="A405">
        <v>202511</v>
      </c>
      <c r="B405" s="17" t="s">
        <v>45</v>
      </c>
      <c r="C405" t="s">
        <v>46</v>
      </c>
      <c r="D405" s="18"/>
      <c r="E405" s="19"/>
      <c r="F405" t="s">
        <v>46</v>
      </c>
      <c r="G405" t="s">
        <v>15</v>
      </c>
      <c r="H405" t="s">
        <v>3</v>
      </c>
      <c r="I405" s="20">
        <f t="shared" si="6"/>
        <v>0</v>
      </c>
    </row>
    <row r="406" spans="1:9" x14ac:dyDescent="0.25">
      <c r="A406">
        <v>202511</v>
      </c>
      <c r="B406" s="17" t="s">
        <v>34</v>
      </c>
      <c r="C406" t="s">
        <v>35</v>
      </c>
      <c r="D406" s="18"/>
      <c r="E406" s="19"/>
      <c r="F406" t="s">
        <v>35</v>
      </c>
      <c r="G406" t="s">
        <v>15</v>
      </c>
      <c r="H406" t="s">
        <v>7</v>
      </c>
      <c r="I406" s="20">
        <f t="shared" si="6"/>
        <v>0</v>
      </c>
    </row>
    <row r="407" spans="1:9" x14ac:dyDescent="0.25">
      <c r="A407">
        <v>202511</v>
      </c>
      <c r="B407" s="17" t="s">
        <v>14</v>
      </c>
      <c r="C407" t="s">
        <v>5</v>
      </c>
      <c r="D407" s="18"/>
      <c r="E407" s="19"/>
      <c r="F407" t="s">
        <v>5</v>
      </c>
      <c r="G407" t="s">
        <v>15</v>
      </c>
      <c r="H407" t="s">
        <v>7</v>
      </c>
      <c r="I407" s="20">
        <f t="shared" si="6"/>
        <v>0</v>
      </c>
    </row>
    <row r="408" spans="1:9" x14ac:dyDescent="0.25">
      <c r="A408">
        <v>202511</v>
      </c>
      <c r="B408" s="17" t="s">
        <v>31</v>
      </c>
      <c r="C408" t="s">
        <v>5</v>
      </c>
      <c r="D408" s="18"/>
      <c r="E408" s="19"/>
      <c r="F408" t="s">
        <v>5</v>
      </c>
      <c r="G408" t="s">
        <v>15</v>
      </c>
      <c r="H408" t="s">
        <v>11</v>
      </c>
      <c r="I408" s="20">
        <f t="shared" si="6"/>
        <v>0</v>
      </c>
    </row>
    <row r="409" spans="1:9" x14ac:dyDescent="0.25">
      <c r="A409">
        <v>202511</v>
      </c>
      <c r="B409" s="17" t="s">
        <v>84</v>
      </c>
      <c r="C409" t="s">
        <v>9</v>
      </c>
      <c r="D409" s="18"/>
      <c r="E409" s="19"/>
      <c r="F409" t="s">
        <v>9</v>
      </c>
      <c r="G409" t="s">
        <v>15</v>
      </c>
      <c r="H409" t="s">
        <v>11</v>
      </c>
      <c r="I409" s="20">
        <f t="shared" si="6"/>
        <v>0</v>
      </c>
    </row>
    <row r="410" spans="1:9" x14ac:dyDescent="0.25">
      <c r="A410">
        <v>202511</v>
      </c>
      <c r="B410" s="17" t="s">
        <v>104</v>
      </c>
      <c r="C410" t="s">
        <v>9</v>
      </c>
      <c r="D410" s="18"/>
      <c r="E410" s="19"/>
      <c r="F410" t="s">
        <v>9</v>
      </c>
      <c r="G410" t="s">
        <v>15</v>
      </c>
      <c r="H410" t="s">
        <v>3</v>
      </c>
      <c r="I410" s="20">
        <f t="shared" si="6"/>
        <v>0</v>
      </c>
    </row>
    <row r="411" spans="1:9" x14ac:dyDescent="0.25">
      <c r="A411">
        <v>202511</v>
      </c>
      <c r="B411" s="17" t="s">
        <v>102</v>
      </c>
      <c r="C411" t="s">
        <v>18</v>
      </c>
      <c r="D411" s="18"/>
      <c r="E411" s="19"/>
      <c r="F411" t="s">
        <v>18</v>
      </c>
      <c r="G411" t="s">
        <v>15</v>
      </c>
      <c r="H411" t="s">
        <v>7</v>
      </c>
      <c r="I411" s="20">
        <f t="shared" si="6"/>
        <v>0</v>
      </c>
    </row>
    <row r="412" spans="1:9" x14ac:dyDescent="0.25">
      <c r="A412">
        <v>202510</v>
      </c>
      <c r="B412" s="17" t="s">
        <v>45</v>
      </c>
      <c r="C412" t="s">
        <v>46</v>
      </c>
      <c r="D412" s="18"/>
      <c r="E412" s="19"/>
      <c r="F412" t="s">
        <v>46</v>
      </c>
      <c r="G412" t="s">
        <v>15</v>
      </c>
      <c r="H412" t="s">
        <v>3</v>
      </c>
      <c r="I412" s="20">
        <f t="shared" si="6"/>
        <v>0</v>
      </c>
    </row>
    <row r="413" spans="1:9" x14ac:dyDescent="0.25">
      <c r="A413">
        <v>202510</v>
      </c>
      <c r="B413" s="17" t="s">
        <v>34</v>
      </c>
      <c r="C413" t="s">
        <v>35</v>
      </c>
      <c r="D413" s="18"/>
      <c r="E413" s="19"/>
      <c r="F413" t="s">
        <v>35</v>
      </c>
      <c r="G413" t="s">
        <v>15</v>
      </c>
      <c r="H413" t="s">
        <v>7</v>
      </c>
      <c r="I413" s="20">
        <f t="shared" si="6"/>
        <v>0</v>
      </c>
    </row>
    <row r="414" spans="1:9" x14ac:dyDescent="0.25">
      <c r="A414">
        <v>202510</v>
      </c>
      <c r="B414" s="17" t="s">
        <v>14</v>
      </c>
      <c r="C414" t="s">
        <v>5</v>
      </c>
      <c r="D414" s="18"/>
      <c r="E414" s="19"/>
      <c r="F414" t="s">
        <v>5</v>
      </c>
      <c r="G414" t="s">
        <v>15</v>
      </c>
      <c r="H414" t="s">
        <v>7</v>
      </c>
      <c r="I414" s="20">
        <f t="shared" si="6"/>
        <v>0</v>
      </c>
    </row>
    <row r="415" spans="1:9" x14ac:dyDescent="0.25">
      <c r="A415">
        <v>202510</v>
      </c>
      <c r="B415" s="17" t="s">
        <v>31</v>
      </c>
      <c r="C415" t="s">
        <v>5</v>
      </c>
      <c r="D415" s="18"/>
      <c r="E415" s="19"/>
      <c r="F415" t="s">
        <v>5</v>
      </c>
      <c r="G415" t="s">
        <v>15</v>
      </c>
      <c r="H415" t="s">
        <v>11</v>
      </c>
      <c r="I415" s="20">
        <f t="shared" si="6"/>
        <v>0</v>
      </c>
    </row>
    <row r="416" spans="1:9" x14ac:dyDescent="0.25">
      <c r="A416">
        <v>202510</v>
      </c>
      <c r="B416" s="17" t="s">
        <v>84</v>
      </c>
      <c r="C416" t="s">
        <v>9</v>
      </c>
      <c r="D416" s="18"/>
      <c r="E416" s="19"/>
      <c r="F416" t="s">
        <v>9</v>
      </c>
      <c r="G416" t="s">
        <v>15</v>
      </c>
      <c r="H416" t="s">
        <v>11</v>
      </c>
      <c r="I416" s="20">
        <f t="shared" si="6"/>
        <v>0</v>
      </c>
    </row>
    <row r="417" spans="1:9" x14ac:dyDescent="0.25">
      <c r="A417">
        <v>202510</v>
      </c>
      <c r="B417" s="17" t="s">
        <v>104</v>
      </c>
      <c r="C417" t="s">
        <v>9</v>
      </c>
      <c r="D417" s="18"/>
      <c r="E417" s="19"/>
      <c r="F417" t="s">
        <v>9</v>
      </c>
      <c r="G417" t="s">
        <v>15</v>
      </c>
      <c r="H417" t="s">
        <v>3</v>
      </c>
      <c r="I417" s="20">
        <f t="shared" si="6"/>
        <v>0</v>
      </c>
    </row>
    <row r="418" spans="1:9" x14ac:dyDescent="0.25">
      <c r="A418">
        <v>202510</v>
      </c>
      <c r="B418" s="17" t="s">
        <v>102</v>
      </c>
      <c r="C418" t="s">
        <v>18</v>
      </c>
      <c r="D418" s="18"/>
      <c r="E418" s="19"/>
      <c r="F418" t="s">
        <v>18</v>
      </c>
      <c r="G418" t="s">
        <v>15</v>
      </c>
      <c r="H418" t="s">
        <v>7</v>
      </c>
      <c r="I418" s="20">
        <f t="shared" si="6"/>
        <v>0</v>
      </c>
    </row>
    <row r="419" spans="1:9" x14ac:dyDescent="0.25">
      <c r="A419">
        <v>202509</v>
      </c>
      <c r="B419" s="17" t="s">
        <v>45</v>
      </c>
      <c r="C419" t="s">
        <v>46</v>
      </c>
      <c r="D419" s="18"/>
      <c r="E419" s="19"/>
      <c r="F419" t="s">
        <v>46</v>
      </c>
      <c r="G419" t="s">
        <v>15</v>
      </c>
      <c r="H419" t="s">
        <v>3</v>
      </c>
      <c r="I419" s="20">
        <f t="shared" si="6"/>
        <v>0</v>
      </c>
    </row>
    <row r="420" spans="1:9" x14ac:dyDescent="0.25">
      <c r="A420">
        <v>202509</v>
      </c>
      <c r="B420" s="17" t="s">
        <v>34</v>
      </c>
      <c r="C420" t="s">
        <v>35</v>
      </c>
      <c r="D420" s="18"/>
      <c r="E420" s="19"/>
      <c r="F420" t="s">
        <v>35</v>
      </c>
      <c r="G420" t="s">
        <v>15</v>
      </c>
      <c r="H420" t="s">
        <v>7</v>
      </c>
      <c r="I420" s="20">
        <f t="shared" si="6"/>
        <v>0</v>
      </c>
    </row>
    <row r="421" spans="1:9" x14ac:dyDescent="0.25">
      <c r="A421">
        <v>202509</v>
      </c>
      <c r="B421" s="17" t="s">
        <v>14</v>
      </c>
      <c r="C421" t="s">
        <v>5</v>
      </c>
      <c r="D421" s="18"/>
      <c r="E421" s="19"/>
      <c r="F421" t="s">
        <v>5</v>
      </c>
      <c r="G421" t="s">
        <v>15</v>
      </c>
      <c r="H421" t="s">
        <v>7</v>
      </c>
      <c r="I421" s="20">
        <f t="shared" si="6"/>
        <v>0</v>
      </c>
    </row>
    <row r="422" spans="1:9" x14ac:dyDescent="0.25">
      <c r="A422">
        <v>202509</v>
      </c>
      <c r="B422" s="17" t="s">
        <v>31</v>
      </c>
      <c r="C422" t="s">
        <v>5</v>
      </c>
      <c r="D422" s="18"/>
      <c r="E422" s="19"/>
      <c r="F422" t="s">
        <v>5</v>
      </c>
      <c r="G422" t="s">
        <v>15</v>
      </c>
      <c r="H422" t="s">
        <v>11</v>
      </c>
      <c r="I422" s="20">
        <f t="shared" si="6"/>
        <v>0</v>
      </c>
    </row>
    <row r="423" spans="1:9" x14ac:dyDescent="0.25">
      <c r="A423">
        <v>202509</v>
      </c>
      <c r="B423" s="17" t="s">
        <v>84</v>
      </c>
      <c r="C423" t="s">
        <v>9</v>
      </c>
      <c r="D423" s="18"/>
      <c r="E423" s="19"/>
      <c r="F423" t="s">
        <v>9</v>
      </c>
      <c r="G423" t="s">
        <v>15</v>
      </c>
      <c r="H423" t="s">
        <v>11</v>
      </c>
      <c r="I423" s="20">
        <f t="shared" si="6"/>
        <v>0</v>
      </c>
    </row>
    <row r="424" spans="1:9" x14ac:dyDescent="0.25">
      <c r="A424">
        <v>202509</v>
      </c>
      <c r="B424" s="17" t="s">
        <v>104</v>
      </c>
      <c r="C424" t="s">
        <v>9</v>
      </c>
      <c r="D424" s="18"/>
      <c r="E424" s="19"/>
      <c r="F424" t="s">
        <v>9</v>
      </c>
      <c r="G424" t="s">
        <v>15</v>
      </c>
      <c r="H424" t="s">
        <v>3</v>
      </c>
      <c r="I424" s="20">
        <f t="shared" si="6"/>
        <v>0</v>
      </c>
    </row>
    <row r="425" spans="1:9" x14ac:dyDescent="0.25">
      <c r="A425">
        <v>202509</v>
      </c>
      <c r="B425" s="17" t="s">
        <v>102</v>
      </c>
      <c r="C425" t="s">
        <v>18</v>
      </c>
      <c r="D425" s="18"/>
      <c r="E425" s="19"/>
      <c r="F425" t="s">
        <v>18</v>
      </c>
      <c r="G425" t="s">
        <v>15</v>
      </c>
      <c r="H425" t="s">
        <v>7</v>
      </c>
      <c r="I425" s="20">
        <f t="shared" si="6"/>
        <v>0</v>
      </c>
    </row>
    <row r="426" spans="1:9" x14ac:dyDescent="0.25">
      <c r="A426" s="25">
        <v>202602</v>
      </c>
      <c r="B426" s="17" t="s">
        <v>45</v>
      </c>
      <c r="C426" t="s">
        <v>46</v>
      </c>
      <c r="D426" s="18"/>
      <c r="E426" s="19"/>
      <c r="F426" t="s">
        <v>46</v>
      </c>
      <c r="G426" t="s">
        <v>15</v>
      </c>
      <c r="H426" t="s">
        <v>3</v>
      </c>
      <c r="I426" s="20">
        <f t="shared" si="6"/>
        <v>0</v>
      </c>
    </row>
    <row r="427" spans="1:9" x14ac:dyDescent="0.25">
      <c r="A427" s="25">
        <v>202602</v>
      </c>
      <c r="B427" s="17" t="s">
        <v>34</v>
      </c>
      <c r="C427" t="s">
        <v>35</v>
      </c>
      <c r="D427" s="18"/>
      <c r="E427" s="19"/>
      <c r="F427" t="s">
        <v>35</v>
      </c>
      <c r="G427" t="s">
        <v>15</v>
      </c>
      <c r="H427" t="s">
        <v>7</v>
      </c>
      <c r="I427" s="20">
        <f t="shared" si="6"/>
        <v>0</v>
      </c>
    </row>
    <row r="428" spans="1:9" x14ac:dyDescent="0.25">
      <c r="A428" s="25">
        <v>202602</v>
      </c>
      <c r="B428" s="17" t="s">
        <v>14</v>
      </c>
      <c r="C428" t="s">
        <v>5</v>
      </c>
      <c r="D428" s="18"/>
      <c r="E428" s="19"/>
      <c r="F428" t="s">
        <v>5</v>
      </c>
      <c r="G428" t="s">
        <v>15</v>
      </c>
      <c r="H428" t="s">
        <v>7</v>
      </c>
      <c r="I428" s="20">
        <f t="shared" si="6"/>
        <v>0</v>
      </c>
    </row>
    <row r="429" spans="1:9" x14ac:dyDescent="0.25">
      <c r="A429" s="25">
        <v>202602</v>
      </c>
      <c r="B429" s="17" t="s">
        <v>31</v>
      </c>
      <c r="C429" t="s">
        <v>5</v>
      </c>
      <c r="D429" s="18"/>
      <c r="E429" s="19"/>
      <c r="F429" t="s">
        <v>5</v>
      </c>
      <c r="G429" t="s">
        <v>15</v>
      </c>
      <c r="H429" t="s">
        <v>11</v>
      </c>
      <c r="I429" s="20">
        <f t="shared" si="6"/>
        <v>0</v>
      </c>
    </row>
    <row r="430" spans="1:9" x14ac:dyDescent="0.25">
      <c r="A430" s="25">
        <v>202602</v>
      </c>
      <c r="B430" s="17" t="s">
        <v>84</v>
      </c>
      <c r="C430" t="s">
        <v>9</v>
      </c>
      <c r="D430" s="18"/>
      <c r="E430" s="19"/>
      <c r="F430" t="s">
        <v>9</v>
      </c>
      <c r="G430" t="s">
        <v>15</v>
      </c>
      <c r="H430" t="s">
        <v>11</v>
      </c>
      <c r="I430" s="20">
        <f t="shared" si="6"/>
        <v>0</v>
      </c>
    </row>
    <row r="431" spans="1:9" x14ac:dyDescent="0.25">
      <c r="A431" s="25">
        <v>202602</v>
      </c>
      <c r="B431" s="17" t="s">
        <v>104</v>
      </c>
      <c r="C431" t="s">
        <v>9</v>
      </c>
      <c r="D431" s="18"/>
      <c r="E431" s="19"/>
      <c r="F431" t="s">
        <v>9</v>
      </c>
      <c r="G431" t="s">
        <v>15</v>
      </c>
      <c r="H431" t="s">
        <v>3</v>
      </c>
      <c r="I431" s="20">
        <f t="shared" si="6"/>
        <v>0</v>
      </c>
    </row>
    <row r="432" spans="1:9" x14ac:dyDescent="0.25">
      <c r="A432" s="25">
        <v>202602</v>
      </c>
      <c r="B432" s="17" t="s">
        <v>102</v>
      </c>
      <c r="C432" t="s">
        <v>18</v>
      </c>
      <c r="D432" s="18"/>
      <c r="E432" s="19"/>
      <c r="F432" t="s">
        <v>18</v>
      </c>
      <c r="G432" t="s">
        <v>15</v>
      </c>
      <c r="H432" t="s">
        <v>7</v>
      </c>
      <c r="I432" s="20">
        <f t="shared" si="6"/>
        <v>0</v>
      </c>
    </row>
    <row r="433" spans="1:9" x14ac:dyDescent="0.25">
      <c r="A433" s="27">
        <v>202601</v>
      </c>
      <c r="B433" s="17" t="s">
        <v>45</v>
      </c>
      <c r="C433" t="s">
        <v>46</v>
      </c>
      <c r="D433" s="18"/>
      <c r="E433" s="19"/>
      <c r="F433" t="s">
        <v>46</v>
      </c>
      <c r="G433" t="s">
        <v>15</v>
      </c>
      <c r="H433" t="s">
        <v>3</v>
      </c>
      <c r="I433" s="20">
        <f t="shared" si="6"/>
        <v>0</v>
      </c>
    </row>
    <row r="434" spans="1:9" x14ac:dyDescent="0.25">
      <c r="A434" s="27">
        <v>202601</v>
      </c>
      <c r="B434" s="17" t="s">
        <v>34</v>
      </c>
      <c r="C434" t="s">
        <v>35</v>
      </c>
      <c r="D434" s="18"/>
      <c r="E434" s="19"/>
      <c r="F434" t="s">
        <v>35</v>
      </c>
      <c r="G434" t="s">
        <v>15</v>
      </c>
      <c r="H434" t="s">
        <v>7</v>
      </c>
      <c r="I434" s="20">
        <f t="shared" si="6"/>
        <v>0</v>
      </c>
    </row>
    <row r="435" spans="1:9" x14ac:dyDescent="0.25">
      <c r="A435" s="27">
        <v>202601</v>
      </c>
      <c r="B435" s="17" t="s">
        <v>14</v>
      </c>
      <c r="C435" t="s">
        <v>5</v>
      </c>
      <c r="D435" s="18"/>
      <c r="E435" s="19"/>
      <c r="F435" t="s">
        <v>5</v>
      </c>
      <c r="G435" t="s">
        <v>15</v>
      </c>
      <c r="H435" t="s">
        <v>7</v>
      </c>
      <c r="I435" s="20">
        <f t="shared" si="6"/>
        <v>0</v>
      </c>
    </row>
    <row r="436" spans="1:9" x14ac:dyDescent="0.25">
      <c r="A436" s="27">
        <v>202601</v>
      </c>
      <c r="B436" s="17" t="s">
        <v>31</v>
      </c>
      <c r="C436" t="s">
        <v>5</v>
      </c>
      <c r="D436" s="18"/>
      <c r="E436" s="19"/>
      <c r="F436" t="s">
        <v>5</v>
      </c>
      <c r="G436" t="s">
        <v>15</v>
      </c>
      <c r="H436" t="s">
        <v>11</v>
      </c>
      <c r="I436" s="20">
        <f t="shared" si="6"/>
        <v>0</v>
      </c>
    </row>
    <row r="437" spans="1:9" x14ac:dyDescent="0.25">
      <c r="A437" s="27">
        <v>202601</v>
      </c>
      <c r="B437" s="17" t="s">
        <v>84</v>
      </c>
      <c r="C437" t="s">
        <v>9</v>
      </c>
      <c r="D437" s="18"/>
      <c r="E437" s="19"/>
      <c r="F437" t="s">
        <v>9</v>
      </c>
      <c r="G437" t="s">
        <v>15</v>
      </c>
      <c r="H437" t="s">
        <v>11</v>
      </c>
      <c r="I437" s="20">
        <f t="shared" si="6"/>
        <v>0</v>
      </c>
    </row>
    <row r="438" spans="1:9" x14ac:dyDescent="0.25">
      <c r="A438" s="27">
        <v>202601</v>
      </c>
      <c r="B438" s="17" t="s">
        <v>104</v>
      </c>
      <c r="C438" t="s">
        <v>9</v>
      </c>
      <c r="D438" s="18"/>
      <c r="E438" s="19"/>
      <c r="F438" t="s">
        <v>9</v>
      </c>
      <c r="G438" t="s">
        <v>15</v>
      </c>
      <c r="H438" t="s">
        <v>3</v>
      </c>
      <c r="I438" s="20">
        <f t="shared" si="6"/>
        <v>0</v>
      </c>
    </row>
    <row r="439" spans="1:9" x14ac:dyDescent="0.25">
      <c r="A439" s="27">
        <v>202601</v>
      </c>
      <c r="B439" s="17" t="s">
        <v>102</v>
      </c>
      <c r="C439" t="s">
        <v>18</v>
      </c>
      <c r="D439" s="18"/>
      <c r="E439" s="19"/>
      <c r="F439" t="s">
        <v>18</v>
      </c>
      <c r="G439" t="s">
        <v>15</v>
      </c>
      <c r="H439" t="s">
        <v>7</v>
      </c>
      <c r="I439" s="20">
        <f t="shared" si="6"/>
        <v>0</v>
      </c>
    </row>
    <row r="440" spans="1:9" x14ac:dyDescent="0.25">
      <c r="A440">
        <v>202512</v>
      </c>
      <c r="B440" s="17" t="s">
        <v>47</v>
      </c>
      <c r="C440" t="s">
        <v>25</v>
      </c>
      <c r="D440" s="18"/>
      <c r="E440" s="19"/>
      <c r="F440" t="s">
        <v>25</v>
      </c>
      <c r="G440" t="s">
        <v>48</v>
      </c>
      <c r="H440" t="s">
        <v>11</v>
      </c>
      <c r="I440" s="20">
        <f t="shared" si="6"/>
        <v>0</v>
      </c>
    </row>
    <row r="441" spans="1:9" x14ac:dyDescent="0.25">
      <c r="A441">
        <v>202512</v>
      </c>
      <c r="B441" s="17" t="s">
        <v>49</v>
      </c>
      <c r="C441" t="s">
        <v>5</v>
      </c>
      <c r="D441" s="18"/>
      <c r="E441" s="19"/>
      <c r="F441" t="s">
        <v>5</v>
      </c>
      <c r="G441" t="s">
        <v>48</v>
      </c>
      <c r="H441" t="s">
        <v>7</v>
      </c>
      <c r="I441" s="20">
        <f t="shared" si="6"/>
        <v>0</v>
      </c>
    </row>
    <row r="442" spans="1:9" x14ac:dyDescent="0.25">
      <c r="A442">
        <v>202512</v>
      </c>
      <c r="B442" s="17" t="s">
        <v>93</v>
      </c>
      <c r="C442" t="s">
        <v>1</v>
      </c>
      <c r="D442" s="18"/>
      <c r="E442" s="19"/>
      <c r="F442" t="s">
        <v>1</v>
      </c>
      <c r="G442" t="s">
        <v>48</v>
      </c>
      <c r="H442" t="s">
        <v>3</v>
      </c>
      <c r="I442" s="20">
        <f t="shared" si="6"/>
        <v>0</v>
      </c>
    </row>
    <row r="443" spans="1:9" x14ac:dyDescent="0.25">
      <c r="A443">
        <v>202512</v>
      </c>
      <c r="B443" s="17" t="s">
        <v>81</v>
      </c>
      <c r="C443" t="s">
        <v>9</v>
      </c>
      <c r="D443" s="18"/>
      <c r="E443" s="19"/>
      <c r="F443" t="s">
        <v>9</v>
      </c>
      <c r="G443" t="s">
        <v>48</v>
      </c>
      <c r="H443" t="s">
        <v>3</v>
      </c>
      <c r="I443" s="20">
        <f t="shared" si="6"/>
        <v>0</v>
      </c>
    </row>
    <row r="444" spans="1:9" x14ac:dyDescent="0.25">
      <c r="A444">
        <v>202512</v>
      </c>
      <c r="B444" s="17" t="s">
        <v>100</v>
      </c>
      <c r="C444" t="s">
        <v>9</v>
      </c>
      <c r="D444" s="18"/>
      <c r="E444" s="19"/>
      <c r="F444" t="s">
        <v>9</v>
      </c>
      <c r="G444" t="s">
        <v>48</v>
      </c>
      <c r="H444" t="s">
        <v>11</v>
      </c>
      <c r="I444" s="20">
        <f t="shared" si="6"/>
        <v>0</v>
      </c>
    </row>
    <row r="445" spans="1:9" x14ac:dyDescent="0.25">
      <c r="A445">
        <v>202512</v>
      </c>
      <c r="B445" s="17" t="s">
        <v>56</v>
      </c>
      <c r="C445" t="s">
        <v>18</v>
      </c>
      <c r="D445" s="18"/>
      <c r="E445" s="19"/>
      <c r="F445" t="s">
        <v>18</v>
      </c>
      <c r="G445" t="s">
        <v>48</v>
      </c>
      <c r="H445" t="s">
        <v>7</v>
      </c>
      <c r="I445" s="20">
        <f t="shared" si="6"/>
        <v>0</v>
      </c>
    </row>
    <row r="446" spans="1:9" x14ac:dyDescent="0.25">
      <c r="A446">
        <v>202511</v>
      </c>
      <c r="B446" s="17" t="s">
        <v>47</v>
      </c>
      <c r="C446" t="s">
        <v>25</v>
      </c>
      <c r="D446" s="18"/>
      <c r="E446" s="19"/>
      <c r="F446" t="s">
        <v>25</v>
      </c>
      <c r="G446" t="s">
        <v>48</v>
      </c>
      <c r="H446" t="s">
        <v>11</v>
      </c>
      <c r="I446" s="20">
        <f t="shared" si="6"/>
        <v>0</v>
      </c>
    </row>
    <row r="447" spans="1:9" x14ac:dyDescent="0.25">
      <c r="A447">
        <v>202511</v>
      </c>
      <c r="B447" s="17" t="s">
        <v>49</v>
      </c>
      <c r="C447" t="s">
        <v>5</v>
      </c>
      <c r="D447" s="18"/>
      <c r="E447" s="19"/>
      <c r="F447" t="s">
        <v>5</v>
      </c>
      <c r="G447" t="s">
        <v>48</v>
      </c>
      <c r="H447" t="s">
        <v>7</v>
      </c>
      <c r="I447" s="20">
        <f t="shared" si="6"/>
        <v>0</v>
      </c>
    </row>
    <row r="448" spans="1:9" x14ac:dyDescent="0.25">
      <c r="A448">
        <v>202511</v>
      </c>
      <c r="B448" s="17" t="s">
        <v>93</v>
      </c>
      <c r="C448" t="s">
        <v>1</v>
      </c>
      <c r="D448" s="18"/>
      <c r="E448" s="19"/>
      <c r="F448" t="s">
        <v>1</v>
      </c>
      <c r="G448" t="s">
        <v>48</v>
      </c>
      <c r="H448" t="s">
        <v>3</v>
      </c>
      <c r="I448" s="20">
        <f t="shared" si="6"/>
        <v>0</v>
      </c>
    </row>
    <row r="449" spans="1:9" x14ac:dyDescent="0.25">
      <c r="A449">
        <v>202511</v>
      </c>
      <c r="B449" s="17" t="s">
        <v>81</v>
      </c>
      <c r="C449" t="s">
        <v>9</v>
      </c>
      <c r="D449" s="18"/>
      <c r="E449" s="19"/>
      <c r="F449" t="s">
        <v>9</v>
      </c>
      <c r="G449" t="s">
        <v>48</v>
      </c>
      <c r="H449" t="s">
        <v>3</v>
      </c>
      <c r="I449" s="20">
        <f t="shared" si="6"/>
        <v>0</v>
      </c>
    </row>
    <row r="450" spans="1:9" x14ac:dyDescent="0.25">
      <c r="A450">
        <v>202511</v>
      </c>
      <c r="B450" s="17" t="s">
        <v>100</v>
      </c>
      <c r="C450" t="s">
        <v>9</v>
      </c>
      <c r="D450" s="18"/>
      <c r="E450" s="19"/>
      <c r="F450" t="s">
        <v>9</v>
      </c>
      <c r="G450" t="s">
        <v>48</v>
      </c>
      <c r="H450" t="s">
        <v>11</v>
      </c>
      <c r="I450" s="20">
        <f t="shared" ref="I450:I513" si="7">D450*E450</f>
        <v>0</v>
      </c>
    </row>
    <row r="451" spans="1:9" x14ac:dyDescent="0.25">
      <c r="A451">
        <v>202511</v>
      </c>
      <c r="B451" s="17" t="s">
        <v>56</v>
      </c>
      <c r="C451" t="s">
        <v>18</v>
      </c>
      <c r="D451" s="18"/>
      <c r="E451" s="19"/>
      <c r="F451" t="s">
        <v>18</v>
      </c>
      <c r="G451" t="s">
        <v>48</v>
      </c>
      <c r="H451" t="s">
        <v>7</v>
      </c>
      <c r="I451" s="20">
        <f t="shared" si="7"/>
        <v>0</v>
      </c>
    </row>
    <row r="452" spans="1:9" x14ac:dyDescent="0.25">
      <c r="A452">
        <v>202510</v>
      </c>
      <c r="B452" s="17" t="s">
        <v>47</v>
      </c>
      <c r="C452" t="s">
        <v>25</v>
      </c>
      <c r="D452" s="18"/>
      <c r="E452" s="19"/>
      <c r="F452" t="s">
        <v>25</v>
      </c>
      <c r="G452" t="s">
        <v>48</v>
      </c>
      <c r="H452" t="s">
        <v>11</v>
      </c>
      <c r="I452" s="20">
        <f t="shared" si="7"/>
        <v>0</v>
      </c>
    </row>
    <row r="453" spans="1:9" x14ac:dyDescent="0.25">
      <c r="A453">
        <v>202510</v>
      </c>
      <c r="B453" s="17" t="s">
        <v>49</v>
      </c>
      <c r="C453" t="s">
        <v>5</v>
      </c>
      <c r="D453" s="18"/>
      <c r="E453" s="19"/>
      <c r="F453" t="s">
        <v>5</v>
      </c>
      <c r="G453" t="s">
        <v>48</v>
      </c>
      <c r="H453" t="s">
        <v>7</v>
      </c>
      <c r="I453" s="20">
        <f t="shared" si="7"/>
        <v>0</v>
      </c>
    </row>
    <row r="454" spans="1:9" x14ac:dyDescent="0.25">
      <c r="A454">
        <v>202510</v>
      </c>
      <c r="B454" s="17" t="s">
        <v>93</v>
      </c>
      <c r="C454" t="s">
        <v>1</v>
      </c>
      <c r="D454" s="18"/>
      <c r="E454" s="19"/>
      <c r="F454" t="s">
        <v>1</v>
      </c>
      <c r="G454" t="s">
        <v>48</v>
      </c>
      <c r="H454" t="s">
        <v>3</v>
      </c>
      <c r="I454" s="20">
        <f t="shared" si="7"/>
        <v>0</v>
      </c>
    </row>
    <row r="455" spans="1:9" x14ac:dyDescent="0.25">
      <c r="A455">
        <v>202510</v>
      </c>
      <c r="B455" s="17" t="s">
        <v>81</v>
      </c>
      <c r="C455" t="s">
        <v>9</v>
      </c>
      <c r="D455" s="18"/>
      <c r="E455" s="19"/>
      <c r="F455" t="s">
        <v>9</v>
      </c>
      <c r="G455" t="s">
        <v>48</v>
      </c>
      <c r="H455" t="s">
        <v>3</v>
      </c>
      <c r="I455" s="20">
        <f t="shared" si="7"/>
        <v>0</v>
      </c>
    </row>
    <row r="456" spans="1:9" x14ac:dyDescent="0.25">
      <c r="A456">
        <v>202510</v>
      </c>
      <c r="B456" s="17" t="s">
        <v>100</v>
      </c>
      <c r="C456" t="s">
        <v>9</v>
      </c>
      <c r="D456" s="18"/>
      <c r="E456" s="19"/>
      <c r="F456" t="s">
        <v>9</v>
      </c>
      <c r="G456" t="s">
        <v>48</v>
      </c>
      <c r="H456" t="s">
        <v>11</v>
      </c>
      <c r="I456" s="20">
        <f t="shared" si="7"/>
        <v>0</v>
      </c>
    </row>
    <row r="457" spans="1:9" x14ac:dyDescent="0.25">
      <c r="A457">
        <v>202510</v>
      </c>
      <c r="B457" s="17" t="s">
        <v>56</v>
      </c>
      <c r="C457" t="s">
        <v>18</v>
      </c>
      <c r="D457" s="18"/>
      <c r="E457" s="19"/>
      <c r="F457" t="s">
        <v>18</v>
      </c>
      <c r="G457" t="s">
        <v>48</v>
      </c>
      <c r="H457" t="s">
        <v>7</v>
      </c>
      <c r="I457" s="20">
        <f t="shared" si="7"/>
        <v>0</v>
      </c>
    </row>
    <row r="458" spans="1:9" x14ac:dyDescent="0.25">
      <c r="A458">
        <v>202509</v>
      </c>
      <c r="B458" s="17" t="s">
        <v>47</v>
      </c>
      <c r="C458" t="s">
        <v>25</v>
      </c>
      <c r="D458" s="18"/>
      <c r="E458" s="19"/>
      <c r="F458" t="s">
        <v>25</v>
      </c>
      <c r="G458" t="s">
        <v>48</v>
      </c>
      <c r="H458" t="s">
        <v>11</v>
      </c>
      <c r="I458" s="20">
        <f t="shared" si="7"/>
        <v>0</v>
      </c>
    </row>
    <row r="459" spans="1:9" x14ac:dyDescent="0.25">
      <c r="A459">
        <v>202509</v>
      </c>
      <c r="B459" s="17" t="s">
        <v>49</v>
      </c>
      <c r="C459" t="s">
        <v>5</v>
      </c>
      <c r="D459" s="18"/>
      <c r="E459" s="19"/>
      <c r="F459" t="s">
        <v>5</v>
      </c>
      <c r="G459" t="s">
        <v>48</v>
      </c>
      <c r="H459" t="s">
        <v>7</v>
      </c>
      <c r="I459" s="20">
        <f t="shared" si="7"/>
        <v>0</v>
      </c>
    </row>
    <row r="460" spans="1:9" x14ac:dyDescent="0.25">
      <c r="A460">
        <v>202509</v>
      </c>
      <c r="B460" s="17" t="s">
        <v>93</v>
      </c>
      <c r="C460" t="s">
        <v>1</v>
      </c>
      <c r="D460" s="18"/>
      <c r="E460" s="19"/>
      <c r="F460" t="s">
        <v>1</v>
      </c>
      <c r="G460" t="s">
        <v>48</v>
      </c>
      <c r="H460" t="s">
        <v>3</v>
      </c>
      <c r="I460" s="20">
        <f t="shared" si="7"/>
        <v>0</v>
      </c>
    </row>
    <row r="461" spans="1:9" x14ac:dyDescent="0.25">
      <c r="A461">
        <v>202509</v>
      </c>
      <c r="B461" s="17" t="s">
        <v>81</v>
      </c>
      <c r="C461" t="s">
        <v>9</v>
      </c>
      <c r="D461" s="18"/>
      <c r="E461" s="19"/>
      <c r="F461" t="s">
        <v>9</v>
      </c>
      <c r="G461" t="s">
        <v>48</v>
      </c>
      <c r="H461" t="s">
        <v>3</v>
      </c>
      <c r="I461" s="20">
        <f t="shared" si="7"/>
        <v>0</v>
      </c>
    </row>
    <row r="462" spans="1:9" x14ac:dyDescent="0.25">
      <c r="A462">
        <v>202509</v>
      </c>
      <c r="B462" s="17" t="s">
        <v>100</v>
      </c>
      <c r="C462" t="s">
        <v>9</v>
      </c>
      <c r="D462" s="18"/>
      <c r="E462" s="19"/>
      <c r="F462" t="s">
        <v>9</v>
      </c>
      <c r="G462" t="s">
        <v>48</v>
      </c>
      <c r="H462" t="s">
        <v>11</v>
      </c>
      <c r="I462" s="20">
        <f t="shared" si="7"/>
        <v>0</v>
      </c>
    </row>
    <row r="463" spans="1:9" x14ac:dyDescent="0.25">
      <c r="A463">
        <v>202509</v>
      </c>
      <c r="B463" s="17" t="s">
        <v>56</v>
      </c>
      <c r="C463" t="s">
        <v>18</v>
      </c>
      <c r="D463" s="18"/>
      <c r="E463" s="19"/>
      <c r="F463" t="s">
        <v>18</v>
      </c>
      <c r="G463" t="s">
        <v>48</v>
      </c>
      <c r="H463" t="s">
        <v>7</v>
      </c>
      <c r="I463" s="20">
        <f t="shared" si="7"/>
        <v>0</v>
      </c>
    </row>
    <row r="464" spans="1:9" x14ac:dyDescent="0.25">
      <c r="A464" s="25">
        <v>202602</v>
      </c>
      <c r="B464" s="17" t="s">
        <v>47</v>
      </c>
      <c r="C464" t="s">
        <v>25</v>
      </c>
      <c r="D464" s="18"/>
      <c r="E464" s="19"/>
      <c r="F464" t="s">
        <v>25</v>
      </c>
      <c r="G464" t="s">
        <v>48</v>
      </c>
      <c r="H464" t="s">
        <v>11</v>
      </c>
      <c r="I464" s="20">
        <f t="shared" si="7"/>
        <v>0</v>
      </c>
    </row>
    <row r="465" spans="1:9" x14ac:dyDescent="0.25">
      <c r="A465" s="25">
        <v>202602</v>
      </c>
      <c r="B465" s="17" t="s">
        <v>49</v>
      </c>
      <c r="C465" t="s">
        <v>5</v>
      </c>
      <c r="D465" s="18"/>
      <c r="E465" s="19"/>
      <c r="F465" t="s">
        <v>5</v>
      </c>
      <c r="G465" t="s">
        <v>48</v>
      </c>
      <c r="H465" t="s">
        <v>7</v>
      </c>
      <c r="I465" s="20">
        <f t="shared" si="7"/>
        <v>0</v>
      </c>
    </row>
    <row r="466" spans="1:9" x14ac:dyDescent="0.25">
      <c r="A466" s="25">
        <v>202602</v>
      </c>
      <c r="B466" s="17" t="s">
        <v>93</v>
      </c>
      <c r="C466" t="s">
        <v>1</v>
      </c>
      <c r="D466" s="18"/>
      <c r="E466" s="19"/>
      <c r="F466" t="s">
        <v>1</v>
      </c>
      <c r="G466" t="s">
        <v>48</v>
      </c>
      <c r="H466" t="s">
        <v>3</v>
      </c>
      <c r="I466" s="20">
        <f t="shared" si="7"/>
        <v>0</v>
      </c>
    </row>
    <row r="467" spans="1:9" x14ac:dyDescent="0.25">
      <c r="A467" s="25">
        <v>202602</v>
      </c>
      <c r="B467" s="17" t="s">
        <v>81</v>
      </c>
      <c r="C467" t="s">
        <v>9</v>
      </c>
      <c r="D467" s="18"/>
      <c r="E467" s="19"/>
      <c r="F467" t="s">
        <v>9</v>
      </c>
      <c r="G467" t="s">
        <v>48</v>
      </c>
      <c r="H467" t="s">
        <v>3</v>
      </c>
      <c r="I467" s="20">
        <f t="shared" si="7"/>
        <v>0</v>
      </c>
    </row>
    <row r="468" spans="1:9" x14ac:dyDescent="0.25">
      <c r="A468" s="25">
        <v>202602</v>
      </c>
      <c r="B468" s="17" t="s">
        <v>100</v>
      </c>
      <c r="C468" t="s">
        <v>9</v>
      </c>
      <c r="D468" s="18"/>
      <c r="E468" s="19"/>
      <c r="F468" t="s">
        <v>9</v>
      </c>
      <c r="G468" t="s">
        <v>48</v>
      </c>
      <c r="H468" t="s">
        <v>11</v>
      </c>
      <c r="I468" s="20">
        <f t="shared" si="7"/>
        <v>0</v>
      </c>
    </row>
    <row r="469" spans="1:9" x14ac:dyDescent="0.25">
      <c r="A469" s="25">
        <v>202602</v>
      </c>
      <c r="B469" s="17" t="s">
        <v>56</v>
      </c>
      <c r="C469" t="s">
        <v>18</v>
      </c>
      <c r="D469" s="18"/>
      <c r="E469" s="19"/>
      <c r="F469" t="s">
        <v>18</v>
      </c>
      <c r="G469" t="s">
        <v>48</v>
      </c>
      <c r="H469" t="s">
        <v>7</v>
      </c>
      <c r="I469" s="20">
        <f t="shared" si="7"/>
        <v>0</v>
      </c>
    </row>
    <row r="470" spans="1:9" x14ac:dyDescent="0.25">
      <c r="A470" s="27">
        <v>202601</v>
      </c>
      <c r="B470" s="17" t="s">
        <v>47</v>
      </c>
      <c r="C470" t="s">
        <v>25</v>
      </c>
      <c r="D470" s="18"/>
      <c r="E470" s="19"/>
      <c r="F470" t="s">
        <v>25</v>
      </c>
      <c r="G470" t="s">
        <v>48</v>
      </c>
      <c r="H470" t="s">
        <v>11</v>
      </c>
      <c r="I470" s="20">
        <f t="shared" si="7"/>
        <v>0</v>
      </c>
    </row>
    <row r="471" spans="1:9" x14ac:dyDescent="0.25">
      <c r="A471" s="27">
        <v>202601</v>
      </c>
      <c r="B471" s="17" t="s">
        <v>49</v>
      </c>
      <c r="C471" t="s">
        <v>5</v>
      </c>
      <c r="D471" s="18"/>
      <c r="E471" s="19"/>
      <c r="F471" t="s">
        <v>5</v>
      </c>
      <c r="G471" t="s">
        <v>48</v>
      </c>
      <c r="H471" t="s">
        <v>7</v>
      </c>
      <c r="I471" s="20">
        <f t="shared" si="7"/>
        <v>0</v>
      </c>
    </row>
    <row r="472" spans="1:9" x14ac:dyDescent="0.25">
      <c r="A472" s="27">
        <v>202601</v>
      </c>
      <c r="B472" s="17" t="s">
        <v>93</v>
      </c>
      <c r="C472" t="s">
        <v>1</v>
      </c>
      <c r="D472" s="18"/>
      <c r="E472" s="19"/>
      <c r="F472" t="s">
        <v>1</v>
      </c>
      <c r="G472" t="s">
        <v>48</v>
      </c>
      <c r="H472" t="s">
        <v>3</v>
      </c>
      <c r="I472" s="20">
        <f t="shared" si="7"/>
        <v>0</v>
      </c>
    </row>
    <row r="473" spans="1:9" x14ac:dyDescent="0.25">
      <c r="A473" s="27">
        <v>202601</v>
      </c>
      <c r="B473" s="17" t="s">
        <v>81</v>
      </c>
      <c r="C473" t="s">
        <v>9</v>
      </c>
      <c r="D473" s="18"/>
      <c r="E473" s="19"/>
      <c r="F473" t="s">
        <v>9</v>
      </c>
      <c r="G473" t="s">
        <v>48</v>
      </c>
      <c r="H473" t="s">
        <v>3</v>
      </c>
      <c r="I473" s="20">
        <f t="shared" si="7"/>
        <v>0</v>
      </c>
    </row>
    <row r="474" spans="1:9" x14ac:dyDescent="0.25">
      <c r="A474" s="27">
        <v>202601</v>
      </c>
      <c r="B474" s="17" t="s">
        <v>100</v>
      </c>
      <c r="C474" t="s">
        <v>9</v>
      </c>
      <c r="D474" s="18"/>
      <c r="E474" s="19"/>
      <c r="F474" t="s">
        <v>9</v>
      </c>
      <c r="G474" t="s">
        <v>48</v>
      </c>
      <c r="H474" t="s">
        <v>11</v>
      </c>
      <c r="I474" s="20">
        <f t="shared" si="7"/>
        <v>0</v>
      </c>
    </row>
    <row r="475" spans="1:9" x14ac:dyDescent="0.25">
      <c r="A475" s="27">
        <v>202601</v>
      </c>
      <c r="B475" s="17" t="s">
        <v>56</v>
      </c>
      <c r="C475" t="s">
        <v>18</v>
      </c>
      <c r="D475" s="18"/>
      <c r="E475" s="19"/>
      <c r="F475" t="s">
        <v>18</v>
      </c>
      <c r="G475" t="s">
        <v>48</v>
      </c>
      <c r="H475" t="s">
        <v>7</v>
      </c>
      <c r="I475" s="20">
        <f t="shared" si="7"/>
        <v>0</v>
      </c>
    </row>
    <row r="476" spans="1:9" x14ac:dyDescent="0.25">
      <c r="A476">
        <v>202512</v>
      </c>
      <c r="B476" s="17" t="s">
        <v>28</v>
      </c>
      <c r="C476" t="s">
        <v>29</v>
      </c>
      <c r="D476" s="18"/>
      <c r="E476" s="19"/>
      <c r="F476" t="s">
        <v>29</v>
      </c>
      <c r="G476" t="s">
        <v>6</v>
      </c>
      <c r="H476" t="s">
        <v>7</v>
      </c>
      <c r="I476" s="20">
        <f t="shared" si="7"/>
        <v>0</v>
      </c>
    </row>
    <row r="477" spans="1:9" x14ac:dyDescent="0.25">
      <c r="A477">
        <v>202512</v>
      </c>
      <c r="B477" s="17" t="s">
        <v>96</v>
      </c>
      <c r="C477" t="s">
        <v>5</v>
      </c>
      <c r="D477" s="18"/>
      <c r="E477" s="19"/>
      <c r="F477" t="s">
        <v>5</v>
      </c>
      <c r="G477" t="s">
        <v>6</v>
      </c>
      <c r="H477" t="s">
        <v>3</v>
      </c>
      <c r="I477" s="20">
        <f t="shared" si="7"/>
        <v>0</v>
      </c>
    </row>
    <row r="478" spans="1:9" x14ac:dyDescent="0.25">
      <c r="A478">
        <v>202512</v>
      </c>
      <c r="B478" s="17" t="s">
        <v>4</v>
      </c>
      <c r="C478" t="s">
        <v>5</v>
      </c>
      <c r="D478" s="18"/>
      <c r="E478" s="19"/>
      <c r="F478" t="s">
        <v>5</v>
      </c>
      <c r="G478" t="s">
        <v>6</v>
      </c>
      <c r="H478" t="s">
        <v>7</v>
      </c>
      <c r="I478" s="20">
        <f t="shared" si="7"/>
        <v>0</v>
      </c>
    </row>
    <row r="479" spans="1:9" x14ac:dyDescent="0.25">
      <c r="A479">
        <v>202512</v>
      </c>
      <c r="B479" s="17" t="s">
        <v>23</v>
      </c>
      <c r="C479" t="s">
        <v>5</v>
      </c>
      <c r="D479" s="18"/>
      <c r="E479" s="19"/>
      <c r="F479" t="s">
        <v>5</v>
      </c>
      <c r="G479" t="s">
        <v>6</v>
      </c>
      <c r="H479" t="s">
        <v>11</v>
      </c>
      <c r="I479" s="20">
        <f t="shared" si="7"/>
        <v>0</v>
      </c>
    </row>
    <row r="480" spans="1:9" x14ac:dyDescent="0.25">
      <c r="A480">
        <v>202512</v>
      </c>
      <c r="B480" s="17" t="s">
        <v>111</v>
      </c>
      <c r="C480" t="s">
        <v>18</v>
      </c>
      <c r="D480" s="18"/>
      <c r="E480" s="19"/>
      <c r="F480" t="s">
        <v>18</v>
      </c>
      <c r="G480" t="s">
        <v>6</v>
      </c>
      <c r="H480" t="s">
        <v>3</v>
      </c>
      <c r="I480" s="20">
        <f t="shared" si="7"/>
        <v>0</v>
      </c>
    </row>
    <row r="481" spans="1:9" x14ac:dyDescent="0.25">
      <c r="A481">
        <v>202512</v>
      </c>
      <c r="B481" s="17" t="s">
        <v>65</v>
      </c>
      <c r="C481" t="s">
        <v>18</v>
      </c>
      <c r="D481" s="18"/>
      <c r="E481" s="19"/>
      <c r="F481" t="s">
        <v>18</v>
      </c>
      <c r="G481" t="s">
        <v>6</v>
      </c>
      <c r="H481" t="s">
        <v>7</v>
      </c>
      <c r="I481" s="20">
        <f t="shared" si="7"/>
        <v>0</v>
      </c>
    </row>
    <row r="482" spans="1:9" x14ac:dyDescent="0.25">
      <c r="A482">
        <v>202512</v>
      </c>
      <c r="B482" s="17" t="s">
        <v>89</v>
      </c>
      <c r="C482" t="s">
        <v>18</v>
      </c>
      <c r="D482" s="18"/>
      <c r="E482" s="19"/>
      <c r="F482" t="s">
        <v>18</v>
      </c>
      <c r="G482" t="s">
        <v>6</v>
      </c>
      <c r="H482" t="s">
        <v>11</v>
      </c>
      <c r="I482" s="20">
        <f t="shared" si="7"/>
        <v>0</v>
      </c>
    </row>
    <row r="483" spans="1:9" x14ac:dyDescent="0.25">
      <c r="A483">
        <v>202511</v>
      </c>
      <c r="B483" s="17" t="s">
        <v>28</v>
      </c>
      <c r="C483" t="s">
        <v>29</v>
      </c>
      <c r="D483" s="18"/>
      <c r="E483" s="19"/>
      <c r="F483" t="s">
        <v>29</v>
      </c>
      <c r="G483" t="s">
        <v>6</v>
      </c>
      <c r="H483" t="s">
        <v>7</v>
      </c>
      <c r="I483" s="20">
        <f t="shared" si="7"/>
        <v>0</v>
      </c>
    </row>
    <row r="484" spans="1:9" x14ac:dyDescent="0.25">
      <c r="A484">
        <v>202511</v>
      </c>
      <c r="B484" s="17" t="s">
        <v>96</v>
      </c>
      <c r="C484" t="s">
        <v>5</v>
      </c>
      <c r="D484" s="18"/>
      <c r="E484" s="19"/>
      <c r="F484" t="s">
        <v>5</v>
      </c>
      <c r="G484" t="s">
        <v>6</v>
      </c>
      <c r="H484" t="s">
        <v>3</v>
      </c>
      <c r="I484" s="20">
        <f t="shared" si="7"/>
        <v>0</v>
      </c>
    </row>
    <row r="485" spans="1:9" x14ac:dyDescent="0.25">
      <c r="A485">
        <v>202511</v>
      </c>
      <c r="B485" s="17" t="s">
        <v>4</v>
      </c>
      <c r="C485" t="s">
        <v>5</v>
      </c>
      <c r="D485" s="18"/>
      <c r="E485" s="19"/>
      <c r="F485" t="s">
        <v>5</v>
      </c>
      <c r="G485" t="s">
        <v>6</v>
      </c>
      <c r="H485" t="s">
        <v>7</v>
      </c>
      <c r="I485" s="20">
        <f t="shared" si="7"/>
        <v>0</v>
      </c>
    </row>
    <row r="486" spans="1:9" x14ac:dyDescent="0.25">
      <c r="A486">
        <v>202511</v>
      </c>
      <c r="B486" s="17" t="s">
        <v>23</v>
      </c>
      <c r="C486" t="s">
        <v>5</v>
      </c>
      <c r="D486" s="18"/>
      <c r="E486" s="19"/>
      <c r="F486" t="s">
        <v>5</v>
      </c>
      <c r="G486" t="s">
        <v>6</v>
      </c>
      <c r="H486" t="s">
        <v>11</v>
      </c>
      <c r="I486" s="20">
        <f t="shared" si="7"/>
        <v>0</v>
      </c>
    </row>
    <row r="487" spans="1:9" x14ac:dyDescent="0.25">
      <c r="A487">
        <v>202511</v>
      </c>
      <c r="B487" s="17" t="s">
        <v>111</v>
      </c>
      <c r="C487" t="s">
        <v>18</v>
      </c>
      <c r="D487" s="18"/>
      <c r="E487" s="19"/>
      <c r="F487" t="s">
        <v>18</v>
      </c>
      <c r="G487" t="s">
        <v>6</v>
      </c>
      <c r="H487" t="s">
        <v>3</v>
      </c>
      <c r="I487" s="20">
        <f t="shared" si="7"/>
        <v>0</v>
      </c>
    </row>
    <row r="488" spans="1:9" x14ac:dyDescent="0.25">
      <c r="A488">
        <v>202511</v>
      </c>
      <c r="B488" s="17" t="s">
        <v>65</v>
      </c>
      <c r="C488" t="s">
        <v>18</v>
      </c>
      <c r="D488" s="18"/>
      <c r="E488" s="19"/>
      <c r="F488" t="s">
        <v>18</v>
      </c>
      <c r="G488" t="s">
        <v>6</v>
      </c>
      <c r="H488" t="s">
        <v>7</v>
      </c>
      <c r="I488" s="20">
        <f t="shared" si="7"/>
        <v>0</v>
      </c>
    </row>
    <row r="489" spans="1:9" x14ac:dyDescent="0.25">
      <c r="A489">
        <v>202511</v>
      </c>
      <c r="B489" s="17" t="s">
        <v>89</v>
      </c>
      <c r="C489" t="s">
        <v>18</v>
      </c>
      <c r="D489" s="18"/>
      <c r="E489" s="19"/>
      <c r="F489" t="s">
        <v>18</v>
      </c>
      <c r="G489" t="s">
        <v>6</v>
      </c>
      <c r="H489" t="s">
        <v>11</v>
      </c>
      <c r="I489" s="20">
        <f t="shared" si="7"/>
        <v>0</v>
      </c>
    </row>
    <row r="490" spans="1:9" x14ac:dyDescent="0.25">
      <c r="A490">
        <v>202510</v>
      </c>
      <c r="B490" s="17" t="s">
        <v>28</v>
      </c>
      <c r="C490" t="s">
        <v>29</v>
      </c>
      <c r="D490" s="18"/>
      <c r="E490" s="19"/>
      <c r="F490" t="s">
        <v>29</v>
      </c>
      <c r="G490" t="s">
        <v>6</v>
      </c>
      <c r="H490" t="s">
        <v>7</v>
      </c>
      <c r="I490" s="20">
        <f t="shared" si="7"/>
        <v>0</v>
      </c>
    </row>
    <row r="491" spans="1:9" x14ac:dyDescent="0.25">
      <c r="A491">
        <v>202510</v>
      </c>
      <c r="B491" s="17" t="s">
        <v>96</v>
      </c>
      <c r="C491" t="s">
        <v>5</v>
      </c>
      <c r="D491" s="18"/>
      <c r="E491" s="19"/>
      <c r="F491" t="s">
        <v>5</v>
      </c>
      <c r="G491" t="s">
        <v>6</v>
      </c>
      <c r="H491" t="s">
        <v>3</v>
      </c>
      <c r="I491" s="20">
        <f t="shared" si="7"/>
        <v>0</v>
      </c>
    </row>
    <row r="492" spans="1:9" x14ac:dyDescent="0.25">
      <c r="A492">
        <v>202510</v>
      </c>
      <c r="B492" s="17" t="s">
        <v>4</v>
      </c>
      <c r="C492" t="s">
        <v>5</v>
      </c>
      <c r="D492" s="18"/>
      <c r="E492" s="19"/>
      <c r="F492" t="s">
        <v>5</v>
      </c>
      <c r="G492" t="s">
        <v>6</v>
      </c>
      <c r="H492" t="s">
        <v>7</v>
      </c>
      <c r="I492" s="20">
        <f t="shared" si="7"/>
        <v>0</v>
      </c>
    </row>
    <row r="493" spans="1:9" x14ac:dyDescent="0.25">
      <c r="A493">
        <v>202510</v>
      </c>
      <c r="B493" s="17" t="s">
        <v>23</v>
      </c>
      <c r="C493" t="s">
        <v>5</v>
      </c>
      <c r="D493" s="18"/>
      <c r="E493" s="19"/>
      <c r="F493" t="s">
        <v>5</v>
      </c>
      <c r="G493" t="s">
        <v>6</v>
      </c>
      <c r="H493" t="s">
        <v>11</v>
      </c>
      <c r="I493" s="20">
        <f t="shared" si="7"/>
        <v>0</v>
      </c>
    </row>
    <row r="494" spans="1:9" x14ac:dyDescent="0.25">
      <c r="A494">
        <v>202510</v>
      </c>
      <c r="B494" s="17" t="s">
        <v>111</v>
      </c>
      <c r="C494" t="s">
        <v>18</v>
      </c>
      <c r="D494" s="18"/>
      <c r="E494" s="19"/>
      <c r="F494" t="s">
        <v>18</v>
      </c>
      <c r="G494" t="s">
        <v>6</v>
      </c>
      <c r="H494" t="s">
        <v>3</v>
      </c>
      <c r="I494" s="20">
        <f t="shared" si="7"/>
        <v>0</v>
      </c>
    </row>
    <row r="495" spans="1:9" x14ac:dyDescent="0.25">
      <c r="A495">
        <v>202510</v>
      </c>
      <c r="B495" s="17" t="s">
        <v>65</v>
      </c>
      <c r="C495" t="s">
        <v>18</v>
      </c>
      <c r="D495" s="18"/>
      <c r="E495" s="19"/>
      <c r="F495" t="s">
        <v>18</v>
      </c>
      <c r="G495" t="s">
        <v>6</v>
      </c>
      <c r="H495" t="s">
        <v>7</v>
      </c>
      <c r="I495" s="20">
        <f t="shared" si="7"/>
        <v>0</v>
      </c>
    </row>
    <row r="496" spans="1:9" x14ac:dyDescent="0.25">
      <c r="A496">
        <v>202510</v>
      </c>
      <c r="B496" s="17" t="s">
        <v>89</v>
      </c>
      <c r="C496" t="s">
        <v>18</v>
      </c>
      <c r="D496" s="18"/>
      <c r="E496" s="19"/>
      <c r="F496" t="s">
        <v>18</v>
      </c>
      <c r="G496" t="s">
        <v>6</v>
      </c>
      <c r="H496" t="s">
        <v>11</v>
      </c>
      <c r="I496" s="20">
        <f t="shared" si="7"/>
        <v>0</v>
      </c>
    </row>
    <row r="497" spans="1:9" x14ac:dyDescent="0.25">
      <c r="A497">
        <v>202509</v>
      </c>
      <c r="B497" s="17" t="s">
        <v>28</v>
      </c>
      <c r="C497" t="s">
        <v>29</v>
      </c>
      <c r="D497" s="18"/>
      <c r="E497" s="19"/>
      <c r="F497" t="s">
        <v>29</v>
      </c>
      <c r="G497" t="s">
        <v>6</v>
      </c>
      <c r="H497" t="s">
        <v>7</v>
      </c>
      <c r="I497" s="20">
        <f t="shared" si="7"/>
        <v>0</v>
      </c>
    </row>
    <row r="498" spans="1:9" x14ac:dyDescent="0.25">
      <c r="A498">
        <v>202509</v>
      </c>
      <c r="B498" s="17" t="s">
        <v>96</v>
      </c>
      <c r="C498" t="s">
        <v>5</v>
      </c>
      <c r="D498" s="18"/>
      <c r="E498" s="19"/>
      <c r="F498" t="s">
        <v>5</v>
      </c>
      <c r="G498" t="s">
        <v>6</v>
      </c>
      <c r="H498" t="s">
        <v>3</v>
      </c>
      <c r="I498" s="20">
        <f t="shared" si="7"/>
        <v>0</v>
      </c>
    </row>
    <row r="499" spans="1:9" x14ac:dyDescent="0.25">
      <c r="A499">
        <v>202509</v>
      </c>
      <c r="B499" s="17" t="s">
        <v>4</v>
      </c>
      <c r="C499" t="s">
        <v>5</v>
      </c>
      <c r="D499" s="18"/>
      <c r="E499" s="19"/>
      <c r="F499" t="s">
        <v>5</v>
      </c>
      <c r="G499" t="s">
        <v>6</v>
      </c>
      <c r="H499" t="s">
        <v>7</v>
      </c>
      <c r="I499" s="20">
        <f t="shared" si="7"/>
        <v>0</v>
      </c>
    </row>
    <row r="500" spans="1:9" x14ac:dyDescent="0.25">
      <c r="A500">
        <v>202509</v>
      </c>
      <c r="B500" s="17" t="s">
        <v>23</v>
      </c>
      <c r="C500" t="s">
        <v>5</v>
      </c>
      <c r="D500" s="18"/>
      <c r="E500" s="19"/>
      <c r="F500" t="s">
        <v>5</v>
      </c>
      <c r="G500" t="s">
        <v>6</v>
      </c>
      <c r="H500" t="s">
        <v>11</v>
      </c>
      <c r="I500" s="20">
        <f t="shared" si="7"/>
        <v>0</v>
      </c>
    </row>
    <row r="501" spans="1:9" x14ac:dyDescent="0.25">
      <c r="A501">
        <v>202509</v>
      </c>
      <c r="B501" s="17" t="s">
        <v>111</v>
      </c>
      <c r="C501" t="s">
        <v>18</v>
      </c>
      <c r="D501" s="18"/>
      <c r="E501" s="19"/>
      <c r="F501" t="s">
        <v>18</v>
      </c>
      <c r="G501" t="s">
        <v>6</v>
      </c>
      <c r="H501" t="s">
        <v>3</v>
      </c>
      <c r="I501" s="20">
        <f t="shared" si="7"/>
        <v>0</v>
      </c>
    </row>
    <row r="502" spans="1:9" x14ac:dyDescent="0.25">
      <c r="A502">
        <v>202509</v>
      </c>
      <c r="B502" s="17" t="s">
        <v>65</v>
      </c>
      <c r="C502" t="s">
        <v>18</v>
      </c>
      <c r="D502" s="18"/>
      <c r="E502" s="19"/>
      <c r="F502" t="s">
        <v>18</v>
      </c>
      <c r="G502" t="s">
        <v>6</v>
      </c>
      <c r="H502" t="s">
        <v>7</v>
      </c>
      <c r="I502" s="20">
        <f t="shared" si="7"/>
        <v>0</v>
      </c>
    </row>
    <row r="503" spans="1:9" x14ac:dyDescent="0.25">
      <c r="A503">
        <v>202509</v>
      </c>
      <c r="B503" s="17" t="s">
        <v>89</v>
      </c>
      <c r="C503" t="s">
        <v>18</v>
      </c>
      <c r="D503" s="18"/>
      <c r="E503" s="19"/>
      <c r="F503" t="s">
        <v>18</v>
      </c>
      <c r="G503" t="s">
        <v>6</v>
      </c>
      <c r="H503" t="s">
        <v>11</v>
      </c>
      <c r="I503" s="20">
        <f t="shared" si="7"/>
        <v>0</v>
      </c>
    </row>
    <row r="504" spans="1:9" x14ac:dyDescent="0.25">
      <c r="A504" s="25">
        <v>202602</v>
      </c>
      <c r="B504" s="17" t="s">
        <v>28</v>
      </c>
      <c r="C504" t="s">
        <v>29</v>
      </c>
      <c r="D504" s="18"/>
      <c r="E504" s="19"/>
      <c r="F504" t="s">
        <v>29</v>
      </c>
      <c r="G504" t="s">
        <v>6</v>
      </c>
      <c r="H504" t="s">
        <v>7</v>
      </c>
      <c r="I504" s="20">
        <f t="shared" si="7"/>
        <v>0</v>
      </c>
    </row>
    <row r="505" spans="1:9" x14ac:dyDescent="0.25">
      <c r="A505" s="25">
        <v>202602</v>
      </c>
      <c r="B505" s="17" t="s">
        <v>96</v>
      </c>
      <c r="C505" t="s">
        <v>5</v>
      </c>
      <c r="D505" s="18"/>
      <c r="E505" s="19"/>
      <c r="F505" t="s">
        <v>5</v>
      </c>
      <c r="G505" t="s">
        <v>6</v>
      </c>
      <c r="H505" t="s">
        <v>3</v>
      </c>
      <c r="I505" s="20">
        <f t="shared" si="7"/>
        <v>0</v>
      </c>
    </row>
    <row r="506" spans="1:9" x14ac:dyDescent="0.25">
      <c r="A506" s="25">
        <v>202602</v>
      </c>
      <c r="B506" s="17" t="s">
        <v>4</v>
      </c>
      <c r="C506" t="s">
        <v>5</v>
      </c>
      <c r="D506" s="18"/>
      <c r="E506" s="19"/>
      <c r="F506" t="s">
        <v>5</v>
      </c>
      <c r="G506" t="s">
        <v>6</v>
      </c>
      <c r="H506" t="s">
        <v>7</v>
      </c>
      <c r="I506" s="20">
        <f t="shared" si="7"/>
        <v>0</v>
      </c>
    </row>
    <row r="507" spans="1:9" x14ac:dyDescent="0.25">
      <c r="A507" s="25">
        <v>202602</v>
      </c>
      <c r="B507" s="17" t="s">
        <v>23</v>
      </c>
      <c r="C507" t="s">
        <v>5</v>
      </c>
      <c r="D507" s="18"/>
      <c r="E507" s="19"/>
      <c r="F507" t="s">
        <v>5</v>
      </c>
      <c r="G507" t="s">
        <v>6</v>
      </c>
      <c r="H507" t="s">
        <v>11</v>
      </c>
      <c r="I507" s="20">
        <f t="shared" si="7"/>
        <v>0</v>
      </c>
    </row>
    <row r="508" spans="1:9" x14ac:dyDescent="0.25">
      <c r="A508" s="25">
        <v>202602</v>
      </c>
      <c r="B508" s="17" t="s">
        <v>111</v>
      </c>
      <c r="C508" t="s">
        <v>18</v>
      </c>
      <c r="D508" s="18"/>
      <c r="E508" s="19"/>
      <c r="F508" t="s">
        <v>18</v>
      </c>
      <c r="G508" t="s">
        <v>6</v>
      </c>
      <c r="H508" t="s">
        <v>3</v>
      </c>
      <c r="I508" s="20">
        <f t="shared" si="7"/>
        <v>0</v>
      </c>
    </row>
    <row r="509" spans="1:9" x14ac:dyDescent="0.25">
      <c r="A509" s="25">
        <v>202602</v>
      </c>
      <c r="B509" s="17" t="s">
        <v>65</v>
      </c>
      <c r="C509" t="s">
        <v>18</v>
      </c>
      <c r="D509" s="18"/>
      <c r="E509" s="19"/>
      <c r="F509" t="s">
        <v>18</v>
      </c>
      <c r="G509" t="s">
        <v>6</v>
      </c>
      <c r="H509" t="s">
        <v>7</v>
      </c>
      <c r="I509" s="20">
        <f t="shared" si="7"/>
        <v>0</v>
      </c>
    </row>
    <row r="510" spans="1:9" x14ac:dyDescent="0.25">
      <c r="A510" s="25">
        <v>202602</v>
      </c>
      <c r="B510" s="17" t="s">
        <v>89</v>
      </c>
      <c r="C510" t="s">
        <v>18</v>
      </c>
      <c r="D510" s="18"/>
      <c r="E510" s="19"/>
      <c r="F510" t="s">
        <v>18</v>
      </c>
      <c r="G510" t="s">
        <v>6</v>
      </c>
      <c r="H510" t="s">
        <v>11</v>
      </c>
      <c r="I510" s="20">
        <f t="shared" si="7"/>
        <v>0</v>
      </c>
    </row>
    <row r="511" spans="1:9" x14ac:dyDescent="0.25">
      <c r="A511" s="27">
        <v>202601</v>
      </c>
      <c r="B511" s="17" t="s">
        <v>28</v>
      </c>
      <c r="C511" t="s">
        <v>29</v>
      </c>
      <c r="D511" s="18"/>
      <c r="E511" s="19"/>
      <c r="F511" t="s">
        <v>29</v>
      </c>
      <c r="G511" t="s">
        <v>6</v>
      </c>
      <c r="H511" t="s">
        <v>7</v>
      </c>
      <c r="I511" s="20">
        <f t="shared" si="7"/>
        <v>0</v>
      </c>
    </row>
    <row r="512" spans="1:9" x14ac:dyDescent="0.25">
      <c r="A512" s="27">
        <v>202601</v>
      </c>
      <c r="B512" s="17" t="s">
        <v>96</v>
      </c>
      <c r="C512" t="s">
        <v>5</v>
      </c>
      <c r="D512" s="18"/>
      <c r="E512" s="19"/>
      <c r="F512" t="s">
        <v>5</v>
      </c>
      <c r="G512" t="s">
        <v>6</v>
      </c>
      <c r="H512" t="s">
        <v>3</v>
      </c>
      <c r="I512" s="20">
        <f t="shared" si="7"/>
        <v>0</v>
      </c>
    </row>
    <row r="513" spans="1:9" x14ac:dyDescent="0.25">
      <c r="A513" s="27">
        <v>202601</v>
      </c>
      <c r="B513" s="17" t="s">
        <v>4</v>
      </c>
      <c r="C513" t="s">
        <v>5</v>
      </c>
      <c r="D513" s="18"/>
      <c r="E513" s="19"/>
      <c r="F513" t="s">
        <v>5</v>
      </c>
      <c r="G513" t="s">
        <v>6</v>
      </c>
      <c r="H513" t="s">
        <v>7</v>
      </c>
      <c r="I513" s="20">
        <f t="shared" si="7"/>
        <v>0</v>
      </c>
    </row>
    <row r="514" spans="1:9" x14ac:dyDescent="0.25">
      <c r="A514" s="27">
        <v>202601</v>
      </c>
      <c r="B514" s="17" t="s">
        <v>23</v>
      </c>
      <c r="C514" t="s">
        <v>5</v>
      </c>
      <c r="D514" s="18"/>
      <c r="E514" s="19"/>
      <c r="F514" t="s">
        <v>5</v>
      </c>
      <c r="G514" t="s">
        <v>6</v>
      </c>
      <c r="H514" t="s">
        <v>11</v>
      </c>
      <c r="I514" s="20">
        <f t="shared" ref="I514:I577" si="8">D514*E514</f>
        <v>0</v>
      </c>
    </row>
    <row r="515" spans="1:9" x14ac:dyDescent="0.25">
      <c r="A515" s="27">
        <v>202601</v>
      </c>
      <c r="B515" s="17" t="s">
        <v>111</v>
      </c>
      <c r="C515" t="s">
        <v>18</v>
      </c>
      <c r="D515" s="18"/>
      <c r="E515" s="19"/>
      <c r="F515" t="s">
        <v>18</v>
      </c>
      <c r="G515" t="s">
        <v>6</v>
      </c>
      <c r="H515" t="s">
        <v>3</v>
      </c>
      <c r="I515" s="20">
        <f t="shared" si="8"/>
        <v>0</v>
      </c>
    </row>
    <row r="516" spans="1:9" x14ac:dyDescent="0.25">
      <c r="A516" s="27">
        <v>202601</v>
      </c>
      <c r="B516" s="17" t="s">
        <v>65</v>
      </c>
      <c r="C516" t="s">
        <v>18</v>
      </c>
      <c r="D516" s="18"/>
      <c r="E516" s="19"/>
      <c r="F516" t="s">
        <v>18</v>
      </c>
      <c r="G516" t="s">
        <v>6</v>
      </c>
      <c r="H516" t="s">
        <v>7</v>
      </c>
      <c r="I516" s="20">
        <f t="shared" si="8"/>
        <v>0</v>
      </c>
    </row>
    <row r="517" spans="1:9" x14ac:dyDescent="0.25">
      <c r="A517" s="27">
        <v>202601</v>
      </c>
      <c r="B517" s="17" t="s">
        <v>89</v>
      </c>
      <c r="C517" t="s">
        <v>18</v>
      </c>
      <c r="D517" s="18"/>
      <c r="E517" s="19"/>
      <c r="F517" t="s">
        <v>18</v>
      </c>
      <c r="G517" t="s">
        <v>6</v>
      </c>
      <c r="H517" t="s">
        <v>11</v>
      </c>
      <c r="I517" s="20">
        <f t="shared" si="8"/>
        <v>0</v>
      </c>
    </row>
    <row r="518" spans="1:9" x14ac:dyDescent="0.25">
      <c r="A518">
        <v>202512</v>
      </c>
      <c r="B518" s="17">
        <v>82</v>
      </c>
      <c r="C518" t="s">
        <v>30</v>
      </c>
      <c r="D518" s="18"/>
      <c r="E518" s="19"/>
      <c r="F518" t="s">
        <v>30</v>
      </c>
      <c r="G518" t="s">
        <v>21</v>
      </c>
      <c r="H518" t="s">
        <v>7</v>
      </c>
      <c r="I518" s="20">
        <f t="shared" si="8"/>
        <v>0</v>
      </c>
    </row>
    <row r="519" spans="1:9" x14ac:dyDescent="0.25">
      <c r="A519">
        <v>202512</v>
      </c>
      <c r="B519" s="17" t="s">
        <v>76</v>
      </c>
      <c r="C519" t="s">
        <v>30</v>
      </c>
      <c r="D519" s="18"/>
      <c r="E519" s="19"/>
      <c r="F519" t="s">
        <v>30</v>
      </c>
      <c r="G519" t="s">
        <v>21</v>
      </c>
      <c r="H519" t="s">
        <v>3</v>
      </c>
      <c r="I519" s="20">
        <f t="shared" si="8"/>
        <v>0</v>
      </c>
    </row>
    <row r="520" spans="1:9" x14ac:dyDescent="0.25">
      <c r="A520">
        <v>202512</v>
      </c>
      <c r="B520" s="17">
        <v>83</v>
      </c>
      <c r="C520" t="s">
        <v>5</v>
      </c>
      <c r="D520" s="18"/>
      <c r="E520" s="19"/>
      <c r="F520" t="s">
        <v>5</v>
      </c>
      <c r="G520" t="s">
        <v>21</v>
      </c>
      <c r="H520" t="s">
        <v>7</v>
      </c>
      <c r="I520" s="20">
        <f t="shared" si="8"/>
        <v>0</v>
      </c>
    </row>
    <row r="521" spans="1:9" x14ac:dyDescent="0.25">
      <c r="A521">
        <v>202512</v>
      </c>
      <c r="B521" s="17">
        <v>86</v>
      </c>
      <c r="C521" t="s">
        <v>5</v>
      </c>
      <c r="D521" s="18"/>
      <c r="E521" s="19"/>
      <c r="F521" t="s">
        <v>5</v>
      </c>
      <c r="G521" t="s">
        <v>63</v>
      </c>
      <c r="H521" t="s">
        <v>11</v>
      </c>
      <c r="I521" s="20">
        <f t="shared" si="8"/>
        <v>0</v>
      </c>
    </row>
    <row r="522" spans="1:9" x14ac:dyDescent="0.25">
      <c r="A522">
        <v>202512</v>
      </c>
      <c r="B522" s="17" t="s">
        <v>79</v>
      </c>
      <c r="C522" t="s">
        <v>5</v>
      </c>
      <c r="D522" s="18"/>
      <c r="E522" s="19"/>
      <c r="F522" t="s">
        <v>5</v>
      </c>
      <c r="G522" t="s">
        <v>21</v>
      </c>
      <c r="H522" t="s">
        <v>3</v>
      </c>
      <c r="I522" s="20">
        <f t="shared" si="8"/>
        <v>0</v>
      </c>
    </row>
    <row r="523" spans="1:9" x14ac:dyDescent="0.25">
      <c r="A523" s="21">
        <v>202512</v>
      </c>
      <c r="B523" s="22">
        <v>85</v>
      </c>
      <c r="C523" s="21" t="s">
        <v>9</v>
      </c>
      <c r="D523" s="23"/>
      <c r="E523" s="23"/>
      <c r="F523" s="21" t="s">
        <v>9</v>
      </c>
      <c r="G523" s="21" t="s">
        <v>21</v>
      </c>
      <c r="H523" s="21" t="s">
        <v>11</v>
      </c>
      <c r="I523" s="24">
        <f t="shared" si="8"/>
        <v>0</v>
      </c>
    </row>
    <row r="524" spans="1:9" x14ac:dyDescent="0.25">
      <c r="A524">
        <v>202512</v>
      </c>
      <c r="B524" s="17" t="s">
        <v>36</v>
      </c>
      <c r="C524" t="s">
        <v>9</v>
      </c>
      <c r="D524" s="18"/>
      <c r="E524" s="19"/>
      <c r="F524" t="s">
        <v>9</v>
      </c>
      <c r="G524" t="s">
        <v>21</v>
      </c>
      <c r="H524" t="s">
        <v>7</v>
      </c>
      <c r="I524" s="20">
        <f t="shared" si="8"/>
        <v>0</v>
      </c>
    </row>
    <row r="525" spans="1:9" x14ac:dyDescent="0.25">
      <c r="A525">
        <v>202512</v>
      </c>
      <c r="B525" s="17" t="s">
        <v>90</v>
      </c>
      <c r="C525" t="s">
        <v>18</v>
      </c>
      <c r="D525" s="18"/>
      <c r="E525" s="19"/>
      <c r="F525" t="s">
        <v>18</v>
      </c>
      <c r="G525" t="s">
        <v>21</v>
      </c>
      <c r="H525" t="s">
        <v>11</v>
      </c>
      <c r="I525" s="20">
        <f t="shared" si="8"/>
        <v>0</v>
      </c>
    </row>
    <row r="526" spans="1:9" x14ac:dyDescent="0.25">
      <c r="A526">
        <v>202511</v>
      </c>
      <c r="B526" s="17">
        <v>82</v>
      </c>
      <c r="C526" t="s">
        <v>30</v>
      </c>
      <c r="D526" s="18"/>
      <c r="E526" s="19"/>
      <c r="F526" t="s">
        <v>30</v>
      </c>
      <c r="G526" t="s">
        <v>21</v>
      </c>
      <c r="H526" t="s">
        <v>7</v>
      </c>
      <c r="I526" s="20">
        <f t="shared" si="8"/>
        <v>0</v>
      </c>
    </row>
    <row r="527" spans="1:9" x14ac:dyDescent="0.25">
      <c r="A527">
        <v>202511</v>
      </c>
      <c r="B527" s="17" t="s">
        <v>76</v>
      </c>
      <c r="C527" t="s">
        <v>30</v>
      </c>
      <c r="D527" s="18"/>
      <c r="E527" s="19"/>
      <c r="F527" t="s">
        <v>30</v>
      </c>
      <c r="G527" t="s">
        <v>21</v>
      </c>
      <c r="H527" t="s">
        <v>3</v>
      </c>
      <c r="I527" s="20">
        <f t="shared" si="8"/>
        <v>0</v>
      </c>
    </row>
    <row r="528" spans="1:9" x14ac:dyDescent="0.25">
      <c r="A528">
        <v>202511</v>
      </c>
      <c r="B528" s="17">
        <v>83</v>
      </c>
      <c r="C528" t="s">
        <v>5</v>
      </c>
      <c r="D528" s="18"/>
      <c r="E528" s="19"/>
      <c r="F528" t="s">
        <v>5</v>
      </c>
      <c r="G528" t="s">
        <v>21</v>
      </c>
      <c r="H528" t="s">
        <v>7</v>
      </c>
      <c r="I528" s="20">
        <f t="shared" si="8"/>
        <v>0</v>
      </c>
    </row>
    <row r="529" spans="1:9" x14ac:dyDescent="0.25">
      <c r="A529">
        <v>202511</v>
      </c>
      <c r="B529" s="17">
        <v>86</v>
      </c>
      <c r="C529" t="s">
        <v>5</v>
      </c>
      <c r="D529" s="18"/>
      <c r="E529" s="19"/>
      <c r="F529" t="s">
        <v>5</v>
      </c>
      <c r="G529" t="s">
        <v>63</v>
      </c>
      <c r="H529" t="s">
        <v>11</v>
      </c>
      <c r="I529" s="20">
        <f t="shared" si="8"/>
        <v>0</v>
      </c>
    </row>
    <row r="530" spans="1:9" x14ac:dyDescent="0.25">
      <c r="A530">
        <v>202511</v>
      </c>
      <c r="B530" s="17" t="s">
        <v>79</v>
      </c>
      <c r="C530" t="s">
        <v>5</v>
      </c>
      <c r="D530" s="18"/>
      <c r="E530" s="19"/>
      <c r="F530" t="s">
        <v>5</v>
      </c>
      <c r="G530" t="s">
        <v>21</v>
      </c>
      <c r="H530" t="s">
        <v>3</v>
      </c>
      <c r="I530" s="20">
        <f t="shared" si="8"/>
        <v>0</v>
      </c>
    </row>
    <row r="531" spans="1:9" x14ac:dyDescent="0.25">
      <c r="A531" s="21">
        <v>202511</v>
      </c>
      <c r="B531" s="22">
        <v>85</v>
      </c>
      <c r="C531" s="21" t="s">
        <v>9</v>
      </c>
      <c r="D531" s="23"/>
      <c r="E531" s="23"/>
      <c r="F531" s="21" t="s">
        <v>9</v>
      </c>
      <c r="G531" s="21" t="s">
        <v>21</v>
      </c>
      <c r="H531" s="21" t="s">
        <v>11</v>
      </c>
      <c r="I531" s="24">
        <f t="shared" si="8"/>
        <v>0</v>
      </c>
    </row>
    <row r="532" spans="1:9" x14ac:dyDescent="0.25">
      <c r="A532">
        <v>202511</v>
      </c>
      <c r="B532" s="17" t="s">
        <v>36</v>
      </c>
      <c r="C532" t="s">
        <v>9</v>
      </c>
      <c r="D532" s="18"/>
      <c r="E532" s="19"/>
      <c r="F532" t="s">
        <v>9</v>
      </c>
      <c r="G532" t="s">
        <v>21</v>
      </c>
      <c r="H532" t="s">
        <v>7</v>
      </c>
      <c r="I532" s="20">
        <f t="shared" si="8"/>
        <v>0</v>
      </c>
    </row>
    <row r="533" spans="1:9" x14ac:dyDescent="0.25">
      <c r="A533">
        <v>202511</v>
      </c>
      <c r="B533" s="17" t="s">
        <v>90</v>
      </c>
      <c r="C533" t="s">
        <v>18</v>
      </c>
      <c r="D533" s="18"/>
      <c r="E533" s="19"/>
      <c r="F533" t="s">
        <v>18</v>
      </c>
      <c r="G533" t="s">
        <v>21</v>
      </c>
      <c r="H533" t="s">
        <v>11</v>
      </c>
      <c r="I533" s="20">
        <f t="shared" si="8"/>
        <v>0</v>
      </c>
    </row>
    <row r="534" spans="1:9" x14ac:dyDescent="0.25">
      <c r="A534">
        <v>202510</v>
      </c>
      <c r="B534" s="17">
        <v>82</v>
      </c>
      <c r="C534" t="s">
        <v>30</v>
      </c>
      <c r="D534" s="18"/>
      <c r="E534" s="19"/>
      <c r="F534" t="s">
        <v>30</v>
      </c>
      <c r="G534" t="s">
        <v>21</v>
      </c>
      <c r="H534" t="s">
        <v>7</v>
      </c>
      <c r="I534" s="20">
        <f t="shared" si="8"/>
        <v>0</v>
      </c>
    </row>
    <row r="535" spans="1:9" x14ac:dyDescent="0.25">
      <c r="A535">
        <v>202510</v>
      </c>
      <c r="B535" s="17" t="s">
        <v>76</v>
      </c>
      <c r="C535" t="s">
        <v>30</v>
      </c>
      <c r="D535" s="18"/>
      <c r="E535" s="19"/>
      <c r="F535" t="s">
        <v>30</v>
      </c>
      <c r="G535" t="s">
        <v>21</v>
      </c>
      <c r="H535" t="s">
        <v>3</v>
      </c>
      <c r="I535" s="20">
        <f t="shared" si="8"/>
        <v>0</v>
      </c>
    </row>
    <row r="536" spans="1:9" x14ac:dyDescent="0.25">
      <c r="A536">
        <v>202510</v>
      </c>
      <c r="B536" s="17">
        <v>83</v>
      </c>
      <c r="C536" t="s">
        <v>5</v>
      </c>
      <c r="D536" s="18"/>
      <c r="E536" s="19"/>
      <c r="F536" t="s">
        <v>5</v>
      </c>
      <c r="G536" t="s">
        <v>21</v>
      </c>
      <c r="H536" t="s">
        <v>7</v>
      </c>
      <c r="I536" s="20">
        <f t="shared" si="8"/>
        <v>0</v>
      </c>
    </row>
    <row r="537" spans="1:9" x14ac:dyDescent="0.25">
      <c r="A537">
        <v>202510</v>
      </c>
      <c r="B537" s="17">
        <v>86</v>
      </c>
      <c r="C537" t="s">
        <v>5</v>
      </c>
      <c r="D537" s="18"/>
      <c r="E537" s="19"/>
      <c r="F537" t="s">
        <v>5</v>
      </c>
      <c r="G537" t="s">
        <v>63</v>
      </c>
      <c r="H537" t="s">
        <v>11</v>
      </c>
      <c r="I537" s="20">
        <f t="shared" si="8"/>
        <v>0</v>
      </c>
    </row>
    <row r="538" spans="1:9" x14ac:dyDescent="0.25">
      <c r="A538">
        <v>202510</v>
      </c>
      <c r="B538" s="17" t="s">
        <v>79</v>
      </c>
      <c r="C538" t="s">
        <v>5</v>
      </c>
      <c r="D538" s="18"/>
      <c r="E538" s="19"/>
      <c r="F538" t="s">
        <v>5</v>
      </c>
      <c r="G538" t="s">
        <v>21</v>
      </c>
      <c r="H538" t="s">
        <v>3</v>
      </c>
      <c r="I538" s="20">
        <f t="shared" si="8"/>
        <v>0</v>
      </c>
    </row>
    <row r="539" spans="1:9" x14ac:dyDescent="0.25">
      <c r="A539" s="21">
        <v>202510</v>
      </c>
      <c r="B539" s="22">
        <v>85</v>
      </c>
      <c r="C539" s="21" t="s">
        <v>9</v>
      </c>
      <c r="D539" s="23"/>
      <c r="E539" s="23"/>
      <c r="F539" s="21" t="s">
        <v>9</v>
      </c>
      <c r="G539" s="21" t="s">
        <v>21</v>
      </c>
      <c r="H539" s="21" t="s">
        <v>11</v>
      </c>
      <c r="I539" s="24">
        <f t="shared" si="8"/>
        <v>0</v>
      </c>
    </row>
    <row r="540" spans="1:9" x14ac:dyDescent="0.25">
      <c r="A540">
        <v>202510</v>
      </c>
      <c r="B540" s="17" t="s">
        <v>36</v>
      </c>
      <c r="C540" t="s">
        <v>9</v>
      </c>
      <c r="D540" s="18"/>
      <c r="E540" s="19"/>
      <c r="F540" t="s">
        <v>9</v>
      </c>
      <c r="G540" t="s">
        <v>21</v>
      </c>
      <c r="H540" t="s">
        <v>7</v>
      </c>
      <c r="I540" s="20">
        <f t="shared" si="8"/>
        <v>0</v>
      </c>
    </row>
    <row r="541" spans="1:9" x14ac:dyDescent="0.25">
      <c r="A541">
        <v>202510</v>
      </c>
      <c r="B541" s="17" t="s">
        <v>90</v>
      </c>
      <c r="C541" t="s">
        <v>18</v>
      </c>
      <c r="D541" s="18"/>
      <c r="E541" s="19"/>
      <c r="F541" t="s">
        <v>18</v>
      </c>
      <c r="G541" t="s">
        <v>21</v>
      </c>
      <c r="H541" t="s">
        <v>11</v>
      </c>
      <c r="I541" s="20">
        <f t="shared" si="8"/>
        <v>0</v>
      </c>
    </row>
    <row r="542" spans="1:9" x14ac:dyDescent="0.25">
      <c r="A542">
        <v>202509</v>
      </c>
      <c r="B542" s="17">
        <v>82</v>
      </c>
      <c r="C542" t="s">
        <v>30</v>
      </c>
      <c r="D542" s="18"/>
      <c r="E542" s="19"/>
      <c r="F542" t="s">
        <v>30</v>
      </c>
      <c r="G542" t="s">
        <v>21</v>
      </c>
      <c r="H542" t="s">
        <v>7</v>
      </c>
      <c r="I542" s="20">
        <f t="shared" si="8"/>
        <v>0</v>
      </c>
    </row>
    <row r="543" spans="1:9" x14ac:dyDescent="0.25">
      <c r="A543">
        <v>202509</v>
      </c>
      <c r="B543" s="17" t="s">
        <v>76</v>
      </c>
      <c r="C543" t="s">
        <v>30</v>
      </c>
      <c r="D543" s="18"/>
      <c r="E543" s="19"/>
      <c r="F543" t="s">
        <v>30</v>
      </c>
      <c r="G543" t="s">
        <v>21</v>
      </c>
      <c r="H543" t="s">
        <v>3</v>
      </c>
      <c r="I543" s="20">
        <f t="shared" si="8"/>
        <v>0</v>
      </c>
    </row>
    <row r="544" spans="1:9" x14ac:dyDescent="0.25">
      <c r="A544">
        <v>202509</v>
      </c>
      <c r="B544" s="17">
        <v>83</v>
      </c>
      <c r="C544" t="s">
        <v>5</v>
      </c>
      <c r="D544" s="18"/>
      <c r="E544" s="19"/>
      <c r="F544" t="s">
        <v>5</v>
      </c>
      <c r="G544" t="s">
        <v>21</v>
      </c>
      <c r="H544" t="s">
        <v>7</v>
      </c>
      <c r="I544" s="20">
        <f t="shared" si="8"/>
        <v>0</v>
      </c>
    </row>
    <row r="545" spans="1:9" x14ac:dyDescent="0.25">
      <c r="A545">
        <v>202509</v>
      </c>
      <c r="B545" s="17">
        <v>86</v>
      </c>
      <c r="C545" t="s">
        <v>5</v>
      </c>
      <c r="D545" s="18"/>
      <c r="E545" s="19"/>
      <c r="F545" t="s">
        <v>5</v>
      </c>
      <c r="G545" t="s">
        <v>63</v>
      </c>
      <c r="H545" t="s">
        <v>11</v>
      </c>
      <c r="I545" s="20">
        <f t="shared" si="8"/>
        <v>0</v>
      </c>
    </row>
    <row r="546" spans="1:9" x14ac:dyDescent="0.25">
      <c r="A546">
        <v>202509</v>
      </c>
      <c r="B546" s="17" t="s">
        <v>79</v>
      </c>
      <c r="C546" t="s">
        <v>5</v>
      </c>
      <c r="D546" s="18"/>
      <c r="E546" s="19"/>
      <c r="F546" t="s">
        <v>5</v>
      </c>
      <c r="G546" t="s">
        <v>21</v>
      </c>
      <c r="H546" t="s">
        <v>3</v>
      </c>
      <c r="I546" s="20">
        <f t="shared" si="8"/>
        <v>0</v>
      </c>
    </row>
    <row r="547" spans="1:9" x14ac:dyDescent="0.25">
      <c r="A547" s="21">
        <v>202509</v>
      </c>
      <c r="B547" s="22">
        <v>85</v>
      </c>
      <c r="C547" s="21" t="s">
        <v>9</v>
      </c>
      <c r="D547" s="23"/>
      <c r="E547" s="23"/>
      <c r="F547" s="21" t="s">
        <v>9</v>
      </c>
      <c r="G547" s="21" t="s">
        <v>21</v>
      </c>
      <c r="H547" s="21" t="s">
        <v>11</v>
      </c>
      <c r="I547" s="24">
        <f t="shared" si="8"/>
        <v>0</v>
      </c>
    </row>
    <row r="548" spans="1:9" x14ac:dyDescent="0.25">
      <c r="A548">
        <v>202509</v>
      </c>
      <c r="B548" s="17" t="s">
        <v>36</v>
      </c>
      <c r="C548" t="s">
        <v>9</v>
      </c>
      <c r="D548" s="18"/>
      <c r="E548" s="19"/>
      <c r="F548" t="s">
        <v>9</v>
      </c>
      <c r="G548" t="s">
        <v>21</v>
      </c>
      <c r="H548" t="s">
        <v>7</v>
      </c>
      <c r="I548" s="20">
        <f t="shared" si="8"/>
        <v>0</v>
      </c>
    </row>
    <row r="549" spans="1:9" x14ac:dyDescent="0.25">
      <c r="A549">
        <v>202509</v>
      </c>
      <c r="B549" s="17" t="s">
        <v>90</v>
      </c>
      <c r="C549" t="s">
        <v>18</v>
      </c>
      <c r="D549" s="18"/>
      <c r="E549" s="19"/>
      <c r="F549" t="s">
        <v>18</v>
      </c>
      <c r="G549" t="s">
        <v>21</v>
      </c>
      <c r="H549" t="s">
        <v>11</v>
      </c>
      <c r="I549" s="20">
        <f t="shared" si="8"/>
        <v>0</v>
      </c>
    </row>
    <row r="550" spans="1:9" x14ac:dyDescent="0.25">
      <c r="A550" s="25">
        <v>202602</v>
      </c>
      <c r="B550" s="17">
        <v>82</v>
      </c>
      <c r="C550" t="s">
        <v>30</v>
      </c>
      <c r="D550" s="18"/>
      <c r="E550" s="19"/>
      <c r="F550" t="s">
        <v>30</v>
      </c>
      <c r="G550" t="s">
        <v>21</v>
      </c>
      <c r="H550" t="s">
        <v>7</v>
      </c>
      <c r="I550" s="20">
        <f t="shared" si="8"/>
        <v>0</v>
      </c>
    </row>
    <row r="551" spans="1:9" x14ac:dyDescent="0.25">
      <c r="A551" s="25">
        <v>202602</v>
      </c>
      <c r="B551" s="17" t="s">
        <v>76</v>
      </c>
      <c r="C551" t="s">
        <v>30</v>
      </c>
      <c r="D551" s="18"/>
      <c r="E551" s="19"/>
      <c r="F551" t="s">
        <v>30</v>
      </c>
      <c r="G551" t="s">
        <v>21</v>
      </c>
      <c r="H551" t="s">
        <v>3</v>
      </c>
      <c r="I551" s="20">
        <f t="shared" si="8"/>
        <v>0</v>
      </c>
    </row>
    <row r="552" spans="1:9" x14ac:dyDescent="0.25">
      <c r="A552" s="25">
        <v>202602</v>
      </c>
      <c r="B552" s="17">
        <v>83</v>
      </c>
      <c r="C552" t="s">
        <v>5</v>
      </c>
      <c r="D552" s="18"/>
      <c r="E552" s="19"/>
      <c r="F552" t="s">
        <v>5</v>
      </c>
      <c r="G552" t="s">
        <v>21</v>
      </c>
      <c r="H552" t="s">
        <v>7</v>
      </c>
      <c r="I552" s="20">
        <f t="shared" si="8"/>
        <v>0</v>
      </c>
    </row>
    <row r="553" spans="1:9" x14ac:dyDescent="0.25">
      <c r="A553" s="25">
        <v>202602</v>
      </c>
      <c r="B553" s="17">
        <v>86</v>
      </c>
      <c r="C553" t="s">
        <v>5</v>
      </c>
      <c r="D553" s="18"/>
      <c r="E553" s="19"/>
      <c r="F553" t="s">
        <v>5</v>
      </c>
      <c r="G553" t="s">
        <v>63</v>
      </c>
      <c r="H553" t="s">
        <v>11</v>
      </c>
      <c r="I553" s="20">
        <f t="shared" si="8"/>
        <v>0</v>
      </c>
    </row>
    <row r="554" spans="1:9" x14ac:dyDescent="0.25">
      <c r="A554" s="25">
        <v>202602</v>
      </c>
      <c r="B554" s="17" t="s">
        <v>79</v>
      </c>
      <c r="C554" t="s">
        <v>5</v>
      </c>
      <c r="D554" s="18"/>
      <c r="E554" s="19"/>
      <c r="F554" t="s">
        <v>5</v>
      </c>
      <c r="G554" t="s">
        <v>21</v>
      </c>
      <c r="H554" t="s">
        <v>3</v>
      </c>
      <c r="I554" s="20">
        <f t="shared" si="8"/>
        <v>0</v>
      </c>
    </row>
    <row r="555" spans="1:9" x14ac:dyDescent="0.25">
      <c r="A555" s="26">
        <v>202602</v>
      </c>
      <c r="B555" s="22">
        <v>85</v>
      </c>
      <c r="C555" s="21" t="s">
        <v>9</v>
      </c>
      <c r="D555" s="23"/>
      <c r="E555" s="23"/>
      <c r="F555" s="21" t="s">
        <v>9</v>
      </c>
      <c r="G555" s="21" t="s">
        <v>21</v>
      </c>
      <c r="H555" s="21" t="s">
        <v>11</v>
      </c>
      <c r="I555" s="24">
        <f t="shared" si="8"/>
        <v>0</v>
      </c>
    </row>
    <row r="556" spans="1:9" x14ac:dyDescent="0.25">
      <c r="A556" s="25">
        <v>202602</v>
      </c>
      <c r="B556" s="17" t="s">
        <v>36</v>
      </c>
      <c r="C556" t="s">
        <v>9</v>
      </c>
      <c r="D556" s="18"/>
      <c r="E556" s="19"/>
      <c r="F556" t="s">
        <v>9</v>
      </c>
      <c r="G556" t="s">
        <v>21</v>
      </c>
      <c r="H556" t="s">
        <v>7</v>
      </c>
      <c r="I556" s="20">
        <f t="shared" si="8"/>
        <v>0</v>
      </c>
    </row>
    <row r="557" spans="1:9" x14ac:dyDescent="0.25">
      <c r="A557" s="25">
        <v>202602</v>
      </c>
      <c r="B557" s="17" t="s">
        <v>90</v>
      </c>
      <c r="C557" t="s">
        <v>18</v>
      </c>
      <c r="D557" s="18"/>
      <c r="E557" s="19"/>
      <c r="F557" t="s">
        <v>18</v>
      </c>
      <c r="G557" t="s">
        <v>21</v>
      </c>
      <c r="H557" t="s">
        <v>11</v>
      </c>
      <c r="I557" s="20">
        <f t="shared" si="8"/>
        <v>0</v>
      </c>
    </row>
    <row r="558" spans="1:9" x14ac:dyDescent="0.25">
      <c r="A558" s="27">
        <v>202601</v>
      </c>
      <c r="B558" s="17">
        <v>82</v>
      </c>
      <c r="C558" t="s">
        <v>30</v>
      </c>
      <c r="D558" s="18"/>
      <c r="E558" s="19"/>
      <c r="F558" t="s">
        <v>30</v>
      </c>
      <c r="G558" t="s">
        <v>21</v>
      </c>
      <c r="H558" t="s">
        <v>7</v>
      </c>
      <c r="I558" s="20">
        <f t="shared" si="8"/>
        <v>0</v>
      </c>
    </row>
    <row r="559" spans="1:9" x14ac:dyDescent="0.25">
      <c r="A559" s="27">
        <v>202601</v>
      </c>
      <c r="B559" s="17" t="s">
        <v>76</v>
      </c>
      <c r="C559" t="s">
        <v>30</v>
      </c>
      <c r="D559" s="18"/>
      <c r="E559" s="19"/>
      <c r="F559" t="s">
        <v>30</v>
      </c>
      <c r="G559" t="s">
        <v>21</v>
      </c>
      <c r="H559" t="s">
        <v>3</v>
      </c>
      <c r="I559" s="20">
        <f t="shared" si="8"/>
        <v>0</v>
      </c>
    </row>
    <row r="560" spans="1:9" x14ac:dyDescent="0.25">
      <c r="A560" s="27">
        <v>202601</v>
      </c>
      <c r="B560" s="17">
        <v>83</v>
      </c>
      <c r="C560" t="s">
        <v>5</v>
      </c>
      <c r="D560" s="18"/>
      <c r="E560" s="19"/>
      <c r="F560" t="s">
        <v>5</v>
      </c>
      <c r="G560" t="s">
        <v>21</v>
      </c>
      <c r="H560" t="s">
        <v>7</v>
      </c>
      <c r="I560" s="20">
        <f t="shared" si="8"/>
        <v>0</v>
      </c>
    </row>
    <row r="561" spans="1:9" x14ac:dyDescent="0.25">
      <c r="A561" s="27">
        <v>202601</v>
      </c>
      <c r="B561" s="17">
        <v>86</v>
      </c>
      <c r="C561" t="s">
        <v>5</v>
      </c>
      <c r="D561" s="18"/>
      <c r="E561" s="19"/>
      <c r="F561" t="s">
        <v>5</v>
      </c>
      <c r="G561" t="s">
        <v>63</v>
      </c>
      <c r="H561" t="s">
        <v>11</v>
      </c>
      <c r="I561" s="20">
        <f t="shared" si="8"/>
        <v>0</v>
      </c>
    </row>
    <row r="562" spans="1:9" x14ac:dyDescent="0.25">
      <c r="A562" s="27">
        <v>202601</v>
      </c>
      <c r="B562" s="17" t="s">
        <v>79</v>
      </c>
      <c r="C562" t="s">
        <v>5</v>
      </c>
      <c r="D562" s="18"/>
      <c r="E562" s="19"/>
      <c r="F562" t="s">
        <v>5</v>
      </c>
      <c r="G562" t="s">
        <v>21</v>
      </c>
      <c r="H562" t="s">
        <v>3</v>
      </c>
      <c r="I562" s="20">
        <f t="shared" si="8"/>
        <v>0</v>
      </c>
    </row>
    <row r="563" spans="1:9" x14ac:dyDescent="0.25">
      <c r="A563" s="28">
        <v>202601</v>
      </c>
      <c r="B563" s="22">
        <v>85</v>
      </c>
      <c r="C563" s="21" t="s">
        <v>9</v>
      </c>
      <c r="D563" s="23"/>
      <c r="E563" s="23"/>
      <c r="F563" s="21" t="s">
        <v>9</v>
      </c>
      <c r="G563" s="21" t="s">
        <v>21</v>
      </c>
      <c r="H563" s="21" t="s">
        <v>11</v>
      </c>
      <c r="I563" s="24">
        <f t="shared" si="8"/>
        <v>0</v>
      </c>
    </row>
    <row r="564" spans="1:9" x14ac:dyDescent="0.25">
      <c r="A564" s="27">
        <v>202601</v>
      </c>
      <c r="B564" s="17" t="s">
        <v>36</v>
      </c>
      <c r="C564" t="s">
        <v>9</v>
      </c>
      <c r="D564" s="18"/>
      <c r="E564" s="19"/>
      <c r="F564" t="s">
        <v>9</v>
      </c>
      <c r="G564" t="s">
        <v>21</v>
      </c>
      <c r="H564" t="s">
        <v>7</v>
      </c>
      <c r="I564" s="20">
        <f t="shared" si="8"/>
        <v>0</v>
      </c>
    </row>
    <row r="565" spans="1:9" x14ac:dyDescent="0.25">
      <c r="A565" s="27">
        <v>202601</v>
      </c>
      <c r="B565" s="17" t="s">
        <v>90</v>
      </c>
      <c r="C565" t="s">
        <v>18</v>
      </c>
      <c r="D565" s="18"/>
      <c r="E565" s="19"/>
      <c r="F565" t="s">
        <v>18</v>
      </c>
      <c r="G565" t="s">
        <v>21</v>
      </c>
      <c r="H565" t="s">
        <v>11</v>
      </c>
      <c r="I565" s="20">
        <f t="shared" si="8"/>
        <v>0</v>
      </c>
    </row>
    <row r="566" spans="1:9" x14ac:dyDescent="0.25">
      <c r="A566">
        <v>202512</v>
      </c>
      <c r="B566" s="17">
        <v>67</v>
      </c>
      <c r="C566" t="s">
        <v>20</v>
      </c>
      <c r="D566" s="18"/>
      <c r="E566" s="19"/>
      <c r="F566" t="s">
        <v>20</v>
      </c>
      <c r="G566" t="s">
        <v>37</v>
      </c>
      <c r="H566" t="s">
        <v>7</v>
      </c>
      <c r="I566" s="20">
        <f t="shared" si="8"/>
        <v>0</v>
      </c>
    </row>
    <row r="567" spans="1:9" x14ac:dyDescent="0.25">
      <c r="A567">
        <v>202512</v>
      </c>
      <c r="B567" s="17" t="s">
        <v>113</v>
      </c>
      <c r="C567" t="s">
        <v>20</v>
      </c>
      <c r="D567" s="18"/>
      <c r="E567" s="19"/>
      <c r="F567" t="s">
        <v>20</v>
      </c>
      <c r="G567" t="s">
        <v>37</v>
      </c>
      <c r="H567" t="s">
        <v>3</v>
      </c>
      <c r="I567" s="20">
        <f t="shared" si="8"/>
        <v>0</v>
      </c>
    </row>
    <row r="568" spans="1:9" x14ac:dyDescent="0.25">
      <c r="A568">
        <v>202512</v>
      </c>
      <c r="B568" s="17">
        <v>66</v>
      </c>
      <c r="C568" t="s">
        <v>44</v>
      </c>
      <c r="D568" s="18"/>
      <c r="E568" s="19"/>
      <c r="F568" t="s">
        <v>44</v>
      </c>
      <c r="G568" t="s">
        <v>37</v>
      </c>
      <c r="H568" t="s">
        <v>7</v>
      </c>
      <c r="I568" s="20">
        <f t="shared" si="8"/>
        <v>0</v>
      </c>
    </row>
    <row r="569" spans="1:9" x14ac:dyDescent="0.25">
      <c r="A569">
        <v>202512</v>
      </c>
      <c r="B569" s="17" t="s">
        <v>59</v>
      </c>
      <c r="C569" t="s">
        <v>44</v>
      </c>
      <c r="D569" s="18"/>
      <c r="E569" s="19"/>
      <c r="F569" t="s">
        <v>44</v>
      </c>
      <c r="G569" t="s">
        <v>37</v>
      </c>
      <c r="H569" t="s">
        <v>3</v>
      </c>
      <c r="I569" s="20">
        <f t="shared" si="8"/>
        <v>0</v>
      </c>
    </row>
    <row r="570" spans="1:9" x14ac:dyDescent="0.25">
      <c r="A570">
        <v>202512</v>
      </c>
      <c r="B570" s="17" t="s">
        <v>40</v>
      </c>
      <c r="C570" t="s">
        <v>25</v>
      </c>
      <c r="D570" s="18"/>
      <c r="E570" s="19"/>
      <c r="F570" t="s">
        <v>25</v>
      </c>
      <c r="G570" t="s">
        <v>37</v>
      </c>
      <c r="H570" t="s">
        <v>11</v>
      </c>
      <c r="I570" s="20">
        <f t="shared" si="8"/>
        <v>0</v>
      </c>
    </row>
    <row r="571" spans="1:9" x14ac:dyDescent="0.25">
      <c r="A571">
        <v>202512</v>
      </c>
      <c r="B571" s="17" t="s">
        <v>74</v>
      </c>
      <c r="C571" t="s">
        <v>9</v>
      </c>
      <c r="D571" s="18"/>
      <c r="E571" s="19"/>
      <c r="F571" t="s">
        <v>9</v>
      </c>
      <c r="G571" t="s">
        <v>37</v>
      </c>
      <c r="H571" t="s">
        <v>11</v>
      </c>
      <c r="I571" s="20">
        <f t="shared" si="8"/>
        <v>0</v>
      </c>
    </row>
    <row r="572" spans="1:9" x14ac:dyDescent="0.25">
      <c r="A572">
        <v>202512</v>
      </c>
      <c r="B572" s="17">
        <v>63</v>
      </c>
      <c r="C572" t="s">
        <v>18</v>
      </c>
      <c r="D572" s="18"/>
      <c r="E572" s="19"/>
      <c r="F572" t="s">
        <v>18</v>
      </c>
      <c r="G572" t="s">
        <v>37</v>
      </c>
      <c r="H572" t="s">
        <v>7</v>
      </c>
      <c r="I572" s="20">
        <f t="shared" si="8"/>
        <v>0</v>
      </c>
    </row>
    <row r="573" spans="1:9" x14ac:dyDescent="0.25">
      <c r="A573" s="21">
        <v>202512</v>
      </c>
      <c r="B573" s="22">
        <v>69</v>
      </c>
      <c r="C573" s="21" t="s">
        <v>18</v>
      </c>
      <c r="D573" s="23"/>
      <c r="E573" s="23"/>
      <c r="F573" s="21" t="s">
        <v>18</v>
      </c>
      <c r="G573" s="21" t="s">
        <v>37</v>
      </c>
      <c r="H573" s="21" t="s">
        <v>11</v>
      </c>
      <c r="I573" s="24">
        <f t="shared" si="8"/>
        <v>0</v>
      </c>
    </row>
    <row r="574" spans="1:9" x14ac:dyDescent="0.25">
      <c r="A574">
        <v>202511</v>
      </c>
      <c r="B574" s="17">
        <v>67</v>
      </c>
      <c r="C574" t="s">
        <v>20</v>
      </c>
      <c r="D574" s="18"/>
      <c r="E574" s="19"/>
      <c r="F574" t="s">
        <v>20</v>
      </c>
      <c r="G574" t="s">
        <v>37</v>
      </c>
      <c r="H574" t="s">
        <v>7</v>
      </c>
      <c r="I574" s="20">
        <f t="shared" si="8"/>
        <v>0</v>
      </c>
    </row>
    <row r="575" spans="1:9" x14ac:dyDescent="0.25">
      <c r="A575">
        <v>202511</v>
      </c>
      <c r="B575" s="17" t="s">
        <v>113</v>
      </c>
      <c r="C575" t="s">
        <v>20</v>
      </c>
      <c r="D575" s="18"/>
      <c r="E575" s="19"/>
      <c r="F575" t="s">
        <v>20</v>
      </c>
      <c r="G575" t="s">
        <v>37</v>
      </c>
      <c r="H575" t="s">
        <v>3</v>
      </c>
      <c r="I575" s="20">
        <f t="shared" si="8"/>
        <v>0</v>
      </c>
    </row>
    <row r="576" spans="1:9" x14ac:dyDescent="0.25">
      <c r="A576">
        <v>202511</v>
      </c>
      <c r="B576" s="17">
        <v>66</v>
      </c>
      <c r="C576" t="s">
        <v>44</v>
      </c>
      <c r="D576" s="18"/>
      <c r="E576" s="19"/>
      <c r="F576" t="s">
        <v>44</v>
      </c>
      <c r="G576" t="s">
        <v>37</v>
      </c>
      <c r="H576" t="s">
        <v>7</v>
      </c>
      <c r="I576" s="20">
        <f t="shared" si="8"/>
        <v>0</v>
      </c>
    </row>
    <row r="577" spans="1:9" x14ac:dyDescent="0.25">
      <c r="A577">
        <v>202511</v>
      </c>
      <c r="B577" s="17" t="s">
        <v>59</v>
      </c>
      <c r="C577" t="s">
        <v>44</v>
      </c>
      <c r="D577" s="18"/>
      <c r="E577" s="19"/>
      <c r="F577" t="s">
        <v>44</v>
      </c>
      <c r="G577" t="s">
        <v>37</v>
      </c>
      <c r="H577" t="s">
        <v>3</v>
      </c>
      <c r="I577" s="20">
        <f t="shared" si="8"/>
        <v>0</v>
      </c>
    </row>
    <row r="578" spans="1:9" x14ac:dyDescent="0.25">
      <c r="A578">
        <v>202511</v>
      </c>
      <c r="B578" s="17" t="s">
        <v>40</v>
      </c>
      <c r="C578" t="s">
        <v>25</v>
      </c>
      <c r="D578" s="18"/>
      <c r="E578" s="19"/>
      <c r="F578" t="s">
        <v>25</v>
      </c>
      <c r="G578" t="s">
        <v>37</v>
      </c>
      <c r="H578" t="s">
        <v>11</v>
      </c>
      <c r="I578" s="20">
        <f t="shared" ref="I578:I641" si="9">D578*E578</f>
        <v>0</v>
      </c>
    </row>
    <row r="579" spans="1:9" x14ac:dyDescent="0.25">
      <c r="A579">
        <v>202511</v>
      </c>
      <c r="B579" s="17" t="s">
        <v>74</v>
      </c>
      <c r="C579" t="s">
        <v>9</v>
      </c>
      <c r="D579" s="18"/>
      <c r="E579" s="19"/>
      <c r="F579" t="s">
        <v>9</v>
      </c>
      <c r="G579" t="s">
        <v>37</v>
      </c>
      <c r="H579" t="s">
        <v>11</v>
      </c>
      <c r="I579" s="20">
        <f t="shared" si="9"/>
        <v>0</v>
      </c>
    </row>
    <row r="580" spans="1:9" x14ac:dyDescent="0.25">
      <c r="A580">
        <v>202511</v>
      </c>
      <c r="B580" s="17">
        <v>63</v>
      </c>
      <c r="C580" t="s">
        <v>18</v>
      </c>
      <c r="D580" s="18"/>
      <c r="E580" s="19"/>
      <c r="F580" t="s">
        <v>18</v>
      </c>
      <c r="G580" t="s">
        <v>37</v>
      </c>
      <c r="H580" t="s">
        <v>7</v>
      </c>
      <c r="I580" s="20">
        <f t="shared" si="9"/>
        <v>0</v>
      </c>
    </row>
    <row r="581" spans="1:9" x14ac:dyDescent="0.25">
      <c r="A581" s="21">
        <v>202511</v>
      </c>
      <c r="B581" s="22">
        <v>69</v>
      </c>
      <c r="C581" s="21" t="s">
        <v>18</v>
      </c>
      <c r="D581" s="23"/>
      <c r="E581" s="23"/>
      <c r="F581" s="21" t="s">
        <v>18</v>
      </c>
      <c r="G581" s="21" t="s">
        <v>37</v>
      </c>
      <c r="H581" s="21" t="s">
        <v>11</v>
      </c>
      <c r="I581" s="24">
        <f t="shared" si="9"/>
        <v>0</v>
      </c>
    </row>
    <row r="582" spans="1:9" x14ac:dyDescent="0.25">
      <c r="A582">
        <v>202510</v>
      </c>
      <c r="B582" s="17">
        <v>67</v>
      </c>
      <c r="C582" t="s">
        <v>20</v>
      </c>
      <c r="D582" s="18"/>
      <c r="E582" s="19"/>
      <c r="F582" t="s">
        <v>20</v>
      </c>
      <c r="G582" t="s">
        <v>37</v>
      </c>
      <c r="H582" t="s">
        <v>7</v>
      </c>
      <c r="I582" s="20">
        <f t="shared" si="9"/>
        <v>0</v>
      </c>
    </row>
    <row r="583" spans="1:9" x14ac:dyDescent="0.25">
      <c r="A583">
        <v>202510</v>
      </c>
      <c r="B583" s="17" t="s">
        <v>113</v>
      </c>
      <c r="C583" t="s">
        <v>20</v>
      </c>
      <c r="D583" s="18"/>
      <c r="E583" s="19"/>
      <c r="F583" t="s">
        <v>20</v>
      </c>
      <c r="G583" t="s">
        <v>37</v>
      </c>
      <c r="H583" t="s">
        <v>3</v>
      </c>
      <c r="I583" s="20">
        <f t="shared" si="9"/>
        <v>0</v>
      </c>
    </row>
    <row r="584" spans="1:9" x14ac:dyDescent="0.25">
      <c r="A584">
        <v>202510</v>
      </c>
      <c r="B584" s="17">
        <v>66</v>
      </c>
      <c r="C584" t="s">
        <v>44</v>
      </c>
      <c r="D584" s="18"/>
      <c r="E584" s="19"/>
      <c r="F584" t="s">
        <v>44</v>
      </c>
      <c r="G584" t="s">
        <v>37</v>
      </c>
      <c r="H584" t="s">
        <v>7</v>
      </c>
      <c r="I584" s="20">
        <f t="shared" si="9"/>
        <v>0</v>
      </c>
    </row>
    <row r="585" spans="1:9" x14ac:dyDescent="0.25">
      <c r="A585">
        <v>202510</v>
      </c>
      <c r="B585" s="17" t="s">
        <v>59</v>
      </c>
      <c r="C585" t="s">
        <v>44</v>
      </c>
      <c r="D585" s="18"/>
      <c r="E585" s="19"/>
      <c r="F585" t="s">
        <v>44</v>
      </c>
      <c r="G585" t="s">
        <v>37</v>
      </c>
      <c r="H585" t="s">
        <v>3</v>
      </c>
      <c r="I585" s="20">
        <f t="shared" si="9"/>
        <v>0</v>
      </c>
    </row>
    <row r="586" spans="1:9" x14ac:dyDescent="0.25">
      <c r="A586">
        <v>202510</v>
      </c>
      <c r="B586" s="17" t="s">
        <v>40</v>
      </c>
      <c r="C586" t="s">
        <v>25</v>
      </c>
      <c r="D586" s="18"/>
      <c r="E586" s="19"/>
      <c r="F586" t="s">
        <v>25</v>
      </c>
      <c r="G586" t="s">
        <v>37</v>
      </c>
      <c r="H586" t="s">
        <v>11</v>
      </c>
      <c r="I586" s="20">
        <f t="shared" si="9"/>
        <v>0</v>
      </c>
    </row>
    <row r="587" spans="1:9" x14ac:dyDescent="0.25">
      <c r="A587">
        <v>202510</v>
      </c>
      <c r="B587" s="17" t="s">
        <v>74</v>
      </c>
      <c r="C587" t="s">
        <v>9</v>
      </c>
      <c r="D587" s="18"/>
      <c r="E587" s="19"/>
      <c r="F587" t="s">
        <v>9</v>
      </c>
      <c r="G587" t="s">
        <v>37</v>
      </c>
      <c r="H587" t="s">
        <v>11</v>
      </c>
      <c r="I587" s="20">
        <f t="shared" si="9"/>
        <v>0</v>
      </c>
    </row>
    <row r="588" spans="1:9" x14ac:dyDescent="0.25">
      <c r="A588">
        <v>202510</v>
      </c>
      <c r="B588" s="17">
        <v>63</v>
      </c>
      <c r="C588" t="s">
        <v>18</v>
      </c>
      <c r="D588" s="18"/>
      <c r="E588" s="19"/>
      <c r="F588" t="s">
        <v>18</v>
      </c>
      <c r="G588" t="s">
        <v>37</v>
      </c>
      <c r="H588" t="s">
        <v>7</v>
      </c>
      <c r="I588" s="20">
        <f t="shared" si="9"/>
        <v>0</v>
      </c>
    </row>
    <row r="589" spans="1:9" x14ac:dyDescent="0.25">
      <c r="A589" s="21">
        <v>202510</v>
      </c>
      <c r="B589" s="22">
        <v>69</v>
      </c>
      <c r="C589" s="21" t="s">
        <v>18</v>
      </c>
      <c r="D589" s="23"/>
      <c r="E589" s="23"/>
      <c r="F589" s="21" t="s">
        <v>18</v>
      </c>
      <c r="G589" s="21" t="s">
        <v>37</v>
      </c>
      <c r="H589" s="21" t="s">
        <v>11</v>
      </c>
      <c r="I589" s="24">
        <f t="shared" si="9"/>
        <v>0</v>
      </c>
    </row>
    <row r="590" spans="1:9" x14ac:dyDescent="0.25">
      <c r="A590">
        <v>202509</v>
      </c>
      <c r="B590" s="17">
        <v>67</v>
      </c>
      <c r="C590" t="s">
        <v>20</v>
      </c>
      <c r="D590" s="18"/>
      <c r="E590" s="19"/>
      <c r="F590" t="s">
        <v>20</v>
      </c>
      <c r="G590" t="s">
        <v>37</v>
      </c>
      <c r="H590" t="s">
        <v>7</v>
      </c>
      <c r="I590" s="20">
        <f t="shared" si="9"/>
        <v>0</v>
      </c>
    </row>
    <row r="591" spans="1:9" x14ac:dyDescent="0.25">
      <c r="A591">
        <v>202509</v>
      </c>
      <c r="B591" s="17" t="s">
        <v>113</v>
      </c>
      <c r="C591" t="s">
        <v>20</v>
      </c>
      <c r="D591" s="18"/>
      <c r="E591" s="19"/>
      <c r="F591" t="s">
        <v>20</v>
      </c>
      <c r="G591" t="s">
        <v>37</v>
      </c>
      <c r="H591" t="s">
        <v>3</v>
      </c>
      <c r="I591" s="20">
        <f t="shared" si="9"/>
        <v>0</v>
      </c>
    </row>
    <row r="592" spans="1:9" x14ac:dyDescent="0.25">
      <c r="A592">
        <v>202509</v>
      </c>
      <c r="B592" s="17">
        <v>66</v>
      </c>
      <c r="C592" t="s">
        <v>44</v>
      </c>
      <c r="D592" s="18"/>
      <c r="E592" s="19"/>
      <c r="F592" t="s">
        <v>44</v>
      </c>
      <c r="G592" t="s">
        <v>37</v>
      </c>
      <c r="H592" t="s">
        <v>7</v>
      </c>
      <c r="I592" s="20">
        <f t="shared" si="9"/>
        <v>0</v>
      </c>
    </row>
    <row r="593" spans="1:9" x14ac:dyDescent="0.25">
      <c r="A593">
        <v>202509</v>
      </c>
      <c r="B593" s="17" t="s">
        <v>59</v>
      </c>
      <c r="C593" t="s">
        <v>44</v>
      </c>
      <c r="D593" s="18"/>
      <c r="E593" s="19"/>
      <c r="F593" t="s">
        <v>44</v>
      </c>
      <c r="G593" t="s">
        <v>37</v>
      </c>
      <c r="H593" t="s">
        <v>3</v>
      </c>
      <c r="I593" s="20">
        <f t="shared" si="9"/>
        <v>0</v>
      </c>
    </row>
    <row r="594" spans="1:9" x14ac:dyDescent="0.25">
      <c r="A594">
        <v>202509</v>
      </c>
      <c r="B594" s="17" t="s">
        <v>40</v>
      </c>
      <c r="C594" t="s">
        <v>25</v>
      </c>
      <c r="D594" s="18"/>
      <c r="E594" s="19"/>
      <c r="F594" t="s">
        <v>25</v>
      </c>
      <c r="G594" t="s">
        <v>37</v>
      </c>
      <c r="H594" t="s">
        <v>11</v>
      </c>
      <c r="I594" s="20">
        <f t="shared" si="9"/>
        <v>0</v>
      </c>
    </row>
    <row r="595" spans="1:9" x14ac:dyDescent="0.25">
      <c r="A595">
        <v>202509</v>
      </c>
      <c r="B595" s="17" t="s">
        <v>74</v>
      </c>
      <c r="C595" t="s">
        <v>9</v>
      </c>
      <c r="D595" s="18"/>
      <c r="E595" s="19"/>
      <c r="F595" t="s">
        <v>9</v>
      </c>
      <c r="G595" t="s">
        <v>37</v>
      </c>
      <c r="H595" t="s">
        <v>11</v>
      </c>
      <c r="I595" s="20">
        <f t="shared" si="9"/>
        <v>0</v>
      </c>
    </row>
    <row r="596" spans="1:9" x14ac:dyDescent="0.25">
      <c r="A596">
        <v>202509</v>
      </c>
      <c r="B596" s="17">
        <v>63</v>
      </c>
      <c r="C596" t="s">
        <v>18</v>
      </c>
      <c r="D596" s="18"/>
      <c r="E596" s="19"/>
      <c r="F596" t="s">
        <v>18</v>
      </c>
      <c r="G596" t="s">
        <v>37</v>
      </c>
      <c r="H596" t="s">
        <v>7</v>
      </c>
      <c r="I596" s="20">
        <f t="shared" si="9"/>
        <v>0</v>
      </c>
    </row>
    <row r="597" spans="1:9" x14ac:dyDescent="0.25">
      <c r="A597" s="21">
        <v>202509</v>
      </c>
      <c r="B597" s="22">
        <v>69</v>
      </c>
      <c r="C597" s="21" t="s">
        <v>18</v>
      </c>
      <c r="D597" s="23"/>
      <c r="E597" s="23"/>
      <c r="F597" s="21" t="s">
        <v>18</v>
      </c>
      <c r="G597" s="21" t="s">
        <v>37</v>
      </c>
      <c r="H597" s="21" t="s">
        <v>11</v>
      </c>
      <c r="I597" s="24">
        <f t="shared" si="9"/>
        <v>0</v>
      </c>
    </row>
    <row r="598" spans="1:9" x14ac:dyDescent="0.25">
      <c r="A598" s="25">
        <v>202602</v>
      </c>
      <c r="B598" s="17">
        <v>67</v>
      </c>
      <c r="C598" t="s">
        <v>20</v>
      </c>
      <c r="D598" s="18"/>
      <c r="E598" s="19"/>
      <c r="F598" t="s">
        <v>20</v>
      </c>
      <c r="G598" t="s">
        <v>37</v>
      </c>
      <c r="H598" t="s">
        <v>7</v>
      </c>
      <c r="I598" s="20">
        <f t="shared" si="9"/>
        <v>0</v>
      </c>
    </row>
    <row r="599" spans="1:9" x14ac:dyDescent="0.25">
      <c r="A599" s="25">
        <v>202602</v>
      </c>
      <c r="B599" s="17" t="s">
        <v>113</v>
      </c>
      <c r="C599" t="s">
        <v>20</v>
      </c>
      <c r="D599" s="18"/>
      <c r="E599" s="19"/>
      <c r="F599" t="s">
        <v>20</v>
      </c>
      <c r="G599" t="s">
        <v>37</v>
      </c>
      <c r="H599" t="s">
        <v>3</v>
      </c>
      <c r="I599" s="20">
        <f t="shared" si="9"/>
        <v>0</v>
      </c>
    </row>
    <row r="600" spans="1:9" x14ac:dyDescent="0.25">
      <c r="A600" s="25">
        <v>202602</v>
      </c>
      <c r="B600" s="17">
        <v>66</v>
      </c>
      <c r="C600" t="s">
        <v>44</v>
      </c>
      <c r="D600" s="18"/>
      <c r="E600" s="19"/>
      <c r="F600" t="s">
        <v>44</v>
      </c>
      <c r="G600" t="s">
        <v>37</v>
      </c>
      <c r="H600" t="s">
        <v>7</v>
      </c>
      <c r="I600" s="20">
        <f t="shared" si="9"/>
        <v>0</v>
      </c>
    </row>
    <row r="601" spans="1:9" x14ac:dyDescent="0.25">
      <c r="A601" s="25">
        <v>202602</v>
      </c>
      <c r="B601" s="17" t="s">
        <v>59</v>
      </c>
      <c r="C601" t="s">
        <v>44</v>
      </c>
      <c r="D601" s="18"/>
      <c r="E601" s="19"/>
      <c r="F601" t="s">
        <v>44</v>
      </c>
      <c r="G601" t="s">
        <v>37</v>
      </c>
      <c r="H601" t="s">
        <v>3</v>
      </c>
      <c r="I601" s="20">
        <f t="shared" si="9"/>
        <v>0</v>
      </c>
    </row>
    <row r="602" spans="1:9" x14ac:dyDescent="0.25">
      <c r="A602" s="25">
        <v>202602</v>
      </c>
      <c r="B602" s="17" t="s">
        <v>40</v>
      </c>
      <c r="C602" t="s">
        <v>25</v>
      </c>
      <c r="D602" s="18"/>
      <c r="E602" s="19"/>
      <c r="F602" t="s">
        <v>25</v>
      </c>
      <c r="G602" t="s">
        <v>37</v>
      </c>
      <c r="H602" t="s">
        <v>11</v>
      </c>
      <c r="I602" s="20">
        <f t="shared" si="9"/>
        <v>0</v>
      </c>
    </row>
    <row r="603" spans="1:9" x14ac:dyDescent="0.25">
      <c r="A603" s="25">
        <v>202602</v>
      </c>
      <c r="B603" s="17" t="s">
        <v>74</v>
      </c>
      <c r="C603" t="s">
        <v>9</v>
      </c>
      <c r="D603" s="18"/>
      <c r="E603" s="19"/>
      <c r="F603" t="s">
        <v>9</v>
      </c>
      <c r="G603" t="s">
        <v>37</v>
      </c>
      <c r="H603" t="s">
        <v>11</v>
      </c>
      <c r="I603" s="20">
        <f t="shared" si="9"/>
        <v>0</v>
      </c>
    </row>
    <row r="604" spans="1:9" x14ac:dyDescent="0.25">
      <c r="A604" s="25">
        <v>202602</v>
      </c>
      <c r="B604" s="17">
        <v>63</v>
      </c>
      <c r="C604" t="s">
        <v>18</v>
      </c>
      <c r="D604" s="18"/>
      <c r="E604" s="19"/>
      <c r="F604" t="s">
        <v>18</v>
      </c>
      <c r="G604" t="s">
        <v>37</v>
      </c>
      <c r="H604" t="s">
        <v>7</v>
      </c>
      <c r="I604" s="20">
        <f t="shared" si="9"/>
        <v>0</v>
      </c>
    </row>
    <row r="605" spans="1:9" x14ac:dyDescent="0.25">
      <c r="A605" s="26">
        <v>202602</v>
      </c>
      <c r="B605" s="22">
        <v>69</v>
      </c>
      <c r="C605" s="21" t="s">
        <v>18</v>
      </c>
      <c r="D605" s="23"/>
      <c r="E605" s="23"/>
      <c r="F605" s="21" t="s">
        <v>18</v>
      </c>
      <c r="G605" s="21" t="s">
        <v>37</v>
      </c>
      <c r="H605" s="21" t="s">
        <v>11</v>
      </c>
      <c r="I605" s="24">
        <f t="shared" si="9"/>
        <v>0</v>
      </c>
    </row>
    <row r="606" spans="1:9" x14ac:dyDescent="0.25">
      <c r="A606" s="27">
        <v>202601</v>
      </c>
      <c r="B606" s="17">
        <v>67</v>
      </c>
      <c r="C606" t="s">
        <v>20</v>
      </c>
      <c r="D606" s="18"/>
      <c r="E606" s="19"/>
      <c r="F606" t="s">
        <v>20</v>
      </c>
      <c r="G606" t="s">
        <v>37</v>
      </c>
      <c r="H606" t="s">
        <v>7</v>
      </c>
      <c r="I606" s="20">
        <f t="shared" si="9"/>
        <v>0</v>
      </c>
    </row>
    <row r="607" spans="1:9" x14ac:dyDescent="0.25">
      <c r="A607" s="27">
        <v>202601</v>
      </c>
      <c r="B607" s="17" t="s">
        <v>113</v>
      </c>
      <c r="C607" t="s">
        <v>20</v>
      </c>
      <c r="D607" s="18"/>
      <c r="E607" s="19"/>
      <c r="F607" t="s">
        <v>20</v>
      </c>
      <c r="G607" t="s">
        <v>37</v>
      </c>
      <c r="H607" t="s">
        <v>3</v>
      </c>
      <c r="I607" s="20">
        <f t="shared" si="9"/>
        <v>0</v>
      </c>
    </row>
    <row r="608" spans="1:9" x14ac:dyDescent="0.25">
      <c r="A608" s="27">
        <v>202601</v>
      </c>
      <c r="B608" s="17">
        <v>66</v>
      </c>
      <c r="C608" t="s">
        <v>44</v>
      </c>
      <c r="D608" s="18"/>
      <c r="E608" s="19"/>
      <c r="F608" t="s">
        <v>44</v>
      </c>
      <c r="G608" t="s">
        <v>37</v>
      </c>
      <c r="H608" t="s">
        <v>7</v>
      </c>
      <c r="I608" s="20">
        <f t="shared" si="9"/>
        <v>0</v>
      </c>
    </row>
    <row r="609" spans="1:9" x14ac:dyDescent="0.25">
      <c r="A609" s="27">
        <v>202601</v>
      </c>
      <c r="B609" s="17" t="s">
        <v>59</v>
      </c>
      <c r="C609" t="s">
        <v>44</v>
      </c>
      <c r="D609" s="18"/>
      <c r="E609" s="19"/>
      <c r="F609" t="s">
        <v>44</v>
      </c>
      <c r="G609" t="s">
        <v>37</v>
      </c>
      <c r="H609" t="s">
        <v>3</v>
      </c>
      <c r="I609" s="20">
        <f t="shared" si="9"/>
        <v>0</v>
      </c>
    </row>
    <row r="610" spans="1:9" x14ac:dyDescent="0.25">
      <c r="A610" s="27">
        <v>202601</v>
      </c>
      <c r="B610" s="17" t="s">
        <v>40</v>
      </c>
      <c r="C610" t="s">
        <v>25</v>
      </c>
      <c r="D610" s="18"/>
      <c r="E610" s="19"/>
      <c r="F610" t="s">
        <v>25</v>
      </c>
      <c r="G610" t="s">
        <v>37</v>
      </c>
      <c r="H610" t="s">
        <v>11</v>
      </c>
      <c r="I610" s="20">
        <f t="shared" si="9"/>
        <v>0</v>
      </c>
    </row>
    <row r="611" spans="1:9" x14ac:dyDescent="0.25">
      <c r="A611" s="27">
        <v>202601</v>
      </c>
      <c r="B611" s="17" t="s">
        <v>74</v>
      </c>
      <c r="C611" t="s">
        <v>9</v>
      </c>
      <c r="D611" s="18"/>
      <c r="E611" s="19"/>
      <c r="F611" t="s">
        <v>9</v>
      </c>
      <c r="G611" t="s">
        <v>37</v>
      </c>
      <c r="H611" t="s">
        <v>11</v>
      </c>
      <c r="I611" s="20">
        <f t="shared" si="9"/>
        <v>0</v>
      </c>
    </row>
    <row r="612" spans="1:9" x14ac:dyDescent="0.25">
      <c r="A612" s="27">
        <v>202601</v>
      </c>
      <c r="B612" s="17">
        <v>63</v>
      </c>
      <c r="C612" t="s">
        <v>18</v>
      </c>
      <c r="D612" s="18"/>
      <c r="E612" s="19"/>
      <c r="F612" t="s">
        <v>18</v>
      </c>
      <c r="G612" t="s">
        <v>37</v>
      </c>
      <c r="H612" t="s">
        <v>7</v>
      </c>
      <c r="I612" s="20">
        <f t="shared" si="9"/>
        <v>0</v>
      </c>
    </row>
    <row r="613" spans="1:9" x14ac:dyDescent="0.25">
      <c r="A613" s="28">
        <v>202601</v>
      </c>
      <c r="B613" s="22">
        <v>69</v>
      </c>
      <c r="C613" s="21" t="s">
        <v>18</v>
      </c>
      <c r="D613" s="23"/>
      <c r="E613" s="23"/>
      <c r="F613" s="21" t="s">
        <v>18</v>
      </c>
      <c r="G613" s="21" t="s">
        <v>37</v>
      </c>
      <c r="H613" s="21" t="s">
        <v>11</v>
      </c>
      <c r="I613" s="24">
        <f t="shared" si="9"/>
        <v>0</v>
      </c>
    </row>
    <row r="614" spans="1:9" x14ac:dyDescent="0.25">
      <c r="A614">
        <v>202512</v>
      </c>
      <c r="B614" s="17" t="s">
        <v>52</v>
      </c>
      <c r="C614" t="s">
        <v>46</v>
      </c>
      <c r="D614" s="18"/>
      <c r="E614" s="19"/>
      <c r="F614" t="s">
        <v>46</v>
      </c>
      <c r="G614" t="s">
        <v>39</v>
      </c>
      <c r="H614" t="s">
        <v>7</v>
      </c>
      <c r="I614" s="20">
        <f t="shared" si="9"/>
        <v>0</v>
      </c>
    </row>
    <row r="615" spans="1:9" x14ac:dyDescent="0.25">
      <c r="A615">
        <v>202512</v>
      </c>
      <c r="B615" s="17" t="s">
        <v>60</v>
      </c>
      <c r="C615" t="s">
        <v>46</v>
      </c>
      <c r="D615" s="18"/>
      <c r="E615" s="19"/>
      <c r="F615" t="s">
        <v>46</v>
      </c>
      <c r="G615" t="s">
        <v>39</v>
      </c>
      <c r="H615" t="s">
        <v>3</v>
      </c>
      <c r="I615" s="20">
        <f t="shared" si="9"/>
        <v>0</v>
      </c>
    </row>
    <row r="616" spans="1:9" x14ac:dyDescent="0.25">
      <c r="A616">
        <v>202512</v>
      </c>
      <c r="B616" s="17" t="s">
        <v>68</v>
      </c>
      <c r="C616" t="s">
        <v>69</v>
      </c>
      <c r="D616" s="18"/>
      <c r="E616" s="19"/>
      <c r="F616" t="s">
        <v>69</v>
      </c>
      <c r="G616" t="s">
        <v>39</v>
      </c>
      <c r="H616" t="s">
        <v>7</v>
      </c>
      <c r="I616" s="20">
        <f t="shared" si="9"/>
        <v>0</v>
      </c>
    </row>
    <row r="617" spans="1:9" x14ac:dyDescent="0.25">
      <c r="A617">
        <v>202512</v>
      </c>
      <c r="B617" s="17">
        <v>10</v>
      </c>
      <c r="C617" t="s">
        <v>5</v>
      </c>
      <c r="D617" s="18"/>
      <c r="E617" s="19"/>
      <c r="F617" t="s">
        <v>5</v>
      </c>
      <c r="G617" t="s">
        <v>39</v>
      </c>
      <c r="H617" t="s">
        <v>7</v>
      </c>
      <c r="I617" s="20">
        <f t="shared" si="9"/>
        <v>0</v>
      </c>
    </row>
    <row r="618" spans="1:9" x14ac:dyDescent="0.25">
      <c r="A618">
        <v>202512</v>
      </c>
      <c r="B618" s="17" t="s">
        <v>38</v>
      </c>
      <c r="C618" t="s">
        <v>5</v>
      </c>
      <c r="D618" s="18"/>
      <c r="E618" s="19"/>
      <c r="F618" t="s">
        <v>5</v>
      </c>
      <c r="G618" t="s">
        <v>39</v>
      </c>
      <c r="H618" t="s">
        <v>3</v>
      </c>
      <c r="I618" s="20">
        <f t="shared" si="9"/>
        <v>0</v>
      </c>
    </row>
    <row r="619" spans="1:9" x14ac:dyDescent="0.25">
      <c r="A619">
        <v>202512</v>
      </c>
      <c r="B619" s="17" t="s">
        <v>83</v>
      </c>
      <c r="C619" t="s">
        <v>5</v>
      </c>
      <c r="D619" s="18"/>
      <c r="E619" s="19"/>
      <c r="F619" t="s">
        <v>5</v>
      </c>
      <c r="G619" t="s">
        <v>39</v>
      </c>
      <c r="H619" t="s">
        <v>11</v>
      </c>
      <c r="I619" s="20">
        <f t="shared" si="9"/>
        <v>0</v>
      </c>
    </row>
    <row r="620" spans="1:9" x14ac:dyDescent="0.25">
      <c r="A620">
        <v>202512</v>
      </c>
      <c r="B620" s="17">
        <v>18</v>
      </c>
      <c r="C620" t="s">
        <v>9</v>
      </c>
      <c r="D620" s="18"/>
      <c r="E620" s="19"/>
      <c r="F620" t="s">
        <v>9</v>
      </c>
      <c r="G620" t="s">
        <v>39</v>
      </c>
      <c r="H620" t="s">
        <v>11</v>
      </c>
      <c r="I620" s="20">
        <f t="shared" si="9"/>
        <v>0</v>
      </c>
    </row>
    <row r="621" spans="1:9" x14ac:dyDescent="0.25">
      <c r="A621" s="21">
        <v>202512</v>
      </c>
      <c r="B621" s="22">
        <v>19</v>
      </c>
      <c r="C621" s="21" t="s">
        <v>18</v>
      </c>
      <c r="D621" s="23"/>
      <c r="E621" s="23"/>
      <c r="F621" s="21" t="s">
        <v>18</v>
      </c>
      <c r="G621" s="21" t="s">
        <v>39</v>
      </c>
      <c r="H621" s="21" t="s">
        <v>11</v>
      </c>
      <c r="I621" s="24">
        <f t="shared" si="9"/>
        <v>0</v>
      </c>
    </row>
    <row r="622" spans="1:9" x14ac:dyDescent="0.25">
      <c r="A622">
        <v>202511</v>
      </c>
      <c r="B622" s="17" t="s">
        <v>52</v>
      </c>
      <c r="C622" t="s">
        <v>46</v>
      </c>
      <c r="D622" s="18"/>
      <c r="E622" s="19"/>
      <c r="F622" t="s">
        <v>46</v>
      </c>
      <c r="G622" t="s">
        <v>39</v>
      </c>
      <c r="H622" t="s">
        <v>7</v>
      </c>
      <c r="I622" s="20">
        <f t="shared" si="9"/>
        <v>0</v>
      </c>
    </row>
    <row r="623" spans="1:9" x14ac:dyDescent="0.25">
      <c r="A623">
        <v>202511</v>
      </c>
      <c r="B623" s="17" t="s">
        <v>60</v>
      </c>
      <c r="C623" t="s">
        <v>46</v>
      </c>
      <c r="D623" s="18"/>
      <c r="E623" s="19"/>
      <c r="F623" t="s">
        <v>46</v>
      </c>
      <c r="G623" t="s">
        <v>39</v>
      </c>
      <c r="H623" t="s">
        <v>3</v>
      </c>
      <c r="I623" s="20">
        <f t="shared" si="9"/>
        <v>0</v>
      </c>
    </row>
    <row r="624" spans="1:9" x14ac:dyDescent="0.25">
      <c r="A624">
        <v>202511</v>
      </c>
      <c r="B624" s="17" t="s">
        <v>68</v>
      </c>
      <c r="C624" t="s">
        <v>69</v>
      </c>
      <c r="D624" s="18"/>
      <c r="E624" s="19"/>
      <c r="F624" t="s">
        <v>69</v>
      </c>
      <c r="G624" t="s">
        <v>39</v>
      </c>
      <c r="H624" t="s">
        <v>7</v>
      </c>
      <c r="I624" s="20">
        <f t="shared" si="9"/>
        <v>0</v>
      </c>
    </row>
    <row r="625" spans="1:9" x14ac:dyDescent="0.25">
      <c r="A625">
        <v>202511</v>
      </c>
      <c r="B625" s="17">
        <v>10</v>
      </c>
      <c r="C625" t="s">
        <v>5</v>
      </c>
      <c r="D625" s="18"/>
      <c r="E625" s="19"/>
      <c r="F625" t="s">
        <v>5</v>
      </c>
      <c r="G625" t="s">
        <v>39</v>
      </c>
      <c r="H625" t="s">
        <v>7</v>
      </c>
      <c r="I625" s="20">
        <f t="shared" si="9"/>
        <v>0</v>
      </c>
    </row>
    <row r="626" spans="1:9" x14ac:dyDescent="0.25">
      <c r="A626">
        <v>202511</v>
      </c>
      <c r="B626" s="17" t="s">
        <v>38</v>
      </c>
      <c r="C626" t="s">
        <v>5</v>
      </c>
      <c r="D626" s="18"/>
      <c r="E626" s="19"/>
      <c r="F626" t="s">
        <v>5</v>
      </c>
      <c r="G626" t="s">
        <v>39</v>
      </c>
      <c r="H626" t="s">
        <v>3</v>
      </c>
      <c r="I626" s="20">
        <f t="shared" si="9"/>
        <v>0</v>
      </c>
    </row>
    <row r="627" spans="1:9" x14ac:dyDescent="0.25">
      <c r="A627">
        <v>202511</v>
      </c>
      <c r="B627" s="17" t="s">
        <v>83</v>
      </c>
      <c r="C627" t="s">
        <v>5</v>
      </c>
      <c r="D627" s="18"/>
      <c r="E627" s="19"/>
      <c r="F627" t="s">
        <v>5</v>
      </c>
      <c r="G627" t="s">
        <v>39</v>
      </c>
      <c r="H627" t="s">
        <v>11</v>
      </c>
      <c r="I627" s="20">
        <f t="shared" si="9"/>
        <v>0</v>
      </c>
    </row>
    <row r="628" spans="1:9" x14ac:dyDescent="0.25">
      <c r="A628">
        <v>202511</v>
      </c>
      <c r="B628" s="17">
        <v>18</v>
      </c>
      <c r="C628" t="s">
        <v>9</v>
      </c>
      <c r="D628" s="18"/>
      <c r="E628" s="19"/>
      <c r="F628" t="s">
        <v>9</v>
      </c>
      <c r="G628" t="s">
        <v>39</v>
      </c>
      <c r="H628" t="s">
        <v>11</v>
      </c>
      <c r="I628" s="20">
        <f t="shared" si="9"/>
        <v>0</v>
      </c>
    </row>
    <row r="629" spans="1:9" x14ac:dyDescent="0.25">
      <c r="A629" s="21">
        <v>202511</v>
      </c>
      <c r="B629" s="22">
        <v>19</v>
      </c>
      <c r="C629" s="21" t="s">
        <v>18</v>
      </c>
      <c r="D629" s="23"/>
      <c r="E629" s="23"/>
      <c r="F629" s="21" t="s">
        <v>18</v>
      </c>
      <c r="G629" s="21" t="s">
        <v>39</v>
      </c>
      <c r="H629" s="21" t="s">
        <v>11</v>
      </c>
      <c r="I629" s="24">
        <f t="shared" si="9"/>
        <v>0</v>
      </c>
    </row>
    <row r="630" spans="1:9" x14ac:dyDescent="0.25">
      <c r="A630">
        <v>202510</v>
      </c>
      <c r="B630" s="17" t="s">
        <v>52</v>
      </c>
      <c r="C630" t="s">
        <v>46</v>
      </c>
      <c r="D630" s="18"/>
      <c r="E630" s="19"/>
      <c r="F630" t="s">
        <v>46</v>
      </c>
      <c r="G630" t="s">
        <v>39</v>
      </c>
      <c r="H630" t="s">
        <v>7</v>
      </c>
      <c r="I630" s="20">
        <f t="shared" si="9"/>
        <v>0</v>
      </c>
    </row>
    <row r="631" spans="1:9" x14ac:dyDescent="0.25">
      <c r="A631">
        <v>202510</v>
      </c>
      <c r="B631" s="17" t="s">
        <v>60</v>
      </c>
      <c r="C631" t="s">
        <v>46</v>
      </c>
      <c r="D631" s="18"/>
      <c r="E631" s="19"/>
      <c r="F631" t="s">
        <v>46</v>
      </c>
      <c r="G631" t="s">
        <v>39</v>
      </c>
      <c r="H631" t="s">
        <v>3</v>
      </c>
      <c r="I631" s="20">
        <f t="shared" si="9"/>
        <v>0</v>
      </c>
    </row>
    <row r="632" spans="1:9" x14ac:dyDescent="0.25">
      <c r="A632">
        <v>202510</v>
      </c>
      <c r="B632" s="17" t="s">
        <v>68</v>
      </c>
      <c r="C632" t="s">
        <v>69</v>
      </c>
      <c r="D632" s="18"/>
      <c r="E632" s="19"/>
      <c r="F632" t="s">
        <v>69</v>
      </c>
      <c r="G632" t="s">
        <v>39</v>
      </c>
      <c r="H632" t="s">
        <v>7</v>
      </c>
      <c r="I632" s="20">
        <f t="shared" si="9"/>
        <v>0</v>
      </c>
    </row>
    <row r="633" spans="1:9" x14ac:dyDescent="0.25">
      <c r="A633">
        <v>202510</v>
      </c>
      <c r="B633" s="17">
        <v>10</v>
      </c>
      <c r="C633" t="s">
        <v>5</v>
      </c>
      <c r="D633" s="18"/>
      <c r="E633" s="19"/>
      <c r="F633" t="s">
        <v>5</v>
      </c>
      <c r="G633" t="s">
        <v>39</v>
      </c>
      <c r="H633" t="s">
        <v>7</v>
      </c>
      <c r="I633" s="20">
        <f t="shared" si="9"/>
        <v>0</v>
      </c>
    </row>
    <row r="634" spans="1:9" x14ac:dyDescent="0.25">
      <c r="A634">
        <v>202510</v>
      </c>
      <c r="B634" s="17" t="s">
        <v>38</v>
      </c>
      <c r="C634" t="s">
        <v>5</v>
      </c>
      <c r="D634" s="18"/>
      <c r="E634" s="19"/>
      <c r="F634" t="s">
        <v>5</v>
      </c>
      <c r="G634" t="s">
        <v>39</v>
      </c>
      <c r="H634" t="s">
        <v>3</v>
      </c>
      <c r="I634" s="20">
        <f t="shared" si="9"/>
        <v>0</v>
      </c>
    </row>
    <row r="635" spans="1:9" x14ac:dyDescent="0.25">
      <c r="A635">
        <v>202510</v>
      </c>
      <c r="B635" s="17" t="s">
        <v>83</v>
      </c>
      <c r="C635" t="s">
        <v>5</v>
      </c>
      <c r="D635" s="18"/>
      <c r="E635" s="19"/>
      <c r="F635" t="s">
        <v>5</v>
      </c>
      <c r="G635" t="s">
        <v>39</v>
      </c>
      <c r="H635" t="s">
        <v>11</v>
      </c>
      <c r="I635" s="20">
        <f t="shared" si="9"/>
        <v>0</v>
      </c>
    </row>
    <row r="636" spans="1:9" x14ac:dyDescent="0.25">
      <c r="A636">
        <v>202510</v>
      </c>
      <c r="B636" s="17">
        <v>18</v>
      </c>
      <c r="C636" t="s">
        <v>9</v>
      </c>
      <c r="D636" s="18"/>
      <c r="E636" s="19"/>
      <c r="F636" t="s">
        <v>9</v>
      </c>
      <c r="G636" t="s">
        <v>39</v>
      </c>
      <c r="H636" t="s">
        <v>11</v>
      </c>
      <c r="I636" s="20">
        <f t="shared" si="9"/>
        <v>0</v>
      </c>
    </row>
    <row r="637" spans="1:9" x14ac:dyDescent="0.25">
      <c r="A637" s="21">
        <v>202510</v>
      </c>
      <c r="B637" s="22">
        <v>19</v>
      </c>
      <c r="C637" s="21" t="s">
        <v>18</v>
      </c>
      <c r="D637" s="23"/>
      <c r="E637" s="23"/>
      <c r="F637" s="21" t="s">
        <v>18</v>
      </c>
      <c r="G637" s="21" t="s">
        <v>39</v>
      </c>
      <c r="H637" s="21" t="s">
        <v>11</v>
      </c>
      <c r="I637" s="24">
        <f t="shared" si="9"/>
        <v>0</v>
      </c>
    </row>
    <row r="638" spans="1:9" x14ac:dyDescent="0.25">
      <c r="A638">
        <v>202509</v>
      </c>
      <c r="B638" s="17" t="s">
        <v>52</v>
      </c>
      <c r="C638" t="s">
        <v>46</v>
      </c>
      <c r="D638" s="18"/>
      <c r="E638" s="19"/>
      <c r="F638" t="s">
        <v>46</v>
      </c>
      <c r="G638" t="s">
        <v>39</v>
      </c>
      <c r="H638" t="s">
        <v>7</v>
      </c>
      <c r="I638" s="20">
        <f t="shared" si="9"/>
        <v>0</v>
      </c>
    </row>
    <row r="639" spans="1:9" x14ac:dyDescent="0.25">
      <c r="A639">
        <v>202509</v>
      </c>
      <c r="B639" s="17" t="s">
        <v>60</v>
      </c>
      <c r="C639" t="s">
        <v>46</v>
      </c>
      <c r="D639" s="18"/>
      <c r="E639" s="19"/>
      <c r="F639" t="s">
        <v>46</v>
      </c>
      <c r="G639" t="s">
        <v>39</v>
      </c>
      <c r="H639" t="s">
        <v>3</v>
      </c>
      <c r="I639" s="20">
        <f t="shared" si="9"/>
        <v>0</v>
      </c>
    </row>
    <row r="640" spans="1:9" x14ac:dyDescent="0.25">
      <c r="A640">
        <v>202509</v>
      </c>
      <c r="B640" s="17" t="s">
        <v>68</v>
      </c>
      <c r="C640" t="s">
        <v>69</v>
      </c>
      <c r="D640" s="18"/>
      <c r="E640" s="19"/>
      <c r="F640" t="s">
        <v>69</v>
      </c>
      <c r="G640" t="s">
        <v>39</v>
      </c>
      <c r="H640" t="s">
        <v>7</v>
      </c>
      <c r="I640" s="20">
        <f t="shared" si="9"/>
        <v>0</v>
      </c>
    </row>
    <row r="641" spans="1:9" x14ac:dyDescent="0.25">
      <c r="A641">
        <v>202509</v>
      </c>
      <c r="B641" s="17">
        <v>10</v>
      </c>
      <c r="C641" t="s">
        <v>5</v>
      </c>
      <c r="D641" s="18"/>
      <c r="E641" s="19"/>
      <c r="F641" t="s">
        <v>5</v>
      </c>
      <c r="G641" t="s">
        <v>39</v>
      </c>
      <c r="H641" t="s">
        <v>7</v>
      </c>
      <c r="I641" s="20">
        <f t="shared" si="9"/>
        <v>0</v>
      </c>
    </row>
    <row r="642" spans="1:9" x14ac:dyDescent="0.25">
      <c r="A642">
        <v>202509</v>
      </c>
      <c r="B642" s="17" t="s">
        <v>38</v>
      </c>
      <c r="C642" t="s">
        <v>5</v>
      </c>
      <c r="D642" s="18"/>
      <c r="E642" s="19"/>
      <c r="F642" t="s">
        <v>5</v>
      </c>
      <c r="G642" t="s">
        <v>39</v>
      </c>
      <c r="H642" t="s">
        <v>3</v>
      </c>
      <c r="I642" s="20">
        <f t="shared" ref="I642:I661" si="10">D642*E642</f>
        <v>0</v>
      </c>
    </row>
    <row r="643" spans="1:9" x14ac:dyDescent="0.25">
      <c r="A643">
        <v>202509</v>
      </c>
      <c r="B643" s="17" t="s">
        <v>83</v>
      </c>
      <c r="C643" t="s">
        <v>5</v>
      </c>
      <c r="D643" s="18"/>
      <c r="E643" s="19"/>
      <c r="F643" t="s">
        <v>5</v>
      </c>
      <c r="G643" t="s">
        <v>39</v>
      </c>
      <c r="H643" t="s">
        <v>11</v>
      </c>
      <c r="I643" s="20">
        <f t="shared" si="10"/>
        <v>0</v>
      </c>
    </row>
    <row r="644" spans="1:9" x14ac:dyDescent="0.25">
      <c r="A644">
        <v>202509</v>
      </c>
      <c r="B644" s="17">
        <v>18</v>
      </c>
      <c r="C644" t="s">
        <v>9</v>
      </c>
      <c r="D644" s="18"/>
      <c r="E644" s="19"/>
      <c r="F644" t="s">
        <v>9</v>
      </c>
      <c r="G644" t="s">
        <v>39</v>
      </c>
      <c r="H644" t="s">
        <v>11</v>
      </c>
      <c r="I644" s="20">
        <f t="shared" si="10"/>
        <v>0</v>
      </c>
    </row>
    <row r="645" spans="1:9" x14ac:dyDescent="0.25">
      <c r="A645" s="21">
        <v>202509</v>
      </c>
      <c r="B645" s="22">
        <v>19</v>
      </c>
      <c r="C645" s="21" t="s">
        <v>18</v>
      </c>
      <c r="D645" s="23"/>
      <c r="E645" s="23"/>
      <c r="F645" s="21" t="s">
        <v>18</v>
      </c>
      <c r="G645" s="21" t="s">
        <v>39</v>
      </c>
      <c r="H645" s="21" t="s">
        <v>11</v>
      </c>
      <c r="I645" s="24">
        <f t="shared" si="10"/>
        <v>0</v>
      </c>
    </row>
    <row r="646" spans="1:9" x14ac:dyDescent="0.25">
      <c r="A646" s="25">
        <v>202602</v>
      </c>
      <c r="B646" s="17" t="s">
        <v>52</v>
      </c>
      <c r="C646" t="s">
        <v>46</v>
      </c>
      <c r="D646" s="18"/>
      <c r="E646" s="19"/>
      <c r="F646" t="s">
        <v>46</v>
      </c>
      <c r="G646" t="s">
        <v>39</v>
      </c>
      <c r="H646" t="s">
        <v>7</v>
      </c>
      <c r="I646" s="20">
        <f t="shared" si="10"/>
        <v>0</v>
      </c>
    </row>
    <row r="647" spans="1:9" x14ac:dyDescent="0.25">
      <c r="A647" s="25">
        <v>202602</v>
      </c>
      <c r="B647" s="17" t="s">
        <v>60</v>
      </c>
      <c r="C647" t="s">
        <v>46</v>
      </c>
      <c r="D647" s="18"/>
      <c r="E647" s="19"/>
      <c r="F647" t="s">
        <v>46</v>
      </c>
      <c r="G647" t="s">
        <v>39</v>
      </c>
      <c r="H647" t="s">
        <v>3</v>
      </c>
      <c r="I647" s="20">
        <f t="shared" si="10"/>
        <v>0</v>
      </c>
    </row>
    <row r="648" spans="1:9" x14ac:dyDescent="0.25">
      <c r="A648" s="25">
        <v>202602</v>
      </c>
      <c r="B648" s="17" t="s">
        <v>68</v>
      </c>
      <c r="C648" t="s">
        <v>69</v>
      </c>
      <c r="D648" s="18"/>
      <c r="E648" s="19"/>
      <c r="F648" t="s">
        <v>69</v>
      </c>
      <c r="G648" t="s">
        <v>39</v>
      </c>
      <c r="H648" t="s">
        <v>7</v>
      </c>
      <c r="I648" s="20">
        <f t="shared" si="10"/>
        <v>0</v>
      </c>
    </row>
    <row r="649" spans="1:9" x14ac:dyDescent="0.25">
      <c r="A649" s="25">
        <v>202602</v>
      </c>
      <c r="B649" s="17">
        <v>10</v>
      </c>
      <c r="C649" t="s">
        <v>5</v>
      </c>
      <c r="D649" s="18"/>
      <c r="E649" s="19"/>
      <c r="F649" t="s">
        <v>5</v>
      </c>
      <c r="G649" t="s">
        <v>39</v>
      </c>
      <c r="H649" t="s">
        <v>7</v>
      </c>
      <c r="I649" s="20">
        <f t="shared" si="10"/>
        <v>0</v>
      </c>
    </row>
    <row r="650" spans="1:9" x14ac:dyDescent="0.25">
      <c r="A650" s="25">
        <v>202602</v>
      </c>
      <c r="B650" s="17" t="s">
        <v>38</v>
      </c>
      <c r="C650" t="s">
        <v>5</v>
      </c>
      <c r="D650" s="18"/>
      <c r="E650" s="19"/>
      <c r="F650" t="s">
        <v>5</v>
      </c>
      <c r="G650" t="s">
        <v>39</v>
      </c>
      <c r="H650" t="s">
        <v>3</v>
      </c>
      <c r="I650" s="20">
        <f t="shared" si="10"/>
        <v>0</v>
      </c>
    </row>
    <row r="651" spans="1:9" x14ac:dyDescent="0.25">
      <c r="A651" s="25">
        <v>202602</v>
      </c>
      <c r="B651" s="17" t="s">
        <v>83</v>
      </c>
      <c r="C651" t="s">
        <v>5</v>
      </c>
      <c r="D651" s="18"/>
      <c r="E651" s="19"/>
      <c r="F651" t="s">
        <v>5</v>
      </c>
      <c r="G651" t="s">
        <v>39</v>
      </c>
      <c r="H651" t="s">
        <v>11</v>
      </c>
      <c r="I651" s="20">
        <f t="shared" si="10"/>
        <v>0</v>
      </c>
    </row>
    <row r="652" spans="1:9" x14ac:dyDescent="0.25">
      <c r="A652" s="25">
        <v>202602</v>
      </c>
      <c r="B652" s="17">
        <v>18</v>
      </c>
      <c r="C652" t="s">
        <v>9</v>
      </c>
      <c r="D652" s="18"/>
      <c r="E652" s="19"/>
      <c r="F652" t="s">
        <v>9</v>
      </c>
      <c r="G652" t="s">
        <v>39</v>
      </c>
      <c r="H652" t="s">
        <v>11</v>
      </c>
      <c r="I652" s="20">
        <f t="shared" si="10"/>
        <v>0</v>
      </c>
    </row>
    <row r="653" spans="1:9" x14ac:dyDescent="0.25">
      <c r="A653" s="26">
        <v>202602</v>
      </c>
      <c r="B653" s="22">
        <v>19</v>
      </c>
      <c r="C653" s="21" t="s">
        <v>18</v>
      </c>
      <c r="D653" s="23"/>
      <c r="E653" s="23"/>
      <c r="F653" s="21" t="s">
        <v>18</v>
      </c>
      <c r="G653" s="21" t="s">
        <v>39</v>
      </c>
      <c r="H653" s="21" t="s">
        <v>11</v>
      </c>
      <c r="I653" s="24">
        <f t="shared" si="10"/>
        <v>0</v>
      </c>
    </row>
    <row r="654" spans="1:9" x14ac:dyDescent="0.25">
      <c r="A654" s="27">
        <v>202601</v>
      </c>
      <c r="B654" s="17" t="s">
        <v>52</v>
      </c>
      <c r="C654" t="s">
        <v>46</v>
      </c>
      <c r="D654" s="18"/>
      <c r="E654" s="19"/>
      <c r="F654" t="s">
        <v>46</v>
      </c>
      <c r="G654" t="s">
        <v>39</v>
      </c>
      <c r="H654" t="s">
        <v>7</v>
      </c>
      <c r="I654" s="20">
        <f t="shared" si="10"/>
        <v>0</v>
      </c>
    </row>
    <row r="655" spans="1:9" x14ac:dyDescent="0.25">
      <c r="A655" s="27">
        <v>202601</v>
      </c>
      <c r="B655" s="17" t="s">
        <v>60</v>
      </c>
      <c r="C655" t="s">
        <v>46</v>
      </c>
      <c r="D655" s="18"/>
      <c r="E655" s="19"/>
      <c r="F655" t="s">
        <v>46</v>
      </c>
      <c r="G655" t="s">
        <v>39</v>
      </c>
      <c r="H655" t="s">
        <v>3</v>
      </c>
      <c r="I655" s="20">
        <f t="shared" si="10"/>
        <v>0</v>
      </c>
    </row>
    <row r="656" spans="1:9" x14ac:dyDescent="0.25">
      <c r="A656" s="27">
        <v>202601</v>
      </c>
      <c r="B656" s="17" t="s">
        <v>68</v>
      </c>
      <c r="C656" t="s">
        <v>69</v>
      </c>
      <c r="D656" s="18"/>
      <c r="E656" s="19"/>
      <c r="F656" t="s">
        <v>69</v>
      </c>
      <c r="G656" t="s">
        <v>39</v>
      </c>
      <c r="H656" t="s">
        <v>7</v>
      </c>
      <c r="I656" s="20">
        <f t="shared" si="10"/>
        <v>0</v>
      </c>
    </row>
    <row r="657" spans="1:9" x14ac:dyDescent="0.25">
      <c r="A657" s="27">
        <v>202601</v>
      </c>
      <c r="B657" s="17">
        <v>10</v>
      </c>
      <c r="C657" t="s">
        <v>5</v>
      </c>
      <c r="D657" s="18"/>
      <c r="E657" s="19"/>
      <c r="F657" t="s">
        <v>5</v>
      </c>
      <c r="G657" t="s">
        <v>39</v>
      </c>
      <c r="H657" t="s">
        <v>7</v>
      </c>
      <c r="I657" s="20">
        <f t="shared" si="10"/>
        <v>0</v>
      </c>
    </row>
    <row r="658" spans="1:9" x14ac:dyDescent="0.25">
      <c r="A658" s="27">
        <v>202601</v>
      </c>
      <c r="B658" s="17" t="s">
        <v>38</v>
      </c>
      <c r="C658" t="s">
        <v>5</v>
      </c>
      <c r="D658" s="18"/>
      <c r="E658" s="19"/>
      <c r="F658" t="s">
        <v>5</v>
      </c>
      <c r="G658" t="s">
        <v>39</v>
      </c>
      <c r="H658" t="s">
        <v>3</v>
      </c>
      <c r="I658" s="20">
        <f t="shared" si="10"/>
        <v>0</v>
      </c>
    </row>
    <row r="659" spans="1:9" x14ac:dyDescent="0.25">
      <c r="A659" s="27">
        <v>202601</v>
      </c>
      <c r="B659" s="17" t="s">
        <v>83</v>
      </c>
      <c r="C659" t="s">
        <v>5</v>
      </c>
      <c r="D659" s="18"/>
      <c r="E659" s="19"/>
      <c r="F659" t="s">
        <v>5</v>
      </c>
      <c r="G659" t="s">
        <v>39</v>
      </c>
      <c r="H659" t="s">
        <v>11</v>
      </c>
      <c r="I659" s="20">
        <f t="shared" si="10"/>
        <v>0</v>
      </c>
    </row>
    <row r="660" spans="1:9" x14ac:dyDescent="0.25">
      <c r="A660" s="27">
        <v>202601</v>
      </c>
      <c r="B660" s="17">
        <v>18</v>
      </c>
      <c r="C660" t="s">
        <v>9</v>
      </c>
      <c r="D660" s="18"/>
      <c r="E660" s="19"/>
      <c r="F660" t="s">
        <v>9</v>
      </c>
      <c r="G660" t="s">
        <v>39</v>
      </c>
      <c r="H660" t="s">
        <v>11</v>
      </c>
      <c r="I660" s="20">
        <f t="shared" si="10"/>
        <v>0</v>
      </c>
    </row>
    <row r="661" spans="1:9" x14ac:dyDescent="0.25">
      <c r="A661" s="28">
        <v>202601</v>
      </c>
      <c r="B661" s="22">
        <v>19</v>
      </c>
      <c r="C661" s="21" t="s">
        <v>18</v>
      </c>
      <c r="D661" s="23"/>
      <c r="E661" s="23"/>
      <c r="F661" s="21" t="s">
        <v>18</v>
      </c>
      <c r="G661" s="21" t="s">
        <v>39</v>
      </c>
      <c r="H661" s="21" t="s">
        <v>11</v>
      </c>
      <c r="I661" s="24">
        <f t="shared" si="10"/>
        <v>0</v>
      </c>
    </row>
  </sheetData>
  <autoFilter ref="A1:I661" xr:uid="{5F9D4968-0A11-4E93-BDA9-925C7FFA1D8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C1B44-9D3A-4016-A7B5-F332BF0A048A}">
  <dimension ref="A1:F70"/>
  <sheetViews>
    <sheetView workbookViewId="0">
      <selection activeCell="D3" sqref="D3:F67"/>
    </sheetView>
  </sheetViews>
  <sheetFormatPr defaultRowHeight="15" x14ac:dyDescent="0.25"/>
  <cols>
    <col min="1" max="1" width="22" customWidth="1"/>
    <col min="2" max="2" width="11.28515625" customWidth="1"/>
    <col min="3" max="3" width="13.7109375" customWidth="1"/>
    <col min="4" max="4" width="14.5703125" customWidth="1"/>
    <col min="5" max="5" width="15" customWidth="1"/>
    <col min="6" max="6" width="17.7109375" customWidth="1"/>
  </cols>
  <sheetData>
    <row r="1" spans="1:6" ht="63.6" customHeight="1" thickBot="1" x14ac:dyDescent="0.3">
      <c r="A1" s="66" t="s">
        <v>146</v>
      </c>
      <c r="B1" s="67"/>
      <c r="C1" s="67"/>
      <c r="D1" s="67"/>
      <c r="E1" s="67"/>
      <c r="F1" s="68"/>
    </row>
    <row r="2" spans="1:6" s="10" customFormat="1" ht="105.75" thickBot="1" x14ac:dyDescent="0.3">
      <c r="A2" s="33" t="s">
        <v>127</v>
      </c>
      <c r="B2" s="34" t="s">
        <v>117</v>
      </c>
      <c r="C2" s="34" t="s">
        <v>118</v>
      </c>
      <c r="D2" s="35" t="s">
        <v>119</v>
      </c>
      <c r="E2" s="35" t="s">
        <v>120</v>
      </c>
      <c r="F2" s="36" t="s">
        <v>121</v>
      </c>
    </row>
    <row r="3" spans="1:6" x14ac:dyDescent="0.25">
      <c r="A3" s="12" t="str">
        <f>_xlfn.CONCAT(C3," ",B3)</f>
        <v>Children's Bexar</v>
      </c>
      <c r="B3" s="37" t="s">
        <v>19</v>
      </c>
      <c r="C3" s="4" t="s">
        <v>122</v>
      </c>
      <c r="D3" s="5">
        <v>4.6318075985596696E-3</v>
      </c>
      <c r="E3" s="5">
        <v>4.6318075985596696E-3</v>
      </c>
      <c r="F3" s="38">
        <v>4.6318075985596696E-3</v>
      </c>
    </row>
    <row r="4" spans="1:6" x14ac:dyDescent="0.25">
      <c r="A4" s="13" t="str">
        <f t="shared" ref="A4:A67" si="0">_xlfn.CONCAT(C4," ",B4)</f>
        <v>Rural Bexar</v>
      </c>
      <c r="B4" s="39" t="s">
        <v>19</v>
      </c>
      <c r="C4" s="11" t="s">
        <v>123</v>
      </c>
      <c r="D4" s="6">
        <v>4.6318075985596696E-3</v>
      </c>
      <c r="E4" s="6">
        <v>4.6318075985596696E-3</v>
      </c>
      <c r="F4" s="7">
        <v>4.6318075985596696E-3</v>
      </c>
    </row>
    <row r="5" spans="1:6" ht="28.5" x14ac:dyDescent="0.25">
      <c r="A5" s="13" t="str">
        <f t="shared" si="0"/>
        <v>State-owned non-IMD Bexar</v>
      </c>
      <c r="B5" s="39" t="s">
        <v>19</v>
      </c>
      <c r="C5" s="11" t="s">
        <v>124</v>
      </c>
      <c r="D5" s="6">
        <v>4.6318075985596696E-3</v>
      </c>
      <c r="E5" s="6">
        <v>4.6318075985596696E-3</v>
      </c>
      <c r="F5" s="7">
        <v>4.6318075985596696E-3</v>
      </c>
    </row>
    <row r="6" spans="1:6" x14ac:dyDescent="0.25">
      <c r="A6" s="13" t="str">
        <f t="shared" si="0"/>
        <v>Urban Bexar</v>
      </c>
      <c r="B6" s="39" t="s">
        <v>19</v>
      </c>
      <c r="C6" s="11" t="s">
        <v>116</v>
      </c>
      <c r="D6" s="6">
        <v>4.6318075985596696E-3</v>
      </c>
      <c r="E6" s="6">
        <v>4.6318075985596696E-3</v>
      </c>
      <c r="F6" s="7">
        <v>4.6318075985596696E-3</v>
      </c>
    </row>
    <row r="7" spans="1:6" ht="28.5" x14ac:dyDescent="0.25">
      <c r="A7" s="13" t="str">
        <f t="shared" si="0"/>
        <v>Non-State-Owned IMD Bexar</v>
      </c>
      <c r="B7" s="39" t="s">
        <v>19</v>
      </c>
      <c r="C7" s="11" t="s">
        <v>145</v>
      </c>
      <c r="D7" s="6">
        <v>4.6318075985596696E-3</v>
      </c>
      <c r="E7" s="6">
        <v>4.6318075985596696E-3</v>
      </c>
      <c r="F7" s="7">
        <v>4.6318075985596696E-3</v>
      </c>
    </row>
    <row r="8" spans="1:6" x14ac:dyDescent="0.25">
      <c r="A8" s="13" t="str">
        <f t="shared" si="0"/>
        <v>Children's Dallas</v>
      </c>
      <c r="B8" s="39" t="s">
        <v>17</v>
      </c>
      <c r="C8" s="11" t="s">
        <v>122</v>
      </c>
      <c r="D8" s="6">
        <v>4.6318075985596696E-3</v>
      </c>
      <c r="E8" s="6">
        <v>4.6318075985596696E-3</v>
      </c>
      <c r="F8" s="7">
        <v>4.6318075985596696E-3</v>
      </c>
    </row>
    <row r="9" spans="1:6" x14ac:dyDescent="0.25">
      <c r="A9" s="13" t="str">
        <f t="shared" si="0"/>
        <v>Rural Dallas</v>
      </c>
      <c r="B9" s="39" t="s">
        <v>17</v>
      </c>
      <c r="C9" s="11" t="s">
        <v>123</v>
      </c>
      <c r="D9" s="6">
        <v>4.6318075985596696E-3</v>
      </c>
      <c r="E9" s="6">
        <v>4.6318075985596696E-3</v>
      </c>
      <c r="F9" s="7">
        <v>4.6318075985596696E-3</v>
      </c>
    </row>
    <row r="10" spans="1:6" ht="28.5" x14ac:dyDescent="0.25">
      <c r="A10" s="13" t="str">
        <f t="shared" si="0"/>
        <v>State-owned non-IMD Dallas</v>
      </c>
      <c r="B10" s="39" t="s">
        <v>17</v>
      </c>
      <c r="C10" s="11" t="s">
        <v>124</v>
      </c>
      <c r="D10" s="6">
        <v>4.6318075985596696E-3</v>
      </c>
      <c r="E10" s="6">
        <v>4.6318075985596696E-3</v>
      </c>
      <c r="F10" s="7">
        <v>4.6318075985596696E-3</v>
      </c>
    </row>
    <row r="11" spans="1:6" x14ac:dyDescent="0.25">
      <c r="A11" s="13" t="str">
        <f t="shared" si="0"/>
        <v>Urban Dallas</v>
      </c>
      <c r="B11" s="39" t="s">
        <v>17</v>
      </c>
      <c r="C11" s="11" t="s">
        <v>116</v>
      </c>
      <c r="D11" s="6">
        <v>4.6318075985596696E-3</v>
      </c>
      <c r="E11" s="6">
        <v>4.6318075985596696E-3</v>
      </c>
      <c r="F11" s="7">
        <v>4.6318075985596696E-3</v>
      </c>
    </row>
    <row r="12" spans="1:6" ht="28.5" x14ac:dyDescent="0.25">
      <c r="A12" s="13" t="str">
        <f t="shared" si="0"/>
        <v>Non-State-Owned IMD Dallas</v>
      </c>
      <c r="B12" s="39" t="s">
        <v>17</v>
      </c>
      <c r="C12" s="11" t="s">
        <v>145</v>
      </c>
      <c r="D12" s="6">
        <v>4.6318075985596696E-3</v>
      </c>
      <c r="E12" s="6">
        <v>4.6318075985596696E-3</v>
      </c>
      <c r="F12" s="7">
        <v>4.6318075985596696E-3</v>
      </c>
    </row>
    <row r="13" spans="1:6" x14ac:dyDescent="0.25">
      <c r="A13" s="13" t="str">
        <f t="shared" si="0"/>
        <v>Children's El Paso</v>
      </c>
      <c r="B13" s="39" t="s">
        <v>43</v>
      </c>
      <c r="C13" s="11" t="s">
        <v>122</v>
      </c>
      <c r="D13" s="6">
        <v>4.6318075985596696E-3</v>
      </c>
      <c r="E13" s="6">
        <v>4.6318075985596696E-3</v>
      </c>
      <c r="F13" s="7">
        <v>4.6318075985596696E-3</v>
      </c>
    </row>
    <row r="14" spans="1:6" x14ac:dyDescent="0.25">
      <c r="A14" s="13" t="str">
        <f t="shared" si="0"/>
        <v>Rural El Paso</v>
      </c>
      <c r="B14" s="39" t="s">
        <v>43</v>
      </c>
      <c r="C14" s="11" t="s">
        <v>123</v>
      </c>
      <c r="D14" s="6">
        <v>4.6318075985596696E-3</v>
      </c>
      <c r="E14" s="6">
        <v>4.6318075985596696E-3</v>
      </c>
      <c r="F14" s="7">
        <v>4.6318075985596696E-3</v>
      </c>
    </row>
    <row r="15" spans="1:6" ht="28.5" x14ac:dyDescent="0.25">
      <c r="A15" s="13" t="str">
        <f t="shared" si="0"/>
        <v>State-owned non-IMD El Paso</v>
      </c>
      <c r="B15" s="39" t="s">
        <v>43</v>
      </c>
      <c r="C15" s="11" t="s">
        <v>124</v>
      </c>
      <c r="D15" s="6">
        <v>4.6318075985596696E-3</v>
      </c>
      <c r="E15" s="6">
        <v>4.6318075985596696E-3</v>
      </c>
      <c r="F15" s="7">
        <v>4.6318075985596696E-3</v>
      </c>
    </row>
    <row r="16" spans="1:6" x14ac:dyDescent="0.25">
      <c r="A16" s="13" t="str">
        <f t="shared" si="0"/>
        <v>Urban El Paso</v>
      </c>
      <c r="B16" s="39" t="s">
        <v>43</v>
      </c>
      <c r="C16" s="11" t="s">
        <v>116</v>
      </c>
      <c r="D16" s="6">
        <v>4.6318075985596696E-3</v>
      </c>
      <c r="E16" s="6">
        <v>4.6318075985596696E-3</v>
      </c>
      <c r="F16" s="7">
        <v>4.6318075985596696E-3</v>
      </c>
    </row>
    <row r="17" spans="1:6" ht="28.5" x14ac:dyDescent="0.25">
      <c r="A17" s="13" t="str">
        <f t="shared" si="0"/>
        <v>Non-State-Owned IMD El Paso</v>
      </c>
      <c r="B17" s="39" t="s">
        <v>43</v>
      </c>
      <c r="C17" s="11" t="s">
        <v>145</v>
      </c>
      <c r="D17" s="6">
        <v>4.6318075985596696E-3</v>
      </c>
      <c r="E17" s="6">
        <v>4.6318075985596696E-3</v>
      </c>
      <c r="F17" s="7">
        <v>4.6318075985596696E-3</v>
      </c>
    </row>
    <row r="18" spans="1:6" x14ac:dyDescent="0.25">
      <c r="A18" s="13" t="str">
        <f t="shared" si="0"/>
        <v>Children's Harris</v>
      </c>
      <c r="B18" s="39" t="s">
        <v>10</v>
      </c>
      <c r="C18" s="11" t="s">
        <v>122</v>
      </c>
      <c r="D18" s="6">
        <v>4.6318075985596696E-3</v>
      </c>
      <c r="E18" s="6">
        <v>4.6318075985596696E-3</v>
      </c>
      <c r="F18" s="7">
        <v>4.6318075985596696E-3</v>
      </c>
    </row>
    <row r="19" spans="1:6" x14ac:dyDescent="0.25">
      <c r="A19" s="13" t="str">
        <f t="shared" si="0"/>
        <v>Rural Harris</v>
      </c>
      <c r="B19" s="39" t="s">
        <v>10</v>
      </c>
      <c r="C19" s="11" t="s">
        <v>123</v>
      </c>
      <c r="D19" s="6">
        <v>4.6318075985596696E-3</v>
      </c>
      <c r="E19" s="6">
        <v>4.6318075985596696E-3</v>
      </c>
      <c r="F19" s="7">
        <v>4.6318075985596696E-3</v>
      </c>
    </row>
    <row r="20" spans="1:6" ht="28.5" x14ac:dyDescent="0.25">
      <c r="A20" s="13" t="str">
        <f t="shared" si="0"/>
        <v>State-owned non-IMD Harris</v>
      </c>
      <c r="B20" s="39" t="s">
        <v>10</v>
      </c>
      <c r="C20" s="11" t="s">
        <v>124</v>
      </c>
      <c r="D20" s="6">
        <v>4.6318075985596696E-3</v>
      </c>
      <c r="E20" s="6">
        <v>4.6318075985596696E-3</v>
      </c>
      <c r="F20" s="7">
        <v>4.6318075985596696E-3</v>
      </c>
    </row>
    <row r="21" spans="1:6" x14ac:dyDescent="0.25">
      <c r="A21" s="13" t="str">
        <f t="shared" si="0"/>
        <v>Urban Harris</v>
      </c>
      <c r="B21" s="39" t="s">
        <v>10</v>
      </c>
      <c r="C21" s="11" t="s">
        <v>116</v>
      </c>
      <c r="D21" s="6">
        <v>4.6318075985596696E-3</v>
      </c>
      <c r="E21" s="6">
        <v>4.6318075985596696E-3</v>
      </c>
      <c r="F21" s="7">
        <v>4.6318075985596696E-3</v>
      </c>
    </row>
    <row r="22" spans="1:6" ht="28.5" x14ac:dyDescent="0.25">
      <c r="A22" s="13" t="str">
        <f t="shared" si="0"/>
        <v>Non-State-Owned IMD Harris</v>
      </c>
      <c r="B22" s="39" t="s">
        <v>10</v>
      </c>
      <c r="C22" s="11" t="s">
        <v>145</v>
      </c>
      <c r="D22" s="6">
        <v>4.6318075985596696E-3</v>
      </c>
      <c r="E22" s="6">
        <v>4.6318075985596696E-3</v>
      </c>
      <c r="F22" s="7">
        <v>4.6318075985596696E-3</v>
      </c>
    </row>
    <row r="23" spans="1:6" x14ac:dyDescent="0.25">
      <c r="A23" s="13" t="str">
        <f t="shared" si="0"/>
        <v>Children's Hidalgo</v>
      </c>
      <c r="B23" s="39" t="s">
        <v>67</v>
      </c>
      <c r="C23" s="11" t="s">
        <v>122</v>
      </c>
      <c r="D23" s="6">
        <v>4.6318075985596696E-3</v>
      </c>
      <c r="E23" s="6">
        <v>4.6318075985596696E-3</v>
      </c>
      <c r="F23" s="7">
        <v>4.6318075985596696E-3</v>
      </c>
    </row>
    <row r="24" spans="1:6" x14ac:dyDescent="0.25">
      <c r="A24" s="13" t="str">
        <f t="shared" si="0"/>
        <v>Rural Hidalgo</v>
      </c>
      <c r="B24" s="39" t="s">
        <v>67</v>
      </c>
      <c r="C24" s="11" t="s">
        <v>123</v>
      </c>
      <c r="D24" s="6">
        <v>4.6318075985596696E-3</v>
      </c>
      <c r="E24" s="6">
        <v>4.6318075985596696E-3</v>
      </c>
      <c r="F24" s="7">
        <v>4.6318075985596696E-3</v>
      </c>
    </row>
    <row r="25" spans="1:6" ht="28.5" x14ac:dyDescent="0.25">
      <c r="A25" s="13" t="str">
        <f t="shared" si="0"/>
        <v>State-owned non-IMD Hidalgo</v>
      </c>
      <c r="B25" s="39" t="s">
        <v>67</v>
      </c>
      <c r="C25" s="11" t="s">
        <v>124</v>
      </c>
      <c r="D25" s="6">
        <v>4.6318075985596696E-3</v>
      </c>
      <c r="E25" s="6">
        <v>4.6318075985596696E-3</v>
      </c>
      <c r="F25" s="7">
        <v>4.6318075985596696E-3</v>
      </c>
    </row>
    <row r="26" spans="1:6" x14ac:dyDescent="0.25">
      <c r="A26" s="13" t="str">
        <f t="shared" si="0"/>
        <v>Urban Hidalgo</v>
      </c>
      <c r="B26" s="39" t="s">
        <v>67</v>
      </c>
      <c r="C26" s="11" t="s">
        <v>116</v>
      </c>
      <c r="D26" s="6">
        <v>4.6318075985596696E-3</v>
      </c>
      <c r="E26" s="6">
        <v>4.6318075985596696E-3</v>
      </c>
      <c r="F26" s="7">
        <v>4.6318075985596696E-3</v>
      </c>
    </row>
    <row r="27" spans="1:6" ht="28.5" x14ac:dyDescent="0.25">
      <c r="A27" s="13" t="str">
        <f t="shared" si="0"/>
        <v>Non-State-Owned IMD Hidalgo</v>
      </c>
      <c r="B27" s="39" t="s">
        <v>67</v>
      </c>
      <c r="C27" s="11" t="s">
        <v>145</v>
      </c>
      <c r="D27" s="6">
        <v>4.6318075985596696E-3</v>
      </c>
      <c r="E27" s="6">
        <v>4.6318075985596696E-3</v>
      </c>
      <c r="F27" s="7">
        <v>4.6318075985596696E-3</v>
      </c>
    </row>
    <row r="28" spans="1:6" x14ac:dyDescent="0.25">
      <c r="A28" s="13" t="str">
        <f t="shared" si="0"/>
        <v>Children's Jefferson</v>
      </c>
      <c r="B28" s="39" t="s">
        <v>2</v>
      </c>
      <c r="C28" s="11" t="s">
        <v>122</v>
      </c>
      <c r="D28" s="6">
        <v>4.6318075985596696E-3</v>
      </c>
      <c r="E28" s="6">
        <v>4.6318075985596696E-3</v>
      </c>
      <c r="F28" s="7">
        <v>4.6318075985596696E-3</v>
      </c>
    </row>
    <row r="29" spans="1:6" x14ac:dyDescent="0.25">
      <c r="A29" s="13" t="str">
        <f t="shared" si="0"/>
        <v>Rural Jefferson</v>
      </c>
      <c r="B29" s="39" t="s">
        <v>2</v>
      </c>
      <c r="C29" s="11" t="s">
        <v>123</v>
      </c>
      <c r="D29" s="6">
        <v>4.6318075985596696E-3</v>
      </c>
      <c r="E29" s="6">
        <v>4.6318075985596696E-3</v>
      </c>
      <c r="F29" s="7">
        <v>4.6318075985596696E-3</v>
      </c>
    </row>
    <row r="30" spans="1:6" ht="28.5" x14ac:dyDescent="0.25">
      <c r="A30" s="13" t="str">
        <f t="shared" si="0"/>
        <v>State-owned non-IMD Jefferson</v>
      </c>
      <c r="B30" s="39" t="s">
        <v>2</v>
      </c>
      <c r="C30" s="11" t="s">
        <v>124</v>
      </c>
      <c r="D30" s="6">
        <v>4.6318075985596696E-3</v>
      </c>
      <c r="E30" s="6">
        <v>4.6318075985596696E-3</v>
      </c>
      <c r="F30" s="7">
        <v>4.6318075985596696E-3</v>
      </c>
    </row>
    <row r="31" spans="1:6" x14ac:dyDescent="0.25">
      <c r="A31" s="13" t="str">
        <f t="shared" si="0"/>
        <v>Urban Jefferson</v>
      </c>
      <c r="B31" s="39" t="s">
        <v>2</v>
      </c>
      <c r="C31" s="11" t="s">
        <v>116</v>
      </c>
      <c r="D31" s="6">
        <v>4.6318075985596696E-3</v>
      </c>
      <c r="E31" s="6">
        <v>4.6318075985596696E-3</v>
      </c>
      <c r="F31" s="7">
        <v>4.6318075985596696E-3</v>
      </c>
    </row>
    <row r="32" spans="1:6" ht="28.5" x14ac:dyDescent="0.25">
      <c r="A32" s="13" t="str">
        <f t="shared" si="0"/>
        <v>Non-State-Owned IMD Jefferson</v>
      </c>
      <c r="B32" s="39" t="s">
        <v>2</v>
      </c>
      <c r="C32" s="11" t="s">
        <v>145</v>
      </c>
      <c r="D32" s="6">
        <v>4.6318075985596696E-3</v>
      </c>
      <c r="E32" s="6">
        <v>4.6318075985596696E-3</v>
      </c>
      <c r="F32" s="7">
        <v>4.6318075985596696E-3</v>
      </c>
    </row>
    <row r="33" spans="1:6" x14ac:dyDescent="0.25">
      <c r="A33" s="13" t="str">
        <f t="shared" si="0"/>
        <v>Children's Lubbock</v>
      </c>
      <c r="B33" s="39" t="s">
        <v>58</v>
      </c>
      <c r="C33" s="11" t="s">
        <v>122</v>
      </c>
      <c r="D33" s="6">
        <v>4.6318075985596696E-3</v>
      </c>
      <c r="E33" s="6">
        <v>4.6318075985596696E-3</v>
      </c>
      <c r="F33" s="7">
        <v>4.6318075985596696E-3</v>
      </c>
    </row>
    <row r="34" spans="1:6" x14ac:dyDescent="0.25">
      <c r="A34" s="13" t="str">
        <f t="shared" si="0"/>
        <v>Rural Lubbock</v>
      </c>
      <c r="B34" s="39" t="s">
        <v>58</v>
      </c>
      <c r="C34" s="11" t="s">
        <v>123</v>
      </c>
      <c r="D34" s="6">
        <v>4.6318075985596696E-3</v>
      </c>
      <c r="E34" s="6">
        <v>4.6318075985596696E-3</v>
      </c>
      <c r="F34" s="7">
        <v>4.6318075985596696E-3</v>
      </c>
    </row>
    <row r="35" spans="1:6" ht="28.5" x14ac:dyDescent="0.25">
      <c r="A35" s="13" t="str">
        <f t="shared" si="0"/>
        <v>State-owned non-IMD Lubbock</v>
      </c>
      <c r="B35" s="39" t="s">
        <v>58</v>
      </c>
      <c r="C35" s="11" t="s">
        <v>124</v>
      </c>
      <c r="D35" s="6">
        <v>4.6318075985596696E-3</v>
      </c>
      <c r="E35" s="6">
        <v>4.6318075985596696E-3</v>
      </c>
      <c r="F35" s="7">
        <v>4.6318075985596696E-3</v>
      </c>
    </row>
    <row r="36" spans="1:6" x14ac:dyDescent="0.25">
      <c r="A36" s="13" t="str">
        <f t="shared" si="0"/>
        <v>Urban Lubbock</v>
      </c>
      <c r="B36" s="39" t="s">
        <v>58</v>
      </c>
      <c r="C36" s="11" t="s">
        <v>116</v>
      </c>
      <c r="D36" s="6">
        <v>4.6318075985596696E-3</v>
      </c>
      <c r="E36" s="6">
        <v>4.6318075985596696E-3</v>
      </c>
      <c r="F36" s="7">
        <v>4.6318075985596696E-3</v>
      </c>
    </row>
    <row r="37" spans="1:6" ht="28.5" x14ac:dyDescent="0.25">
      <c r="A37" s="13" t="str">
        <f t="shared" si="0"/>
        <v>Non-State-Owned IMD Lubbock</v>
      </c>
      <c r="B37" s="39" t="s">
        <v>58</v>
      </c>
      <c r="C37" s="11" t="s">
        <v>145</v>
      </c>
      <c r="D37" s="6">
        <v>4.6318075985596696E-3</v>
      </c>
      <c r="E37" s="6">
        <v>4.6318075985596696E-3</v>
      </c>
      <c r="F37" s="7">
        <v>4.6318075985596696E-3</v>
      </c>
    </row>
    <row r="38" spans="1:6" ht="28.5" x14ac:dyDescent="0.25">
      <c r="A38" s="13" t="str">
        <f t="shared" si="0"/>
        <v>Children's MRSA Central</v>
      </c>
      <c r="B38" s="39" t="s">
        <v>15</v>
      </c>
      <c r="C38" s="11" t="s">
        <v>122</v>
      </c>
      <c r="D38" s="6">
        <v>4.6318075985596696E-3</v>
      </c>
      <c r="E38" s="6">
        <v>4.6318075985596696E-3</v>
      </c>
      <c r="F38" s="7">
        <v>4.6318075985596696E-3</v>
      </c>
    </row>
    <row r="39" spans="1:6" ht="28.5" x14ac:dyDescent="0.25">
      <c r="A39" s="13" t="str">
        <f t="shared" si="0"/>
        <v>Rural MRSA Central</v>
      </c>
      <c r="B39" s="39" t="s">
        <v>15</v>
      </c>
      <c r="C39" s="11" t="s">
        <v>123</v>
      </c>
      <c r="D39" s="6">
        <v>4.6318075985596696E-3</v>
      </c>
      <c r="E39" s="6">
        <v>4.6318075985596696E-3</v>
      </c>
      <c r="F39" s="7">
        <v>4.6318075985596696E-3</v>
      </c>
    </row>
    <row r="40" spans="1:6" ht="28.5" x14ac:dyDescent="0.25">
      <c r="A40" s="13" t="str">
        <f t="shared" si="0"/>
        <v>State-owned non-IMD MRSA Central</v>
      </c>
      <c r="B40" s="39" t="s">
        <v>15</v>
      </c>
      <c r="C40" s="11" t="s">
        <v>124</v>
      </c>
      <c r="D40" s="6">
        <v>4.6318075985596696E-3</v>
      </c>
      <c r="E40" s="6">
        <v>4.6318075985596696E-3</v>
      </c>
      <c r="F40" s="7">
        <v>4.6318075985596696E-3</v>
      </c>
    </row>
    <row r="41" spans="1:6" ht="28.5" x14ac:dyDescent="0.25">
      <c r="A41" s="13" t="str">
        <f t="shared" si="0"/>
        <v>Urban MRSA Central</v>
      </c>
      <c r="B41" s="39" t="s">
        <v>15</v>
      </c>
      <c r="C41" s="11" t="s">
        <v>116</v>
      </c>
      <c r="D41" s="6">
        <v>4.6318075985596696E-3</v>
      </c>
      <c r="E41" s="6">
        <v>4.6318075985596696E-3</v>
      </c>
      <c r="F41" s="7">
        <v>4.6318075985596696E-3</v>
      </c>
    </row>
    <row r="42" spans="1:6" ht="28.5" x14ac:dyDescent="0.25">
      <c r="A42" s="13" t="str">
        <f t="shared" si="0"/>
        <v>Non-State-Owned IMD MRSA Central</v>
      </c>
      <c r="B42" s="39" t="s">
        <v>15</v>
      </c>
      <c r="C42" s="11" t="s">
        <v>145</v>
      </c>
      <c r="D42" s="6">
        <v>4.6318075985596696E-3</v>
      </c>
      <c r="E42" s="6">
        <v>4.6318075985596696E-3</v>
      </c>
      <c r="F42" s="7">
        <v>4.6318075985596696E-3</v>
      </c>
    </row>
    <row r="43" spans="1:6" ht="28.5" x14ac:dyDescent="0.25">
      <c r="A43" s="13" t="str">
        <f t="shared" si="0"/>
        <v>Children's MRSA Northeast</v>
      </c>
      <c r="B43" s="39" t="s">
        <v>48</v>
      </c>
      <c r="C43" s="11" t="s">
        <v>122</v>
      </c>
      <c r="D43" s="6">
        <v>4.6318075985596696E-3</v>
      </c>
      <c r="E43" s="6">
        <v>4.6318075985596696E-3</v>
      </c>
      <c r="F43" s="7">
        <v>4.6318075985596696E-3</v>
      </c>
    </row>
    <row r="44" spans="1:6" ht="28.5" x14ac:dyDescent="0.25">
      <c r="A44" s="13" t="str">
        <f t="shared" si="0"/>
        <v>Rural MRSA Northeast</v>
      </c>
      <c r="B44" s="39" t="s">
        <v>48</v>
      </c>
      <c r="C44" s="11" t="s">
        <v>123</v>
      </c>
      <c r="D44" s="6">
        <v>4.6318075985596696E-3</v>
      </c>
      <c r="E44" s="6">
        <v>4.6318075985596696E-3</v>
      </c>
      <c r="F44" s="7">
        <v>4.6318075985596696E-3</v>
      </c>
    </row>
    <row r="45" spans="1:6" ht="28.5" x14ac:dyDescent="0.25">
      <c r="A45" s="13" t="str">
        <f t="shared" si="0"/>
        <v>State-owned non-IMD MRSA Northeast</v>
      </c>
      <c r="B45" s="39" t="s">
        <v>48</v>
      </c>
      <c r="C45" s="11" t="s">
        <v>124</v>
      </c>
      <c r="D45" s="6">
        <v>4.6318075985596696E-3</v>
      </c>
      <c r="E45" s="6">
        <v>4.6318075985596696E-3</v>
      </c>
      <c r="F45" s="7">
        <v>4.6318075985596696E-3</v>
      </c>
    </row>
    <row r="46" spans="1:6" ht="28.5" x14ac:dyDescent="0.25">
      <c r="A46" s="13" t="str">
        <f t="shared" si="0"/>
        <v>Urban MRSA Northeast</v>
      </c>
      <c r="B46" s="39" t="s">
        <v>48</v>
      </c>
      <c r="C46" s="11" t="s">
        <v>116</v>
      </c>
      <c r="D46" s="6">
        <v>4.6318075985596696E-3</v>
      </c>
      <c r="E46" s="6">
        <v>4.6318075985596696E-3</v>
      </c>
      <c r="F46" s="7">
        <v>4.6318075985596696E-3</v>
      </c>
    </row>
    <row r="47" spans="1:6" ht="28.5" x14ac:dyDescent="0.25">
      <c r="A47" s="13" t="str">
        <f t="shared" si="0"/>
        <v>Non-State-Owned IMD MRSA Northeast</v>
      </c>
      <c r="B47" s="39" t="s">
        <v>48</v>
      </c>
      <c r="C47" s="11" t="s">
        <v>145</v>
      </c>
      <c r="D47" s="6">
        <v>4.6318075985596696E-3</v>
      </c>
      <c r="E47" s="6">
        <v>4.6318075985596696E-3</v>
      </c>
      <c r="F47" s="7">
        <v>4.6318075985596696E-3</v>
      </c>
    </row>
    <row r="48" spans="1:6" ht="28.5" x14ac:dyDescent="0.25">
      <c r="A48" s="13" t="str">
        <f t="shared" si="0"/>
        <v>Children's MRSA West</v>
      </c>
      <c r="B48" s="39" t="s">
        <v>6</v>
      </c>
      <c r="C48" s="11" t="s">
        <v>122</v>
      </c>
      <c r="D48" s="6">
        <v>4.6318075985596696E-3</v>
      </c>
      <c r="E48" s="6">
        <v>4.6318075985596696E-3</v>
      </c>
      <c r="F48" s="7">
        <v>4.6318075985596696E-3</v>
      </c>
    </row>
    <row r="49" spans="1:6" ht="28.5" x14ac:dyDescent="0.25">
      <c r="A49" s="13" t="str">
        <f t="shared" si="0"/>
        <v>Rural MRSA West</v>
      </c>
      <c r="B49" s="39" t="s">
        <v>6</v>
      </c>
      <c r="C49" s="11" t="s">
        <v>123</v>
      </c>
      <c r="D49" s="6">
        <v>4.6318075985596696E-3</v>
      </c>
      <c r="E49" s="6">
        <v>4.6318075985596696E-3</v>
      </c>
      <c r="F49" s="7">
        <v>4.6318075985596696E-3</v>
      </c>
    </row>
    <row r="50" spans="1:6" ht="28.5" x14ac:dyDescent="0.25">
      <c r="A50" s="13" t="str">
        <f t="shared" si="0"/>
        <v>State-owned non-IMD MRSA West</v>
      </c>
      <c r="B50" s="39" t="s">
        <v>6</v>
      </c>
      <c r="C50" s="11" t="s">
        <v>124</v>
      </c>
      <c r="D50" s="6">
        <v>4.6318075985596696E-3</v>
      </c>
      <c r="E50" s="6">
        <v>4.6318075985596696E-3</v>
      </c>
      <c r="F50" s="7">
        <v>4.6318075985596696E-3</v>
      </c>
    </row>
    <row r="51" spans="1:6" ht="28.5" x14ac:dyDescent="0.25">
      <c r="A51" s="13" t="str">
        <f t="shared" si="0"/>
        <v>Urban MRSA West</v>
      </c>
      <c r="B51" s="39" t="s">
        <v>6</v>
      </c>
      <c r="C51" s="11" t="s">
        <v>116</v>
      </c>
      <c r="D51" s="6">
        <v>4.6318075985596696E-3</v>
      </c>
      <c r="E51" s="6">
        <v>4.6318075985596696E-3</v>
      </c>
      <c r="F51" s="7">
        <v>4.6318075985596696E-3</v>
      </c>
    </row>
    <row r="52" spans="1:6" ht="14.65" customHeight="1" x14ac:dyDescent="0.25">
      <c r="A52" s="13" t="str">
        <f t="shared" si="0"/>
        <v>Non-State-Owned IMD MRSA West</v>
      </c>
      <c r="B52" s="39" t="s">
        <v>6</v>
      </c>
      <c r="C52" s="11" t="s">
        <v>145</v>
      </c>
      <c r="D52" s="6">
        <v>4.6318075985596696E-3</v>
      </c>
      <c r="E52" s="6">
        <v>4.6318075985596696E-3</v>
      </c>
      <c r="F52" s="7">
        <v>4.6318075985596696E-3</v>
      </c>
    </row>
    <row r="53" spans="1:6" x14ac:dyDescent="0.25">
      <c r="A53" s="13" t="str">
        <f t="shared" si="0"/>
        <v>Children's Nueces</v>
      </c>
      <c r="B53" s="39" t="s">
        <v>21</v>
      </c>
      <c r="C53" s="11" t="s">
        <v>122</v>
      </c>
      <c r="D53" s="6">
        <v>4.6318075985596696E-3</v>
      </c>
      <c r="E53" s="6">
        <v>4.6318075985596696E-3</v>
      </c>
      <c r="F53" s="7">
        <v>4.6318075985596696E-3</v>
      </c>
    </row>
    <row r="54" spans="1:6" x14ac:dyDescent="0.25">
      <c r="A54" s="13" t="str">
        <f t="shared" si="0"/>
        <v>Rural Nueces</v>
      </c>
      <c r="B54" s="39" t="s">
        <v>21</v>
      </c>
      <c r="C54" s="11" t="s">
        <v>123</v>
      </c>
      <c r="D54" s="6">
        <v>4.6318075985596696E-3</v>
      </c>
      <c r="E54" s="6">
        <v>4.6318075985596696E-3</v>
      </c>
      <c r="F54" s="7">
        <v>4.6318075985596696E-3</v>
      </c>
    </row>
    <row r="55" spans="1:6" ht="28.5" x14ac:dyDescent="0.25">
      <c r="A55" s="13" t="str">
        <f t="shared" si="0"/>
        <v>State-owned non-IMD Nueces</v>
      </c>
      <c r="B55" s="39" t="s">
        <v>21</v>
      </c>
      <c r="C55" s="11" t="s">
        <v>124</v>
      </c>
      <c r="D55" s="6">
        <v>4.6318075985596696E-3</v>
      </c>
      <c r="E55" s="6">
        <v>4.6318075985596696E-3</v>
      </c>
      <c r="F55" s="7">
        <v>4.6318075985596696E-3</v>
      </c>
    </row>
    <row r="56" spans="1:6" x14ac:dyDescent="0.25">
      <c r="A56" s="13" t="str">
        <f t="shared" si="0"/>
        <v>Urban Nueces</v>
      </c>
      <c r="B56" s="39" t="s">
        <v>21</v>
      </c>
      <c r="C56" s="11" t="s">
        <v>116</v>
      </c>
      <c r="D56" s="6">
        <v>4.6318075985596696E-3</v>
      </c>
      <c r="E56" s="6">
        <v>4.6318075985596696E-3</v>
      </c>
      <c r="F56" s="7">
        <v>4.6318075985596696E-3</v>
      </c>
    </row>
    <row r="57" spans="1:6" ht="28.5" x14ac:dyDescent="0.25">
      <c r="A57" s="13" t="str">
        <f t="shared" si="0"/>
        <v>Non-State-Owned IMD Nueces</v>
      </c>
      <c r="B57" s="39" t="s">
        <v>21</v>
      </c>
      <c r="C57" s="11" t="s">
        <v>145</v>
      </c>
      <c r="D57" s="6">
        <v>4.6318075985596696E-3</v>
      </c>
      <c r="E57" s="6">
        <v>4.6318075985596696E-3</v>
      </c>
      <c r="F57" s="7">
        <v>4.6318075985596696E-3</v>
      </c>
    </row>
    <row r="58" spans="1:6" x14ac:dyDescent="0.25">
      <c r="A58" s="13" t="str">
        <f t="shared" si="0"/>
        <v>Children's Tarrant</v>
      </c>
      <c r="B58" s="39" t="s">
        <v>37</v>
      </c>
      <c r="C58" s="11" t="s">
        <v>122</v>
      </c>
      <c r="D58" s="6">
        <v>4.6318075985596696E-3</v>
      </c>
      <c r="E58" s="6">
        <v>4.6318075985596696E-3</v>
      </c>
      <c r="F58" s="7">
        <v>4.6318075985596696E-3</v>
      </c>
    </row>
    <row r="59" spans="1:6" x14ac:dyDescent="0.25">
      <c r="A59" s="13" t="str">
        <f t="shared" si="0"/>
        <v>Rural Tarrant</v>
      </c>
      <c r="B59" s="39" t="s">
        <v>37</v>
      </c>
      <c r="C59" s="11" t="s">
        <v>123</v>
      </c>
      <c r="D59" s="6">
        <v>4.6318075985596696E-3</v>
      </c>
      <c r="E59" s="6">
        <v>4.6318075985596696E-3</v>
      </c>
      <c r="F59" s="7">
        <v>4.6318075985596696E-3</v>
      </c>
    </row>
    <row r="60" spans="1:6" ht="28.5" x14ac:dyDescent="0.25">
      <c r="A60" s="13" t="str">
        <f t="shared" si="0"/>
        <v>State-owned non-IMD Tarrant</v>
      </c>
      <c r="B60" s="39" t="s">
        <v>37</v>
      </c>
      <c r="C60" s="11" t="s">
        <v>124</v>
      </c>
      <c r="D60" s="6">
        <v>4.6318075985596696E-3</v>
      </c>
      <c r="E60" s="6">
        <v>4.6318075985596696E-3</v>
      </c>
      <c r="F60" s="7">
        <v>4.6318075985596696E-3</v>
      </c>
    </row>
    <row r="61" spans="1:6" x14ac:dyDescent="0.25">
      <c r="A61" s="13" t="str">
        <f t="shared" si="0"/>
        <v>Urban Tarrant</v>
      </c>
      <c r="B61" s="39" t="s">
        <v>37</v>
      </c>
      <c r="C61" s="11" t="s">
        <v>116</v>
      </c>
      <c r="D61" s="6">
        <v>4.6318075985596696E-3</v>
      </c>
      <c r="E61" s="6">
        <v>4.6318075985596696E-3</v>
      </c>
      <c r="F61" s="7">
        <v>4.6318075985596696E-3</v>
      </c>
    </row>
    <row r="62" spans="1:6" ht="28.5" x14ac:dyDescent="0.25">
      <c r="A62" s="13" t="str">
        <f t="shared" si="0"/>
        <v>Non-State-Owned IMD Tarrant</v>
      </c>
      <c r="B62" s="39" t="s">
        <v>37</v>
      </c>
      <c r="C62" s="11" t="s">
        <v>145</v>
      </c>
      <c r="D62" s="6">
        <v>4.6318075985596696E-3</v>
      </c>
      <c r="E62" s="6">
        <v>4.6318075985596696E-3</v>
      </c>
      <c r="F62" s="7">
        <v>4.6318075985596696E-3</v>
      </c>
    </row>
    <row r="63" spans="1:6" x14ac:dyDescent="0.25">
      <c r="A63" s="13" t="str">
        <f t="shared" si="0"/>
        <v>Children's Travis</v>
      </c>
      <c r="B63" s="39" t="s">
        <v>39</v>
      </c>
      <c r="C63" s="11" t="s">
        <v>122</v>
      </c>
      <c r="D63" s="6">
        <v>4.6318075985596696E-3</v>
      </c>
      <c r="E63" s="6">
        <v>4.6318075985596696E-3</v>
      </c>
      <c r="F63" s="7">
        <v>4.6318075985596696E-3</v>
      </c>
    </row>
    <row r="64" spans="1:6" x14ac:dyDescent="0.25">
      <c r="A64" s="13" t="str">
        <f t="shared" si="0"/>
        <v>Rural Travis</v>
      </c>
      <c r="B64" s="39" t="s">
        <v>39</v>
      </c>
      <c r="C64" s="11" t="s">
        <v>123</v>
      </c>
      <c r="D64" s="6">
        <v>4.6318075985596696E-3</v>
      </c>
      <c r="E64" s="6">
        <v>4.6318075985596696E-3</v>
      </c>
      <c r="F64" s="7">
        <v>4.6318075985596696E-3</v>
      </c>
    </row>
    <row r="65" spans="1:6" ht="28.5" x14ac:dyDescent="0.25">
      <c r="A65" s="13" t="str">
        <f t="shared" si="0"/>
        <v>State-owned non-IMD Travis</v>
      </c>
      <c r="B65" s="39" t="s">
        <v>39</v>
      </c>
      <c r="C65" s="11" t="s">
        <v>124</v>
      </c>
      <c r="D65" s="6">
        <v>4.6318075985596696E-3</v>
      </c>
      <c r="E65" s="6">
        <v>4.6318075985596696E-3</v>
      </c>
      <c r="F65" s="7">
        <v>4.6318075985596696E-3</v>
      </c>
    </row>
    <row r="66" spans="1:6" x14ac:dyDescent="0.25">
      <c r="A66" s="13" t="str">
        <f t="shared" si="0"/>
        <v>Urban Travis</v>
      </c>
      <c r="B66" s="39" t="s">
        <v>39</v>
      </c>
      <c r="C66" s="11" t="s">
        <v>116</v>
      </c>
      <c r="D66" s="6">
        <v>4.6318075985596696E-3</v>
      </c>
      <c r="E66" s="6">
        <v>4.6318075985596696E-3</v>
      </c>
      <c r="F66" s="7">
        <v>4.6318075985596696E-3</v>
      </c>
    </row>
    <row r="67" spans="1:6" ht="29.25" thickBot="1" x14ac:dyDescent="0.3">
      <c r="A67" s="14" t="str">
        <f t="shared" si="0"/>
        <v>Non-State-Owned IMD Travis</v>
      </c>
      <c r="B67" s="40" t="s">
        <v>39</v>
      </c>
      <c r="C67" s="8" t="s">
        <v>145</v>
      </c>
      <c r="D67" s="9">
        <v>4.6318075985596696E-3</v>
      </c>
      <c r="E67" s="9">
        <v>4.6318075985596696E-3</v>
      </c>
      <c r="F67" s="41">
        <v>4.6318075985596696E-3</v>
      </c>
    </row>
    <row r="68" spans="1:6" ht="15.75" thickBot="1" x14ac:dyDescent="0.3"/>
    <row r="69" spans="1:6" ht="15.75" thickBot="1" x14ac:dyDescent="0.3">
      <c r="A69" s="69" t="s">
        <v>125</v>
      </c>
      <c r="B69" s="70"/>
      <c r="C69" s="70"/>
      <c r="D69" s="70"/>
      <c r="E69" s="70"/>
      <c r="F69" s="71"/>
    </row>
    <row r="70" spans="1:6" ht="34.15" customHeight="1" thickBot="1" x14ac:dyDescent="0.3">
      <c r="A70" s="69" t="s">
        <v>126</v>
      </c>
      <c r="B70" s="70"/>
      <c r="C70" s="70"/>
      <c r="D70" s="70"/>
      <c r="E70" s="70"/>
      <c r="F70" s="71"/>
    </row>
  </sheetData>
  <autoFilter ref="A2:F67" xr:uid="{AD1F1581-48AF-486D-9B1C-18B36CE009A5}"/>
  <mergeCells count="3">
    <mergeCell ref="A1:F1"/>
    <mergeCell ref="A69:F69"/>
    <mergeCell ref="A70:F70"/>
  </mergeCells>
  <conditionalFormatting sqref="D3:F67">
    <cfRule type="expression" dxfId="0" priority="1">
      <formula>#REF!="N"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8940C-00FE-40A0-BB7C-468C60AC90A2}">
  <sheetPr codeName="Sheet4">
    <outlinePr summaryBelow="0"/>
  </sheetPr>
  <dimension ref="A1:K553"/>
  <sheetViews>
    <sheetView tabSelected="1" topLeftCell="B1" zoomScaleNormal="100" workbookViewId="0">
      <selection activeCell="B1" sqref="B1"/>
    </sheetView>
  </sheetViews>
  <sheetFormatPr defaultRowHeight="15" x14ac:dyDescent="0.25"/>
  <cols>
    <col min="1" max="1" width="8.7109375" style="17" customWidth="1"/>
    <col min="2" max="2" width="39.7109375" bestFit="1" customWidth="1"/>
    <col min="3" max="3" width="15.7109375" customWidth="1"/>
    <col min="4" max="4" width="39.7109375" bestFit="1" customWidth="1"/>
    <col min="5" max="5" width="15.28515625" customWidth="1"/>
    <col min="6" max="8" width="15.7109375" customWidth="1"/>
    <col min="9" max="9" width="10.7109375" customWidth="1"/>
    <col min="10" max="10" width="17.7109375" customWidth="1"/>
    <col min="11" max="11" width="15.28515625" customWidth="1"/>
    <col min="12" max="12" width="17.7109375" customWidth="1"/>
  </cols>
  <sheetData>
    <row r="1" spans="1:11" ht="45" x14ac:dyDescent="0.25">
      <c r="C1" s="29"/>
      <c r="F1" s="42" t="s">
        <v>147</v>
      </c>
      <c r="G1" s="44">
        <v>0.40159999999999996</v>
      </c>
      <c r="H1" s="43"/>
    </row>
    <row r="2" spans="1:11" x14ac:dyDescent="0.25">
      <c r="C2" s="29">
        <f>SUM(C4:C553)</f>
        <v>197076508513.45078</v>
      </c>
      <c r="D2" s="45"/>
      <c r="E2" s="46"/>
      <c r="J2" s="2">
        <f>SUM(J4:J553)</f>
        <v>912820469.59999931</v>
      </c>
      <c r="K2" s="2">
        <f>SUM(K4:K553)</f>
        <v>396905586.24999994</v>
      </c>
    </row>
    <row r="3" spans="1:11" ht="75" x14ac:dyDescent="0.25">
      <c r="A3" s="30" t="s">
        <v>134</v>
      </c>
      <c r="B3" s="1" t="s">
        <v>135</v>
      </c>
      <c r="C3" s="3" t="s">
        <v>144</v>
      </c>
      <c r="D3" s="1" t="s">
        <v>141</v>
      </c>
      <c r="E3" s="1" t="s">
        <v>142</v>
      </c>
      <c r="F3" s="3" t="s">
        <v>132</v>
      </c>
      <c r="G3" s="1" t="s">
        <v>115</v>
      </c>
      <c r="H3" s="3" t="s">
        <v>148</v>
      </c>
      <c r="I3" s="16" t="s">
        <v>129</v>
      </c>
      <c r="J3" s="3" t="s">
        <v>149</v>
      </c>
      <c r="K3" s="3" t="s">
        <v>235</v>
      </c>
    </row>
    <row r="4" spans="1:11" x14ac:dyDescent="0.25">
      <c r="A4" s="17">
        <v>43</v>
      </c>
      <c r="B4" t="s">
        <v>20</v>
      </c>
      <c r="C4" s="2">
        <v>155259495.83244705</v>
      </c>
      <c r="D4" t="s">
        <v>20</v>
      </c>
      <c r="E4" t="s">
        <v>19</v>
      </c>
      <c r="F4" t="s">
        <v>7</v>
      </c>
      <c r="G4" t="s">
        <v>116</v>
      </c>
      <c r="H4" t="s">
        <v>150</v>
      </c>
      <c r="I4" s="15">
        <f>_xlfn.IFS(F4="STAR Kids",INDEX('ATLIS Percentages'!D:D,MATCH($G:$G&amp;" "&amp;$E:$E,'ATLIS Percentages'!$A:$A,0)),
F4="STAR+PLUS",INDEX('ATLIS Percentages'!E:E,MATCH($G:$G&amp;" "&amp;$E:$E,'ATLIS Percentages'!$A:$A,0)),
F4="STAR",INDEX('ATLIS Percentages'!F:F,MATCH($G:$G&amp;" "&amp;$E:$E,'ATLIS Percentages'!$A:$A,0)))</f>
        <v>4.6318075985596696E-3</v>
      </c>
      <c r="J4" s="31">
        <f t="shared" ref="J4:J67" si="0">ROUND(C4*I4,2)</f>
        <v>719132.11</v>
      </c>
      <c r="K4" s="31">
        <f>ROUND(J4*$G$1*1.08*1.0025,2)</f>
        <v>312687.5</v>
      </c>
    </row>
    <row r="5" spans="1:11" x14ac:dyDescent="0.25">
      <c r="A5" s="17">
        <v>42</v>
      </c>
      <c r="B5" t="s">
        <v>61</v>
      </c>
      <c r="C5" s="2">
        <v>601638361.46918869</v>
      </c>
      <c r="D5" t="s">
        <v>61</v>
      </c>
      <c r="E5" t="s">
        <v>19</v>
      </c>
      <c r="F5" t="s">
        <v>7</v>
      </c>
      <c r="G5" t="s">
        <v>116</v>
      </c>
      <c r="H5" t="s">
        <v>150</v>
      </c>
      <c r="I5" s="15">
        <f>_xlfn.IFS(F5="STAR Kids",INDEX('ATLIS Percentages'!D:D,MATCH($G:$G&amp;" "&amp;$E:$E,'ATLIS Percentages'!$A:$A,0)),
F5="STAR+PLUS",INDEX('ATLIS Percentages'!E:E,MATCH($G:$G&amp;" "&amp;$E:$E,'ATLIS Percentages'!$A:$A,0)),
F5="STAR",INDEX('ATLIS Percentages'!F:F,MATCH($G:$G&amp;" "&amp;$E:$E,'ATLIS Percentages'!$A:$A,0)))</f>
        <v>4.6318075985596696E-3</v>
      </c>
      <c r="J5" s="31">
        <f t="shared" si="0"/>
        <v>2786673.13</v>
      </c>
      <c r="K5" s="31">
        <f t="shared" ref="K5:K68" si="1">ROUND(J5*$G$1*1.08*1.0025,2)</f>
        <v>1211679.81</v>
      </c>
    </row>
    <row r="6" spans="1:11" x14ac:dyDescent="0.25">
      <c r="A6" s="17" t="s">
        <v>110</v>
      </c>
      <c r="B6" t="s">
        <v>61</v>
      </c>
      <c r="C6" s="2">
        <v>225677311.23410413</v>
      </c>
      <c r="D6" t="s">
        <v>61</v>
      </c>
      <c r="E6" t="s">
        <v>19</v>
      </c>
      <c r="F6" t="s">
        <v>3</v>
      </c>
      <c r="G6" t="s">
        <v>116</v>
      </c>
      <c r="H6" t="s">
        <v>150</v>
      </c>
      <c r="I6" s="15">
        <f>_xlfn.IFS(F6="STAR Kids",INDEX('ATLIS Percentages'!D:D,MATCH($G:$G&amp;" "&amp;$E:$E,'ATLIS Percentages'!$A:$A,0)),
F6="STAR+PLUS",INDEX('ATLIS Percentages'!E:E,MATCH($G:$G&amp;" "&amp;$E:$E,'ATLIS Percentages'!$A:$A,0)),
F6="STAR",INDEX('ATLIS Percentages'!F:F,MATCH($G:$G&amp;" "&amp;$E:$E,'ATLIS Percentages'!$A:$A,0)))</f>
        <v>4.6318075985596696E-3</v>
      </c>
      <c r="J6" s="31">
        <f t="shared" si="0"/>
        <v>1045293.88</v>
      </c>
      <c r="K6" s="31">
        <f t="shared" si="1"/>
        <v>454506.66</v>
      </c>
    </row>
    <row r="7" spans="1:11" x14ac:dyDescent="0.25">
      <c r="A7" s="17" t="s">
        <v>71</v>
      </c>
      <c r="B7" t="s">
        <v>61</v>
      </c>
      <c r="C7" s="2">
        <v>464890966.66535312</v>
      </c>
      <c r="D7" t="s">
        <v>61</v>
      </c>
      <c r="E7" t="s">
        <v>19</v>
      </c>
      <c r="F7" t="s">
        <v>11</v>
      </c>
      <c r="G7" t="s">
        <v>116</v>
      </c>
      <c r="H7" t="s">
        <v>150</v>
      </c>
      <c r="I7" s="15">
        <f>_xlfn.IFS(F7="STAR Kids",INDEX('ATLIS Percentages'!D:D,MATCH($G:$G&amp;" "&amp;$E:$E,'ATLIS Percentages'!$A:$A,0)),
F7="STAR+PLUS",INDEX('ATLIS Percentages'!E:E,MATCH($G:$G&amp;" "&amp;$E:$E,'ATLIS Percentages'!$A:$A,0)),
F7="STAR",INDEX('ATLIS Percentages'!F:F,MATCH($G:$G&amp;" "&amp;$E:$E,'ATLIS Percentages'!$A:$A,0)))</f>
        <v>4.6318075985596696E-3</v>
      </c>
      <c r="J7" s="31">
        <f t="shared" si="0"/>
        <v>2153285.5099999998</v>
      </c>
      <c r="K7" s="31">
        <f t="shared" si="1"/>
        <v>936275.07</v>
      </c>
    </row>
    <row r="8" spans="1:11" x14ac:dyDescent="0.25">
      <c r="A8" s="17">
        <v>46</v>
      </c>
      <c r="B8" t="s">
        <v>25</v>
      </c>
      <c r="C8" s="2">
        <v>581322492.34764767</v>
      </c>
      <c r="D8" t="s">
        <v>25</v>
      </c>
      <c r="E8" t="s">
        <v>19</v>
      </c>
      <c r="F8" t="s">
        <v>11</v>
      </c>
      <c r="G8" t="s">
        <v>116</v>
      </c>
      <c r="H8" t="s">
        <v>150</v>
      </c>
      <c r="I8" s="15">
        <f>_xlfn.IFS(F8="STAR Kids",INDEX('ATLIS Percentages'!D:D,MATCH($G:$G&amp;" "&amp;$E:$E,'ATLIS Percentages'!$A:$A,0)),
F8="STAR+PLUS",INDEX('ATLIS Percentages'!E:E,MATCH($G:$G&amp;" "&amp;$E:$E,'ATLIS Percentages'!$A:$A,0)),
F8="STAR",INDEX('ATLIS Percentages'!F:F,MATCH($G:$G&amp;" "&amp;$E:$E,'ATLIS Percentages'!$A:$A,0)))</f>
        <v>4.6318075985596696E-3</v>
      </c>
      <c r="J8" s="31">
        <f t="shared" si="0"/>
        <v>2692573.94</v>
      </c>
      <c r="K8" s="31">
        <f t="shared" si="1"/>
        <v>1170764.32</v>
      </c>
    </row>
    <row r="9" spans="1:11" x14ac:dyDescent="0.25">
      <c r="A9" s="17">
        <v>40</v>
      </c>
      <c r="B9" t="s">
        <v>5</v>
      </c>
      <c r="C9" s="2">
        <v>635684527.3097707</v>
      </c>
      <c r="D9" t="s">
        <v>5</v>
      </c>
      <c r="E9" t="s">
        <v>19</v>
      </c>
      <c r="F9" t="s">
        <v>7</v>
      </c>
      <c r="G9" t="s">
        <v>116</v>
      </c>
      <c r="H9" t="s">
        <v>150</v>
      </c>
      <c r="I9" s="15">
        <f>_xlfn.IFS(F9="STAR Kids",INDEX('ATLIS Percentages'!D:D,MATCH($G:$G&amp;" "&amp;$E:$E,'ATLIS Percentages'!$A:$A,0)),
F9="STAR+PLUS",INDEX('ATLIS Percentages'!E:E,MATCH($G:$G&amp;" "&amp;$E:$E,'ATLIS Percentages'!$A:$A,0)),
F9="STAR",INDEX('ATLIS Percentages'!F:F,MATCH($G:$G&amp;" "&amp;$E:$E,'ATLIS Percentages'!$A:$A,0)))</f>
        <v>4.6318075985596696E-3</v>
      </c>
      <c r="J9" s="31">
        <f t="shared" si="0"/>
        <v>2944368.42</v>
      </c>
      <c r="K9" s="31">
        <f t="shared" si="1"/>
        <v>1280247.6599999999</v>
      </c>
    </row>
    <row r="10" spans="1:11" x14ac:dyDescent="0.25">
      <c r="A10" s="17">
        <v>47</v>
      </c>
      <c r="B10" t="s">
        <v>5</v>
      </c>
      <c r="C10" s="2">
        <v>0</v>
      </c>
      <c r="D10" t="s">
        <v>5</v>
      </c>
      <c r="E10" t="s">
        <v>19</v>
      </c>
      <c r="F10" t="s">
        <v>11</v>
      </c>
      <c r="G10" t="s">
        <v>116</v>
      </c>
      <c r="H10" t="s">
        <v>150</v>
      </c>
      <c r="I10" s="15">
        <f>_xlfn.IFS(F10="STAR Kids",INDEX('ATLIS Percentages'!D:D,MATCH($G:$G&amp;" "&amp;$E:$E,'ATLIS Percentages'!$A:$A,0)),
F10="STAR+PLUS",INDEX('ATLIS Percentages'!E:E,MATCH($G:$G&amp;" "&amp;$E:$E,'ATLIS Percentages'!$A:$A,0)),
F10="STAR",INDEX('ATLIS Percentages'!F:F,MATCH($G:$G&amp;" "&amp;$E:$E,'ATLIS Percentages'!$A:$A,0)))</f>
        <v>4.6318075985596696E-3</v>
      </c>
      <c r="J10" s="31">
        <f t="shared" si="0"/>
        <v>0</v>
      </c>
      <c r="K10" s="31">
        <f t="shared" si="1"/>
        <v>0</v>
      </c>
    </row>
    <row r="11" spans="1:11" x14ac:dyDescent="0.25">
      <c r="A11" s="17" t="s">
        <v>53</v>
      </c>
      <c r="B11" t="s">
        <v>5</v>
      </c>
      <c r="C11" s="2">
        <v>218025905.18605232</v>
      </c>
      <c r="D11" t="s">
        <v>5</v>
      </c>
      <c r="E11" t="s">
        <v>19</v>
      </c>
      <c r="F11" t="s">
        <v>3</v>
      </c>
      <c r="G11" t="s">
        <v>116</v>
      </c>
      <c r="H11" t="s">
        <v>150</v>
      </c>
      <c r="I11" s="15">
        <f>_xlfn.IFS(F11="STAR Kids",INDEX('ATLIS Percentages'!D:D,MATCH($G:$G&amp;" "&amp;$E:$E,'ATLIS Percentages'!$A:$A,0)),
F11="STAR+PLUS",INDEX('ATLIS Percentages'!E:E,MATCH($G:$G&amp;" "&amp;$E:$E,'ATLIS Percentages'!$A:$A,0)),
F11="STAR",INDEX('ATLIS Percentages'!F:F,MATCH($G:$G&amp;" "&amp;$E:$E,'ATLIS Percentages'!$A:$A,0)))</f>
        <v>4.6318075985596696E-3</v>
      </c>
      <c r="J11" s="31">
        <f t="shared" si="0"/>
        <v>1009854.04</v>
      </c>
      <c r="K11" s="31">
        <f t="shared" si="1"/>
        <v>439096.98</v>
      </c>
    </row>
    <row r="12" spans="1:11" x14ac:dyDescent="0.25">
      <c r="A12" s="17" t="s">
        <v>26</v>
      </c>
      <c r="B12" t="s">
        <v>9</v>
      </c>
      <c r="C12" s="2">
        <v>456875914.56512105</v>
      </c>
      <c r="D12" t="s">
        <v>9</v>
      </c>
      <c r="E12" t="s">
        <v>19</v>
      </c>
      <c r="F12" t="s">
        <v>11</v>
      </c>
      <c r="G12" t="s">
        <v>116</v>
      </c>
      <c r="H12" t="s">
        <v>150</v>
      </c>
      <c r="I12" s="15">
        <f>_xlfn.IFS(F12="STAR Kids",INDEX('ATLIS Percentages'!D:D,MATCH($G:$G&amp;" "&amp;$E:$E,'ATLIS Percentages'!$A:$A,0)),
F12="STAR+PLUS",INDEX('ATLIS Percentages'!E:E,MATCH($G:$G&amp;" "&amp;$E:$E,'ATLIS Percentages'!$A:$A,0)),
F12="STAR",INDEX('ATLIS Percentages'!F:F,MATCH($G:$G&amp;" "&amp;$E:$E,'ATLIS Percentages'!$A:$A,0)))</f>
        <v>4.6318075985596696E-3</v>
      </c>
      <c r="J12" s="31">
        <f t="shared" si="0"/>
        <v>2116161.33</v>
      </c>
      <c r="K12" s="31">
        <f t="shared" si="1"/>
        <v>920133.02</v>
      </c>
    </row>
    <row r="13" spans="1:11" x14ac:dyDescent="0.25">
      <c r="A13" s="17">
        <v>44</v>
      </c>
      <c r="B13" t="s">
        <v>18</v>
      </c>
      <c r="C13" s="2">
        <v>39641406.660217479</v>
      </c>
      <c r="D13" t="s">
        <v>18</v>
      </c>
      <c r="E13" t="s">
        <v>19</v>
      </c>
      <c r="F13" t="s">
        <v>7</v>
      </c>
      <c r="G13" t="s">
        <v>116</v>
      </c>
      <c r="H13" t="s">
        <v>150</v>
      </c>
      <c r="I13" s="15">
        <f>_xlfn.IFS(F13="STAR Kids",INDEX('ATLIS Percentages'!D:D,MATCH($G:$G&amp;" "&amp;$E:$E,'ATLIS Percentages'!$A:$A,0)),
F13="STAR+PLUS",INDEX('ATLIS Percentages'!E:E,MATCH($G:$G&amp;" "&amp;$E:$E,'ATLIS Percentages'!$A:$A,0)),
F13="STAR",INDEX('ATLIS Percentages'!F:F,MATCH($G:$G&amp;" "&amp;$E:$E,'ATLIS Percentages'!$A:$A,0)))</f>
        <v>4.6318075985596696E-3</v>
      </c>
      <c r="J13" s="31">
        <f t="shared" si="0"/>
        <v>183611.37</v>
      </c>
      <c r="K13" s="31">
        <f t="shared" si="1"/>
        <v>79836.490000000005</v>
      </c>
    </row>
    <row r="14" spans="1:11" x14ac:dyDescent="0.25">
      <c r="A14" s="17">
        <v>45</v>
      </c>
      <c r="B14" t="s">
        <v>18</v>
      </c>
      <c r="C14" s="2">
        <v>0</v>
      </c>
      <c r="D14" t="s">
        <v>18</v>
      </c>
      <c r="E14" t="s">
        <v>19</v>
      </c>
      <c r="F14" t="s">
        <v>11</v>
      </c>
      <c r="G14" t="s">
        <v>116</v>
      </c>
      <c r="H14" t="s">
        <v>150</v>
      </c>
      <c r="I14" s="15">
        <f>_xlfn.IFS(F14="STAR Kids",INDEX('ATLIS Percentages'!D:D,MATCH($G:$G&amp;" "&amp;$E:$E,'ATLIS Percentages'!$A:$A,0)),
F14="STAR+PLUS",INDEX('ATLIS Percentages'!E:E,MATCH($G:$G&amp;" "&amp;$E:$E,'ATLIS Percentages'!$A:$A,0)),
F14="STAR",INDEX('ATLIS Percentages'!F:F,MATCH($G:$G&amp;" "&amp;$E:$E,'ATLIS Percentages'!$A:$A,0)))</f>
        <v>4.6318075985596696E-3</v>
      </c>
      <c r="J14" s="31">
        <f t="shared" si="0"/>
        <v>0</v>
      </c>
      <c r="K14" s="31">
        <f t="shared" si="1"/>
        <v>0</v>
      </c>
    </row>
    <row r="15" spans="1:11" x14ac:dyDescent="0.25">
      <c r="A15" s="17" t="s">
        <v>112</v>
      </c>
      <c r="B15" t="s">
        <v>20</v>
      </c>
      <c r="C15" s="2">
        <v>329320783.68659103</v>
      </c>
      <c r="D15" t="s">
        <v>20</v>
      </c>
      <c r="E15" t="s">
        <v>17</v>
      </c>
      <c r="F15" t="s">
        <v>3</v>
      </c>
      <c r="G15" t="s">
        <v>116</v>
      </c>
      <c r="H15" t="s">
        <v>151</v>
      </c>
      <c r="I15" s="15">
        <f>_xlfn.IFS(F15="STAR Kids",INDEX('ATLIS Percentages'!D:D,MATCH($G:$G&amp;" "&amp;$E:$E,'ATLIS Percentages'!$A:$A,0)),
F15="STAR+PLUS",INDEX('ATLIS Percentages'!E:E,MATCH($G:$G&amp;" "&amp;$E:$E,'ATLIS Percentages'!$A:$A,0)),
F15="STAR",INDEX('ATLIS Percentages'!F:F,MATCH($G:$G&amp;" "&amp;$E:$E,'ATLIS Percentages'!$A:$A,0)))</f>
        <v>4.6318075985596696E-3</v>
      </c>
      <c r="J15" s="31">
        <f t="shared" si="0"/>
        <v>1525350.51</v>
      </c>
      <c r="K15" s="31">
        <f t="shared" si="1"/>
        <v>663241.18999999994</v>
      </c>
    </row>
    <row r="16" spans="1:11" x14ac:dyDescent="0.25">
      <c r="A16" s="17">
        <v>95</v>
      </c>
      <c r="B16" t="s">
        <v>25</v>
      </c>
      <c r="C16" s="2">
        <v>336983986.14454383</v>
      </c>
      <c r="D16" t="s">
        <v>25</v>
      </c>
      <c r="E16" t="s">
        <v>17</v>
      </c>
      <c r="F16" t="s">
        <v>7</v>
      </c>
      <c r="G16" t="s">
        <v>116</v>
      </c>
      <c r="H16" t="s">
        <v>151</v>
      </c>
      <c r="I16" s="15">
        <f>_xlfn.IFS(F16="STAR Kids",INDEX('ATLIS Percentages'!D:D,MATCH($G:$G&amp;" "&amp;$E:$E,'ATLIS Percentages'!$A:$A,0)),
F16="STAR+PLUS",INDEX('ATLIS Percentages'!E:E,MATCH($G:$G&amp;" "&amp;$E:$E,'ATLIS Percentages'!$A:$A,0)),
F16="STAR",INDEX('ATLIS Percentages'!F:F,MATCH($G:$G&amp;" "&amp;$E:$E,'ATLIS Percentages'!$A:$A,0)))</f>
        <v>4.6318075985596696E-3</v>
      </c>
      <c r="J16" s="31">
        <f t="shared" si="0"/>
        <v>1560844.99</v>
      </c>
      <c r="K16" s="31">
        <f t="shared" si="1"/>
        <v>678674.63</v>
      </c>
    </row>
    <row r="17" spans="1:11" x14ac:dyDescent="0.25">
      <c r="A17" s="17" t="s">
        <v>97</v>
      </c>
      <c r="B17" t="s">
        <v>25</v>
      </c>
      <c r="C17" s="2">
        <v>1122566875.0730939</v>
      </c>
      <c r="D17" t="s">
        <v>25</v>
      </c>
      <c r="E17" t="s">
        <v>17</v>
      </c>
      <c r="F17" t="s">
        <v>11</v>
      </c>
      <c r="G17" t="s">
        <v>116</v>
      </c>
      <c r="H17" t="s">
        <v>151</v>
      </c>
      <c r="I17" s="15">
        <f>_xlfn.IFS(F17="STAR Kids",INDEX('ATLIS Percentages'!D:D,MATCH($G:$G&amp;" "&amp;$E:$E,'ATLIS Percentages'!$A:$A,0)),
F17="STAR+PLUS",INDEX('ATLIS Percentages'!E:E,MATCH($G:$G&amp;" "&amp;$E:$E,'ATLIS Percentages'!$A:$A,0)),
F17="STAR",INDEX('ATLIS Percentages'!F:F,MATCH($G:$G&amp;" "&amp;$E:$E,'ATLIS Percentages'!$A:$A,0)))</f>
        <v>4.6318075985596696E-3</v>
      </c>
      <c r="J17" s="31">
        <f t="shared" si="0"/>
        <v>5199513.78</v>
      </c>
      <c r="K17" s="31">
        <f t="shared" si="1"/>
        <v>2260812.65</v>
      </c>
    </row>
    <row r="18" spans="1:11" x14ac:dyDescent="0.25">
      <c r="A18" s="17">
        <v>93</v>
      </c>
      <c r="B18" t="s">
        <v>16</v>
      </c>
      <c r="C18" s="2">
        <v>981621809.65285397</v>
      </c>
      <c r="D18" t="s">
        <v>16</v>
      </c>
      <c r="E18" t="s">
        <v>17</v>
      </c>
      <c r="F18" t="s">
        <v>7</v>
      </c>
      <c r="G18" t="s">
        <v>116</v>
      </c>
      <c r="H18" t="s">
        <v>151</v>
      </c>
      <c r="I18" s="15">
        <f>_xlfn.IFS(F18="STAR Kids",INDEX('ATLIS Percentages'!D:D,MATCH($G:$G&amp;" "&amp;$E:$E,'ATLIS Percentages'!$A:$A,0)),
F18="STAR+PLUS",INDEX('ATLIS Percentages'!E:E,MATCH($G:$G&amp;" "&amp;$E:$E,'ATLIS Percentages'!$A:$A,0)),
F18="STAR",INDEX('ATLIS Percentages'!F:F,MATCH($G:$G&amp;" "&amp;$E:$E,'ATLIS Percentages'!$A:$A,0)))</f>
        <v>4.6318075985596696E-3</v>
      </c>
      <c r="J18" s="31">
        <f t="shared" si="0"/>
        <v>4546683.3600000003</v>
      </c>
      <c r="K18" s="31">
        <f t="shared" si="1"/>
        <v>1976953.94</v>
      </c>
    </row>
    <row r="19" spans="1:11" x14ac:dyDescent="0.25">
      <c r="A19" s="17" t="s">
        <v>75</v>
      </c>
      <c r="B19" t="s">
        <v>5</v>
      </c>
      <c r="C19" s="2">
        <v>831429482.83371723</v>
      </c>
      <c r="D19" t="s">
        <v>5</v>
      </c>
      <c r="E19" t="s">
        <v>17</v>
      </c>
      <c r="F19" t="s">
        <v>11</v>
      </c>
      <c r="G19" t="s">
        <v>116</v>
      </c>
      <c r="H19" t="s">
        <v>151</v>
      </c>
      <c r="I19" s="15">
        <f>_xlfn.IFS(F19="STAR Kids",INDEX('ATLIS Percentages'!D:D,MATCH($G:$G&amp;" "&amp;$E:$E,'ATLIS Percentages'!$A:$A,0)),
F19="STAR+PLUS",INDEX('ATLIS Percentages'!E:E,MATCH($G:$G&amp;" "&amp;$E:$E,'ATLIS Percentages'!$A:$A,0)),
F19="STAR",INDEX('ATLIS Percentages'!F:F,MATCH($G:$G&amp;" "&amp;$E:$E,'ATLIS Percentages'!$A:$A,0)))</f>
        <v>4.6318075985596696E-3</v>
      </c>
      <c r="J19" s="31">
        <f t="shared" si="0"/>
        <v>3851021.4</v>
      </c>
      <c r="K19" s="31">
        <f t="shared" si="1"/>
        <v>1674471.55</v>
      </c>
    </row>
    <row r="20" spans="1:11" x14ac:dyDescent="0.25">
      <c r="A20" s="17" t="s">
        <v>86</v>
      </c>
      <c r="B20" t="s">
        <v>9</v>
      </c>
      <c r="C20" s="2">
        <v>261743353.9720588</v>
      </c>
      <c r="D20" t="s">
        <v>9</v>
      </c>
      <c r="E20" t="s">
        <v>17</v>
      </c>
      <c r="F20" t="s">
        <v>11</v>
      </c>
      <c r="G20" t="s">
        <v>116</v>
      </c>
      <c r="H20" t="s">
        <v>151</v>
      </c>
      <c r="I20" s="15">
        <f>_xlfn.IFS(F20="STAR Kids",INDEX('ATLIS Percentages'!D:D,MATCH($G:$G&amp;" "&amp;$E:$E,'ATLIS Percentages'!$A:$A,0)),
F20="STAR+PLUS",INDEX('ATLIS Percentages'!E:E,MATCH($G:$G&amp;" "&amp;$E:$E,'ATLIS Percentages'!$A:$A,0)),
F20="STAR",INDEX('ATLIS Percentages'!F:F,MATCH($G:$G&amp;" "&amp;$E:$E,'ATLIS Percentages'!$A:$A,0)))</f>
        <v>4.6318075985596696E-3</v>
      </c>
      <c r="J20" s="31">
        <f t="shared" si="0"/>
        <v>1212344.8600000001</v>
      </c>
      <c r="K20" s="31">
        <f t="shared" si="1"/>
        <v>527142.48</v>
      </c>
    </row>
    <row r="21" spans="1:11" x14ac:dyDescent="0.25">
      <c r="A21" s="17">
        <v>90</v>
      </c>
      <c r="B21" t="s">
        <v>18</v>
      </c>
      <c r="C21" s="2">
        <v>1103683753.7331021</v>
      </c>
      <c r="D21" t="s">
        <v>18</v>
      </c>
      <c r="E21" t="s">
        <v>17</v>
      </c>
      <c r="F21" t="s">
        <v>7</v>
      </c>
      <c r="G21" t="s">
        <v>116</v>
      </c>
      <c r="H21" t="s">
        <v>151</v>
      </c>
      <c r="I21" s="15">
        <f>_xlfn.IFS(F21="STAR Kids",INDEX('ATLIS Percentages'!D:D,MATCH($G:$G&amp;" "&amp;$E:$E,'ATLIS Percentages'!$A:$A,0)),
F21="STAR+PLUS",INDEX('ATLIS Percentages'!E:E,MATCH($G:$G&amp;" "&amp;$E:$E,'ATLIS Percentages'!$A:$A,0)),
F21="STAR",INDEX('ATLIS Percentages'!F:F,MATCH($G:$G&amp;" "&amp;$E:$E,'ATLIS Percentages'!$A:$A,0)))</f>
        <v>4.6318075985596696E-3</v>
      </c>
      <c r="J21" s="31">
        <f t="shared" si="0"/>
        <v>5112050.8</v>
      </c>
      <c r="K21" s="31">
        <f t="shared" si="1"/>
        <v>2222782.67</v>
      </c>
    </row>
    <row r="22" spans="1:11" x14ac:dyDescent="0.25">
      <c r="A22" s="17" t="s">
        <v>109</v>
      </c>
      <c r="B22" t="s">
        <v>18</v>
      </c>
      <c r="C22" s="2">
        <v>513055219.79605651</v>
      </c>
      <c r="D22" t="s">
        <v>18</v>
      </c>
      <c r="E22" t="s">
        <v>17</v>
      </c>
      <c r="F22" t="s">
        <v>3</v>
      </c>
      <c r="G22" t="s">
        <v>116</v>
      </c>
      <c r="H22" t="s">
        <v>151</v>
      </c>
      <c r="I22" s="15">
        <f>_xlfn.IFS(F22="STAR Kids",INDEX('ATLIS Percentages'!D:D,MATCH($G:$G&amp;" "&amp;$E:$E,'ATLIS Percentages'!$A:$A,0)),
F22="STAR+PLUS",INDEX('ATLIS Percentages'!E:E,MATCH($G:$G&amp;" "&amp;$E:$E,'ATLIS Percentages'!$A:$A,0)),
F22="STAR",INDEX('ATLIS Percentages'!F:F,MATCH($G:$G&amp;" "&amp;$E:$E,'ATLIS Percentages'!$A:$A,0)))</f>
        <v>4.6318075985596696E-3</v>
      </c>
      <c r="J22" s="31">
        <f t="shared" si="0"/>
        <v>2376373.0699999998</v>
      </c>
      <c r="K22" s="31">
        <f t="shared" si="1"/>
        <v>1033276.29</v>
      </c>
    </row>
    <row r="23" spans="1:11" x14ac:dyDescent="0.25">
      <c r="A23" s="17">
        <v>37</v>
      </c>
      <c r="B23" t="s">
        <v>42</v>
      </c>
      <c r="C23" s="2">
        <v>313590725.00089508</v>
      </c>
      <c r="D23" t="s">
        <v>42</v>
      </c>
      <c r="E23" t="s">
        <v>43</v>
      </c>
      <c r="F23" t="s">
        <v>7</v>
      </c>
      <c r="G23" t="s">
        <v>116</v>
      </c>
      <c r="H23" t="s">
        <v>152</v>
      </c>
      <c r="I23" s="15">
        <f>_xlfn.IFS(F23="STAR Kids",INDEX('ATLIS Percentages'!D:D,MATCH($G:$G&amp;" "&amp;$E:$E,'ATLIS Percentages'!$A:$A,0)),
F23="STAR+PLUS",INDEX('ATLIS Percentages'!E:E,MATCH($G:$G&amp;" "&amp;$E:$E,'ATLIS Percentages'!$A:$A,0)),
F23="STAR",INDEX('ATLIS Percentages'!F:F,MATCH($G:$G&amp;" "&amp;$E:$E,'ATLIS Percentages'!$A:$A,0)))</f>
        <v>4.6318075985596696E-3</v>
      </c>
      <c r="J23" s="31">
        <f t="shared" si="0"/>
        <v>1452491.9</v>
      </c>
      <c r="K23" s="31">
        <f t="shared" si="1"/>
        <v>631561.37</v>
      </c>
    </row>
    <row r="24" spans="1:11" x14ac:dyDescent="0.25">
      <c r="A24" s="17" t="s">
        <v>41</v>
      </c>
      <c r="B24" t="s">
        <v>42</v>
      </c>
      <c r="C24" s="2">
        <v>255890257.90270892</v>
      </c>
      <c r="D24" t="s">
        <v>42</v>
      </c>
      <c r="E24" t="s">
        <v>43</v>
      </c>
      <c r="F24" t="s">
        <v>11</v>
      </c>
      <c r="G24" t="s">
        <v>116</v>
      </c>
      <c r="H24" t="s">
        <v>152</v>
      </c>
      <c r="I24" s="15">
        <f>_xlfn.IFS(F24="STAR Kids",INDEX('ATLIS Percentages'!D:D,MATCH($G:$G&amp;" "&amp;$E:$E,'ATLIS Percentages'!$A:$A,0)),
F24="STAR+PLUS",INDEX('ATLIS Percentages'!E:E,MATCH($G:$G&amp;" "&amp;$E:$E,'ATLIS Percentages'!$A:$A,0)),
F24="STAR",INDEX('ATLIS Percentages'!F:F,MATCH($G:$G&amp;" "&amp;$E:$E,'ATLIS Percentages'!$A:$A,0)))</f>
        <v>4.6318075985596696E-3</v>
      </c>
      <c r="J24" s="31">
        <f t="shared" si="0"/>
        <v>1185234.44</v>
      </c>
      <c r="K24" s="31">
        <f t="shared" si="1"/>
        <v>515354.54</v>
      </c>
    </row>
    <row r="25" spans="1:11" x14ac:dyDescent="0.25">
      <c r="A25" s="17">
        <v>31</v>
      </c>
      <c r="B25" t="s">
        <v>25</v>
      </c>
      <c r="C25" s="2">
        <v>29200090.873662084</v>
      </c>
      <c r="D25" t="s">
        <v>25</v>
      </c>
      <c r="E25" t="s">
        <v>32</v>
      </c>
      <c r="F25" t="s">
        <v>7</v>
      </c>
      <c r="G25" t="s">
        <v>116</v>
      </c>
      <c r="H25" t="s">
        <v>153</v>
      </c>
      <c r="I25" s="15">
        <f>_xlfn.IFS(F25="STAR Kids",INDEX('ATLIS Percentages'!D:D,MATCH($G:$G&amp;" "&amp;$E:$E,'ATLIS Percentages'!$A:$A,0)),
F25="STAR+PLUS",INDEX('ATLIS Percentages'!E:E,MATCH($G:$G&amp;" "&amp;$E:$E,'ATLIS Percentages'!$A:$A,0)),
F25="STAR",INDEX('ATLIS Percentages'!F:F,MATCH($G:$G&amp;" "&amp;$E:$E,'ATLIS Percentages'!$A:$A,0)))</f>
        <v>4.6318075985596696E-3</v>
      </c>
      <c r="J25" s="31">
        <f t="shared" si="0"/>
        <v>135249.20000000001</v>
      </c>
      <c r="K25" s="31">
        <f t="shared" si="1"/>
        <v>58808.02</v>
      </c>
    </row>
    <row r="26" spans="1:11" x14ac:dyDescent="0.25">
      <c r="A26" s="17">
        <v>33</v>
      </c>
      <c r="B26" t="s">
        <v>25</v>
      </c>
      <c r="C26" s="2">
        <v>344207651.43076366</v>
      </c>
      <c r="D26" t="s">
        <v>25</v>
      </c>
      <c r="E26" t="s">
        <v>32</v>
      </c>
      <c r="F26" t="s">
        <v>11</v>
      </c>
      <c r="G26" t="s">
        <v>116</v>
      </c>
      <c r="H26" t="s">
        <v>153</v>
      </c>
      <c r="I26" s="15">
        <f>_xlfn.IFS(F26="STAR Kids",INDEX('ATLIS Percentages'!D:D,MATCH($G:$G&amp;" "&amp;$E:$E,'ATLIS Percentages'!$A:$A,0)),
F26="STAR+PLUS",INDEX('ATLIS Percentages'!E:E,MATCH($G:$G&amp;" "&amp;$E:$E,'ATLIS Percentages'!$A:$A,0)),
F26="STAR",INDEX('ATLIS Percentages'!F:F,MATCH($G:$G&amp;" "&amp;$E:$E,'ATLIS Percentages'!$A:$A,0)))</f>
        <v>4.6318075985596696E-3</v>
      </c>
      <c r="J26" s="31">
        <f t="shared" si="0"/>
        <v>1594303.62</v>
      </c>
      <c r="K26" s="31">
        <f t="shared" si="1"/>
        <v>693222.86</v>
      </c>
    </row>
    <row r="27" spans="1:11" x14ac:dyDescent="0.25">
      <c r="A27" s="17">
        <v>36</v>
      </c>
      <c r="B27" t="s">
        <v>5</v>
      </c>
      <c r="C27" s="2">
        <v>220410824.89785376</v>
      </c>
      <c r="D27" t="s">
        <v>5</v>
      </c>
      <c r="E27" t="s">
        <v>43</v>
      </c>
      <c r="F27" t="s">
        <v>7</v>
      </c>
      <c r="G27" t="s">
        <v>116</v>
      </c>
      <c r="H27" t="s">
        <v>152</v>
      </c>
      <c r="I27" s="15">
        <f>_xlfn.IFS(F27="STAR Kids",INDEX('ATLIS Percentages'!D:D,MATCH($G:$G&amp;" "&amp;$E:$E,'ATLIS Percentages'!$A:$A,0)),
F27="STAR+PLUS",INDEX('ATLIS Percentages'!E:E,MATCH($G:$G&amp;" "&amp;$E:$E,'ATLIS Percentages'!$A:$A,0)),
F27="STAR",INDEX('ATLIS Percentages'!F:F,MATCH($G:$G&amp;" "&amp;$E:$E,'ATLIS Percentages'!$A:$A,0)))</f>
        <v>4.6318075985596696E-3</v>
      </c>
      <c r="J27" s="31">
        <f t="shared" si="0"/>
        <v>1020900.53</v>
      </c>
      <c r="K27" s="31">
        <f t="shared" si="1"/>
        <v>443900.13</v>
      </c>
    </row>
    <row r="28" spans="1:11" x14ac:dyDescent="0.25">
      <c r="A28" s="17" t="s">
        <v>103</v>
      </c>
      <c r="B28" t="s">
        <v>5</v>
      </c>
      <c r="C28" s="2">
        <v>101183501.42635249</v>
      </c>
      <c r="D28" t="s">
        <v>5</v>
      </c>
      <c r="E28" t="s">
        <v>43</v>
      </c>
      <c r="F28" t="s">
        <v>3</v>
      </c>
      <c r="G28" t="s">
        <v>116</v>
      </c>
      <c r="H28" t="s">
        <v>152</v>
      </c>
      <c r="I28" s="15">
        <f>_xlfn.IFS(F28="STAR Kids",INDEX('ATLIS Percentages'!D:D,MATCH($G:$G&amp;" "&amp;$E:$E,'ATLIS Percentages'!$A:$A,0)),
F28="STAR+PLUS",INDEX('ATLIS Percentages'!E:E,MATCH($G:$G&amp;" "&amp;$E:$E,'ATLIS Percentages'!$A:$A,0)),
F28="STAR",INDEX('ATLIS Percentages'!F:F,MATCH($G:$G&amp;" "&amp;$E:$E,'ATLIS Percentages'!$A:$A,0)))</f>
        <v>4.6318075985596696E-3</v>
      </c>
      <c r="J28" s="31">
        <f t="shared" si="0"/>
        <v>468662.51</v>
      </c>
      <c r="K28" s="31">
        <f t="shared" si="1"/>
        <v>203780.23</v>
      </c>
    </row>
    <row r="29" spans="1:11" x14ac:dyDescent="0.25">
      <c r="A29" s="17">
        <v>34</v>
      </c>
      <c r="B29" t="s">
        <v>18</v>
      </c>
      <c r="C29" s="2">
        <v>0</v>
      </c>
      <c r="D29" t="s">
        <v>18</v>
      </c>
      <c r="E29" t="s">
        <v>43</v>
      </c>
      <c r="F29" t="s">
        <v>11</v>
      </c>
      <c r="G29" t="s">
        <v>116</v>
      </c>
      <c r="H29" t="s">
        <v>152</v>
      </c>
      <c r="I29" s="15">
        <f>_xlfn.IFS(F29="STAR Kids",INDEX('ATLIS Percentages'!D:D,MATCH($G:$G&amp;" "&amp;$E:$E,'ATLIS Percentages'!$A:$A,0)),
F29="STAR+PLUS",INDEX('ATLIS Percentages'!E:E,MATCH($G:$G&amp;" "&amp;$E:$E,'ATLIS Percentages'!$A:$A,0)),
F29="STAR",INDEX('ATLIS Percentages'!F:F,MATCH($G:$G&amp;" "&amp;$E:$E,'ATLIS Percentages'!$A:$A,0)))</f>
        <v>4.6318075985596696E-3</v>
      </c>
      <c r="J29" s="31">
        <f t="shared" si="0"/>
        <v>0</v>
      </c>
      <c r="K29" s="31">
        <f t="shared" si="1"/>
        <v>0</v>
      </c>
    </row>
    <row r="30" spans="1:11" x14ac:dyDescent="0.25">
      <c r="A30" s="17" t="s">
        <v>54</v>
      </c>
      <c r="B30" t="s">
        <v>18</v>
      </c>
      <c r="C30" s="2">
        <v>46430703.686395735</v>
      </c>
      <c r="D30" t="s">
        <v>18</v>
      </c>
      <c r="E30" t="s">
        <v>43</v>
      </c>
      <c r="F30" t="s">
        <v>3</v>
      </c>
      <c r="G30" t="s">
        <v>116</v>
      </c>
      <c r="H30" t="s">
        <v>152</v>
      </c>
      <c r="I30" s="15">
        <f>_xlfn.IFS(F30="STAR Kids",INDEX('ATLIS Percentages'!D:D,MATCH($G:$G&amp;" "&amp;$E:$E,'ATLIS Percentages'!$A:$A,0)),
F30="STAR+PLUS",INDEX('ATLIS Percentages'!E:E,MATCH($G:$G&amp;" "&amp;$E:$E,'ATLIS Percentages'!$A:$A,0)),
F30="STAR",INDEX('ATLIS Percentages'!F:F,MATCH($G:$G&amp;" "&amp;$E:$E,'ATLIS Percentages'!$A:$A,0)))</f>
        <v>4.6318075985596696E-3</v>
      </c>
      <c r="J30" s="31">
        <f t="shared" si="0"/>
        <v>215058.09</v>
      </c>
      <c r="K30" s="31">
        <f t="shared" si="1"/>
        <v>93509.91</v>
      </c>
    </row>
    <row r="31" spans="1:11" x14ac:dyDescent="0.25">
      <c r="A31" s="17">
        <v>79</v>
      </c>
      <c r="B31" t="s">
        <v>13</v>
      </c>
      <c r="C31" s="2">
        <v>1314393965.4659982</v>
      </c>
      <c r="D31" t="s">
        <v>13</v>
      </c>
      <c r="E31" t="s">
        <v>10</v>
      </c>
      <c r="F31" t="s">
        <v>7</v>
      </c>
      <c r="G31" t="s">
        <v>116</v>
      </c>
      <c r="H31" t="s">
        <v>154</v>
      </c>
      <c r="I31" s="15">
        <f>_xlfn.IFS(F31="STAR Kids",INDEX('ATLIS Percentages'!D:D,MATCH($G:$G&amp;" "&amp;$E:$E,'ATLIS Percentages'!$A:$A,0)),
F31="STAR+PLUS",INDEX('ATLIS Percentages'!E:E,MATCH($G:$G&amp;" "&amp;$E:$E,'ATLIS Percentages'!$A:$A,0)),
F31="STAR",INDEX('ATLIS Percentages'!F:F,MATCH($G:$G&amp;" "&amp;$E:$E,'ATLIS Percentages'!$A:$A,0)))</f>
        <v>4.6318075985596696E-3</v>
      </c>
      <c r="J31" s="31">
        <f t="shared" si="0"/>
        <v>6088019.96</v>
      </c>
      <c r="K31" s="31">
        <f t="shared" si="1"/>
        <v>2647146.08</v>
      </c>
    </row>
    <row r="32" spans="1:11" x14ac:dyDescent="0.25">
      <c r="A32" s="17" t="s">
        <v>12</v>
      </c>
      <c r="B32" t="s">
        <v>13</v>
      </c>
      <c r="C32" s="2">
        <v>569177482.6367178</v>
      </c>
      <c r="D32" t="s">
        <v>13</v>
      </c>
      <c r="E32" t="s">
        <v>10</v>
      </c>
      <c r="F32" t="s">
        <v>11</v>
      </c>
      <c r="G32" t="s">
        <v>116</v>
      </c>
      <c r="H32" t="s">
        <v>154</v>
      </c>
      <c r="I32" s="15">
        <f>_xlfn.IFS(F32="STAR Kids",INDEX('ATLIS Percentages'!D:D,MATCH($G:$G&amp;" "&amp;$E:$E,'ATLIS Percentages'!$A:$A,0)),
F32="STAR+PLUS",INDEX('ATLIS Percentages'!E:E,MATCH($G:$G&amp;" "&amp;$E:$E,'ATLIS Percentages'!$A:$A,0)),
F32="STAR",INDEX('ATLIS Percentages'!F:F,MATCH($G:$G&amp;" "&amp;$E:$E,'ATLIS Percentages'!$A:$A,0)))</f>
        <v>4.6318075985596696E-3</v>
      </c>
      <c r="J32" s="31">
        <f t="shared" si="0"/>
        <v>2636320.59</v>
      </c>
      <c r="K32" s="31">
        <f t="shared" si="1"/>
        <v>1146304.67</v>
      </c>
    </row>
    <row r="33" spans="1:11" x14ac:dyDescent="0.25">
      <c r="A33" s="17" t="s">
        <v>91</v>
      </c>
      <c r="B33" t="s">
        <v>25</v>
      </c>
      <c r="C33" s="2">
        <v>126935629.9306595</v>
      </c>
      <c r="D33" t="s">
        <v>25</v>
      </c>
      <c r="E33" t="s">
        <v>10</v>
      </c>
      <c r="F33" t="s">
        <v>7</v>
      </c>
      <c r="G33" t="s">
        <v>116</v>
      </c>
      <c r="H33" t="s">
        <v>154</v>
      </c>
      <c r="I33" s="15">
        <f>_xlfn.IFS(F33="STAR Kids",INDEX('ATLIS Percentages'!D:D,MATCH($G:$G&amp;" "&amp;$E:$E,'ATLIS Percentages'!$A:$A,0)),
F33="STAR+PLUS",INDEX('ATLIS Percentages'!E:E,MATCH($G:$G&amp;" "&amp;$E:$E,'ATLIS Percentages'!$A:$A,0)),
F33="STAR",INDEX('ATLIS Percentages'!F:F,MATCH($G:$G&amp;" "&amp;$E:$E,'ATLIS Percentages'!$A:$A,0)))</f>
        <v>4.6318075985596696E-3</v>
      </c>
      <c r="J33" s="31">
        <f t="shared" si="0"/>
        <v>587941.42000000004</v>
      </c>
      <c r="K33" s="31">
        <f t="shared" si="1"/>
        <v>255644.17</v>
      </c>
    </row>
    <row r="34" spans="1:11" x14ac:dyDescent="0.25">
      <c r="A34" s="17" t="s">
        <v>50</v>
      </c>
      <c r="B34" t="s">
        <v>25</v>
      </c>
      <c r="C34" s="2">
        <v>781453317.88994896</v>
      </c>
      <c r="D34" t="s">
        <v>25</v>
      </c>
      <c r="E34" t="s">
        <v>51</v>
      </c>
      <c r="F34" t="s">
        <v>11</v>
      </c>
      <c r="G34" t="s">
        <v>116</v>
      </c>
      <c r="H34" t="s">
        <v>155</v>
      </c>
      <c r="I34" s="15">
        <f>_xlfn.IFS(F34="STAR Kids",INDEX('ATLIS Percentages'!D:D,MATCH($G:$G&amp;" "&amp;$E:$E,'ATLIS Percentages'!$A:$A,0)),
F34="STAR+PLUS",INDEX('ATLIS Percentages'!E:E,MATCH($G:$G&amp;" "&amp;$E:$E,'ATLIS Percentages'!$A:$A,0)),
F34="STAR",INDEX('ATLIS Percentages'!F:F,MATCH($G:$G&amp;" "&amp;$E:$E,'ATLIS Percentages'!$A:$A,0)))</f>
        <v>4.6318075985596696E-3</v>
      </c>
      <c r="J34" s="31">
        <f t="shared" si="0"/>
        <v>3619541.42</v>
      </c>
      <c r="K34" s="31">
        <f t="shared" si="1"/>
        <v>1573821.2</v>
      </c>
    </row>
    <row r="35" spans="1:11" x14ac:dyDescent="0.25">
      <c r="A35" s="17">
        <v>72</v>
      </c>
      <c r="B35" t="s">
        <v>1</v>
      </c>
      <c r="C35" s="2">
        <v>1826983899.2514296</v>
      </c>
      <c r="D35" t="s">
        <v>1</v>
      </c>
      <c r="E35" t="s">
        <v>10</v>
      </c>
      <c r="F35" t="s">
        <v>7</v>
      </c>
      <c r="G35" t="s">
        <v>116</v>
      </c>
      <c r="H35" t="s">
        <v>154</v>
      </c>
      <c r="I35" s="15">
        <f>_xlfn.IFS(F35="STAR Kids",INDEX('ATLIS Percentages'!D:D,MATCH($G:$G&amp;" "&amp;$E:$E,'ATLIS Percentages'!$A:$A,0)),
F35="STAR+PLUS",INDEX('ATLIS Percentages'!E:E,MATCH($G:$G&amp;" "&amp;$E:$E,'ATLIS Percentages'!$A:$A,0)),
F35="STAR",INDEX('ATLIS Percentages'!F:F,MATCH($G:$G&amp;" "&amp;$E:$E,'ATLIS Percentages'!$A:$A,0)))</f>
        <v>4.6318075985596696E-3</v>
      </c>
      <c r="J35" s="31">
        <f t="shared" si="0"/>
        <v>8462237.9100000001</v>
      </c>
      <c r="K35" s="31">
        <f t="shared" si="1"/>
        <v>3679485.3</v>
      </c>
    </row>
    <row r="36" spans="1:11" x14ac:dyDescent="0.25">
      <c r="A36" s="17" t="s">
        <v>73</v>
      </c>
      <c r="B36" t="s">
        <v>1</v>
      </c>
      <c r="C36" s="2">
        <v>838777337.79274213</v>
      </c>
      <c r="D36" t="s">
        <v>1</v>
      </c>
      <c r="E36" t="s">
        <v>10</v>
      </c>
      <c r="F36" t="s">
        <v>3</v>
      </c>
      <c r="G36" t="s">
        <v>116</v>
      </c>
      <c r="H36" t="s">
        <v>154</v>
      </c>
      <c r="I36" s="15">
        <f>_xlfn.IFS(F36="STAR Kids",INDEX('ATLIS Percentages'!D:D,MATCH($G:$G&amp;" "&amp;$E:$E,'ATLIS Percentages'!$A:$A,0)),
F36="STAR+PLUS",INDEX('ATLIS Percentages'!E:E,MATCH($G:$G&amp;" "&amp;$E:$E,'ATLIS Percentages'!$A:$A,0)),
F36="STAR",INDEX('ATLIS Percentages'!F:F,MATCH($G:$G&amp;" "&amp;$E:$E,'ATLIS Percentages'!$A:$A,0)))</f>
        <v>4.6318075985596696E-3</v>
      </c>
      <c r="J36" s="31">
        <f t="shared" si="0"/>
        <v>3885055.25</v>
      </c>
      <c r="K36" s="31">
        <f t="shared" si="1"/>
        <v>1689269.89</v>
      </c>
    </row>
    <row r="37" spans="1:11" x14ac:dyDescent="0.25">
      <c r="A37" s="17" t="s">
        <v>98</v>
      </c>
      <c r="B37" t="s">
        <v>9</v>
      </c>
      <c r="C37" s="2">
        <v>749108010.82183659</v>
      </c>
      <c r="D37" t="s">
        <v>9</v>
      </c>
      <c r="E37" t="s">
        <v>51</v>
      </c>
      <c r="F37" t="s">
        <v>7</v>
      </c>
      <c r="G37" t="s">
        <v>116</v>
      </c>
      <c r="H37" t="s">
        <v>155</v>
      </c>
      <c r="I37" s="15">
        <f>_xlfn.IFS(F37="STAR Kids",INDEX('ATLIS Percentages'!D:D,MATCH($G:$G&amp;" "&amp;$E:$E,'ATLIS Percentages'!$A:$A,0)),
F37="STAR+PLUS",INDEX('ATLIS Percentages'!E:E,MATCH($G:$G&amp;" "&amp;$E:$E,'ATLIS Percentages'!$A:$A,0)),
F37="STAR",INDEX('ATLIS Percentages'!F:F,MATCH($G:$G&amp;" "&amp;$E:$E,'ATLIS Percentages'!$A:$A,0)))</f>
        <v>4.6318075985596696E-3</v>
      </c>
      <c r="J37" s="31">
        <f t="shared" si="0"/>
        <v>3469724.18</v>
      </c>
      <c r="K37" s="31">
        <f t="shared" si="1"/>
        <v>1508678.82</v>
      </c>
    </row>
    <row r="38" spans="1:11" x14ac:dyDescent="0.25">
      <c r="A38" s="17" t="s">
        <v>8</v>
      </c>
      <c r="B38" t="s">
        <v>9</v>
      </c>
      <c r="C38" s="2">
        <v>1993139407.5122719</v>
      </c>
      <c r="D38" t="s">
        <v>9</v>
      </c>
      <c r="E38" t="s">
        <v>10</v>
      </c>
      <c r="F38" t="s">
        <v>11</v>
      </c>
      <c r="G38" t="s">
        <v>116</v>
      </c>
      <c r="H38" t="s">
        <v>154</v>
      </c>
      <c r="I38" s="15">
        <f>_xlfn.IFS(F38="STAR Kids",INDEX('ATLIS Percentages'!D:D,MATCH($G:$G&amp;" "&amp;$E:$E,'ATLIS Percentages'!$A:$A,0)),
F38="STAR+PLUS",INDEX('ATLIS Percentages'!E:E,MATCH($G:$G&amp;" "&amp;$E:$E,'ATLIS Percentages'!$A:$A,0)),
F38="STAR",INDEX('ATLIS Percentages'!F:F,MATCH($G:$G&amp;" "&amp;$E:$E,'ATLIS Percentages'!$A:$A,0)))</f>
        <v>4.6318075985596696E-3</v>
      </c>
      <c r="J38" s="31">
        <f t="shared" si="0"/>
        <v>9231838.25</v>
      </c>
      <c r="K38" s="31">
        <f t="shared" si="1"/>
        <v>4014117.01</v>
      </c>
    </row>
    <row r="39" spans="1:11" x14ac:dyDescent="0.25">
      <c r="A39" s="17" t="s">
        <v>22</v>
      </c>
      <c r="B39" t="s">
        <v>9</v>
      </c>
      <c r="C39" s="2">
        <v>311116790.0116058</v>
      </c>
      <c r="D39" t="s">
        <v>9</v>
      </c>
      <c r="E39" t="s">
        <v>10</v>
      </c>
      <c r="F39" t="s">
        <v>3</v>
      </c>
      <c r="G39" t="s">
        <v>116</v>
      </c>
      <c r="H39" t="s">
        <v>154</v>
      </c>
      <c r="I39" s="15">
        <f>_xlfn.IFS(F39="STAR Kids",INDEX('ATLIS Percentages'!D:D,MATCH($G:$G&amp;" "&amp;$E:$E,'ATLIS Percentages'!$A:$A,0)),
F39="STAR+PLUS",INDEX('ATLIS Percentages'!E:E,MATCH($G:$G&amp;" "&amp;$E:$E,'ATLIS Percentages'!$A:$A,0)),
F39="STAR",INDEX('ATLIS Percentages'!F:F,MATCH($G:$G&amp;" "&amp;$E:$E,'ATLIS Percentages'!$A:$A,0)))</f>
        <v>4.6318075985596696E-3</v>
      </c>
      <c r="J39" s="31">
        <f t="shared" si="0"/>
        <v>1441033.11</v>
      </c>
      <c r="K39" s="31">
        <f t="shared" si="1"/>
        <v>626578.94999999995</v>
      </c>
    </row>
    <row r="40" spans="1:11" x14ac:dyDescent="0.25">
      <c r="A40" s="17">
        <v>71</v>
      </c>
      <c r="B40" t="s">
        <v>18</v>
      </c>
      <c r="C40" s="2">
        <v>276233782.7834993</v>
      </c>
      <c r="D40" t="s">
        <v>18</v>
      </c>
      <c r="E40" t="s">
        <v>10</v>
      </c>
      <c r="F40" t="s">
        <v>7</v>
      </c>
      <c r="G40" t="s">
        <v>116</v>
      </c>
      <c r="H40" t="s">
        <v>154</v>
      </c>
      <c r="I40" s="15">
        <f>_xlfn.IFS(F40="STAR Kids",INDEX('ATLIS Percentages'!D:D,MATCH($G:$G&amp;" "&amp;$E:$E,'ATLIS Percentages'!$A:$A,0)),
F40="STAR+PLUS",INDEX('ATLIS Percentages'!E:E,MATCH($G:$G&amp;" "&amp;$E:$E,'ATLIS Percentages'!$A:$A,0)),
F40="STAR",INDEX('ATLIS Percentages'!F:F,MATCH($G:$G&amp;" "&amp;$E:$E,'ATLIS Percentages'!$A:$A,0)))</f>
        <v>4.6318075985596696E-3</v>
      </c>
      <c r="J40" s="31">
        <f t="shared" si="0"/>
        <v>1279461.73</v>
      </c>
      <c r="K40" s="31">
        <f t="shared" si="1"/>
        <v>556325.72</v>
      </c>
    </row>
    <row r="41" spans="1:11" x14ac:dyDescent="0.25">
      <c r="A41" s="17" t="s">
        <v>64</v>
      </c>
      <c r="B41" t="s">
        <v>18</v>
      </c>
      <c r="C41" s="2">
        <v>0</v>
      </c>
      <c r="D41" t="s">
        <v>18</v>
      </c>
      <c r="E41" t="s">
        <v>10</v>
      </c>
      <c r="F41" t="s">
        <v>11</v>
      </c>
      <c r="G41" t="s">
        <v>116</v>
      </c>
      <c r="H41" t="s">
        <v>154</v>
      </c>
      <c r="I41" s="15">
        <f>_xlfn.IFS(F41="STAR Kids",INDEX('ATLIS Percentages'!D:D,MATCH($G:$G&amp;" "&amp;$E:$E,'ATLIS Percentages'!$A:$A,0)),
F41="STAR+PLUS",INDEX('ATLIS Percentages'!E:E,MATCH($G:$G&amp;" "&amp;$E:$E,'ATLIS Percentages'!$A:$A,0)),
F41="STAR",INDEX('ATLIS Percentages'!F:F,MATCH($G:$G&amp;" "&amp;$E:$E,'ATLIS Percentages'!$A:$A,0)))</f>
        <v>4.6318075985596696E-3</v>
      </c>
      <c r="J41" s="31">
        <f t="shared" si="0"/>
        <v>0</v>
      </c>
      <c r="K41" s="31">
        <f t="shared" si="1"/>
        <v>0</v>
      </c>
    </row>
    <row r="42" spans="1:11" x14ac:dyDescent="0.25">
      <c r="A42" s="17" t="s">
        <v>101</v>
      </c>
      <c r="B42" t="s">
        <v>18</v>
      </c>
      <c r="C42" s="2">
        <v>155619379.87791866</v>
      </c>
      <c r="D42" t="s">
        <v>18</v>
      </c>
      <c r="E42" t="s">
        <v>10</v>
      </c>
      <c r="F42" t="s">
        <v>3</v>
      </c>
      <c r="G42" t="s">
        <v>116</v>
      </c>
      <c r="H42" t="s">
        <v>154</v>
      </c>
      <c r="I42" s="15">
        <f>_xlfn.IFS(F42="STAR Kids",INDEX('ATLIS Percentages'!D:D,MATCH($G:$G&amp;" "&amp;$E:$E,'ATLIS Percentages'!$A:$A,0)),
F42="STAR+PLUS",INDEX('ATLIS Percentages'!E:E,MATCH($G:$G&amp;" "&amp;$E:$E,'ATLIS Percentages'!$A:$A,0)),
F42="STAR",INDEX('ATLIS Percentages'!F:F,MATCH($G:$G&amp;" "&amp;$E:$E,'ATLIS Percentages'!$A:$A,0)))</f>
        <v>4.6318075985596696E-3</v>
      </c>
      <c r="J42" s="31">
        <f t="shared" si="0"/>
        <v>720799.03</v>
      </c>
      <c r="K42" s="31">
        <f t="shared" si="1"/>
        <v>313412.3</v>
      </c>
    </row>
    <row r="43" spans="1:11" x14ac:dyDescent="0.25">
      <c r="A43" s="17" t="s">
        <v>82</v>
      </c>
      <c r="B43" t="s">
        <v>30</v>
      </c>
      <c r="C43" s="2">
        <v>636737857.86387074</v>
      </c>
      <c r="D43" t="s">
        <v>30</v>
      </c>
      <c r="E43" t="s">
        <v>67</v>
      </c>
      <c r="F43" t="s">
        <v>7</v>
      </c>
      <c r="G43" t="s">
        <v>116</v>
      </c>
      <c r="H43" t="s">
        <v>156</v>
      </c>
      <c r="I43" s="15">
        <f>_xlfn.IFS(F43="STAR Kids",INDEX('ATLIS Percentages'!D:D,MATCH($G:$G&amp;" "&amp;$E:$E,'ATLIS Percentages'!$A:$A,0)),
F43="STAR+PLUS",INDEX('ATLIS Percentages'!E:E,MATCH($G:$G&amp;" "&amp;$E:$E,'ATLIS Percentages'!$A:$A,0)),
F43="STAR",INDEX('ATLIS Percentages'!F:F,MATCH($G:$G&amp;" "&amp;$E:$E,'ATLIS Percentages'!$A:$A,0)))</f>
        <v>4.6318075985596696E-3</v>
      </c>
      <c r="J43" s="31">
        <f t="shared" si="0"/>
        <v>2949247.25</v>
      </c>
      <c r="K43" s="31">
        <f t="shared" si="1"/>
        <v>1282369.04</v>
      </c>
    </row>
    <row r="44" spans="1:11" x14ac:dyDescent="0.25">
      <c r="A44" s="17" t="s">
        <v>92</v>
      </c>
      <c r="B44" t="s">
        <v>30</v>
      </c>
      <c r="C44" s="2">
        <v>195343866.35418642</v>
      </c>
      <c r="D44" t="s">
        <v>30</v>
      </c>
      <c r="E44" t="s">
        <v>67</v>
      </c>
      <c r="F44" t="s">
        <v>3</v>
      </c>
      <c r="G44" t="s">
        <v>116</v>
      </c>
      <c r="H44" t="s">
        <v>156</v>
      </c>
      <c r="I44" s="15">
        <f>_xlfn.IFS(F44="STAR Kids",INDEX('ATLIS Percentages'!D:D,MATCH($G:$G&amp;" "&amp;$E:$E,'ATLIS Percentages'!$A:$A,0)),
F44="STAR+PLUS",INDEX('ATLIS Percentages'!E:E,MATCH($G:$G&amp;" "&amp;$E:$E,'ATLIS Percentages'!$A:$A,0)),
F44="STAR",INDEX('ATLIS Percentages'!F:F,MATCH($G:$G&amp;" "&amp;$E:$E,'ATLIS Percentages'!$A:$A,0)))</f>
        <v>4.6318075985596696E-3</v>
      </c>
      <c r="J44" s="31">
        <f t="shared" si="0"/>
        <v>904795.2</v>
      </c>
      <c r="K44" s="31">
        <f t="shared" si="1"/>
        <v>393416.1</v>
      </c>
    </row>
    <row r="45" spans="1:11" x14ac:dyDescent="0.25">
      <c r="A45" s="17" t="s">
        <v>66</v>
      </c>
      <c r="B45" t="s">
        <v>25</v>
      </c>
      <c r="C45" s="2">
        <v>175046428.12401849</v>
      </c>
      <c r="D45" t="s">
        <v>25</v>
      </c>
      <c r="E45" t="s">
        <v>67</v>
      </c>
      <c r="F45" t="s">
        <v>7</v>
      </c>
      <c r="G45" t="s">
        <v>116</v>
      </c>
      <c r="H45" t="s">
        <v>156</v>
      </c>
      <c r="I45" s="15">
        <f>_xlfn.IFS(F45="STAR Kids",INDEX('ATLIS Percentages'!D:D,MATCH($G:$G&amp;" "&amp;$E:$E,'ATLIS Percentages'!$A:$A,0)),
F45="STAR+PLUS",INDEX('ATLIS Percentages'!E:E,MATCH($G:$G&amp;" "&amp;$E:$E,'ATLIS Percentages'!$A:$A,0)),
F45="STAR",INDEX('ATLIS Percentages'!F:F,MATCH($G:$G&amp;" "&amp;$E:$E,'ATLIS Percentages'!$A:$A,0)))</f>
        <v>4.6318075985596696E-3</v>
      </c>
      <c r="J45" s="31">
        <f t="shared" si="0"/>
        <v>810781.38</v>
      </c>
      <c r="K45" s="31">
        <f t="shared" si="1"/>
        <v>352537.73</v>
      </c>
    </row>
    <row r="46" spans="1:11" x14ac:dyDescent="0.25">
      <c r="A46" s="17" t="s">
        <v>85</v>
      </c>
      <c r="B46" t="s">
        <v>25</v>
      </c>
      <c r="C46" s="2">
        <v>904926707.58122969</v>
      </c>
      <c r="D46" t="s">
        <v>25</v>
      </c>
      <c r="E46" t="s">
        <v>67</v>
      </c>
      <c r="F46" t="s">
        <v>11</v>
      </c>
      <c r="G46" t="s">
        <v>116</v>
      </c>
      <c r="H46" t="s">
        <v>156</v>
      </c>
      <c r="I46" s="15">
        <f>_xlfn.IFS(F46="STAR Kids",INDEX('ATLIS Percentages'!D:D,MATCH($G:$G&amp;" "&amp;$E:$E,'ATLIS Percentages'!$A:$A,0)),
F46="STAR+PLUS",INDEX('ATLIS Percentages'!E:E,MATCH($G:$G&amp;" "&amp;$E:$E,'ATLIS Percentages'!$A:$A,0)),
F46="STAR",INDEX('ATLIS Percentages'!F:F,MATCH($G:$G&amp;" "&amp;$E:$E,'ATLIS Percentages'!$A:$A,0)))</f>
        <v>4.6318075985596696E-3</v>
      </c>
      <c r="J46" s="31">
        <f t="shared" si="0"/>
        <v>4191446.4</v>
      </c>
      <c r="K46" s="31">
        <f t="shared" si="1"/>
        <v>1822492.53</v>
      </c>
    </row>
    <row r="47" spans="1:11" x14ac:dyDescent="0.25">
      <c r="A47" s="17" t="s">
        <v>80</v>
      </c>
      <c r="B47" t="s">
        <v>5</v>
      </c>
      <c r="C47" s="2">
        <v>806414899.19690549</v>
      </c>
      <c r="D47" t="s">
        <v>5</v>
      </c>
      <c r="E47" t="s">
        <v>67</v>
      </c>
      <c r="F47" t="s">
        <v>7</v>
      </c>
      <c r="G47" t="s">
        <v>116</v>
      </c>
      <c r="H47" t="s">
        <v>156</v>
      </c>
      <c r="I47" s="15">
        <f>_xlfn.IFS(F47="STAR Kids",INDEX('ATLIS Percentages'!D:D,MATCH($G:$G&amp;" "&amp;$E:$E,'ATLIS Percentages'!$A:$A,0)),
F47="STAR+PLUS",INDEX('ATLIS Percentages'!E:E,MATCH($G:$G&amp;" "&amp;$E:$E,'ATLIS Percentages'!$A:$A,0)),
F47="STAR",INDEX('ATLIS Percentages'!F:F,MATCH($G:$G&amp;" "&amp;$E:$E,'ATLIS Percentages'!$A:$A,0)))</f>
        <v>4.6318075985596696E-3</v>
      </c>
      <c r="J47" s="31">
        <f t="shared" si="0"/>
        <v>3735158.66</v>
      </c>
      <c r="K47" s="31">
        <f t="shared" si="1"/>
        <v>1624093</v>
      </c>
    </row>
    <row r="48" spans="1:11" x14ac:dyDescent="0.25">
      <c r="A48" s="17" t="s">
        <v>78</v>
      </c>
      <c r="B48" t="s">
        <v>5</v>
      </c>
      <c r="C48" s="2">
        <v>1307727902.4263618</v>
      </c>
      <c r="D48" t="s">
        <v>5</v>
      </c>
      <c r="E48" t="s">
        <v>67</v>
      </c>
      <c r="F48" t="s">
        <v>11</v>
      </c>
      <c r="G48" t="s">
        <v>116</v>
      </c>
      <c r="H48" t="s">
        <v>156</v>
      </c>
      <c r="I48" s="15">
        <f>_xlfn.IFS(F48="STAR Kids",INDEX('ATLIS Percentages'!D:D,MATCH($G:$G&amp;" "&amp;$E:$E,'ATLIS Percentages'!$A:$A,0)),
F48="STAR+PLUS",INDEX('ATLIS Percentages'!E:E,MATCH($G:$G&amp;" "&amp;$E:$E,'ATLIS Percentages'!$A:$A,0)),
F48="STAR",INDEX('ATLIS Percentages'!F:F,MATCH($G:$G&amp;" "&amp;$E:$E,'ATLIS Percentages'!$A:$A,0)))</f>
        <v>4.6318075985596696E-3</v>
      </c>
      <c r="J48" s="31">
        <f t="shared" si="0"/>
        <v>6057144.04</v>
      </c>
      <c r="K48" s="31">
        <f t="shared" si="1"/>
        <v>2633720.85</v>
      </c>
    </row>
    <row r="49" spans="1:11" x14ac:dyDescent="0.25">
      <c r="A49" s="17" t="s">
        <v>72</v>
      </c>
      <c r="B49" t="s">
        <v>5</v>
      </c>
      <c r="C49" s="2">
        <v>334174413.43295014</v>
      </c>
      <c r="D49" t="s">
        <v>5</v>
      </c>
      <c r="E49" t="s">
        <v>67</v>
      </c>
      <c r="F49" t="s">
        <v>3</v>
      </c>
      <c r="G49" t="s">
        <v>116</v>
      </c>
      <c r="H49" t="s">
        <v>156</v>
      </c>
      <c r="I49" s="15">
        <f>_xlfn.IFS(F49="STAR Kids",INDEX('ATLIS Percentages'!D:D,MATCH($G:$G&amp;" "&amp;$E:$E,'ATLIS Percentages'!$A:$A,0)),
F49="STAR+PLUS",INDEX('ATLIS Percentages'!E:E,MATCH($G:$G&amp;" "&amp;$E:$E,'ATLIS Percentages'!$A:$A,0)),
F49="STAR",INDEX('ATLIS Percentages'!F:F,MATCH($G:$G&amp;" "&amp;$E:$E,'ATLIS Percentages'!$A:$A,0)))</f>
        <v>4.6318075985596696E-3</v>
      </c>
      <c r="J49" s="31">
        <f t="shared" si="0"/>
        <v>1547831.59</v>
      </c>
      <c r="K49" s="31">
        <f t="shared" si="1"/>
        <v>673016.24</v>
      </c>
    </row>
    <row r="50" spans="1:11" x14ac:dyDescent="0.25">
      <c r="A50" s="17" t="s">
        <v>99</v>
      </c>
      <c r="B50" t="s">
        <v>9</v>
      </c>
      <c r="C50" s="2">
        <v>191952788.27421191</v>
      </c>
      <c r="D50" t="s">
        <v>9</v>
      </c>
      <c r="E50" t="s">
        <v>67</v>
      </c>
      <c r="F50" t="s">
        <v>7</v>
      </c>
      <c r="G50" t="s">
        <v>116</v>
      </c>
      <c r="H50" t="s">
        <v>156</v>
      </c>
      <c r="I50" s="15">
        <f>_xlfn.IFS(F50="STAR Kids",INDEX('ATLIS Percentages'!D:D,MATCH($G:$G&amp;" "&amp;$E:$E,'ATLIS Percentages'!$A:$A,0)),
F50="STAR+PLUS",INDEX('ATLIS Percentages'!E:E,MATCH($G:$G&amp;" "&amp;$E:$E,'ATLIS Percentages'!$A:$A,0)),
F50="STAR",INDEX('ATLIS Percentages'!F:F,MATCH($G:$G&amp;" "&amp;$E:$E,'ATLIS Percentages'!$A:$A,0)))</f>
        <v>4.6318075985596696E-3</v>
      </c>
      <c r="J50" s="31">
        <f t="shared" si="0"/>
        <v>889088.38</v>
      </c>
      <c r="K50" s="31">
        <f t="shared" si="1"/>
        <v>386586.58</v>
      </c>
    </row>
    <row r="51" spans="1:11" x14ac:dyDescent="0.25">
      <c r="A51" s="17" t="s">
        <v>105</v>
      </c>
      <c r="B51" t="s">
        <v>9</v>
      </c>
      <c r="C51" s="2">
        <v>120019131.29323947</v>
      </c>
      <c r="D51" t="s">
        <v>9</v>
      </c>
      <c r="E51" t="s">
        <v>67</v>
      </c>
      <c r="F51" t="s">
        <v>3</v>
      </c>
      <c r="G51" t="s">
        <v>116</v>
      </c>
      <c r="H51" t="s">
        <v>156</v>
      </c>
      <c r="I51" s="15">
        <f>_xlfn.IFS(F51="STAR Kids",INDEX('ATLIS Percentages'!D:D,MATCH($G:$G&amp;" "&amp;$E:$E,'ATLIS Percentages'!$A:$A,0)),
F51="STAR+PLUS",INDEX('ATLIS Percentages'!E:E,MATCH($G:$G&amp;" "&amp;$E:$E,'ATLIS Percentages'!$A:$A,0)),
F51="STAR",INDEX('ATLIS Percentages'!F:F,MATCH($G:$G&amp;" "&amp;$E:$E,'ATLIS Percentages'!$A:$A,0)))</f>
        <v>4.6318075985596696E-3</v>
      </c>
      <c r="J51" s="31">
        <f t="shared" si="0"/>
        <v>555905.52</v>
      </c>
      <c r="K51" s="31">
        <f t="shared" si="1"/>
        <v>241714.57</v>
      </c>
    </row>
    <row r="52" spans="1:11" x14ac:dyDescent="0.25">
      <c r="A52" s="17" t="s">
        <v>70</v>
      </c>
      <c r="B52" t="s">
        <v>9</v>
      </c>
      <c r="C52" s="2">
        <v>113410011.06518246</v>
      </c>
      <c r="D52" t="s">
        <v>9</v>
      </c>
      <c r="E52" t="s">
        <v>67</v>
      </c>
      <c r="F52" t="s">
        <v>11</v>
      </c>
      <c r="G52" t="s">
        <v>116</v>
      </c>
      <c r="H52" t="s">
        <v>156</v>
      </c>
      <c r="I52" s="15">
        <f>_xlfn.IFS(F52="STAR Kids",INDEX('ATLIS Percentages'!D:D,MATCH($G:$G&amp;" "&amp;$E:$E,'ATLIS Percentages'!$A:$A,0)),
F52="STAR+PLUS",INDEX('ATLIS Percentages'!E:E,MATCH($G:$G&amp;" "&amp;$E:$E,'ATLIS Percentages'!$A:$A,0)),
F52="STAR",INDEX('ATLIS Percentages'!F:F,MATCH($G:$G&amp;" "&amp;$E:$E,'ATLIS Percentages'!$A:$A,0)))</f>
        <v>4.6318075985596696E-3</v>
      </c>
      <c r="J52" s="31">
        <f t="shared" si="0"/>
        <v>525293.35</v>
      </c>
      <c r="K52" s="31">
        <f t="shared" si="1"/>
        <v>228404.02</v>
      </c>
    </row>
    <row r="53" spans="1:11" x14ac:dyDescent="0.25">
      <c r="A53" s="17" t="s">
        <v>0</v>
      </c>
      <c r="B53" t="s">
        <v>1</v>
      </c>
      <c r="C53" s="2">
        <v>91335411.17099914</v>
      </c>
      <c r="D53" t="s">
        <v>1</v>
      </c>
      <c r="E53" t="s">
        <v>2</v>
      </c>
      <c r="F53" t="s">
        <v>3</v>
      </c>
      <c r="G53" t="s">
        <v>116</v>
      </c>
      <c r="H53" t="s">
        <v>157</v>
      </c>
      <c r="I53" s="15">
        <f>_xlfn.IFS(F53="STAR Kids",INDEX('ATLIS Percentages'!D:D,MATCH($G:$G&amp;" "&amp;$E:$E,'ATLIS Percentages'!$A:$A,0)),
F53="STAR+PLUS",INDEX('ATLIS Percentages'!E:E,MATCH($G:$G&amp;" "&amp;$E:$E,'ATLIS Percentages'!$A:$A,0)),
F53="STAR",INDEX('ATLIS Percentages'!F:F,MATCH($G:$G&amp;" "&amp;$E:$E,'ATLIS Percentages'!$A:$A,0)))</f>
        <v>4.6318075985596696E-3</v>
      </c>
      <c r="J53" s="31">
        <f t="shared" si="0"/>
        <v>423048.05</v>
      </c>
      <c r="K53" s="31">
        <f t="shared" si="1"/>
        <v>183946.5</v>
      </c>
    </row>
    <row r="54" spans="1:11" x14ac:dyDescent="0.25">
      <c r="A54" s="17" t="s">
        <v>27</v>
      </c>
      <c r="B54" t="s">
        <v>9</v>
      </c>
      <c r="C54" s="2">
        <v>0</v>
      </c>
      <c r="D54" t="s">
        <v>9</v>
      </c>
      <c r="E54" t="s">
        <v>2</v>
      </c>
      <c r="F54" t="s">
        <v>11</v>
      </c>
      <c r="G54" t="s">
        <v>116</v>
      </c>
      <c r="H54" t="s">
        <v>157</v>
      </c>
      <c r="I54" s="15">
        <f>_xlfn.IFS(F54="STAR Kids",INDEX('ATLIS Percentages'!D:D,MATCH($G:$G&amp;" "&amp;$E:$E,'ATLIS Percentages'!$A:$A,0)),
F54="STAR+PLUS",INDEX('ATLIS Percentages'!E:E,MATCH($G:$G&amp;" "&amp;$E:$E,'ATLIS Percentages'!$A:$A,0)),
F54="STAR",INDEX('ATLIS Percentages'!F:F,MATCH($G:$G&amp;" "&amp;$E:$E,'ATLIS Percentages'!$A:$A,0)))</f>
        <v>4.6318075985596696E-3</v>
      </c>
      <c r="J54" s="31">
        <f t="shared" si="0"/>
        <v>0</v>
      </c>
      <c r="K54" s="31">
        <f t="shared" si="1"/>
        <v>0</v>
      </c>
    </row>
    <row r="55" spans="1:11" x14ac:dyDescent="0.25">
      <c r="A55" s="17" t="s">
        <v>107</v>
      </c>
      <c r="B55" t="s">
        <v>9</v>
      </c>
      <c r="C55" s="2">
        <v>54153090.86337097</v>
      </c>
      <c r="D55" t="s">
        <v>9</v>
      </c>
      <c r="E55" t="s">
        <v>2</v>
      </c>
      <c r="F55" t="s">
        <v>3</v>
      </c>
      <c r="G55" t="s">
        <v>116</v>
      </c>
      <c r="H55" t="s">
        <v>157</v>
      </c>
      <c r="I55" s="15">
        <f>_xlfn.IFS(F55="STAR Kids",INDEX('ATLIS Percentages'!D:D,MATCH($G:$G&amp;" "&amp;$E:$E,'ATLIS Percentages'!$A:$A,0)),
F55="STAR+PLUS",INDEX('ATLIS Percentages'!E:E,MATCH($G:$G&amp;" "&amp;$E:$E,'ATLIS Percentages'!$A:$A,0)),
F55="STAR",INDEX('ATLIS Percentages'!F:F,MATCH($G:$G&amp;" "&amp;$E:$E,'ATLIS Percentages'!$A:$A,0)))</f>
        <v>4.6318075985596696E-3</v>
      </c>
      <c r="J55" s="31">
        <f t="shared" si="0"/>
        <v>250826.7</v>
      </c>
      <c r="K55" s="31">
        <f t="shared" si="1"/>
        <v>109062.54</v>
      </c>
    </row>
    <row r="56" spans="1:11" x14ac:dyDescent="0.25">
      <c r="A56" s="17" t="s">
        <v>94</v>
      </c>
      <c r="B56" t="s">
        <v>13</v>
      </c>
      <c r="C56" s="2">
        <v>103668013.63598494</v>
      </c>
      <c r="D56" t="s">
        <v>13</v>
      </c>
      <c r="E56" t="s">
        <v>2</v>
      </c>
      <c r="F56" t="s">
        <v>7</v>
      </c>
      <c r="G56" t="s">
        <v>116</v>
      </c>
      <c r="H56" t="s">
        <v>157</v>
      </c>
      <c r="I56" s="15">
        <f>_xlfn.IFS(F56="STAR Kids",INDEX('ATLIS Percentages'!D:D,MATCH($G:$G&amp;" "&amp;$E:$E,'ATLIS Percentages'!$A:$A,0)),
F56="STAR+PLUS",INDEX('ATLIS Percentages'!E:E,MATCH($G:$G&amp;" "&amp;$E:$E,'ATLIS Percentages'!$A:$A,0)),
F56="STAR",INDEX('ATLIS Percentages'!F:F,MATCH($G:$G&amp;" "&amp;$E:$E,'ATLIS Percentages'!$A:$A,0)))</f>
        <v>4.6318075985596696E-3</v>
      </c>
      <c r="J56" s="31">
        <f t="shared" si="0"/>
        <v>480170.29</v>
      </c>
      <c r="K56" s="31">
        <f t="shared" si="1"/>
        <v>208783.96</v>
      </c>
    </row>
    <row r="57" spans="1:11" x14ac:dyDescent="0.25">
      <c r="A57" s="17" t="s">
        <v>88</v>
      </c>
      <c r="B57" t="s">
        <v>25</v>
      </c>
      <c r="C57" s="2">
        <v>25201253.730986837</v>
      </c>
      <c r="D57" t="s">
        <v>25</v>
      </c>
      <c r="E57" t="s">
        <v>2</v>
      </c>
      <c r="F57" t="s">
        <v>7</v>
      </c>
      <c r="G57" t="s">
        <v>116</v>
      </c>
      <c r="H57" t="s">
        <v>157</v>
      </c>
      <c r="I57" s="15">
        <f>_xlfn.IFS(F57="STAR Kids",INDEX('ATLIS Percentages'!D:D,MATCH($G:$G&amp;" "&amp;$E:$E,'ATLIS Percentages'!$A:$A,0)),
F57="STAR+PLUS",INDEX('ATLIS Percentages'!E:E,MATCH($G:$G&amp;" "&amp;$E:$E,'ATLIS Percentages'!$A:$A,0)),
F57="STAR",INDEX('ATLIS Percentages'!F:F,MATCH($G:$G&amp;" "&amp;$E:$E,'ATLIS Percentages'!$A:$A,0)))</f>
        <v>4.6318075985596696E-3</v>
      </c>
      <c r="J57" s="31">
        <f t="shared" si="0"/>
        <v>116727.36</v>
      </c>
      <c r="K57" s="31">
        <f t="shared" si="1"/>
        <v>50754.49</v>
      </c>
    </row>
    <row r="58" spans="1:11" x14ac:dyDescent="0.25">
      <c r="A58" s="17" t="s">
        <v>24</v>
      </c>
      <c r="B58" t="s">
        <v>25</v>
      </c>
      <c r="C58" s="2">
        <v>259747207.60832331</v>
      </c>
      <c r="D58" t="s">
        <v>25</v>
      </c>
      <c r="E58" t="s">
        <v>2</v>
      </c>
      <c r="F58" t="s">
        <v>11</v>
      </c>
      <c r="G58" t="s">
        <v>116</v>
      </c>
      <c r="H58" t="s">
        <v>157</v>
      </c>
      <c r="I58" s="15">
        <f>_xlfn.IFS(F58="STAR Kids",INDEX('ATLIS Percentages'!D:D,MATCH($G:$G&amp;" "&amp;$E:$E,'ATLIS Percentages'!$A:$A,0)),
F58="STAR+PLUS",INDEX('ATLIS Percentages'!E:E,MATCH($G:$G&amp;" "&amp;$E:$E,'ATLIS Percentages'!$A:$A,0)),
F58="STAR",INDEX('ATLIS Percentages'!F:F,MATCH($G:$G&amp;" "&amp;$E:$E,'ATLIS Percentages'!$A:$A,0)))</f>
        <v>4.6318075985596696E-3</v>
      </c>
      <c r="J58" s="31">
        <f t="shared" si="0"/>
        <v>1203099.0900000001</v>
      </c>
      <c r="K58" s="31">
        <f t="shared" si="1"/>
        <v>523122.31</v>
      </c>
    </row>
    <row r="59" spans="1:11" x14ac:dyDescent="0.25">
      <c r="A59" s="17" t="s">
        <v>57</v>
      </c>
      <c r="B59" t="s">
        <v>1</v>
      </c>
      <c r="C59" s="2">
        <v>214044447.63375688</v>
      </c>
      <c r="D59" t="s">
        <v>1</v>
      </c>
      <c r="E59" t="s">
        <v>2</v>
      </c>
      <c r="F59" t="s">
        <v>7</v>
      </c>
      <c r="G59" t="s">
        <v>116</v>
      </c>
      <c r="H59" t="s">
        <v>157</v>
      </c>
      <c r="I59" s="15">
        <f>_xlfn.IFS(F59="STAR Kids",INDEX('ATLIS Percentages'!D:D,MATCH($G:$G&amp;" "&amp;$E:$E,'ATLIS Percentages'!$A:$A,0)),
F59="STAR+PLUS",INDEX('ATLIS Percentages'!E:E,MATCH($G:$G&amp;" "&amp;$E:$E,'ATLIS Percentages'!$A:$A,0)),
F59="STAR",INDEX('ATLIS Percentages'!F:F,MATCH($G:$G&amp;" "&amp;$E:$E,'ATLIS Percentages'!$A:$A,0)))</f>
        <v>4.6318075985596696E-3</v>
      </c>
      <c r="J59" s="31">
        <f t="shared" si="0"/>
        <v>991412.7</v>
      </c>
      <c r="K59" s="31">
        <f t="shared" si="1"/>
        <v>431078.46</v>
      </c>
    </row>
    <row r="60" spans="1:11" x14ac:dyDescent="0.25">
      <c r="A60" s="17" t="s">
        <v>87</v>
      </c>
      <c r="B60" t="s">
        <v>9</v>
      </c>
      <c r="C60" s="2">
        <v>143464373.08445618</v>
      </c>
      <c r="D60" t="s">
        <v>9</v>
      </c>
      <c r="E60" t="s">
        <v>2</v>
      </c>
      <c r="F60" t="s">
        <v>7</v>
      </c>
      <c r="G60" t="s">
        <v>116</v>
      </c>
      <c r="H60" t="s">
        <v>157</v>
      </c>
      <c r="I60" s="15">
        <f>_xlfn.IFS(F60="STAR Kids",INDEX('ATLIS Percentages'!D:D,MATCH($G:$G&amp;" "&amp;$E:$E,'ATLIS Percentages'!$A:$A,0)),
F60="STAR+PLUS",INDEX('ATLIS Percentages'!E:E,MATCH($G:$G&amp;" "&amp;$E:$E,'ATLIS Percentages'!$A:$A,0)),
F60="STAR",INDEX('ATLIS Percentages'!F:F,MATCH($G:$G&amp;" "&amp;$E:$E,'ATLIS Percentages'!$A:$A,0)))</f>
        <v>4.6318075985596696E-3</v>
      </c>
      <c r="J60" s="31">
        <f t="shared" si="0"/>
        <v>664499.37</v>
      </c>
      <c r="K60" s="31">
        <f t="shared" si="1"/>
        <v>288932.51</v>
      </c>
    </row>
    <row r="61" spans="1:11" x14ac:dyDescent="0.25">
      <c r="A61" s="17" t="s">
        <v>62</v>
      </c>
      <c r="B61" t="s">
        <v>18</v>
      </c>
      <c r="C61" s="2">
        <v>30885838.007019993</v>
      </c>
      <c r="D61" t="s">
        <v>18</v>
      </c>
      <c r="E61" t="s">
        <v>2</v>
      </c>
      <c r="F61" t="s">
        <v>7</v>
      </c>
      <c r="G61" t="s">
        <v>116</v>
      </c>
      <c r="H61" t="s">
        <v>157</v>
      </c>
      <c r="I61" s="15">
        <f>_xlfn.IFS(F61="STAR Kids",INDEX('ATLIS Percentages'!D:D,MATCH($G:$G&amp;" "&amp;$E:$E,'ATLIS Percentages'!$A:$A,0)),
F61="STAR+PLUS",INDEX('ATLIS Percentages'!E:E,MATCH($G:$G&amp;" "&amp;$E:$E,'ATLIS Percentages'!$A:$A,0)),
F61="STAR",INDEX('ATLIS Percentages'!F:F,MATCH($G:$G&amp;" "&amp;$E:$E,'ATLIS Percentages'!$A:$A,0)))</f>
        <v>4.6318075985596696E-3</v>
      </c>
      <c r="J61" s="31">
        <f t="shared" si="0"/>
        <v>143057.26</v>
      </c>
      <c r="K61" s="31">
        <f t="shared" si="1"/>
        <v>62203.06</v>
      </c>
    </row>
    <row r="62" spans="1:11" x14ac:dyDescent="0.25">
      <c r="A62" s="17" t="s">
        <v>33</v>
      </c>
      <c r="B62" t="s">
        <v>18</v>
      </c>
      <c r="C62" s="2">
        <v>254529368.63941982</v>
      </c>
      <c r="D62" t="s">
        <v>18</v>
      </c>
      <c r="E62" t="s">
        <v>2</v>
      </c>
      <c r="F62" t="s">
        <v>11</v>
      </c>
      <c r="G62" t="s">
        <v>116</v>
      </c>
      <c r="H62" t="s">
        <v>157</v>
      </c>
      <c r="I62" s="15">
        <f>_xlfn.IFS(F62="STAR Kids",INDEX('ATLIS Percentages'!D:D,MATCH($G:$G&amp;" "&amp;$E:$E,'ATLIS Percentages'!$A:$A,0)),
F62="STAR+PLUS",INDEX('ATLIS Percentages'!E:E,MATCH($G:$G&amp;" "&amp;$E:$E,'ATLIS Percentages'!$A:$A,0)),
F62="STAR",INDEX('ATLIS Percentages'!F:F,MATCH($G:$G&amp;" "&amp;$E:$E,'ATLIS Percentages'!$A:$A,0)))</f>
        <v>4.6318075985596696E-3</v>
      </c>
      <c r="J62" s="31">
        <f t="shared" si="0"/>
        <v>1178931.06</v>
      </c>
      <c r="K62" s="31">
        <f t="shared" si="1"/>
        <v>512613.75</v>
      </c>
    </row>
    <row r="63" spans="1:11" x14ac:dyDescent="0.25">
      <c r="A63" s="17">
        <v>50</v>
      </c>
      <c r="B63" t="s">
        <v>29</v>
      </c>
      <c r="C63" s="2">
        <v>189336696.65005308</v>
      </c>
      <c r="D63" t="s">
        <v>29</v>
      </c>
      <c r="E63" t="s">
        <v>58</v>
      </c>
      <c r="F63" t="s">
        <v>7</v>
      </c>
      <c r="G63" t="s">
        <v>116</v>
      </c>
      <c r="H63" t="s">
        <v>158</v>
      </c>
      <c r="I63" s="15">
        <f>_xlfn.IFS(F63="STAR Kids",INDEX('ATLIS Percentages'!D:D,MATCH($G:$G&amp;" "&amp;$E:$E,'ATLIS Percentages'!$A:$A,0)),
F63="STAR+PLUS",INDEX('ATLIS Percentages'!E:E,MATCH($G:$G&amp;" "&amp;$E:$E,'ATLIS Percentages'!$A:$A,0)),
F63="STAR",INDEX('ATLIS Percentages'!F:F,MATCH($G:$G&amp;" "&amp;$E:$E,'ATLIS Percentages'!$A:$A,0)))</f>
        <v>4.6318075985596696E-3</v>
      </c>
      <c r="J63" s="31">
        <f t="shared" si="0"/>
        <v>876971.15</v>
      </c>
      <c r="K63" s="31">
        <f t="shared" si="1"/>
        <v>381317.86</v>
      </c>
    </row>
    <row r="64" spans="1:11" x14ac:dyDescent="0.25">
      <c r="A64" s="17">
        <v>52</v>
      </c>
      <c r="B64" t="s">
        <v>5</v>
      </c>
      <c r="C64" s="2">
        <v>164460397.67911497</v>
      </c>
      <c r="D64" t="s">
        <v>5</v>
      </c>
      <c r="E64" t="s">
        <v>58</v>
      </c>
      <c r="F64" t="s">
        <v>7</v>
      </c>
      <c r="G64" t="s">
        <v>116</v>
      </c>
      <c r="H64" t="s">
        <v>158</v>
      </c>
      <c r="I64" s="15">
        <f>_xlfn.IFS(F64="STAR Kids",INDEX('ATLIS Percentages'!D:D,MATCH($G:$G&amp;" "&amp;$E:$E,'ATLIS Percentages'!$A:$A,0)),
F64="STAR+PLUS",INDEX('ATLIS Percentages'!E:E,MATCH($G:$G&amp;" "&amp;$E:$E,'ATLIS Percentages'!$A:$A,0)),
F64="STAR",INDEX('ATLIS Percentages'!F:F,MATCH($G:$G&amp;" "&amp;$E:$E,'ATLIS Percentages'!$A:$A,0)))</f>
        <v>4.6318075985596696E-3</v>
      </c>
      <c r="J64" s="31">
        <f t="shared" si="0"/>
        <v>761748.92</v>
      </c>
      <c r="K64" s="31">
        <f t="shared" si="1"/>
        <v>331217.82</v>
      </c>
    </row>
    <row r="65" spans="1:11" x14ac:dyDescent="0.25">
      <c r="A65" s="17" t="s">
        <v>95</v>
      </c>
      <c r="B65" t="s">
        <v>5</v>
      </c>
      <c r="C65" s="2">
        <v>197110524.80016115</v>
      </c>
      <c r="D65" t="s">
        <v>5</v>
      </c>
      <c r="E65" t="s">
        <v>55</v>
      </c>
      <c r="F65" t="s">
        <v>11</v>
      </c>
      <c r="G65" t="s">
        <v>116</v>
      </c>
      <c r="H65" t="s">
        <v>159</v>
      </c>
      <c r="I65" s="15">
        <f>_xlfn.IFS(F65="STAR Kids",INDEX('ATLIS Percentages'!D:D,MATCH($G:$G&amp;" "&amp;$E:$E,'ATLIS Percentages'!$A:$A,0)),
F65="STAR+PLUS",INDEX('ATLIS Percentages'!E:E,MATCH($G:$G&amp;" "&amp;$E:$E,'ATLIS Percentages'!$A:$A,0)),
F65="STAR",INDEX('ATLIS Percentages'!F:F,MATCH($G:$G&amp;" "&amp;$E:$E,'ATLIS Percentages'!$A:$A,0)))</f>
        <v>4.6318075985596696E-3</v>
      </c>
      <c r="J65" s="31">
        <f t="shared" si="0"/>
        <v>912978.03</v>
      </c>
      <c r="K65" s="31">
        <f t="shared" si="1"/>
        <v>396974.1</v>
      </c>
    </row>
    <row r="66" spans="1:11" x14ac:dyDescent="0.25">
      <c r="A66" s="17" t="s">
        <v>108</v>
      </c>
      <c r="B66" t="s">
        <v>5</v>
      </c>
      <c r="C66" s="2">
        <v>53913247.723729908</v>
      </c>
      <c r="D66" t="s">
        <v>5</v>
      </c>
      <c r="E66" t="s">
        <v>58</v>
      </c>
      <c r="F66" t="s">
        <v>3</v>
      </c>
      <c r="G66" t="s">
        <v>116</v>
      </c>
      <c r="H66" t="s">
        <v>158</v>
      </c>
      <c r="I66" s="15">
        <f>_xlfn.IFS(F66="STAR Kids",INDEX('ATLIS Percentages'!D:D,MATCH($G:$G&amp;" "&amp;$E:$E,'ATLIS Percentages'!$A:$A,0)),
F66="STAR+PLUS",INDEX('ATLIS Percentages'!E:E,MATCH($G:$G&amp;" "&amp;$E:$E,'ATLIS Percentages'!$A:$A,0)),
F66="STAR",INDEX('ATLIS Percentages'!F:F,MATCH($G:$G&amp;" "&amp;$E:$E,'ATLIS Percentages'!$A:$A,0)))</f>
        <v>4.6318075985596696E-3</v>
      </c>
      <c r="J66" s="31">
        <f t="shared" si="0"/>
        <v>249715.79</v>
      </c>
      <c r="K66" s="31">
        <f t="shared" si="1"/>
        <v>108579.5</v>
      </c>
    </row>
    <row r="67" spans="1:11" x14ac:dyDescent="0.25">
      <c r="A67" s="17">
        <v>53</v>
      </c>
      <c r="B67" t="s">
        <v>18</v>
      </c>
      <c r="C67" s="2">
        <v>44858203.203830272</v>
      </c>
      <c r="D67" t="s">
        <v>18</v>
      </c>
      <c r="E67" t="s">
        <v>55</v>
      </c>
      <c r="F67" t="s">
        <v>7</v>
      </c>
      <c r="G67" t="s">
        <v>116</v>
      </c>
      <c r="H67" t="s">
        <v>159</v>
      </c>
      <c r="I67" s="15">
        <f>_xlfn.IFS(F67="STAR Kids",INDEX('ATLIS Percentages'!D:D,MATCH($G:$G&amp;" "&amp;$E:$E,'ATLIS Percentages'!$A:$A,0)),
F67="STAR+PLUS",INDEX('ATLIS Percentages'!E:E,MATCH($G:$G&amp;" "&amp;$E:$E,'ATLIS Percentages'!$A:$A,0)),
F67="STAR",INDEX('ATLIS Percentages'!F:F,MATCH($G:$G&amp;" "&amp;$E:$E,'ATLIS Percentages'!$A:$A,0)))</f>
        <v>4.6318075985596696E-3</v>
      </c>
      <c r="J67" s="31">
        <f t="shared" si="0"/>
        <v>207774.57</v>
      </c>
      <c r="K67" s="31">
        <f t="shared" si="1"/>
        <v>90342.94</v>
      </c>
    </row>
    <row r="68" spans="1:11" x14ac:dyDescent="0.25">
      <c r="A68" s="17" t="s">
        <v>77</v>
      </c>
      <c r="B68" t="s">
        <v>18</v>
      </c>
      <c r="C68" s="2">
        <v>169797959.20667991</v>
      </c>
      <c r="D68" t="s">
        <v>18</v>
      </c>
      <c r="E68" t="s">
        <v>55</v>
      </c>
      <c r="F68" t="s">
        <v>11</v>
      </c>
      <c r="G68" t="s">
        <v>116</v>
      </c>
      <c r="H68" t="s">
        <v>159</v>
      </c>
      <c r="I68" s="15">
        <f>_xlfn.IFS(F68="STAR Kids",INDEX('ATLIS Percentages'!D:D,MATCH($G:$G&amp;" "&amp;$E:$E,'ATLIS Percentages'!$A:$A,0)),
F68="STAR+PLUS",INDEX('ATLIS Percentages'!E:E,MATCH($G:$G&amp;" "&amp;$E:$E,'ATLIS Percentages'!$A:$A,0)),
F68="STAR",INDEX('ATLIS Percentages'!F:F,MATCH($G:$G&amp;" "&amp;$E:$E,'ATLIS Percentages'!$A:$A,0)))</f>
        <v>4.6318075985596696E-3</v>
      </c>
      <c r="J68" s="31">
        <f t="shared" ref="J68:J131" si="2">ROUND(C68*I68,2)</f>
        <v>786471.48</v>
      </c>
      <c r="K68" s="31">
        <f t="shared" si="1"/>
        <v>341967.49</v>
      </c>
    </row>
    <row r="69" spans="1:11" x14ac:dyDescent="0.25">
      <c r="A69" s="17" t="s">
        <v>106</v>
      </c>
      <c r="B69" t="s">
        <v>18</v>
      </c>
      <c r="C69" s="2">
        <v>49880177.070171632</v>
      </c>
      <c r="D69" t="s">
        <v>18</v>
      </c>
      <c r="E69" t="s">
        <v>58</v>
      </c>
      <c r="F69" t="s">
        <v>3</v>
      </c>
      <c r="G69" t="s">
        <v>116</v>
      </c>
      <c r="H69" t="s">
        <v>158</v>
      </c>
      <c r="I69" s="15">
        <f>_xlfn.IFS(F69="STAR Kids",INDEX('ATLIS Percentages'!D:D,MATCH($G:$G&amp;" "&amp;$E:$E,'ATLIS Percentages'!$A:$A,0)),
F69="STAR+PLUS",INDEX('ATLIS Percentages'!E:E,MATCH($G:$G&amp;" "&amp;$E:$E,'ATLIS Percentages'!$A:$A,0)),
F69="STAR",INDEX('ATLIS Percentages'!F:F,MATCH($G:$G&amp;" "&amp;$E:$E,'ATLIS Percentages'!$A:$A,0)))</f>
        <v>4.6318075985596696E-3</v>
      </c>
      <c r="J69" s="31">
        <f t="shared" si="2"/>
        <v>231035.38</v>
      </c>
      <c r="K69" s="31">
        <f t="shared" ref="K69:K132" si="3">ROUND(J69*$G$1*1.08*1.0025,2)</f>
        <v>100457.03</v>
      </c>
    </row>
    <row r="70" spans="1:11" x14ac:dyDescent="0.25">
      <c r="A70" s="17" t="s">
        <v>45</v>
      </c>
      <c r="B70" t="s">
        <v>46</v>
      </c>
      <c r="C70" s="2">
        <v>120031141.84911871</v>
      </c>
      <c r="D70" t="s">
        <v>46</v>
      </c>
      <c r="E70" t="s">
        <v>15</v>
      </c>
      <c r="F70" t="s">
        <v>3</v>
      </c>
      <c r="G70" t="s">
        <v>116</v>
      </c>
      <c r="H70" t="s">
        <v>160</v>
      </c>
      <c r="I70" s="15">
        <f>_xlfn.IFS(F70="STAR Kids",INDEX('ATLIS Percentages'!D:D,MATCH($G:$G&amp;" "&amp;$E:$E,'ATLIS Percentages'!$A:$A,0)),
F70="STAR+PLUS",INDEX('ATLIS Percentages'!E:E,MATCH($G:$G&amp;" "&amp;$E:$E,'ATLIS Percentages'!$A:$A,0)),
F70="STAR",INDEX('ATLIS Percentages'!F:F,MATCH($G:$G&amp;" "&amp;$E:$E,'ATLIS Percentages'!$A:$A,0)))</f>
        <v>4.6318075985596696E-3</v>
      </c>
      <c r="J70" s="31">
        <f t="shared" si="2"/>
        <v>555961.15</v>
      </c>
      <c r="K70" s="31">
        <f t="shared" si="3"/>
        <v>241738.76</v>
      </c>
    </row>
    <row r="71" spans="1:11" x14ac:dyDescent="0.25">
      <c r="A71" s="17" t="s">
        <v>34</v>
      </c>
      <c r="B71" t="s">
        <v>35</v>
      </c>
      <c r="C71" s="2">
        <v>223784600.03585559</v>
      </c>
      <c r="D71" t="s">
        <v>35</v>
      </c>
      <c r="E71" t="s">
        <v>15</v>
      </c>
      <c r="F71" t="s">
        <v>7</v>
      </c>
      <c r="G71" t="s">
        <v>116</v>
      </c>
      <c r="H71" t="s">
        <v>160</v>
      </c>
      <c r="I71" s="15">
        <f>_xlfn.IFS(F71="STAR Kids",INDEX('ATLIS Percentages'!D:D,MATCH($G:$G&amp;" "&amp;$E:$E,'ATLIS Percentages'!$A:$A,0)),
F71="STAR+PLUS",INDEX('ATLIS Percentages'!E:E,MATCH($G:$G&amp;" "&amp;$E:$E,'ATLIS Percentages'!$A:$A,0)),
F71="STAR",INDEX('ATLIS Percentages'!F:F,MATCH($G:$G&amp;" "&amp;$E:$E,'ATLIS Percentages'!$A:$A,0)))</f>
        <v>4.6318075985596696E-3</v>
      </c>
      <c r="J71" s="31">
        <f t="shared" si="2"/>
        <v>1036527.21</v>
      </c>
      <c r="K71" s="31">
        <f t="shared" si="3"/>
        <v>450694.8</v>
      </c>
    </row>
    <row r="72" spans="1:11" x14ac:dyDescent="0.25">
      <c r="A72" s="17" t="s">
        <v>14</v>
      </c>
      <c r="B72" t="s">
        <v>5</v>
      </c>
      <c r="C72" s="2">
        <v>361657022.37045479</v>
      </c>
      <c r="D72" t="s">
        <v>5</v>
      </c>
      <c r="E72" t="s">
        <v>15</v>
      </c>
      <c r="F72" t="s">
        <v>7</v>
      </c>
      <c r="G72" t="s">
        <v>116</v>
      </c>
      <c r="H72" t="s">
        <v>160</v>
      </c>
      <c r="I72" s="15">
        <f>_xlfn.IFS(F72="STAR Kids",INDEX('ATLIS Percentages'!D:D,MATCH($G:$G&amp;" "&amp;$E:$E,'ATLIS Percentages'!$A:$A,0)),
F72="STAR+PLUS",INDEX('ATLIS Percentages'!E:E,MATCH($G:$G&amp;" "&amp;$E:$E,'ATLIS Percentages'!$A:$A,0)),
F72="STAR",INDEX('ATLIS Percentages'!F:F,MATCH($G:$G&amp;" "&amp;$E:$E,'ATLIS Percentages'!$A:$A,0)))</f>
        <v>4.6318075985596696E-3</v>
      </c>
      <c r="J72" s="31">
        <f t="shared" si="2"/>
        <v>1675125.74</v>
      </c>
      <c r="K72" s="31">
        <f t="shared" si="3"/>
        <v>728365.31</v>
      </c>
    </row>
    <row r="73" spans="1:11" x14ac:dyDescent="0.25">
      <c r="A73" s="17" t="s">
        <v>31</v>
      </c>
      <c r="B73" t="s">
        <v>5</v>
      </c>
      <c r="C73" s="2">
        <v>403696474.79364365</v>
      </c>
      <c r="D73" t="s">
        <v>5</v>
      </c>
      <c r="E73" t="s">
        <v>15</v>
      </c>
      <c r="F73" t="s">
        <v>11</v>
      </c>
      <c r="G73" t="s">
        <v>116</v>
      </c>
      <c r="H73" t="s">
        <v>160</v>
      </c>
      <c r="I73" s="15">
        <f>_xlfn.IFS(F73="STAR Kids",INDEX('ATLIS Percentages'!D:D,MATCH($G:$G&amp;" "&amp;$E:$E,'ATLIS Percentages'!$A:$A,0)),
F73="STAR+PLUS",INDEX('ATLIS Percentages'!E:E,MATCH($G:$G&amp;" "&amp;$E:$E,'ATLIS Percentages'!$A:$A,0)),
F73="STAR",INDEX('ATLIS Percentages'!F:F,MATCH($G:$G&amp;" "&amp;$E:$E,'ATLIS Percentages'!$A:$A,0)))</f>
        <v>4.6318075985596696E-3</v>
      </c>
      <c r="J73" s="31">
        <f t="shared" si="2"/>
        <v>1869844.4</v>
      </c>
      <c r="K73" s="31">
        <f t="shared" si="3"/>
        <v>813031.38</v>
      </c>
    </row>
    <row r="74" spans="1:11" x14ac:dyDescent="0.25">
      <c r="A74" s="17" t="s">
        <v>84</v>
      </c>
      <c r="B74" t="s">
        <v>9</v>
      </c>
      <c r="C74" s="2">
        <v>485909274.79887098</v>
      </c>
      <c r="D74" t="s">
        <v>9</v>
      </c>
      <c r="E74" t="s">
        <v>15</v>
      </c>
      <c r="F74" t="s">
        <v>11</v>
      </c>
      <c r="G74" t="s">
        <v>116</v>
      </c>
      <c r="H74" t="s">
        <v>160</v>
      </c>
      <c r="I74" s="15">
        <f>_xlfn.IFS(F74="STAR Kids",INDEX('ATLIS Percentages'!D:D,MATCH($G:$G&amp;" "&amp;$E:$E,'ATLIS Percentages'!$A:$A,0)),
F74="STAR+PLUS",INDEX('ATLIS Percentages'!E:E,MATCH($G:$G&amp;" "&amp;$E:$E,'ATLIS Percentages'!$A:$A,0)),
F74="STAR",INDEX('ATLIS Percentages'!F:F,MATCH($G:$G&amp;" "&amp;$E:$E,'ATLIS Percentages'!$A:$A,0)))</f>
        <v>4.6318075985596696E-3</v>
      </c>
      <c r="J74" s="31">
        <f t="shared" si="2"/>
        <v>2250638.27</v>
      </c>
      <c r="K74" s="31">
        <f t="shared" si="3"/>
        <v>978605.25</v>
      </c>
    </row>
    <row r="75" spans="1:11" x14ac:dyDescent="0.25">
      <c r="A75" s="17" t="s">
        <v>104</v>
      </c>
      <c r="B75" t="s">
        <v>9</v>
      </c>
      <c r="C75" s="2">
        <v>77875515.893517509</v>
      </c>
      <c r="D75" t="s">
        <v>9</v>
      </c>
      <c r="E75" t="s">
        <v>15</v>
      </c>
      <c r="F75" t="s">
        <v>3</v>
      </c>
      <c r="G75" t="s">
        <v>116</v>
      </c>
      <c r="H75" t="s">
        <v>160</v>
      </c>
      <c r="I75" s="15">
        <f>_xlfn.IFS(F75="STAR Kids",INDEX('ATLIS Percentages'!D:D,MATCH($G:$G&amp;" "&amp;$E:$E,'ATLIS Percentages'!$A:$A,0)),
F75="STAR+PLUS",INDEX('ATLIS Percentages'!E:E,MATCH($G:$G&amp;" "&amp;$E:$E,'ATLIS Percentages'!$A:$A,0)),
F75="STAR",INDEX('ATLIS Percentages'!F:F,MATCH($G:$G&amp;" "&amp;$E:$E,'ATLIS Percentages'!$A:$A,0)))</f>
        <v>4.6318075985596696E-3</v>
      </c>
      <c r="J75" s="31">
        <f t="shared" si="2"/>
        <v>360704.41</v>
      </c>
      <c r="K75" s="31">
        <f t="shared" si="3"/>
        <v>156838.72</v>
      </c>
    </row>
    <row r="76" spans="1:11" x14ac:dyDescent="0.25">
      <c r="A76" s="17" t="s">
        <v>102</v>
      </c>
      <c r="B76" t="s">
        <v>18</v>
      </c>
      <c r="C76" s="2">
        <v>50285242.94520475</v>
      </c>
      <c r="D76" t="s">
        <v>18</v>
      </c>
      <c r="E76" t="s">
        <v>15</v>
      </c>
      <c r="F76" t="s">
        <v>7</v>
      </c>
      <c r="G76" t="s">
        <v>116</v>
      </c>
      <c r="H76" t="s">
        <v>160</v>
      </c>
      <c r="I76" s="15">
        <f>_xlfn.IFS(F76="STAR Kids",INDEX('ATLIS Percentages'!D:D,MATCH($G:$G&amp;" "&amp;$E:$E,'ATLIS Percentages'!$A:$A,0)),
F76="STAR+PLUS",INDEX('ATLIS Percentages'!E:E,MATCH($G:$G&amp;" "&amp;$E:$E,'ATLIS Percentages'!$A:$A,0)),
F76="STAR",INDEX('ATLIS Percentages'!F:F,MATCH($G:$G&amp;" "&amp;$E:$E,'ATLIS Percentages'!$A:$A,0)))</f>
        <v>4.6318075985596696E-3</v>
      </c>
      <c r="J76" s="31">
        <f t="shared" si="2"/>
        <v>232911.57</v>
      </c>
      <c r="K76" s="31">
        <f t="shared" si="3"/>
        <v>101272.82</v>
      </c>
    </row>
    <row r="77" spans="1:11" x14ac:dyDescent="0.25">
      <c r="A77" s="17" t="s">
        <v>47</v>
      </c>
      <c r="B77" t="s">
        <v>25</v>
      </c>
      <c r="C77" s="2">
        <v>391967589.94771367</v>
      </c>
      <c r="D77" t="s">
        <v>25</v>
      </c>
      <c r="E77" t="s">
        <v>48</v>
      </c>
      <c r="F77" t="s">
        <v>11</v>
      </c>
      <c r="G77" t="s">
        <v>116</v>
      </c>
      <c r="H77" t="s">
        <v>161</v>
      </c>
      <c r="I77" s="15">
        <f>_xlfn.IFS(F77="STAR Kids",INDEX('ATLIS Percentages'!D:D,MATCH($G:$G&amp;" "&amp;$E:$E,'ATLIS Percentages'!$A:$A,0)),
F77="STAR+PLUS",INDEX('ATLIS Percentages'!E:E,MATCH($G:$G&amp;" "&amp;$E:$E,'ATLIS Percentages'!$A:$A,0)),
F77="STAR",INDEX('ATLIS Percentages'!F:F,MATCH($G:$G&amp;" "&amp;$E:$E,'ATLIS Percentages'!$A:$A,0)))</f>
        <v>4.6318075985596696E-3</v>
      </c>
      <c r="J77" s="31">
        <f t="shared" si="2"/>
        <v>1815518.46</v>
      </c>
      <c r="K77" s="31">
        <f t="shared" si="3"/>
        <v>789409.79</v>
      </c>
    </row>
    <row r="78" spans="1:11" x14ac:dyDescent="0.25">
      <c r="A78" s="17" t="s">
        <v>49</v>
      </c>
      <c r="B78" t="s">
        <v>5</v>
      </c>
      <c r="C78" s="2">
        <v>507110002.66446191</v>
      </c>
      <c r="D78" t="s">
        <v>5</v>
      </c>
      <c r="E78" t="s">
        <v>48</v>
      </c>
      <c r="F78" t="s">
        <v>7</v>
      </c>
      <c r="G78" t="s">
        <v>116</v>
      </c>
      <c r="H78" t="s">
        <v>161</v>
      </c>
      <c r="I78" s="15">
        <f>_xlfn.IFS(F78="STAR Kids",INDEX('ATLIS Percentages'!D:D,MATCH($G:$G&amp;" "&amp;$E:$E,'ATLIS Percentages'!$A:$A,0)),
F78="STAR+PLUS",INDEX('ATLIS Percentages'!E:E,MATCH($G:$G&amp;" "&amp;$E:$E,'ATLIS Percentages'!$A:$A,0)),
F78="STAR",INDEX('ATLIS Percentages'!F:F,MATCH($G:$G&amp;" "&amp;$E:$E,'ATLIS Percentages'!$A:$A,0)))</f>
        <v>4.6318075985596696E-3</v>
      </c>
      <c r="J78" s="31">
        <f t="shared" si="2"/>
        <v>2348835.96</v>
      </c>
      <c r="K78" s="31">
        <f t="shared" si="3"/>
        <v>1021302.81</v>
      </c>
    </row>
    <row r="79" spans="1:11" x14ac:dyDescent="0.25">
      <c r="A79" s="17" t="s">
        <v>93</v>
      </c>
      <c r="B79" t="s">
        <v>1</v>
      </c>
      <c r="C79" s="2">
        <v>203009918.04475665</v>
      </c>
      <c r="D79" t="s">
        <v>1</v>
      </c>
      <c r="E79" t="s">
        <v>48</v>
      </c>
      <c r="F79" t="s">
        <v>3</v>
      </c>
      <c r="G79" t="s">
        <v>116</v>
      </c>
      <c r="H79" t="s">
        <v>161</v>
      </c>
      <c r="I79" s="15">
        <f>_xlfn.IFS(F79="STAR Kids",INDEX('ATLIS Percentages'!D:D,MATCH($G:$G&amp;" "&amp;$E:$E,'ATLIS Percentages'!$A:$A,0)),
F79="STAR+PLUS",INDEX('ATLIS Percentages'!E:E,MATCH($G:$G&amp;" "&amp;$E:$E,'ATLIS Percentages'!$A:$A,0)),
F79="STAR",INDEX('ATLIS Percentages'!F:F,MATCH($G:$G&amp;" "&amp;$E:$E,'ATLIS Percentages'!$A:$A,0)))</f>
        <v>4.6318075985596696E-3</v>
      </c>
      <c r="J79" s="31">
        <f t="shared" si="2"/>
        <v>940302.88</v>
      </c>
      <c r="K79" s="31">
        <f t="shared" si="3"/>
        <v>408855.28</v>
      </c>
    </row>
    <row r="80" spans="1:11" x14ac:dyDescent="0.25">
      <c r="A80" s="17" t="s">
        <v>81</v>
      </c>
      <c r="B80" t="s">
        <v>9</v>
      </c>
      <c r="C80" s="2">
        <v>90134008.953622937</v>
      </c>
      <c r="D80" t="s">
        <v>9</v>
      </c>
      <c r="E80" t="s">
        <v>48</v>
      </c>
      <c r="F80" t="s">
        <v>3</v>
      </c>
      <c r="G80" t="s">
        <v>116</v>
      </c>
      <c r="H80" t="s">
        <v>161</v>
      </c>
      <c r="I80" s="15">
        <f>_xlfn.IFS(F80="STAR Kids",INDEX('ATLIS Percentages'!D:D,MATCH($G:$G&amp;" "&amp;$E:$E,'ATLIS Percentages'!$A:$A,0)),
F80="STAR+PLUS",INDEX('ATLIS Percentages'!E:E,MATCH($G:$G&amp;" "&amp;$E:$E,'ATLIS Percentages'!$A:$A,0)),
F80="STAR",INDEX('ATLIS Percentages'!F:F,MATCH($G:$G&amp;" "&amp;$E:$E,'ATLIS Percentages'!$A:$A,0)))</f>
        <v>4.6318075985596696E-3</v>
      </c>
      <c r="J80" s="31">
        <f t="shared" si="2"/>
        <v>417483.39</v>
      </c>
      <c r="K80" s="31">
        <f t="shared" si="3"/>
        <v>181526.92</v>
      </c>
    </row>
    <row r="81" spans="1:11" x14ac:dyDescent="0.25">
      <c r="A81" s="17" t="s">
        <v>100</v>
      </c>
      <c r="B81" t="s">
        <v>9</v>
      </c>
      <c r="C81" s="2">
        <v>864933487.01365638</v>
      </c>
      <c r="D81" t="s">
        <v>9</v>
      </c>
      <c r="E81" t="s">
        <v>48</v>
      </c>
      <c r="F81" t="s">
        <v>11</v>
      </c>
      <c r="G81" t="s">
        <v>116</v>
      </c>
      <c r="H81" t="s">
        <v>161</v>
      </c>
      <c r="I81" s="15">
        <f>_xlfn.IFS(F81="STAR Kids",INDEX('ATLIS Percentages'!D:D,MATCH($G:$G&amp;" "&amp;$E:$E,'ATLIS Percentages'!$A:$A,0)),
F81="STAR+PLUS",INDEX('ATLIS Percentages'!E:E,MATCH($G:$G&amp;" "&amp;$E:$E,'ATLIS Percentages'!$A:$A,0)),
F81="STAR",INDEX('ATLIS Percentages'!F:F,MATCH($G:$G&amp;" "&amp;$E:$E,'ATLIS Percentages'!$A:$A,0)))</f>
        <v>4.6318075985596696E-3</v>
      </c>
      <c r="J81" s="31">
        <f t="shared" si="2"/>
        <v>4006205.5</v>
      </c>
      <c r="K81" s="31">
        <f t="shared" si="3"/>
        <v>1741947.51</v>
      </c>
    </row>
    <row r="82" spans="1:11" x14ac:dyDescent="0.25">
      <c r="A82" s="17" t="s">
        <v>56</v>
      </c>
      <c r="B82" t="s">
        <v>18</v>
      </c>
      <c r="C82" s="2">
        <v>355804682.44349629</v>
      </c>
      <c r="D82" t="s">
        <v>18</v>
      </c>
      <c r="E82" t="s">
        <v>48</v>
      </c>
      <c r="F82" t="s">
        <v>7</v>
      </c>
      <c r="G82" t="s">
        <v>116</v>
      </c>
      <c r="H82" t="s">
        <v>161</v>
      </c>
      <c r="I82" s="15">
        <f>_xlfn.IFS(F82="STAR Kids",INDEX('ATLIS Percentages'!D:D,MATCH($G:$G&amp;" "&amp;$E:$E,'ATLIS Percentages'!$A:$A,0)),
F82="STAR+PLUS",INDEX('ATLIS Percentages'!E:E,MATCH($G:$G&amp;" "&amp;$E:$E,'ATLIS Percentages'!$A:$A,0)),
F82="STAR",INDEX('ATLIS Percentages'!F:F,MATCH($G:$G&amp;" "&amp;$E:$E,'ATLIS Percentages'!$A:$A,0)))</f>
        <v>4.6318075985596696E-3</v>
      </c>
      <c r="J82" s="31">
        <f t="shared" si="2"/>
        <v>1648018.83</v>
      </c>
      <c r="K82" s="31">
        <f t="shared" si="3"/>
        <v>716578.89</v>
      </c>
    </row>
    <row r="83" spans="1:11" x14ac:dyDescent="0.25">
      <c r="A83" s="17" t="s">
        <v>28</v>
      </c>
      <c r="B83" t="s">
        <v>29</v>
      </c>
      <c r="C83" s="2">
        <v>217813649.58723801</v>
      </c>
      <c r="D83" t="s">
        <v>29</v>
      </c>
      <c r="E83" t="s">
        <v>6</v>
      </c>
      <c r="F83" t="s">
        <v>7</v>
      </c>
      <c r="G83" t="s">
        <v>116</v>
      </c>
      <c r="H83" t="s">
        <v>162</v>
      </c>
      <c r="I83" s="15">
        <f>_xlfn.IFS(F83="STAR Kids",INDEX('ATLIS Percentages'!D:D,MATCH($G:$G&amp;" "&amp;$E:$E,'ATLIS Percentages'!$A:$A,0)),
F83="STAR+PLUS",INDEX('ATLIS Percentages'!E:E,MATCH($G:$G&amp;" "&amp;$E:$E,'ATLIS Percentages'!$A:$A,0)),
F83="STAR",INDEX('ATLIS Percentages'!F:F,MATCH($G:$G&amp;" "&amp;$E:$E,'ATLIS Percentages'!$A:$A,0)))</f>
        <v>4.6318075985596696E-3</v>
      </c>
      <c r="J83" s="31">
        <f t="shared" si="2"/>
        <v>1008870.92</v>
      </c>
      <c r="K83" s="31">
        <f t="shared" si="3"/>
        <v>438669.51</v>
      </c>
    </row>
    <row r="84" spans="1:11" x14ac:dyDescent="0.25">
      <c r="A84" s="17" t="s">
        <v>96</v>
      </c>
      <c r="B84" t="s">
        <v>5</v>
      </c>
      <c r="C84" s="2">
        <v>86443754.783520013</v>
      </c>
      <c r="D84" t="s">
        <v>5</v>
      </c>
      <c r="E84" t="s">
        <v>6</v>
      </c>
      <c r="F84" t="s">
        <v>3</v>
      </c>
      <c r="G84" t="s">
        <v>116</v>
      </c>
      <c r="H84" t="s">
        <v>162</v>
      </c>
      <c r="I84" s="15">
        <f>_xlfn.IFS(F84="STAR Kids",INDEX('ATLIS Percentages'!D:D,MATCH($G:$G&amp;" "&amp;$E:$E,'ATLIS Percentages'!$A:$A,0)),
F84="STAR+PLUS",INDEX('ATLIS Percentages'!E:E,MATCH($G:$G&amp;" "&amp;$E:$E,'ATLIS Percentages'!$A:$A,0)),
F84="STAR",INDEX('ATLIS Percentages'!F:F,MATCH($G:$G&amp;" "&amp;$E:$E,'ATLIS Percentages'!$A:$A,0)))</f>
        <v>4.6318075985596696E-3</v>
      </c>
      <c r="J84" s="31">
        <f t="shared" si="2"/>
        <v>400390.84</v>
      </c>
      <c r="K84" s="31">
        <f t="shared" si="3"/>
        <v>174094.87</v>
      </c>
    </row>
    <row r="85" spans="1:11" x14ac:dyDescent="0.25">
      <c r="A85" s="17" t="s">
        <v>4</v>
      </c>
      <c r="B85" t="s">
        <v>5</v>
      </c>
      <c r="C85" s="2">
        <v>403602578.97025049</v>
      </c>
      <c r="D85" t="s">
        <v>5</v>
      </c>
      <c r="E85" t="s">
        <v>6</v>
      </c>
      <c r="F85" t="s">
        <v>7</v>
      </c>
      <c r="G85" t="s">
        <v>116</v>
      </c>
      <c r="H85" t="s">
        <v>162</v>
      </c>
      <c r="I85" s="15">
        <f>_xlfn.IFS(F85="STAR Kids",INDEX('ATLIS Percentages'!D:D,MATCH($G:$G&amp;" "&amp;$E:$E,'ATLIS Percentages'!$A:$A,0)),
F85="STAR+PLUS",INDEX('ATLIS Percentages'!E:E,MATCH($G:$G&amp;" "&amp;$E:$E,'ATLIS Percentages'!$A:$A,0)),
F85="STAR",INDEX('ATLIS Percentages'!F:F,MATCH($G:$G&amp;" "&amp;$E:$E,'ATLIS Percentages'!$A:$A,0)))</f>
        <v>4.6318075985596696E-3</v>
      </c>
      <c r="J85" s="31">
        <f t="shared" si="2"/>
        <v>1869409.49</v>
      </c>
      <c r="K85" s="31">
        <f t="shared" si="3"/>
        <v>812842.28</v>
      </c>
    </row>
    <row r="86" spans="1:11" x14ac:dyDescent="0.25">
      <c r="A86" s="17" t="s">
        <v>23</v>
      </c>
      <c r="B86" t="s">
        <v>5</v>
      </c>
      <c r="C86" s="2">
        <v>574216771.79002964</v>
      </c>
      <c r="D86" t="s">
        <v>5</v>
      </c>
      <c r="E86" t="s">
        <v>6</v>
      </c>
      <c r="F86" t="s">
        <v>11</v>
      </c>
      <c r="G86" t="s">
        <v>116</v>
      </c>
      <c r="H86" t="s">
        <v>162</v>
      </c>
      <c r="I86" s="15">
        <f>_xlfn.IFS(F86="STAR Kids",INDEX('ATLIS Percentages'!D:D,MATCH($G:$G&amp;" "&amp;$E:$E,'ATLIS Percentages'!$A:$A,0)),
F86="STAR+PLUS",INDEX('ATLIS Percentages'!E:E,MATCH($G:$G&amp;" "&amp;$E:$E,'ATLIS Percentages'!$A:$A,0)),
F86="STAR",INDEX('ATLIS Percentages'!F:F,MATCH($G:$G&amp;" "&amp;$E:$E,'ATLIS Percentages'!$A:$A,0)))</f>
        <v>4.6318075985596696E-3</v>
      </c>
      <c r="J86" s="31">
        <f t="shared" si="2"/>
        <v>2659661.61</v>
      </c>
      <c r="K86" s="31">
        <f t="shared" si="3"/>
        <v>1156453.6399999999</v>
      </c>
    </row>
    <row r="87" spans="1:11" x14ac:dyDescent="0.25">
      <c r="A87" s="17" t="s">
        <v>111</v>
      </c>
      <c r="B87" t="s">
        <v>18</v>
      </c>
      <c r="C87" s="2">
        <v>70482470.877821386</v>
      </c>
      <c r="D87" t="s">
        <v>18</v>
      </c>
      <c r="E87" t="s">
        <v>6</v>
      </c>
      <c r="F87" t="s">
        <v>3</v>
      </c>
      <c r="G87" t="s">
        <v>116</v>
      </c>
      <c r="H87" t="s">
        <v>162</v>
      </c>
      <c r="I87" s="15">
        <f>_xlfn.IFS(F87="STAR Kids",INDEX('ATLIS Percentages'!D:D,MATCH($G:$G&amp;" "&amp;$E:$E,'ATLIS Percentages'!$A:$A,0)),
F87="STAR+PLUS",INDEX('ATLIS Percentages'!E:E,MATCH($G:$G&amp;" "&amp;$E:$E,'ATLIS Percentages'!$A:$A,0)),
F87="STAR",INDEX('ATLIS Percentages'!F:F,MATCH($G:$G&amp;" "&amp;$E:$E,'ATLIS Percentages'!$A:$A,0)))</f>
        <v>4.6318075985596696E-3</v>
      </c>
      <c r="J87" s="31">
        <f t="shared" si="2"/>
        <v>326461.24</v>
      </c>
      <c r="K87" s="31">
        <f t="shared" si="3"/>
        <v>141949.37</v>
      </c>
    </row>
    <row r="88" spans="1:11" x14ac:dyDescent="0.25">
      <c r="A88" s="17" t="s">
        <v>65</v>
      </c>
      <c r="B88" t="s">
        <v>18</v>
      </c>
      <c r="C88" s="2">
        <v>130660311.7754423</v>
      </c>
      <c r="D88" t="s">
        <v>18</v>
      </c>
      <c r="E88" t="s">
        <v>6</v>
      </c>
      <c r="F88" t="s">
        <v>7</v>
      </c>
      <c r="G88" t="s">
        <v>116</v>
      </c>
      <c r="H88" t="s">
        <v>162</v>
      </c>
      <c r="I88" s="15">
        <f>_xlfn.IFS(F88="STAR Kids",INDEX('ATLIS Percentages'!D:D,MATCH($G:$G&amp;" "&amp;$E:$E,'ATLIS Percentages'!$A:$A,0)),
F88="STAR+PLUS",INDEX('ATLIS Percentages'!E:E,MATCH($G:$G&amp;" "&amp;$E:$E,'ATLIS Percentages'!$A:$A,0)),
F88="STAR",INDEX('ATLIS Percentages'!F:F,MATCH($G:$G&amp;" "&amp;$E:$E,'ATLIS Percentages'!$A:$A,0)))</f>
        <v>4.6318075985596696E-3</v>
      </c>
      <c r="J88" s="31">
        <f t="shared" si="2"/>
        <v>605193.42000000004</v>
      </c>
      <c r="K88" s="31">
        <f t="shared" si="3"/>
        <v>263145.55</v>
      </c>
    </row>
    <row r="89" spans="1:11" x14ac:dyDescent="0.25">
      <c r="A89" s="17" t="s">
        <v>89</v>
      </c>
      <c r="B89" t="s">
        <v>18</v>
      </c>
      <c r="C89" s="2">
        <v>423231829.45626831</v>
      </c>
      <c r="D89" t="s">
        <v>18</v>
      </c>
      <c r="E89" t="s">
        <v>6</v>
      </c>
      <c r="F89" t="s">
        <v>11</v>
      </c>
      <c r="G89" t="s">
        <v>116</v>
      </c>
      <c r="H89" t="s">
        <v>162</v>
      </c>
      <c r="I89" s="15">
        <f>_xlfn.IFS(F89="STAR Kids",INDEX('ATLIS Percentages'!D:D,MATCH($G:$G&amp;" "&amp;$E:$E,'ATLIS Percentages'!$A:$A,0)),
F89="STAR+PLUS",INDEX('ATLIS Percentages'!E:E,MATCH($G:$G&amp;" "&amp;$E:$E,'ATLIS Percentages'!$A:$A,0)),
F89="STAR",INDEX('ATLIS Percentages'!F:F,MATCH($G:$G&amp;" "&amp;$E:$E,'ATLIS Percentages'!$A:$A,0)))</f>
        <v>4.6318075985596696E-3</v>
      </c>
      <c r="J89" s="31">
        <f t="shared" si="2"/>
        <v>1960328.4</v>
      </c>
      <c r="K89" s="31">
        <f t="shared" si="3"/>
        <v>852374.94</v>
      </c>
    </row>
    <row r="90" spans="1:11" x14ac:dyDescent="0.25">
      <c r="A90" s="17">
        <v>82</v>
      </c>
      <c r="B90" t="s">
        <v>30</v>
      </c>
      <c r="C90" s="2">
        <v>460257840.24151409</v>
      </c>
      <c r="D90" t="s">
        <v>30</v>
      </c>
      <c r="E90" t="s">
        <v>21</v>
      </c>
      <c r="F90" t="s">
        <v>7</v>
      </c>
      <c r="G90" t="s">
        <v>116</v>
      </c>
      <c r="H90" t="s">
        <v>163</v>
      </c>
      <c r="I90" s="15">
        <f>_xlfn.IFS(F90="STAR Kids",INDEX('ATLIS Percentages'!D:D,MATCH($G:$G&amp;" "&amp;$E:$E,'ATLIS Percentages'!$A:$A,0)),
F90="STAR+PLUS",INDEX('ATLIS Percentages'!E:E,MATCH($G:$G&amp;" "&amp;$E:$E,'ATLIS Percentages'!$A:$A,0)),
F90="STAR",INDEX('ATLIS Percentages'!F:F,MATCH($G:$G&amp;" "&amp;$E:$E,'ATLIS Percentages'!$A:$A,0)))</f>
        <v>4.6318075985596696E-3</v>
      </c>
      <c r="J90" s="31">
        <f t="shared" si="2"/>
        <v>2131825.7599999998</v>
      </c>
      <c r="K90" s="31">
        <f t="shared" si="3"/>
        <v>926944.1</v>
      </c>
    </row>
    <row r="91" spans="1:11" x14ac:dyDescent="0.25">
      <c r="A91" s="17" t="s">
        <v>76</v>
      </c>
      <c r="B91" t="s">
        <v>30</v>
      </c>
      <c r="C91" s="2">
        <v>129737541.69400132</v>
      </c>
      <c r="D91" t="s">
        <v>30</v>
      </c>
      <c r="E91" t="s">
        <v>21</v>
      </c>
      <c r="F91" t="s">
        <v>3</v>
      </c>
      <c r="G91" t="s">
        <v>116</v>
      </c>
      <c r="H91" t="s">
        <v>163</v>
      </c>
      <c r="I91" s="15">
        <f>_xlfn.IFS(F91="STAR Kids",INDEX('ATLIS Percentages'!D:D,MATCH($G:$G&amp;" "&amp;$E:$E,'ATLIS Percentages'!$A:$A,0)),
F91="STAR+PLUS",INDEX('ATLIS Percentages'!E:E,MATCH($G:$G&amp;" "&amp;$E:$E,'ATLIS Percentages'!$A:$A,0)),
F91="STAR",INDEX('ATLIS Percentages'!F:F,MATCH($G:$G&amp;" "&amp;$E:$E,'ATLIS Percentages'!$A:$A,0)))</f>
        <v>4.6318075985596696E-3</v>
      </c>
      <c r="J91" s="31">
        <f t="shared" si="2"/>
        <v>600919.32999999996</v>
      </c>
      <c r="K91" s="31">
        <f t="shared" si="3"/>
        <v>261287.13</v>
      </c>
    </row>
    <row r="92" spans="1:11" x14ac:dyDescent="0.25">
      <c r="A92" s="17">
        <v>83</v>
      </c>
      <c r="B92" t="s">
        <v>5</v>
      </c>
      <c r="C92" s="2">
        <v>136258899.0923135</v>
      </c>
      <c r="D92" t="s">
        <v>5</v>
      </c>
      <c r="E92" t="s">
        <v>21</v>
      </c>
      <c r="F92" t="s">
        <v>7</v>
      </c>
      <c r="G92" t="s">
        <v>116</v>
      </c>
      <c r="H92" t="s">
        <v>163</v>
      </c>
      <c r="I92" s="15">
        <f>_xlfn.IFS(F92="STAR Kids",INDEX('ATLIS Percentages'!D:D,MATCH($G:$G&amp;" "&amp;$E:$E,'ATLIS Percentages'!$A:$A,0)),
F92="STAR+PLUS",INDEX('ATLIS Percentages'!E:E,MATCH($G:$G&amp;" "&amp;$E:$E,'ATLIS Percentages'!$A:$A,0)),
F92="STAR",INDEX('ATLIS Percentages'!F:F,MATCH($G:$G&amp;" "&amp;$E:$E,'ATLIS Percentages'!$A:$A,0)))</f>
        <v>4.6318075985596696E-3</v>
      </c>
      <c r="J92" s="31">
        <f t="shared" si="2"/>
        <v>631125</v>
      </c>
      <c r="K92" s="31">
        <f t="shared" si="3"/>
        <v>274420.93</v>
      </c>
    </row>
    <row r="93" spans="1:11" x14ac:dyDescent="0.25">
      <c r="A93" s="17">
        <v>86</v>
      </c>
      <c r="B93" t="s">
        <v>5</v>
      </c>
      <c r="C93" s="2">
        <v>439163158.88995242</v>
      </c>
      <c r="D93" t="s">
        <v>5</v>
      </c>
      <c r="E93" t="s">
        <v>63</v>
      </c>
      <c r="F93" t="s">
        <v>11</v>
      </c>
      <c r="G93" t="s">
        <v>116</v>
      </c>
      <c r="H93" t="s">
        <v>164</v>
      </c>
      <c r="I93" s="15">
        <f>_xlfn.IFS(F93="STAR Kids",INDEX('ATLIS Percentages'!D:D,MATCH($G:$G&amp;" "&amp;$E:$E,'ATLIS Percentages'!$A:$A,0)),
F93="STAR+PLUS",INDEX('ATLIS Percentages'!E:E,MATCH($G:$G&amp;" "&amp;$E:$E,'ATLIS Percentages'!$A:$A,0)),
F93="STAR",INDEX('ATLIS Percentages'!F:F,MATCH($G:$G&amp;" "&amp;$E:$E,'ATLIS Percentages'!$A:$A,0)))</f>
        <v>4.6318075985596696E-3</v>
      </c>
      <c r="J93" s="31">
        <f t="shared" si="2"/>
        <v>2034119.26</v>
      </c>
      <c r="K93" s="31">
        <f t="shared" si="3"/>
        <v>884460.11</v>
      </c>
    </row>
    <row r="94" spans="1:11" x14ac:dyDescent="0.25">
      <c r="A94" s="17" t="s">
        <v>79</v>
      </c>
      <c r="B94" t="s">
        <v>5</v>
      </c>
      <c r="C94" s="2">
        <v>47838905.838169791</v>
      </c>
      <c r="D94" t="s">
        <v>5</v>
      </c>
      <c r="E94" t="s">
        <v>21</v>
      </c>
      <c r="F94" t="s">
        <v>3</v>
      </c>
      <c r="G94" t="s">
        <v>116</v>
      </c>
      <c r="H94" t="s">
        <v>163</v>
      </c>
      <c r="I94" s="15">
        <f>_xlfn.IFS(F94="STAR Kids",INDEX('ATLIS Percentages'!D:D,MATCH($G:$G&amp;" "&amp;$E:$E,'ATLIS Percentages'!$A:$A,0)),
F94="STAR+PLUS",INDEX('ATLIS Percentages'!E:E,MATCH($G:$G&amp;" "&amp;$E:$E,'ATLIS Percentages'!$A:$A,0)),
F94="STAR",INDEX('ATLIS Percentages'!F:F,MATCH($G:$G&amp;" "&amp;$E:$E,'ATLIS Percentages'!$A:$A,0)))</f>
        <v>4.6318075985596696E-3</v>
      </c>
      <c r="J94" s="31">
        <f t="shared" si="2"/>
        <v>221580.61</v>
      </c>
      <c r="K94" s="31">
        <f t="shared" si="3"/>
        <v>96345.98</v>
      </c>
    </row>
    <row r="95" spans="1:11" x14ac:dyDescent="0.25">
      <c r="A95" s="17">
        <v>85</v>
      </c>
      <c r="B95" t="s">
        <v>9</v>
      </c>
      <c r="C95" s="2">
        <v>0</v>
      </c>
      <c r="D95" t="s">
        <v>9</v>
      </c>
      <c r="E95" t="s">
        <v>21</v>
      </c>
      <c r="F95" t="s">
        <v>11</v>
      </c>
      <c r="G95" t="s">
        <v>116</v>
      </c>
      <c r="H95" t="s">
        <v>163</v>
      </c>
      <c r="I95" s="15">
        <f>_xlfn.IFS(F95="STAR Kids",INDEX('ATLIS Percentages'!D:D,MATCH($G:$G&amp;" "&amp;$E:$E,'ATLIS Percentages'!$A:$A,0)),
F95="STAR+PLUS",INDEX('ATLIS Percentages'!E:E,MATCH($G:$G&amp;" "&amp;$E:$E,'ATLIS Percentages'!$A:$A,0)),
F95="STAR",INDEX('ATLIS Percentages'!F:F,MATCH($G:$G&amp;" "&amp;$E:$E,'ATLIS Percentages'!$A:$A,0)))</f>
        <v>4.6318075985596696E-3</v>
      </c>
      <c r="J95" s="31">
        <f t="shared" si="2"/>
        <v>0</v>
      </c>
      <c r="K95" s="31">
        <f t="shared" si="3"/>
        <v>0</v>
      </c>
    </row>
    <row r="96" spans="1:11" x14ac:dyDescent="0.25">
      <c r="A96" s="17" t="s">
        <v>36</v>
      </c>
      <c r="B96" t="s">
        <v>9</v>
      </c>
      <c r="C96" s="2">
        <v>21059255.860897921</v>
      </c>
      <c r="D96" t="s">
        <v>9</v>
      </c>
      <c r="E96" t="s">
        <v>21</v>
      </c>
      <c r="F96" t="s">
        <v>7</v>
      </c>
      <c r="G96" t="s">
        <v>116</v>
      </c>
      <c r="H96" t="s">
        <v>163</v>
      </c>
      <c r="I96" s="15">
        <f>_xlfn.IFS(F96="STAR Kids",INDEX('ATLIS Percentages'!D:D,MATCH($G:$G&amp;" "&amp;$E:$E,'ATLIS Percentages'!$A:$A,0)),
F96="STAR+PLUS",INDEX('ATLIS Percentages'!E:E,MATCH($G:$G&amp;" "&amp;$E:$E,'ATLIS Percentages'!$A:$A,0)),
F96="STAR",INDEX('ATLIS Percentages'!F:F,MATCH($G:$G&amp;" "&amp;$E:$E,'ATLIS Percentages'!$A:$A,0)))</f>
        <v>4.6318075985596696E-3</v>
      </c>
      <c r="J96" s="31">
        <f t="shared" si="2"/>
        <v>97542.42</v>
      </c>
      <c r="K96" s="31">
        <f t="shared" si="3"/>
        <v>42412.65</v>
      </c>
    </row>
    <row r="97" spans="1:11" x14ac:dyDescent="0.25">
      <c r="A97" s="17" t="s">
        <v>90</v>
      </c>
      <c r="B97" t="s">
        <v>18</v>
      </c>
      <c r="C97" s="2">
        <v>199809076.55483583</v>
      </c>
      <c r="D97" t="s">
        <v>18</v>
      </c>
      <c r="E97" t="s">
        <v>21</v>
      </c>
      <c r="F97" t="s">
        <v>11</v>
      </c>
      <c r="G97" t="s">
        <v>116</v>
      </c>
      <c r="H97" t="s">
        <v>163</v>
      </c>
      <c r="I97" s="15">
        <f>_xlfn.IFS(F97="STAR Kids",INDEX('ATLIS Percentages'!D:D,MATCH($G:$G&amp;" "&amp;$E:$E,'ATLIS Percentages'!$A:$A,0)),
F97="STAR+PLUS",INDEX('ATLIS Percentages'!E:E,MATCH($G:$G&amp;" "&amp;$E:$E,'ATLIS Percentages'!$A:$A,0)),
F97="STAR",INDEX('ATLIS Percentages'!F:F,MATCH($G:$G&amp;" "&amp;$E:$E,'ATLIS Percentages'!$A:$A,0)))</f>
        <v>4.6318075985596696E-3</v>
      </c>
      <c r="J97" s="31">
        <f t="shared" si="2"/>
        <v>925477.2</v>
      </c>
      <c r="K97" s="31">
        <f t="shared" si="3"/>
        <v>402408.89</v>
      </c>
    </row>
    <row r="98" spans="1:11" x14ac:dyDescent="0.25">
      <c r="A98" s="17">
        <v>67</v>
      </c>
      <c r="B98" t="s">
        <v>20</v>
      </c>
      <c r="C98" s="2">
        <v>656102949.78747523</v>
      </c>
      <c r="D98" t="s">
        <v>20</v>
      </c>
      <c r="E98" t="s">
        <v>37</v>
      </c>
      <c r="F98" t="s">
        <v>7</v>
      </c>
      <c r="G98" t="s">
        <v>116</v>
      </c>
      <c r="H98" t="s">
        <v>165</v>
      </c>
      <c r="I98" s="15">
        <f>_xlfn.IFS(F98="STAR Kids",INDEX('ATLIS Percentages'!D:D,MATCH($G:$G&amp;" "&amp;$E:$E,'ATLIS Percentages'!$A:$A,0)),
F98="STAR+PLUS",INDEX('ATLIS Percentages'!E:E,MATCH($G:$G&amp;" "&amp;$E:$E,'ATLIS Percentages'!$A:$A,0)),
F98="STAR",INDEX('ATLIS Percentages'!F:F,MATCH($G:$G&amp;" "&amp;$E:$E,'ATLIS Percentages'!$A:$A,0)))</f>
        <v>4.6318075985596696E-3</v>
      </c>
      <c r="J98" s="31">
        <f t="shared" si="2"/>
        <v>3038942.63</v>
      </c>
      <c r="K98" s="31">
        <f t="shared" si="3"/>
        <v>1321369.7</v>
      </c>
    </row>
    <row r="99" spans="1:11" x14ac:dyDescent="0.25">
      <c r="A99" s="17" t="s">
        <v>113</v>
      </c>
      <c r="B99" t="s">
        <v>20</v>
      </c>
      <c r="C99" s="2">
        <v>221596308.49267462</v>
      </c>
      <c r="D99" t="s">
        <v>20</v>
      </c>
      <c r="E99" t="s">
        <v>37</v>
      </c>
      <c r="F99" t="s">
        <v>3</v>
      </c>
      <c r="G99" t="s">
        <v>116</v>
      </c>
      <c r="H99" t="s">
        <v>165</v>
      </c>
      <c r="I99" s="15">
        <f>_xlfn.IFS(F99="STAR Kids",INDEX('ATLIS Percentages'!D:D,MATCH($G:$G&amp;" "&amp;$E:$E,'ATLIS Percentages'!$A:$A,0)),
F99="STAR+PLUS",INDEX('ATLIS Percentages'!E:E,MATCH($G:$G&amp;" "&amp;$E:$E,'ATLIS Percentages'!$A:$A,0)),
F99="STAR",INDEX('ATLIS Percentages'!F:F,MATCH($G:$G&amp;" "&amp;$E:$E,'ATLIS Percentages'!$A:$A,0)))</f>
        <v>4.6318075985596696E-3</v>
      </c>
      <c r="J99" s="31">
        <f t="shared" si="2"/>
        <v>1026391.47</v>
      </c>
      <c r="K99" s="31">
        <f t="shared" si="3"/>
        <v>446287.66</v>
      </c>
    </row>
    <row r="100" spans="1:11" x14ac:dyDescent="0.25">
      <c r="A100" s="17">
        <v>66</v>
      </c>
      <c r="B100" t="s">
        <v>44</v>
      </c>
      <c r="C100" s="2">
        <v>734313026.01562464</v>
      </c>
      <c r="D100" t="s">
        <v>44</v>
      </c>
      <c r="E100" t="s">
        <v>37</v>
      </c>
      <c r="F100" t="s">
        <v>7</v>
      </c>
      <c r="G100" t="s">
        <v>116</v>
      </c>
      <c r="H100" t="s">
        <v>165</v>
      </c>
      <c r="I100" s="15">
        <f>_xlfn.IFS(F100="STAR Kids",INDEX('ATLIS Percentages'!D:D,MATCH($G:$G&amp;" "&amp;$E:$E,'ATLIS Percentages'!$A:$A,0)),
F100="STAR+PLUS",INDEX('ATLIS Percentages'!E:E,MATCH($G:$G&amp;" "&amp;$E:$E,'ATLIS Percentages'!$A:$A,0)),
F100="STAR",INDEX('ATLIS Percentages'!F:F,MATCH($G:$G&amp;" "&amp;$E:$E,'ATLIS Percentages'!$A:$A,0)))</f>
        <v>4.6318075985596696E-3</v>
      </c>
      <c r="J100" s="31">
        <f t="shared" si="2"/>
        <v>3401196.65</v>
      </c>
      <c r="K100" s="31">
        <f t="shared" si="3"/>
        <v>1478882.21</v>
      </c>
    </row>
    <row r="101" spans="1:11" x14ac:dyDescent="0.25">
      <c r="A101" s="17" t="s">
        <v>59</v>
      </c>
      <c r="B101" t="s">
        <v>44</v>
      </c>
      <c r="C101" s="2">
        <v>350252828.53236783</v>
      </c>
      <c r="D101" t="s">
        <v>44</v>
      </c>
      <c r="E101" t="s">
        <v>37</v>
      </c>
      <c r="F101" t="s">
        <v>3</v>
      </c>
      <c r="G101" t="s">
        <v>116</v>
      </c>
      <c r="H101" t="s">
        <v>165</v>
      </c>
      <c r="I101" s="15">
        <f>_xlfn.IFS(F101="STAR Kids",INDEX('ATLIS Percentages'!D:D,MATCH($G:$G&amp;" "&amp;$E:$E,'ATLIS Percentages'!$A:$A,0)),
F101="STAR+PLUS",INDEX('ATLIS Percentages'!E:E,MATCH($G:$G&amp;" "&amp;$E:$E,'ATLIS Percentages'!$A:$A,0)),
F101="STAR",INDEX('ATLIS Percentages'!F:F,MATCH($G:$G&amp;" "&amp;$E:$E,'ATLIS Percentages'!$A:$A,0)))</f>
        <v>4.6318075985596696E-3</v>
      </c>
      <c r="J101" s="31">
        <f t="shared" si="2"/>
        <v>1622303.71</v>
      </c>
      <c r="K101" s="31">
        <f t="shared" si="3"/>
        <v>705397.64</v>
      </c>
    </row>
    <row r="102" spans="1:11" x14ac:dyDescent="0.25">
      <c r="A102" s="17" t="s">
        <v>40</v>
      </c>
      <c r="B102" t="s">
        <v>25</v>
      </c>
      <c r="C102" s="2">
        <v>775262427.83743191</v>
      </c>
      <c r="D102" t="s">
        <v>25</v>
      </c>
      <c r="E102" t="s">
        <v>37</v>
      </c>
      <c r="F102" t="s">
        <v>11</v>
      </c>
      <c r="G102" t="s">
        <v>116</v>
      </c>
      <c r="H102" t="s">
        <v>165</v>
      </c>
      <c r="I102" s="15">
        <f>_xlfn.IFS(F102="STAR Kids",INDEX('ATLIS Percentages'!D:D,MATCH($G:$G&amp;" "&amp;$E:$E,'ATLIS Percentages'!$A:$A,0)),
F102="STAR+PLUS",INDEX('ATLIS Percentages'!E:E,MATCH($G:$G&amp;" "&amp;$E:$E,'ATLIS Percentages'!$A:$A,0)),
F102="STAR",INDEX('ATLIS Percentages'!F:F,MATCH($G:$G&amp;" "&amp;$E:$E,'ATLIS Percentages'!$A:$A,0)))</f>
        <v>4.6318075985596696E-3</v>
      </c>
      <c r="J102" s="31">
        <f t="shared" si="2"/>
        <v>3590866.4</v>
      </c>
      <c r="K102" s="31">
        <f t="shared" si="3"/>
        <v>1561352.95</v>
      </c>
    </row>
    <row r="103" spans="1:11" x14ac:dyDescent="0.25">
      <c r="A103" s="17" t="s">
        <v>74</v>
      </c>
      <c r="B103" t="s">
        <v>9</v>
      </c>
      <c r="C103" s="2">
        <v>663174985.68500662</v>
      </c>
      <c r="D103" t="s">
        <v>9</v>
      </c>
      <c r="E103" t="s">
        <v>37</v>
      </c>
      <c r="F103" t="s">
        <v>11</v>
      </c>
      <c r="G103" t="s">
        <v>116</v>
      </c>
      <c r="H103" t="s">
        <v>165</v>
      </c>
      <c r="I103" s="15">
        <f>_xlfn.IFS(F103="STAR Kids",INDEX('ATLIS Percentages'!D:D,MATCH($G:$G&amp;" "&amp;$E:$E,'ATLIS Percentages'!$A:$A,0)),
F103="STAR+PLUS",INDEX('ATLIS Percentages'!E:E,MATCH($G:$G&amp;" "&amp;$E:$E,'ATLIS Percentages'!$A:$A,0)),
F103="STAR",INDEX('ATLIS Percentages'!F:F,MATCH($G:$G&amp;" "&amp;$E:$E,'ATLIS Percentages'!$A:$A,0)))</f>
        <v>4.6318075985596696E-3</v>
      </c>
      <c r="J103" s="31">
        <f t="shared" si="2"/>
        <v>3071698.94</v>
      </c>
      <c r="K103" s="31">
        <f t="shared" si="3"/>
        <v>1335612.54</v>
      </c>
    </row>
    <row r="104" spans="1:11" x14ac:dyDescent="0.25">
      <c r="A104" s="17">
        <v>63</v>
      </c>
      <c r="B104" t="s">
        <v>18</v>
      </c>
      <c r="C104" s="2">
        <v>594363260.30071115</v>
      </c>
      <c r="D104" t="s">
        <v>18</v>
      </c>
      <c r="E104" t="s">
        <v>37</v>
      </c>
      <c r="F104" t="s">
        <v>7</v>
      </c>
      <c r="G104" t="s">
        <v>116</v>
      </c>
      <c r="H104" t="s">
        <v>165</v>
      </c>
      <c r="I104" s="15">
        <f>_xlfn.IFS(F104="STAR Kids",INDEX('ATLIS Percentages'!D:D,MATCH($G:$G&amp;" "&amp;$E:$E,'ATLIS Percentages'!$A:$A,0)),
F104="STAR+PLUS",INDEX('ATLIS Percentages'!E:E,MATCH($G:$G&amp;" "&amp;$E:$E,'ATLIS Percentages'!$A:$A,0)),
F104="STAR",INDEX('ATLIS Percentages'!F:F,MATCH($G:$G&amp;" "&amp;$E:$E,'ATLIS Percentages'!$A:$A,0)))</f>
        <v>4.6318075985596696E-3</v>
      </c>
      <c r="J104" s="31">
        <f t="shared" si="2"/>
        <v>2752976.27</v>
      </c>
      <c r="K104" s="31">
        <f t="shared" si="3"/>
        <v>1197028</v>
      </c>
    </row>
    <row r="105" spans="1:11" x14ac:dyDescent="0.25">
      <c r="A105" s="17">
        <v>69</v>
      </c>
      <c r="B105" t="s">
        <v>18</v>
      </c>
      <c r="C105" s="2">
        <v>0</v>
      </c>
      <c r="D105" t="s">
        <v>18</v>
      </c>
      <c r="E105" t="s">
        <v>37</v>
      </c>
      <c r="F105" t="s">
        <v>11</v>
      </c>
      <c r="G105" t="s">
        <v>116</v>
      </c>
      <c r="H105" t="s">
        <v>165</v>
      </c>
      <c r="I105" s="15">
        <f>_xlfn.IFS(F105="STAR Kids",INDEX('ATLIS Percentages'!D:D,MATCH($G:$G&amp;" "&amp;$E:$E,'ATLIS Percentages'!$A:$A,0)),
F105="STAR+PLUS",INDEX('ATLIS Percentages'!E:E,MATCH($G:$G&amp;" "&amp;$E:$E,'ATLIS Percentages'!$A:$A,0)),
F105="STAR",INDEX('ATLIS Percentages'!F:F,MATCH($G:$G&amp;" "&amp;$E:$E,'ATLIS Percentages'!$A:$A,0)))</f>
        <v>4.6318075985596696E-3</v>
      </c>
      <c r="J105" s="31">
        <f t="shared" si="2"/>
        <v>0</v>
      </c>
      <c r="K105" s="31">
        <f t="shared" si="3"/>
        <v>0</v>
      </c>
    </row>
    <row r="106" spans="1:11" x14ac:dyDescent="0.25">
      <c r="A106" s="17" t="s">
        <v>52</v>
      </c>
      <c r="B106" t="s">
        <v>46</v>
      </c>
      <c r="C106" s="2">
        <v>263960835.17433029</v>
      </c>
      <c r="D106" t="s">
        <v>46</v>
      </c>
      <c r="E106" t="s">
        <v>39</v>
      </c>
      <c r="F106" t="s">
        <v>7</v>
      </c>
      <c r="G106" t="s">
        <v>116</v>
      </c>
      <c r="H106" t="s">
        <v>166</v>
      </c>
      <c r="I106" s="15">
        <f>_xlfn.IFS(F106="STAR Kids",INDEX('ATLIS Percentages'!D:D,MATCH($G:$G&amp;" "&amp;$E:$E,'ATLIS Percentages'!$A:$A,0)),
F106="STAR+PLUS",INDEX('ATLIS Percentages'!E:E,MATCH($G:$G&amp;" "&amp;$E:$E,'ATLIS Percentages'!$A:$A,0)),
F106="STAR",INDEX('ATLIS Percentages'!F:F,MATCH($G:$G&amp;" "&amp;$E:$E,'ATLIS Percentages'!$A:$A,0)))</f>
        <v>4.6318075985596696E-3</v>
      </c>
      <c r="J106" s="31">
        <f t="shared" si="2"/>
        <v>1222615.8</v>
      </c>
      <c r="K106" s="31">
        <f t="shared" si="3"/>
        <v>531608.41</v>
      </c>
    </row>
    <row r="107" spans="1:11" x14ac:dyDescent="0.25">
      <c r="A107" s="17" t="s">
        <v>60</v>
      </c>
      <c r="B107" t="s">
        <v>46</v>
      </c>
      <c r="C107" s="2">
        <v>147217614.64689934</v>
      </c>
      <c r="D107" t="s">
        <v>46</v>
      </c>
      <c r="E107" t="s">
        <v>39</v>
      </c>
      <c r="F107" t="s">
        <v>3</v>
      </c>
      <c r="G107" t="s">
        <v>116</v>
      </c>
      <c r="H107" t="s">
        <v>166</v>
      </c>
      <c r="I107" s="15">
        <f>_xlfn.IFS(F107="STAR Kids",INDEX('ATLIS Percentages'!D:D,MATCH($G:$G&amp;" "&amp;$E:$E,'ATLIS Percentages'!$A:$A,0)),
F107="STAR+PLUS",INDEX('ATLIS Percentages'!E:E,MATCH($G:$G&amp;" "&amp;$E:$E,'ATLIS Percentages'!$A:$A,0)),
F107="STAR",INDEX('ATLIS Percentages'!F:F,MATCH($G:$G&amp;" "&amp;$E:$E,'ATLIS Percentages'!$A:$A,0)))</f>
        <v>4.6318075985596696E-3</v>
      </c>
      <c r="J107" s="31">
        <f t="shared" si="2"/>
        <v>681883.67</v>
      </c>
      <c r="K107" s="31">
        <f t="shared" si="3"/>
        <v>296491.42</v>
      </c>
    </row>
    <row r="108" spans="1:11" x14ac:dyDescent="0.25">
      <c r="A108" s="17" t="s">
        <v>68</v>
      </c>
      <c r="B108" t="s">
        <v>69</v>
      </c>
      <c r="C108" s="2">
        <v>140895107.26023138</v>
      </c>
      <c r="D108" t="s">
        <v>69</v>
      </c>
      <c r="E108" t="s">
        <v>39</v>
      </c>
      <c r="F108" t="s">
        <v>7</v>
      </c>
      <c r="G108" t="s">
        <v>116</v>
      </c>
      <c r="H108" t="s">
        <v>166</v>
      </c>
      <c r="I108" s="15">
        <f>_xlfn.IFS(F108="STAR Kids",INDEX('ATLIS Percentages'!D:D,MATCH($G:$G&amp;" "&amp;$E:$E,'ATLIS Percentages'!$A:$A,0)),
F108="STAR+PLUS",INDEX('ATLIS Percentages'!E:E,MATCH($G:$G&amp;" "&amp;$E:$E,'ATLIS Percentages'!$A:$A,0)),
F108="STAR",INDEX('ATLIS Percentages'!F:F,MATCH($G:$G&amp;" "&amp;$E:$E,'ATLIS Percentages'!$A:$A,0)))</f>
        <v>4.6318075985596696E-3</v>
      </c>
      <c r="J108" s="31">
        <f t="shared" si="2"/>
        <v>652599.03</v>
      </c>
      <c r="K108" s="31">
        <f t="shared" si="3"/>
        <v>283758.09999999998</v>
      </c>
    </row>
    <row r="109" spans="1:11" x14ac:dyDescent="0.25">
      <c r="A109" s="17">
        <v>10</v>
      </c>
      <c r="B109" t="s">
        <v>5</v>
      </c>
      <c r="C109" s="2">
        <v>505418101.84149033</v>
      </c>
      <c r="D109" t="s">
        <v>5</v>
      </c>
      <c r="E109" t="s">
        <v>39</v>
      </c>
      <c r="F109" t="s">
        <v>7</v>
      </c>
      <c r="G109" t="s">
        <v>116</v>
      </c>
      <c r="H109" t="s">
        <v>166</v>
      </c>
      <c r="I109" s="15">
        <f>_xlfn.IFS(F109="STAR Kids",INDEX('ATLIS Percentages'!D:D,MATCH($G:$G&amp;" "&amp;$E:$E,'ATLIS Percentages'!$A:$A,0)),
F109="STAR+PLUS",INDEX('ATLIS Percentages'!E:E,MATCH($G:$G&amp;" "&amp;$E:$E,'ATLIS Percentages'!$A:$A,0)),
F109="STAR",INDEX('ATLIS Percentages'!F:F,MATCH($G:$G&amp;" "&amp;$E:$E,'ATLIS Percentages'!$A:$A,0)))</f>
        <v>4.6318075985596696E-3</v>
      </c>
      <c r="J109" s="31">
        <f t="shared" si="2"/>
        <v>2340999.4</v>
      </c>
      <c r="K109" s="31">
        <f t="shared" si="3"/>
        <v>1017895.38</v>
      </c>
    </row>
    <row r="110" spans="1:11" x14ac:dyDescent="0.25">
      <c r="A110" s="17" t="s">
        <v>38</v>
      </c>
      <c r="B110" t="s">
        <v>5</v>
      </c>
      <c r="C110" s="2">
        <v>112355421.58203366</v>
      </c>
      <c r="D110" t="s">
        <v>5</v>
      </c>
      <c r="E110" t="s">
        <v>39</v>
      </c>
      <c r="F110" t="s">
        <v>3</v>
      </c>
      <c r="G110" t="s">
        <v>116</v>
      </c>
      <c r="H110" t="s">
        <v>166</v>
      </c>
      <c r="I110" s="15">
        <f>_xlfn.IFS(F110="STAR Kids",INDEX('ATLIS Percentages'!D:D,MATCH($G:$G&amp;" "&amp;$E:$E,'ATLIS Percentages'!$A:$A,0)),
F110="STAR+PLUS",INDEX('ATLIS Percentages'!E:E,MATCH($G:$G&amp;" "&amp;$E:$E,'ATLIS Percentages'!$A:$A,0)),
F110="STAR",INDEX('ATLIS Percentages'!F:F,MATCH($G:$G&amp;" "&amp;$E:$E,'ATLIS Percentages'!$A:$A,0)))</f>
        <v>4.6318075985596696E-3</v>
      </c>
      <c r="J110" s="31">
        <f t="shared" si="2"/>
        <v>520408.7</v>
      </c>
      <c r="K110" s="31">
        <f t="shared" si="3"/>
        <v>226280.11</v>
      </c>
    </row>
    <row r="111" spans="1:11" x14ac:dyDescent="0.25">
      <c r="A111" s="17" t="s">
        <v>83</v>
      </c>
      <c r="B111" t="s">
        <v>5</v>
      </c>
      <c r="C111" s="2">
        <v>251348932.38697645</v>
      </c>
      <c r="D111" t="s">
        <v>5</v>
      </c>
      <c r="E111" t="s">
        <v>39</v>
      </c>
      <c r="F111" t="s">
        <v>11</v>
      </c>
      <c r="G111" t="s">
        <v>116</v>
      </c>
      <c r="H111" t="s">
        <v>166</v>
      </c>
      <c r="I111" s="15">
        <f>_xlfn.IFS(F111="STAR Kids",INDEX('ATLIS Percentages'!D:D,MATCH($G:$G&amp;" "&amp;$E:$E,'ATLIS Percentages'!$A:$A,0)),
F111="STAR+PLUS",INDEX('ATLIS Percentages'!E:E,MATCH($G:$G&amp;" "&amp;$E:$E,'ATLIS Percentages'!$A:$A,0)),
F111="STAR",INDEX('ATLIS Percentages'!F:F,MATCH($G:$G&amp;" "&amp;$E:$E,'ATLIS Percentages'!$A:$A,0)))</f>
        <v>4.6318075985596696E-3</v>
      </c>
      <c r="J111" s="31">
        <f t="shared" si="2"/>
        <v>1164199.8899999999</v>
      </c>
      <c r="K111" s="31">
        <f t="shared" si="3"/>
        <v>506208.46</v>
      </c>
    </row>
    <row r="112" spans="1:11" x14ac:dyDescent="0.25">
      <c r="A112" s="17">
        <v>18</v>
      </c>
      <c r="B112" t="s">
        <v>9</v>
      </c>
      <c r="C112" s="2">
        <v>576850274.30490446</v>
      </c>
      <c r="D112" t="s">
        <v>9</v>
      </c>
      <c r="E112" t="s">
        <v>39</v>
      </c>
      <c r="F112" t="s">
        <v>11</v>
      </c>
      <c r="G112" t="s">
        <v>116</v>
      </c>
      <c r="H112" t="s">
        <v>166</v>
      </c>
      <c r="I112" s="15">
        <f>_xlfn.IFS(F112="STAR Kids",INDEX('ATLIS Percentages'!D:D,MATCH($G:$G&amp;" "&amp;$E:$E,'ATLIS Percentages'!$A:$A,0)),
F112="STAR+PLUS",INDEX('ATLIS Percentages'!E:E,MATCH($G:$G&amp;" "&amp;$E:$E,'ATLIS Percentages'!$A:$A,0)),
F112="STAR",INDEX('ATLIS Percentages'!F:F,MATCH($G:$G&amp;" "&amp;$E:$E,'ATLIS Percentages'!$A:$A,0)))</f>
        <v>4.6318075985596696E-3</v>
      </c>
      <c r="J112" s="31">
        <f t="shared" si="2"/>
        <v>2671859.48</v>
      </c>
      <c r="K112" s="31">
        <f t="shared" si="3"/>
        <v>1161757.42</v>
      </c>
    </row>
    <row r="113" spans="1:11" x14ac:dyDescent="0.25">
      <c r="A113" s="17">
        <v>19</v>
      </c>
      <c r="B113" t="s">
        <v>18</v>
      </c>
      <c r="C113" s="2">
        <v>0</v>
      </c>
      <c r="D113" t="s">
        <v>18</v>
      </c>
      <c r="E113" t="s">
        <v>39</v>
      </c>
      <c r="F113" t="s">
        <v>11</v>
      </c>
      <c r="G113" t="s">
        <v>116</v>
      </c>
      <c r="H113" t="s">
        <v>166</v>
      </c>
      <c r="I113" s="15">
        <f>_xlfn.IFS(F113="STAR Kids",INDEX('ATLIS Percentages'!D:D,MATCH($G:$G&amp;" "&amp;$E:$E,'ATLIS Percentages'!$A:$A,0)),
F113="STAR+PLUS",INDEX('ATLIS Percentages'!E:E,MATCH($G:$G&amp;" "&amp;$E:$E,'ATLIS Percentages'!$A:$A,0)),
F113="STAR",INDEX('ATLIS Percentages'!F:F,MATCH($G:$G&amp;" "&amp;$E:$E,'ATLIS Percentages'!$A:$A,0)))</f>
        <v>4.6318075985596696E-3</v>
      </c>
      <c r="J113" s="31">
        <f t="shared" si="2"/>
        <v>0</v>
      </c>
      <c r="K113" s="31">
        <f t="shared" si="3"/>
        <v>0</v>
      </c>
    </row>
    <row r="114" spans="1:11" x14ac:dyDescent="0.25">
      <c r="A114" s="17">
        <v>43</v>
      </c>
      <c r="B114" t="s">
        <v>20</v>
      </c>
      <c r="C114" s="2">
        <v>155259495.83244705</v>
      </c>
      <c r="D114" t="s">
        <v>20</v>
      </c>
      <c r="E114" t="s">
        <v>19</v>
      </c>
      <c r="F114" t="s">
        <v>7</v>
      </c>
      <c r="G114" t="s">
        <v>122</v>
      </c>
      <c r="H114" t="s">
        <v>167</v>
      </c>
      <c r="I114" s="15">
        <f>_xlfn.IFS(F114="STAR Kids",INDEX('ATLIS Percentages'!D:D,MATCH($G:$G&amp;" "&amp;$E:$E,'ATLIS Percentages'!$A:$A,0)),
F114="STAR+PLUS",INDEX('ATLIS Percentages'!E:E,MATCH($G:$G&amp;" "&amp;$E:$E,'ATLIS Percentages'!$A:$A,0)),
F114="STAR",INDEX('ATLIS Percentages'!F:F,MATCH($G:$G&amp;" "&amp;$E:$E,'ATLIS Percentages'!$A:$A,0)))</f>
        <v>4.6318075985596696E-3</v>
      </c>
      <c r="J114" s="31">
        <f t="shared" si="2"/>
        <v>719132.11</v>
      </c>
      <c r="K114" s="31">
        <f t="shared" si="3"/>
        <v>312687.5</v>
      </c>
    </row>
    <row r="115" spans="1:11" x14ac:dyDescent="0.25">
      <c r="A115" s="17">
        <v>42</v>
      </c>
      <c r="B115" t="s">
        <v>61</v>
      </c>
      <c r="C115" s="2">
        <v>601638361.46918869</v>
      </c>
      <c r="D115" t="s">
        <v>61</v>
      </c>
      <c r="E115" t="s">
        <v>19</v>
      </c>
      <c r="F115" t="s">
        <v>7</v>
      </c>
      <c r="G115" t="s">
        <v>122</v>
      </c>
      <c r="H115" t="s">
        <v>167</v>
      </c>
      <c r="I115" s="15">
        <f>_xlfn.IFS(F115="STAR Kids",INDEX('ATLIS Percentages'!D:D,MATCH($G:$G&amp;" "&amp;$E:$E,'ATLIS Percentages'!$A:$A,0)),
F115="STAR+PLUS",INDEX('ATLIS Percentages'!E:E,MATCH($G:$G&amp;" "&amp;$E:$E,'ATLIS Percentages'!$A:$A,0)),
F115="STAR",INDEX('ATLIS Percentages'!F:F,MATCH($G:$G&amp;" "&amp;$E:$E,'ATLIS Percentages'!$A:$A,0)))</f>
        <v>4.6318075985596696E-3</v>
      </c>
      <c r="J115" s="31">
        <f t="shared" si="2"/>
        <v>2786673.13</v>
      </c>
      <c r="K115" s="31">
        <f t="shared" si="3"/>
        <v>1211679.81</v>
      </c>
    </row>
    <row r="116" spans="1:11" x14ac:dyDescent="0.25">
      <c r="A116" s="17" t="s">
        <v>110</v>
      </c>
      <c r="B116" t="s">
        <v>61</v>
      </c>
      <c r="C116" s="2">
        <v>225677311.23410413</v>
      </c>
      <c r="D116" t="s">
        <v>61</v>
      </c>
      <c r="E116" t="s">
        <v>19</v>
      </c>
      <c r="F116" t="s">
        <v>3</v>
      </c>
      <c r="G116" t="s">
        <v>122</v>
      </c>
      <c r="H116" t="s">
        <v>167</v>
      </c>
      <c r="I116" s="15">
        <f>_xlfn.IFS(F116="STAR Kids",INDEX('ATLIS Percentages'!D:D,MATCH($G:$G&amp;" "&amp;$E:$E,'ATLIS Percentages'!$A:$A,0)),
F116="STAR+PLUS",INDEX('ATLIS Percentages'!E:E,MATCH($G:$G&amp;" "&amp;$E:$E,'ATLIS Percentages'!$A:$A,0)),
F116="STAR",INDEX('ATLIS Percentages'!F:F,MATCH($G:$G&amp;" "&amp;$E:$E,'ATLIS Percentages'!$A:$A,0)))</f>
        <v>4.6318075985596696E-3</v>
      </c>
      <c r="J116" s="31">
        <f t="shared" si="2"/>
        <v>1045293.88</v>
      </c>
      <c r="K116" s="31">
        <f t="shared" si="3"/>
        <v>454506.66</v>
      </c>
    </row>
    <row r="117" spans="1:11" x14ac:dyDescent="0.25">
      <c r="A117" s="17" t="s">
        <v>71</v>
      </c>
      <c r="B117" t="s">
        <v>61</v>
      </c>
      <c r="C117" s="2">
        <v>464890966.66535312</v>
      </c>
      <c r="D117" t="s">
        <v>61</v>
      </c>
      <c r="E117" t="s">
        <v>19</v>
      </c>
      <c r="F117" t="s">
        <v>11</v>
      </c>
      <c r="G117" t="s">
        <v>122</v>
      </c>
      <c r="H117" t="s">
        <v>167</v>
      </c>
      <c r="I117" s="15">
        <f>_xlfn.IFS(F117="STAR Kids",INDEX('ATLIS Percentages'!D:D,MATCH($G:$G&amp;" "&amp;$E:$E,'ATLIS Percentages'!$A:$A,0)),
F117="STAR+PLUS",INDEX('ATLIS Percentages'!E:E,MATCH($G:$G&amp;" "&amp;$E:$E,'ATLIS Percentages'!$A:$A,0)),
F117="STAR",INDEX('ATLIS Percentages'!F:F,MATCH($G:$G&amp;" "&amp;$E:$E,'ATLIS Percentages'!$A:$A,0)))</f>
        <v>4.6318075985596696E-3</v>
      </c>
      <c r="J117" s="31">
        <f t="shared" si="2"/>
        <v>2153285.5099999998</v>
      </c>
      <c r="K117" s="31">
        <f t="shared" si="3"/>
        <v>936275.07</v>
      </c>
    </row>
    <row r="118" spans="1:11" x14ac:dyDescent="0.25">
      <c r="A118" s="17">
        <v>46</v>
      </c>
      <c r="B118" t="s">
        <v>25</v>
      </c>
      <c r="C118" s="2">
        <v>581322492.34764767</v>
      </c>
      <c r="D118" t="s">
        <v>25</v>
      </c>
      <c r="E118" t="s">
        <v>19</v>
      </c>
      <c r="F118" t="s">
        <v>11</v>
      </c>
      <c r="G118" t="s">
        <v>122</v>
      </c>
      <c r="H118" t="s">
        <v>167</v>
      </c>
      <c r="I118" s="15">
        <f>_xlfn.IFS(F118="STAR Kids",INDEX('ATLIS Percentages'!D:D,MATCH($G:$G&amp;" "&amp;$E:$E,'ATLIS Percentages'!$A:$A,0)),
F118="STAR+PLUS",INDEX('ATLIS Percentages'!E:E,MATCH($G:$G&amp;" "&amp;$E:$E,'ATLIS Percentages'!$A:$A,0)),
F118="STAR",INDEX('ATLIS Percentages'!F:F,MATCH($G:$G&amp;" "&amp;$E:$E,'ATLIS Percentages'!$A:$A,0)))</f>
        <v>4.6318075985596696E-3</v>
      </c>
      <c r="J118" s="31">
        <f t="shared" si="2"/>
        <v>2692573.94</v>
      </c>
      <c r="K118" s="31">
        <f t="shared" si="3"/>
        <v>1170764.32</v>
      </c>
    </row>
    <row r="119" spans="1:11" x14ac:dyDescent="0.25">
      <c r="A119" s="17">
        <v>40</v>
      </c>
      <c r="B119" t="s">
        <v>5</v>
      </c>
      <c r="C119" s="2">
        <v>635684527.3097707</v>
      </c>
      <c r="D119" t="s">
        <v>5</v>
      </c>
      <c r="E119" t="s">
        <v>19</v>
      </c>
      <c r="F119" t="s">
        <v>7</v>
      </c>
      <c r="G119" t="s">
        <v>122</v>
      </c>
      <c r="H119" t="s">
        <v>167</v>
      </c>
      <c r="I119" s="15">
        <f>_xlfn.IFS(F119="STAR Kids",INDEX('ATLIS Percentages'!D:D,MATCH($G:$G&amp;" "&amp;$E:$E,'ATLIS Percentages'!$A:$A,0)),
F119="STAR+PLUS",INDEX('ATLIS Percentages'!E:E,MATCH($G:$G&amp;" "&amp;$E:$E,'ATLIS Percentages'!$A:$A,0)),
F119="STAR",INDEX('ATLIS Percentages'!F:F,MATCH($G:$G&amp;" "&amp;$E:$E,'ATLIS Percentages'!$A:$A,0)))</f>
        <v>4.6318075985596696E-3</v>
      </c>
      <c r="J119" s="31">
        <f t="shared" si="2"/>
        <v>2944368.42</v>
      </c>
      <c r="K119" s="31">
        <f t="shared" si="3"/>
        <v>1280247.6599999999</v>
      </c>
    </row>
    <row r="120" spans="1:11" x14ac:dyDescent="0.25">
      <c r="A120" s="17">
        <v>47</v>
      </c>
      <c r="B120" t="s">
        <v>5</v>
      </c>
      <c r="C120" s="2">
        <v>0</v>
      </c>
      <c r="D120" t="s">
        <v>5</v>
      </c>
      <c r="E120" t="s">
        <v>19</v>
      </c>
      <c r="F120" t="s">
        <v>11</v>
      </c>
      <c r="G120" t="s">
        <v>122</v>
      </c>
      <c r="H120" t="s">
        <v>167</v>
      </c>
      <c r="I120" s="15">
        <f>_xlfn.IFS(F120="STAR Kids",INDEX('ATLIS Percentages'!D:D,MATCH($G:$G&amp;" "&amp;$E:$E,'ATLIS Percentages'!$A:$A,0)),
F120="STAR+PLUS",INDEX('ATLIS Percentages'!E:E,MATCH($G:$G&amp;" "&amp;$E:$E,'ATLIS Percentages'!$A:$A,0)),
F120="STAR",INDEX('ATLIS Percentages'!F:F,MATCH($G:$G&amp;" "&amp;$E:$E,'ATLIS Percentages'!$A:$A,0)))</f>
        <v>4.6318075985596696E-3</v>
      </c>
      <c r="J120" s="31">
        <f t="shared" si="2"/>
        <v>0</v>
      </c>
      <c r="K120" s="31">
        <f t="shared" si="3"/>
        <v>0</v>
      </c>
    </row>
    <row r="121" spans="1:11" x14ac:dyDescent="0.25">
      <c r="A121" s="17" t="s">
        <v>53</v>
      </c>
      <c r="B121" t="s">
        <v>5</v>
      </c>
      <c r="C121" s="2">
        <v>218025905.18605232</v>
      </c>
      <c r="D121" t="s">
        <v>5</v>
      </c>
      <c r="E121" t="s">
        <v>19</v>
      </c>
      <c r="F121" t="s">
        <v>3</v>
      </c>
      <c r="G121" t="s">
        <v>122</v>
      </c>
      <c r="H121" t="s">
        <v>167</v>
      </c>
      <c r="I121" s="15">
        <f>_xlfn.IFS(F121="STAR Kids",INDEX('ATLIS Percentages'!D:D,MATCH($G:$G&amp;" "&amp;$E:$E,'ATLIS Percentages'!$A:$A,0)),
F121="STAR+PLUS",INDEX('ATLIS Percentages'!E:E,MATCH($G:$G&amp;" "&amp;$E:$E,'ATLIS Percentages'!$A:$A,0)),
F121="STAR",INDEX('ATLIS Percentages'!F:F,MATCH($G:$G&amp;" "&amp;$E:$E,'ATLIS Percentages'!$A:$A,0)))</f>
        <v>4.6318075985596696E-3</v>
      </c>
      <c r="J121" s="31">
        <f t="shared" si="2"/>
        <v>1009854.04</v>
      </c>
      <c r="K121" s="31">
        <f t="shared" si="3"/>
        <v>439096.98</v>
      </c>
    </row>
    <row r="122" spans="1:11" x14ac:dyDescent="0.25">
      <c r="A122" s="17" t="s">
        <v>26</v>
      </c>
      <c r="B122" t="s">
        <v>9</v>
      </c>
      <c r="C122" s="2">
        <v>456875914.56512105</v>
      </c>
      <c r="D122" t="s">
        <v>9</v>
      </c>
      <c r="E122" t="s">
        <v>19</v>
      </c>
      <c r="F122" t="s">
        <v>11</v>
      </c>
      <c r="G122" t="s">
        <v>122</v>
      </c>
      <c r="H122" t="s">
        <v>167</v>
      </c>
      <c r="I122" s="15">
        <f>_xlfn.IFS(F122="STAR Kids",INDEX('ATLIS Percentages'!D:D,MATCH($G:$G&amp;" "&amp;$E:$E,'ATLIS Percentages'!$A:$A,0)),
F122="STAR+PLUS",INDEX('ATLIS Percentages'!E:E,MATCH($G:$G&amp;" "&amp;$E:$E,'ATLIS Percentages'!$A:$A,0)),
F122="STAR",INDEX('ATLIS Percentages'!F:F,MATCH($G:$G&amp;" "&amp;$E:$E,'ATLIS Percentages'!$A:$A,0)))</f>
        <v>4.6318075985596696E-3</v>
      </c>
      <c r="J122" s="31">
        <f t="shared" si="2"/>
        <v>2116161.33</v>
      </c>
      <c r="K122" s="31">
        <f t="shared" si="3"/>
        <v>920133.02</v>
      </c>
    </row>
    <row r="123" spans="1:11" x14ac:dyDescent="0.25">
      <c r="A123" s="17">
        <v>44</v>
      </c>
      <c r="B123" t="s">
        <v>18</v>
      </c>
      <c r="C123" s="2">
        <v>39641406.660217479</v>
      </c>
      <c r="D123" t="s">
        <v>18</v>
      </c>
      <c r="E123" t="s">
        <v>19</v>
      </c>
      <c r="F123" t="s">
        <v>7</v>
      </c>
      <c r="G123" t="s">
        <v>122</v>
      </c>
      <c r="H123" t="s">
        <v>167</v>
      </c>
      <c r="I123" s="15">
        <f>_xlfn.IFS(F123="STAR Kids",INDEX('ATLIS Percentages'!D:D,MATCH($G:$G&amp;" "&amp;$E:$E,'ATLIS Percentages'!$A:$A,0)),
F123="STAR+PLUS",INDEX('ATLIS Percentages'!E:E,MATCH($G:$G&amp;" "&amp;$E:$E,'ATLIS Percentages'!$A:$A,0)),
F123="STAR",INDEX('ATLIS Percentages'!F:F,MATCH($G:$G&amp;" "&amp;$E:$E,'ATLIS Percentages'!$A:$A,0)))</f>
        <v>4.6318075985596696E-3</v>
      </c>
      <c r="J123" s="31">
        <f t="shared" si="2"/>
        <v>183611.37</v>
      </c>
      <c r="K123" s="31">
        <f t="shared" si="3"/>
        <v>79836.490000000005</v>
      </c>
    </row>
    <row r="124" spans="1:11" x14ac:dyDescent="0.25">
      <c r="A124" s="17">
        <v>45</v>
      </c>
      <c r="B124" t="s">
        <v>18</v>
      </c>
      <c r="C124" s="2">
        <v>0</v>
      </c>
      <c r="D124" t="s">
        <v>18</v>
      </c>
      <c r="E124" t="s">
        <v>19</v>
      </c>
      <c r="F124" t="s">
        <v>11</v>
      </c>
      <c r="G124" t="s">
        <v>122</v>
      </c>
      <c r="H124" t="s">
        <v>167</v>
      </c>
      <c r="I124" s="15">
        <f>_xlfn.IFS(F124="STAR Kids",INDEX('ATLIS Percentages'!D:D,MATCH($G:$G&amp;" "&amp;$E:$E,'ATLIS Percentages'!$A:$A,0)),
F124="STAR+PLUS",INDEX('ATLIS Percentages'!E:E,MATCH($G:$G&amp;" "&amp;$E:$E,'ATLIS Percentages'!$A:$A,0)),
F124="STAR",INDEX('ATLIS Percentages'!F:F,MATCH($G:$G&amp;" "&amp;$E:$E,'ATLIS Percentages'!$A:$A,0)))</f>
        <v>4.6318075985596696E-3</v>
      </c>
      <c r="J124" s="31">
        <f t="shared" si="2"/>
        <v>0</v>
      </c>
      <c r="K124" s="31">
        <f t="shared" si="3"/>
        <v>0</v>
      </c>
    </row>
    <row r="125" spans="1:11" x14ac:dyDescent="0.25">
      <c r="A125" s="17" t="s">
        <v>112</v>
      </c>
      <c r="B125" t="s">
        <v>20</v>
      </c>
      <c r="C125" s="2">
        <v>329320783.68659103</v>
      </c>
      <c r="D125" t="s">
        <v>20</v>
      </c>
      <c r="E125" t="s">
        <v>17</v>
      </c>
      <c r="F125" t="s">
        <v>3</v>
      </c>
      <c r="G125" t="s">
        <v>122</v>
      </c>
      <c r="H125" t="s">
        <v>168</v>
      </c>
      <c r="I125" s="15">
        <f>_xlfn.IFS(F125="STAR Kids",INDEX('ATLIS Percentages'!D:D,MATCH($G:$G&amp;" "&amp;$E:$E,'ATLIS Percentages'!$A:$A,0)),
F125="STAR+PLUS",INDEX('ATLIS Percentages'!E:E,MATCH($G:$G&amp;" "&amp;$E:$E,'ATLIS Percentages'!$A:$A,0)),
F125="STAR",INDEX('ATLIS Percentages'!F:F,MATCH($G:$G&amp;" "&amp;$E:$E,'ATLIS Percentages'!$A:$A,0)))</f>
        <v>4.6318075985596696E-3</v>
      </c>
      <c r="J125" s="31">
        <f t="shared" si="2"/>
        <v>1525350.51</v>
      </c>
      <c r="K125" s="31">
        <f t="shared" si="3"/>
        <v>663241.18999999994</v>
      </c>
    </row>
    <row r="126" spans="1:11" x14ac:dyDescent="0.25">
      <c r="A126" s="17">
        <v>95</v>
      </c>
      <c r="B126" t="s">
        <v>25</v>
      </c>
      <c r="C126" s="2">
        <v>336983986.14454383</v>
      </c>
      <c r="D126" t="s">
        <v>25</v>
      </c>
      <c r="E126" t="s">
        <v>17</v>
      </c>
      <c r="F126" t="s">
        <v>7</v>
      </c>
      <c r="G126" t="s">
        <v>122</v>
      </c>
      <c r="H126" t="s">
        <v>168</v>
      </c>
      <c r="I126" s="15">
        <f>_xlfn.IFS(F126="STAR Kids",INDEX('ATLIS Percentages'!D:D,MATCH($G:$G&amp;" "&amp;$E:$E,'ATLIS Percentages'!$A:$A,0)),
F126="STAR+PLUS",INDEX('ATLIS Percentages'!E:E,MATCH($G:$G&amp;" "&amp;$E:$E,'ATLIS Percentages'!$A:$A,0)),
F126="STAR",INDEX('ATLIS Percentages'!F:F,MATCH($G:$G&amp;" "&amp;$E:$E,'ATLIS Percentages'!$A:$A,0)))</f>
        <v>4.6318075985596696E-3</v>
      </c>
      <c r="J126" s="31">
        <f t="shared" si="2"/>
        <v>1560844.99</v>
      </c>
      <c r="K126" s="31">
        <f t="shared" si="3"/>
        <v>678674.63</v>
      </c>
    </row>
    <row r="127" spans="1:11" x14ac:dyDescent="0.25">
      <c r="A127" s="17" t="s">
        <v>97</v>
      </c>
      <c r="B127" t="s">
        <v>25</v>
      </c>
      <c r="C127" s="2">
        <v>1122566875.0730939</v>
      </c>
      <c r="D127" t="s">
        <v>25</v>
      </c>
      <c r="E127" t="s">
        <v>17</v>
      </c>
      <c r="F127" t="s">
        <v>11</v>
      </c>
      <c r="G127" t="s">
        <v>122</v>
      </c>
      <c r="H127" t="s">
        <v>168</v>
      </c>
      <c r="I127" s="15">
        <f>_xlfn.IFS(F127="STAR Kids",INDEX('ATLIS Percentages'!D:D,MATCH($G:$G&amp;" "&amp;$E:$E,'ATLIS Percentages'!$A:$A,0)),
F127="STAR+PLUS",INDEX('ATLIS Percentages'!E:E,MATCH($G:$G&amp;" "&amp;$E:$E,'ATLIS Percentages'!$A:$A,0)),
F127="STAR",INDEX('ATLIS Percentages'!F:F,MATCH($G:$G&amp;" "&amp;$E:$E,'ATLIS Percentages'!$A:$A,0)))</f>
        <v>4.6318075985596696E-3</v>
      </c>
      <c r="J127" s="31">
        <f t="shared" si="2"/>
        <v>5199513.78</v>
      </c>
      <c r="K127" s="31">
        <f t="shared" si="3"/>
        <v>2260812.65</v>
      </c>
    </row>
    <row r="128" spans="1:11" x14ac:dyDescent="0.25">
      <c r="A128" s="17">
        <v>93</v>
      </c>
      <c r="B128" t="s">
        <v>16</v>
      </c>
      <c r="C128" s="2">
        <v>981621809.65285397</v>
      </c>
      <c r="D128" t="s">
        <v>16</v>
      </c>
      <c r="E128" t="s">
        <v>17</v>
      </c>
      <c r="F128" t="s">
        <v>7</v>
      </c>
      <c r="G128" t="s">
        <v>122</v>
      </c>
      <c r="H128" t="s">
        <v>168</v>
      </c>
      <c r="I128" s="15">
        <f>_xlfn.IFS(F128="STAR Kids",INDEX('ATLIS Percentages'!D:D,MATCH($G:$G&amp;" "&amp;$E:$E,'ATLIS Percentages'!$A:$A,0)),
F128="STAR+PLUS",INDEX('ATLIS Percentages'!E:E,MATCH($G:$G&amp;" "&amp;$E:$E,'ATLIS Percentages'!$A:$A,0)),
F128="STAR",INDEX('ATLIS Percentages'!F:F,MATCH($G:$G&amp;" "&amp;$E:$E,'ATLIS Percentages'!$A:$A,0)))</f>
        <v>4.6318075985596696E-3</v>
      </c>
      <c r="J128" s="31">
        <f t="shared" si="2"/>
        <v>4546683.3600000003</v>
      </c>
      <c r="K128" s="31">
        <f t="shared" si="3"/>
        <v>1976953.94</v>
      </c>
    </row>
    <row r="129" spans="1:11" x14ac:dyDescent="0.25">
      <c r="A129" s="17" t="s">
        <v>75</v>
      </c>
      <c r="B129" t="s">
        <v>5</v>
      </c>
      <c r="C129" s="2">
        <v>831429482.83371723</v>
      </c>
      <c r="D129" t="s">
        <v>5</v>
      </c>
      <c r="E129" t="s">
        <v>17</v>
      </c>
      <c r="F129" t="s">
        <v>11</v>
      </c>
      <c r="G129" t="s">
        <v>122</v>
      </c>
      <c r="H129" t="s">
        <v>168</v>
      </c>
      <c r="I129" s="15">
        <f>_xlfn.IFS(F129="STAR Kids",INDEX('ATLIS Percentages'!D:D,MATCH($G:$G&amp;" "&amp;$E:$E,'ATLIS Percentages'!$A:$A,0)),
F129="STAR+PLUS",INDEX('ATLIS Percentages'!E:E,MATCH($G:$G&amp;" "&amp;$E:$E,'ATLIS Percentages'!$A:$A,0)),
F129="STAR",INDEX('ATLIS Percentages'!F:F,MATCH($G:$G&amp;" "&amp;$E:$E,'ATLIS Percentages'!$A:$A,0)))</f>
        <v>4.6318075985596696E-3</v>
      </c>
      <c r="J129" s="31">
        <f t="shared" si="2"/>
        <v>3851021.4</v>
      </c>
      <c r="K129" s="31">
        <f t="shared" si="3"/>
        <v>1674471.55</v>
      </c>
    </row>
    <row r="130" spans="1:11" x14ac:dyDescent="0.25">
      <c r="A130" s="17" t="s">
        <v>86</v>
      </c>
      <c r="B130" t="s">
        <v>9</v>
      </c>
      <c r="C130" s="2">
        <v>261743353.9720588</v>
      </c>
      <c r="D130" t="s">
        <v>9</v>
      </c>
      <c r="E130" t="s">
        <v>17</v>
      </c>
      <c r="F130" t="s">
        <v>11</v>
      </c>
      <c r="G130" t="s">
        <v>122</v>
      </c>
      <c r="H130" t="s">
        <v>168</v>
      </c>
      <c r="I130" s="15">
        <f>_xlfn.IFS(F130="STAR Kids",INDEX('ATLIS Percentages'!D:D,MATCH($G:$G&amp;" "&amp;$E:$E,'ATLIS Percentages'!$A:$A,0)),
F130="STAR+PLUS",INDEX('ATLIS Percentages'!E:E,MATCH($G:$G&amp;" "&amp;$E:$E,'ATLIS Percentages'!$A:$A,0)),
F130="STAR",INDEX('ATLIS Percentages'!F:F,MATCH($G:$G&amp;" "&amp;$E:$E,'ATLIS Percentages'!$A:$A,0)))</f>
        <v>4.6318075985596696E-3</v>
      </c>
      <c r="J130" s="31">
        <f t="shared" si="2"/>
        <v>1212344.8600000001</v>
      </c>
      <c r="K130" s="31">
        <f t="shared" si="3"/>
        <v>527142.48</v>
      </c>
    </row>
    <row r="131" spans="1:11" x14ac:dyDescent="0.25">
      <c r="A131" s="17">
        <v>90</v>
      </c>
      <c r="B131" t="s">
        <v>18</v>
      </c>
      <c r="C131" s="2">
        <v>1103683753.7331021</v>
      </c>
      <c r="D131" t="s">
        <v>18</v>
      </c>
      <c r="E131" t="s">
        <v>17</v>
      </c>
      <c r="F131" t="s">
        <v>7</v>
      </c>
      <c r="G131" t="s">
        <v>122</v>
      </c>
      <c r="H131" t="s">
        <v>168</v>
      </c>
      <c r="I131" s="15">
        <f>_xlfn.IFS(F131="STAR Kids",INDEX('ATLIS Percentages'!D:D,MATCH($G:$G&amp;" "&amp;$E:$E,'ATLIS Percentages'!$A:$A,0)),
F131="STAR+PLUS",INDEX('ATLIS Percentages'!E:E,MATCH($G:$G&amp;" "&amp;$E:$E,'ATLIS Percentages'!$A:$A,0)),
F131="STAR",INDEX('ATLIS Percentages'!F:F,MATCH($G:$G&amp;" "&amp;$E:$E,'ATLIS Percentages'!$A:$A,0)))</f>
        <v>4.6318075985596696E-3</v>
      </c>
      <c r="J131" s="31">
        <f t="shared" si="2"/>
        <v>5112050.8</v>
      </c>
      <c r="K131" s="31">
        <f t="shared" si="3"/>
        <v>2222782.67</v>
      </c>
    </row>
    <row r="132" spans="1:11" x14ac:dyDescent="0.25">
      <c r="A132" s="17" t="s">
        <v>109</v>
      </c>
      <c r="B132" t="s">
        <v>18</v>
      </c>
      <c r="C132" s="2">
        <v>513055219.79605651</v>
      </c>
      <c r="D132" t="s">
        <v>18</v>
      </c>
      <c r="E132" t="s">
        <v>17</v>
      </c>
      <c r="F132" t="s">
        <v>3</v>
      </c>
      <c r="G132" t="s">
        <v>122</v>
      </c>
      <c r="H132" t="s">
        <v>168</v>
      </c>
      <c r="I132" s="15">
        <f>_xlfn.IFS(F132="STAR Kids",INDEX('ATLIS Percentages'!D:D,MATCH($G:$G&amp;" "&amp;$E:$E,'ATLIS Percentages'!$A:$A,0)),
F132="STAR+PLUS",INDEX('ATLIS Percentages'!E:E,MATCH($G:$G&amp;" "&amp;$E:$E,'ATLIS Percentages'!$A:$A,0)),
F132="STAR",INDEX('ATLIS Percentages'!F:F,MATCH($G:$G&amp;" "&amp;$E:$E,'ATLIS Percentages'!$A:$A,0)))</f>
        <v>4.6318075985596696E-3</v>
      </c>
      <c r="J132" s="31">
        <f t="shared" ref="J132:J195" si="4">ROUND(C132*I132,2)</f>
        <v>2376373.0699999998</v>
      </c>
      <c r="K132" s="31">
        <f t="shared" si="3"/>
        <v>1033276.29</v>
      </c>
    </row>
    <row r="133" spans="1:11" x14ac:dyDescent="0.25">
      <c r="A133" s="17">
        <v>37</v>
      </c>
      <c r="B133" t="s">
        <v>42</v>
      </c>
      <c r="C133" s="2">
        <v>313590725.00089508</v>
      </c>
      <c r="D133" t="s">
        <v>42</v>
      </c>
      <c r="E133" t="s">
        <v>43</v>
      </c>
      <c r="F133" t="s">
        <v>7</v>
      </c>
      <c r="G133" t="s">
        <v>122</v>
      </c>
      <c r="H133" t="s">
        <v>169</v>
      </c>
      <c r="I133" s="15">
        <f>_xlfn.IFS(F133="STAR Kids",INDEX('ATLIS Percentages'!D:D,MATCH($G:$G&amp;" "&amp;$E:$E,'ATLIS Percentages'!$A:$A,0)),
F133="STAR+PLUS",INDEX('ATLIS Percentages'!E:E,MATCH($G:$G&amp;" "&amp;$E:$E,'ATLIS Percentages'!$A:$A,0)),
F133="STAR",INDEX('ATLIS Percentages'!F:F,MATCH($G:$G&amp;" "&amp;$E:$E,'ATLIS Percentages'!$A:$A,0)))</f>
        <v>4.6318075985596696E-3</v>
      </c>
      <c r="J133" s="31">
        <f t="shared" si="4"/>
        <v>1452491.9</v>
      </c>
      <c r="K133" s="31">
        <f t="shared" ref="K133:K196" si="5">ROUND(J133*$G$1*1.08*1.0025,2)</f>
        <v>631561.37</v>
      </c>
    </row>
    <row r="134" spans="1:11" x14ac:dyDescent="0.25">
      <c r="A134" s="17" t="s">
        <v>41</v>
      </c>
      <c r="B134" t="s">
        <v>42</v>
      </c>
      <c r="C134" s="2">
        <v>255890257.90270892</v>
      </c>
      <c r="D134" t="s">
        <v>42</v>
      </c>
      <c r="E134" t="s">
        <v>43</v>
      </c>
      <c r="F134" t="s">
        <v>11</v>
      </c>
      <c r="G134" t="s">
        <v>122</v>
      </c>
      <c r="H134" t="s">
        <v>169</v>
      </c>
      <c r="I134" s="15">
        <f>_xlfn.IFS(F134="STAR Kids",INDEX('ATLIS Percentages'!D:D,MATCH($G:$G&amp;" "&amp;$E:$E,'ATLIS Percentages'!$A:$A,0)),
F134="STAR+PLUS",INDEX('ATLIS Percentages'!E:E,MATCH($G:$G&amp;" "&amp;$E:$E,'ATLIS Percentages'!$A:$A,0)),
F134="STAR",INDEX('ATLIS Percentages'!F:F,MATCH($G:$G&amp;" "&amp;$E:$E,'ATLIS Percentages'!$A:$A,0)))</f>
        <v>4.6318075985596696E-3</v>
      </c>
      <c r="J134" s="31">
        <f t="shared" si="4"/>
        <v>1185234.44</v>
      </c>
      <c r="K134" s="31">
        <f t="shared" si="5"/>
        <v>515354.54</v>
      </c>
    </row>
    <row r="135" spans="1:11" x14ac:dyDescent="0.25">
      <c r="A135" s="17">
        <v>31</v>
      </c>
      <c r="B135" t="s">
        <v>25</v>
      </c>
      <c r="C135" s="2">
        <v>29200090.873662084</v>
      </c>
      <c r="D135" t="s">
        <v>25</v>
      </c>
      <c r="E135" t="s">
        <v>32</v>
      </c>
      <c r="F135" t="s">
        <v>7</v>
      </c>
      <c r="G135" t="s">
        <v>122</v>
      </c>
      <c r="H135" t="s">
        <v>170</v>
      </c>
      <c r="I135" s="15">
        <f>_xlfn.IFS(F135="STAR Kids",INDEX('ATLIS Percentages'!D:D,MATCH($G:$G&amp;" "&amp;$E:$E,'ATLIS Percentages'!$A:$A,0)),
F135="STAR+PLUS",INDEX('ATLIS Percentages'!E:E,MATCH($G:$G&amp;" "&amp;$E:$E,'ATLIS Percentages'!$A:$A,0)),
F135="STAR",INDEX('ATLIS Percentages'!F:F,MATCH($G:$G&amp;" "&amp;$E:$E,'ATLIS Percentages'!$A:$A,0)))</f>
        <v>4.6318075985596696E-3</v>
      </c>
      <c r="J135" s="31">
        <f t="shared" si="4"/>
        <v>135249.20000000001</v>
      </c>
      <c r="K135" s="31">
        <f t="shared" si="5"/>
        <v>58808.02</v>
      </c>
    </row>
    <row r="136" spans="1:11" x14ac:dyDescent="0.25">
      <c r="A136" s="17">
        <v>33</v>
      </c>
      <c r="B136" t="s">
        <v>25</v>
      </c>
      <c r="C136" s="2">
        <v>344207651.43076366</v>
      </c>
      <c r="D136" t="s">
        <v>25</v>
      </c>
      <c r="E136" t="s">
        <v>32</v>
      </c>
      <c r="F136" t="s">
        <v>11</v>
      </c>
      <c r="G136" t="s">
        <v>122</v>
      </c>
      <c r="H136" t="s">
        <v>170</v>
      </c>
      <c r="I136" s="15">
        <f>_xlfn.IFS(F136="STAR Kids",INDEX('ATLIS Percentages'!D:D,MATCH($G:$G&amp;" "&amp;$E:$E,'ATLIS Percentages'!$A:$A,0)),
F136="STAR+PLUS",INDEX('ATLIS Percentages'!E:E,MATCH($G:$G&amp;" "&amp;$E:$E,'ATLIS Percentages'!$A:$A,0)),
F136="STAR",INDEX('ATLIS Percentages'!F:F,MATCH($G:$G&amp;" "&amp;$E:$E,'ATLIS Percentages'!$A:$A,0)))</f>
        <v>4.6318075985596696E-3</v>
      </c>
      <c r="J136" s="31">
        <f t="shared" si="4"/>
        <v>1594303.62</v>
      </c>
      <c r="K136" s="31">
        <f t="shared" si="5"/>
        <v>693222.86</v>
      </c>
    </row>
    <row r="137" spans="1:11" x14ac:dyDescent="0.25">
      <c r="A137" s="17">
        <v>36</v>
      </c>
      <c r="B137" t="s">
        <v>5</v>
      </c>
      <c r="C137" s="2">
        <v>220410824.89785376</v>
      </c>
      <c r="D137" t="s">
        <v>5</v>
      </c>
      <c r="E137" t="s">
        <v>43</v>
      </c>
      <c r="F137" t="s">
        <v>7</v>
      </c>
      <c r="G137" t="s">
        <v>122</v>
      </c>
      <c r="H137" t="s">
        <v>169</v>
      </c>
      <c r="I137" s="15">
        <f>_xlfn.IFS(F137="STAR Kids",INDEX('ATLIS Percentages'!D:D,MATCH($G:$G&amp;" "&amp;$E:$E,'ATLIS Percentages'!$A:$A,0)),
F137="STAR+PLUS",INDEX('ATLIS Percentages'!E:E,MATCH($G:$G&amp;" "&amp;$E:$E,'ATLIS Percentages'!$A:$A,0)),
F137="STAR",INDEX('ATLIS Percentages'!F:F,MATCH($G:$G&amp;" "&amp;$E:$E,'ATLIS Percentages'!$A:$A,0)))</f>
        <v>4.6318075985596696E-3</v>
      </c>
      <c r="J137" s="31">
        <f t="shared" si="4"/>
        <v>1020900.53</v>
      </c>
      <c r="K137" s="31">
        <f t="shared" si="5"/>
        <v>443900.13</v>
      </c>
    </row>
    <row r="138" spans="1:11" x14ac:dyDescent="0.25">
      <c r="A138" s="17" t="s">
        <v>103</v>
      </c>
      <c r="B138" t="s">
        <v>5</v>
      </c>
      <c r="C138" s="2">
        <v>101183501.42635249</v>
      </c>
      <c r="D138" t="s">
        <v>5</v>
      </c>
      <c r="E138" t="s">
        <v>43</v>
      </c>
      <c r="F138" t="s">
        <v>3</v>
      </c>
      <c r="G138" t="s">
        <v>122</v>
      </c>
      <c r="H138" t="s">
        <v>169</v>
      </c>
      <c r="I138" s="15">
        <f>_xlfn.IFS(F138="STAR Kids",INDEX('ATLIS Percentages'!D:D,MATCH($G:$G&amp;" "&amp;$E:$E,'ATLIS Percentages'!$A:$A,0)),
F138="STAR+PLUS",INDEX('ATLIS Percentages'!E:E,MATCH($G:$G&amp;" "&amp;$E:$E,'ATLIS Percentages'!$A:$A,0)),
F138="STAR",INDEX('ATLIS Percentages'!F:F,MATCH($G:$G&amp;" "&amp;$E:$E,'ATLIS Percentages'!$A:$A,0)))</f>
        <v>4.6318075985596696E-3</v>
      </c>
      <c r="J138" s="31">
        <f t="shared" si="4"/>
        <v>468662.51</v>
      </c>
      <c r="K138" s="31">
        <f t="shared" si="5"/>
        <v>203780.23</v>
      </c>
    </row>
    <row r="139" spans="1:11" x14ac:dyDescent="0.25">
      <c r="A139" s="17">
        <v>34</v>
      </c>
      <c r="B139" t="s">
        <v>18</v>
      </c>
      <c r="C139" s="2">
        <v>0</v>
      </c>
      <c r="D139" t="s">
        <v>18</v>
      </c>
      <c r="E139" t="s">
        <v>43</v>
      </c>
      <c r="F139" t="s">
        <v>11</v>
      </c>
      <c r="G139" t="s">
        <v>122</v>
      </c>
      <c r="H139" t="s">
        <v>169</v>
      </c>
      <c r="I139" s="15">
        <f>_xlfn.IFS(F139="STAR Kids",INDEX('ATLIS Percentages'!D:D,MATCH($G:$G&amp;" "&amp;$E:$E,'ATLIS Percentages'!$A:$A,0)),
F139="STAR+PLUS",INDEX('ATLIS Percentages'!E:E,MATCH($G:$G&amp;" "&amp;$E:$E,'ATLIS Percentages'!$A:$A,0)),
F139="STAR",INDEX('ATLIS Percentages'!F:F,MATCH($G:$G&amp;" "&amp;$E:$E,'ATLIS Percentages'!$A:$A,0)))</f>
        <v>4.6318075985596696E-3</v>
      </c>
      <c r="J139" s="31">
        <f t="shared" si="4"/>
        <v>0</v>
      </c>
      <c r="K139" s="31">
        <f t="shared" si="5"/>
        <v>0</v>
      </c>
    </row>
    <row r="140" spans="1:11" x14ac:dyDescent="0.25">
      <c r="A140" s="17" t="s">
        <v>54</v>
      </c>
      <c r="B140" t="s">
        <v>18</v>
      </c>
      <c r="C140" s="2">
        <v>46430703.686395735</v>
      </c>
      <c r="D140" t="s">
        <v>18</v>
      </c>
      <c r="E140" t="s">
        <v>43</v>
      </c>
      <c r="F140" t="s">
        <v>3</v>
      </c>
      <c r="G140" t="s">
        <v>122</v>
      </c>
      <c r="H140" t="s">
        <v>169</v>
      </c>
      <c r="I140" s="15">
        <f>_xlfn.IFS(F140="STAR Kids",INDEX('ATLIS Percentages'!D:D,MATCH($G:$G&amp;" "&amp;$E:$E,'ATLIS Percentages'!$A:$A,0)),
F140="STAR+PLUS",INDEX('ATLIS Percentages'!E:E,MATCH($G:$G&amp;" "&amp;$E:$E,'ATLIS Percentages'!$A:$A,0)),
F140="STAR",INDEX('ATLIS Percentages'!F:F,MATCH($G:$G&amp;" "&amp;$E:$E,'ATLIS Percentages'!$A:$A,0)))</f>
        <v>4.6318075985596696E-3</v>
      </c>
      <c r="J140" s="31">
        <f t="shared" si="4"/>
        <v>215058.09</v>
      </c>
      <c r="K140" s="31">
        <f t="shared" si="5"/>
        <v>93509.91</v>
      </c>
    </row>
    <row r="141" spans="1:11" x14ac:dyDescent="0.25">
      <c r="A141" s="17">
        <v>79</v>
      </c>
      <c r="B141" t="s">
        <v>13</v>
      </c>
      <c r="C141" s="2">
        <v>1314393965.4659982</v>
      </c>
      <c r="D141" t="s">
        <v>13</v>
      </c>
      <c r="E141" t="s">
        <v>10</v>
      </c>
      <c r="F141" t="s">
        <v>7</v>
      </c>
      <c r="G141" t="s">
        <v>122</v>
      </c>
      <c r="H141" t="s">
        <v>171</v>
      </c>
      <c r="I141" s="15">
        <f>_xlfn.IFS(F141="STAR Kids",INDEX('ATLIS Percentages'!D:D,MATCH($G:$G&amp;" "&amp;$E:$E,'ATLIS Percentages'!$A:$A,0)),
F141="STAR+PLUS",INDEX('ATLIS Percentages'!E:E,MATCH($G:$G&amp;" "&amp;$E:$E,'ATLIS Percentages'!$A:$A,0)),
F141="STAR",INDEX('ATLIS Percentages'!F:F,MATCH($G:$G&amp;" "&amp;$E:$E,'ATLIS Percentages'!$A:$A,0)))</f>
        <v>4.6318075985596696E-3</v>
      </c>
      <c r="J141" s="31">
        <f t="shared" si="4"/>
        <v>6088019.96</v>
      </c>
      <c r="K141" s="31">
        <f t="shared" si="5"/>
        <v>2647146.08</v>
      </c>
    </row>
    <row r="142" spans="1:11" x14ac:dyDescent="0.25">
      <c r="A142" s="17" t="s">
        <v>12</v>
      </c>
      <c r="B142" t="s">
        <v>13</v>
      </c>
      <c r="C142" s="2">
        <v>569177482.6367178</v>
      </c>
      <c r="D142" t="s">
        <v>13</v>
      </c>
      <c r="E142" t="s">
        <v>10</v>
      </c>
      <c r="F142" t="s">
        <v>11</v>
      </c>
      <c r="G142" t="s">
        <v>122</v>
      </c>
      <c r="H142" t="s">
        <v>171</v>
      </c>
      <c r="I142" s="15">
        <f>_xlfn.IFS(F142="STAR Kids",INDEX('ATLIS Percentages'!D:D,MATCH($G:$G&amp;" "&amp;$E:$E,'ATLIS Percentages'!$A:$A,0)),
F142="STAR+PLUS",INDEX('ATLIS Percentages'!E:E,MATCH($G:$G&amp;" "&amp;$E:$E,'ATLIS Percentages'!$A:$A,0)),
F142="STAR",INDEX('ATLIS Percentages'!F:F,MATCH($G:$G&amp;" "&amp;$E:$E,'ATLIS Percentages'!$A:$A,0)))</f>
        <v>4.6318075985596696E-3</v>
      </c>
      <c r="J142" s="31">
        <f t="shared" si="4"/>
        <v>2636320.59</v>
      </c>
      <c r="K142" s="31">
        <f t="shared" si="5"/>
        <v>1146304.67</v>
      </c>
    </row>
    <row r="143" spans="1:11" x14ac:dyDescent="0.25">
      <c r="A143" s="17" t="s">
        <v>91</v>
      </c>
      <c r="B143" t="s">
        <v>25</v>
      </c>
      <c r="C143" s="2">
        <v>126935629.9306595</v>
      </c>
      <c r="D143" t="s">
        <v>25</v>
      </c>
      <c r="E143" t="s">
        <v>10</v>
      </c>
      <c r="F143" t="s">
        <v>7</v>
      </c>
      <c r="G143" t="s">
        <v>122</v>
      </c>
      <c r="H143" t="s">
        <v>171</v>
      </c>
      <c r="I143" s="15">
        <f>_xlfn.IFS(F143="STAR Kids",INDEX('ATLIS Percentages'!D:D,MATCH($G:$G&amp;" "&amp;$E:$E,'ATLIS Percentages'!$A:$A,0)),
F143="STAR+PLUS",INDEX('ATLIS Percentages'!E:E,MATCH($G:$G&amp;" "&amp;$E:$E,'ATLIS Percentages'!$A:$A,0)),
F143="STAR",INDEX('ATLIS Percentages'!F:F,MATCH($G:$G&amp;" "&amp;$E:$E,'ATLIS Percentages'!$A:$A,0)))</f>
        <v>4.6318075985596696E-3</v>
      </c>
      <c r="J143" s="31">
        <f t="shared" si="4"/>
        <v>587941.42000000004</v>
      </c>
      <c r="K143" s="31">
        <f t="shared" si="5"/>
        <v>255644.17</v>
      </c>
    </row>
    <row r="144" spans="1:11" x14ac:dyDescent="0.25">
      <c r="A144" s="17" t="s">
        <v>50</v>
      </c>
      <c r="B144" t="s">
        <v>25</v>
      </c>
      <c r="C144" s="2">
        <v>781453317.88994896</v>
      </c>
      <c r="D144" t="s">
        <v>25</v>
      </c>
      <c r="E144" t="s">
        <v>51</v>
      </c>
      <c r="F144" t="s">
        <v>11</v>
      </c>
      <c r="G144" t="s">
        <v>122</v>
      </c>
      <c r="H144" t="s">
        <v>172</v>
      </c>
      <c r="I144" s="15">
        <f>_xlfn.IFS(F144="STAR Kids",INDEX('ATLIS Percentages'!D:D,MATCH($G:$G&amp;" "&amp;$E:$E,'ATLIS Percentages'!$A:$A,0)),
F144="STAR+PLUS",INDEX('ATLIS Percentages'!E:E,MATCH($G:$G&amp;" "&amp;$E:$E,'ATLIS Percentages'!$A:$A,0)),
F144="STAR",INDEX('ATLIS Percentages'!F:F,MATCH($G:$G&amp;" "&amp;$E:$E,'ATLIS Percentages'!$A:$A,0)))</f>
        <v>4.6318075985596696E-3</v>
      </c>
      <c r="J144" s="31">
        <f t="shared" si="4"/>
        <v>3619541.42</v>
      </c>
      <c r="K144" s="31">
        <f t="shared" si="5"/>
        <v>1573821.2</v>
      </c>
    </row>
    <row r="145" spans="1:11" x14ac:dyDescent="0.25">
      <c r="A145" s="17">
        <v>72</v>
      </c>
      <c r="B145" t="s">
        <v>1</v>
      </c>
      <c r="C145" s="2">
        <v>1826983899.2514296</v>
      </c>
      <c r="D145" t="s">
        <v>1</v>
      </c>
      <c r="E145" t="s">
        <v>10</v>
      </c>
      <c r="F145" t="s">
        <v>7</v>
      </c>
      <c r="G145" t="s">
        <v>122</v>
      </c>
      <c r="H145" t="s">
        <v>171</v>
      </c>
      <c r="I145" s="15">
        <f>_xlfn.IFS(F145="STAR Kids",INDEX('ATLIS Percentages'!D:D,MATCH($G:$G&amp;" "&amp;$E:$E,'ATLIS Percentages'!$A:$A,0)),
F145="STAR+PLUS",INDEX('ATLIS Percentages'!E:E,MATCH($G:$G&amp;" "&amp;$E:$E,'ATLIS Percentages'!$A:$A,0)),
F145="STAR",INDEX('ATLIS Percentages'!F:F,MATCH($G:$G&amp;" "&amp;$E:$E,'ATLIS Percentages'!$A:$A,0)))</f>
        <v>4.6318075985596696E-3</v>
      </c>
      <c r="J145" s="31">
        <f t="shared" si="4"/>
        <v>8462237.9100000001</v>
      </c>
      <c r="K145" s="31">
        <f t="shared" si="5"/>
        <v>3679485.3</v>
      </c>
    </row>
    <row r="146" spans="1:11" x14ac:dyDescent="0.25">
      <c r="A146" s="17" t="s">
        <v>73</v>
      </c>
      <c r="B146" t="s">
        <v>1</v>
      </c>
      <c r="C146" s="2">
        <v>838777337.79274213</v>
      </c>
      <c r="D146" t="s">
        <v>1</v>
      </c>
      <c r="E146" t="s">
        <v>10</v>
      </c>
      <c r="F146" t="s">
        <v>3</v>
      </c>
      <c r="G146" t="s">
        <v>122</v>
      </c>
      <c r="H146" t="s">
        <v>171</v>
      </c>
      <c r="I146" s="15">
        <f>_xlfn.IFS(F146="STAR Kids",INDEX('ATLIS Percentages'!D:D,MATCH($G:$G&amp;" "&amp;$E:$E,'ATLIS Percentages'!$A:$A,0)),
F146="STAR+PLUS",INDEX('ATLIS Percentages'!E:E,MATCH($G:$G&amp;" "&amp;$E:$E,'ATLIS Percentages'!$A:$A,0)),
F146="STAR",INDEX('ATLIS Percentages'!F:F,MATCH($G:$G&amp;" "&amp;$E:$E,'ATLIS Percentages'!$A:$A,0)))</f>
        <v>4.6318075985596696E-3</v>
      </c>
      <c r="J146" s="31">
        <f t="shared" si="4"/>
        <v>3885055.25</v>
      </c>
      <c r="K146" s="31">
        <f t="shared" si="5"/>
        <v>1689269.89</v>
      </c>
    </row>
    <row r="147" spans="1:11" x14ac:dyDescent="0.25">
      <c r="A147" s="17" t="s">
        <v>98</v>
      </c>
      <c r="B147" t="s">
        <v>9</v>
      </c>
      <c r="C147" s="2">
        <v>749108010.82183659</v>
      </c>
      <c r="D147" t="s">
        <v>9</v>
      </c>
      <c r="E147" t="s">
        <v>51</v>
      </c>
      <c r="F147" t="s">
        <v>7</v>
      </c>
      <c r="G147" t="s">
        <v>122</v>
      </c>
      <c r="H147" t="s">
        <v>172</v>
      </c>
      <c r="I147" s="15">
        <f>_xlfn.IFS(F147="STAR Kids",INDEX('ATLIS Percentages'!D:D,MATCH($G:$G&amp;" "&amp;$E:$E,'ATLIS Percentages'!$A:$A,0)),
F147="STAR+PLUS",INDEX('ATLIS Percentages'!E:E,MATCH($G:$G&amp;" "&amp;$E:$E,'ATLIS Percentages'!$A:$A,0)),
F147="STAR",INDEX('ATLIS Percentages'!F:F,MATCH($G:$G&amp;" "&amp;$E:$E,'ATLIS Percentages'!$A:$A,0)))</f>
        <v>4.6318075985596696E-3</v>
      </c>
      <c r="J147" s="31">
        <f t="shared" si="4"/>
        <v>3469724.18</v>
      </c>
      <c r="K147" s="31">
        <f t="shared" si="5"/>
        <v>1508678.82</v>
      </c>
    </row>
    <row r="148" spans="1:11" x14ac:dyDescent="0.25">
      <c r="A148" s="17" t="s">
        <v>8</v>
      </c>
      <c r="B148" t="s">
        <v>9</v>
      </c>
      <c r="C148" s="2">
        <v>1993139407.5122719</v>
      </c>
      <c r="D148" t="s">
        <v>9</v>
      </c>
      <c r="E148" t="s">
        <v>10</v>
      </c>
      <c r="F148" t="s">
        <v>11</v>
      </c>
      <c r="G148" t="s">
        <v>122</v>
      </c>
      <c r="H148" t="s">
        <v>171</v>
      </c>
      <c r="I148" s="15">
        <f>_xlfn.IFS(F148="STAR Kids",INDEX('ATLIS Percentages'!D:D,MATCH($G:$G&amp;" "&amp;$E:$E,'ATLIS Percentages'!$A:$A,0)),
F148="STAR+PLUS",INDEX('ATLIS Percentages'!E:E,MATCH($G:$G&amp;" "&amp;$E:$E,'ATLIS Percentages'!$A:$A,0)),
F148="STAR",INDEX('ATLIS Percentages'!F:F,MATCH($G:$G&amp;" "&amp;$E:$E,'ATLIS Percentages'!$A:$A,0)))</f>
        <v>4.6318075985596696E-3</v>
      </c>
      <c r="J148" s="31">
        <f t="shared" si="4"/>
        <v>9231838.25</v>
      </c>
      <c r="K148" s="31">
        <f t="shared" si="5"/>
        <v>4014117.01</v>
      </c>
    </row>
    <row r="149" spans="1:11" x14ac:dyDescent="0.25">
      <c r="A149" s="17" t="s">
        <v>22</v>
      </c>
      <c r="B149" t="s">
        <v>9</v>
      </c>
      <c r="C149" s="2">
        <v>311116790.0116058</v>
      </c>
      <c r="D149" t="s">
        <v>9</v>
      </c>
      <c r="E149" t="s">
        <v>10</v>
      </c>
      <c r="F149" t="s">
        <v>3</v>
      </c>
      <c r="G149" t="s">
        <v>122</v>
      </c>
      <c r="H149" t="s">
        <v>171</v>
      </c>
      <c r="I149" s="15">
        <f>_xlfn.IFS(F149="STAR Kids",INDEX('ATLIS Percentages'!D:D,MATCH($G:$G&amp;" "&amp;$E:$E,'ATLIS Percentages'!$A:$A,0)),
F149="STAR+PLUS",INDEX('ATLIS Percentages'!E:E,MATCH($G:$G&amp;" "&amp;$E:$E,'ATLIS Percentages'!$A:$A,0)),
F149="STAR",INDEX('ATLIS Percentages'!F:F,MATCH($G:$G&amp;" "&amp;$E:$E,'ATLIS Percentages'!$A:$A,0)))</f>
        <v>4.6318075985596696E-3</v>
      </c>
      <c r="J149" s="31">
        <f t="shared" si="4"/>
        <v>1441033.11</v>
      </c>
      <c r="K149" s="31">
        <f t="shared" si="5"/>
        <v>626578.94999999995</v>
      </c>
    </row>
    <row r="150" spans="1:11" x14ac:dyDescent="0.25">
      <c r="A150" s="17">
        <v>71</v>
      </c>
      <c r="B150" t="s">
        <v>18</v>
      </c>
      <c r="C150" s="2">
        <v>276233782.7834993</v>
      </c>
      <c r="D150" t="s">
        <v>18</v>
      </c>
      <c r="E150" t="s">
        <v>10</v>
      </c>
      <c r="F150" t="s">
        <v>7</v>
      </c>
      <c r="G150" t="s">
        <v>122</v>
      </c>
      <c r="H150" t="s">
        <v>171</v>
      </c>
      <c r="I150" s="15">
        <f>_xlfn.IFS(F150="STAR Kids",INDEX('ATLIS Percentages'!D:D,MATCH($G:$G&amp;" "&amp;$E:$E,'ATLIS Percentages'!$A:$A,0)),
F150="STAR+PLUS",INDEX('ATLIS Percentages'!E:E,MATCH($G:$G&amp;" "&amp;$E:$E,'ATLIS Percentages'!$A:$A,0)),
F150="STAR",INDEX('ATLIS Percentages'!F:F,MATCH($G:$G&amp;" "&amp;$E:$E,'ATLIS Percentages'!$A:$A,0)))</f>
        <v>4.6318075985596696E-3</v>
      </c>
      <c r="J150" s="31">
        <f t="shared" si="4"/>
        <v>1279461.73</v>
      </c>
      <c r="K150" s="31">
        <f t="shared" si="5"/>
        <v>556325.72</v>
      </c>
    </row>
    <row r="151" spans="1:11" x14ac:dyDescent="0.25">
      <c r="A151" s="17" t="s">
        <v>64</v>
      </c>
      <c r="B151" t="s">
        <v>18</v>
      </c>
      <c r="C151" s="2">
        <v>0</v>
      </c>
      <c r="D151" t="s">
        <v>18</v>
      </c>
      <c r="E151" t="s">
        <v>10</v>
      </c>
      <c r="F151" t="s">
        <v>11</v>
      </c>
      <c r="G151" t="s">
        <v>122</v>
      </c>
      <c r="H151" t="s">
        <v>171</v>
      </c>
      <c r="I151" s="15">
        <f>_xlfn.IFS(F151="STAR Kids",INDEX('ATLIS Percentages'!D:D,MATCH($G:$G&amp;" "&amp;$E:$E,'ATLIS Percentages'!$A:$A,0)),
F151="STAR+PLUS",INDEX('ATLIS Percentages'!E:E,MATCH($G:$G&amp;" "&amp;$E:$E,'ATLIS Percentages'!$A:$A,0)),
F151="STAR",INDEX('ATLIS Percentages'!F:F,MATCH($G:$G&amp;" "&amp;$E:$E,'ATLIS Percentages'!$A:$A,0)))</f>
        <v>4.6318075985596696E-3</v>
      </c>
      <c r="J151" s="31">
        <f t="shared" si="4"/>
        <v>0</v>
      </c>
      <c r="K151" s="31">
        <f t="shared" si="5"/>
        <v>0</v>
      </c>
    </row>
    <row r="152" spans="1:11" x14ac:dyDescent="0.25">
      <c r="A152" s="17" t="s">
        <v>101</v>
      </c>
      <c r="B152" t="s">
        <v>18</v>
      </c>
      <c r="C152" s="2">
        <v>155619379.87791866</v>
      </c>
      <c r="D152" t="s">
        <v>18</v>
      </c>
      <c r="E152" t="s">
        <v>10</v>
      </c>
      <c r="F152" t="s">
        <v>3</v>
      </c>
      <c r="G152" t="s">
        <v>122</v>
      </c>
      <c r="H152" t="s">
        <v>171</v>
      </c>
      <c r="I152" s="15">
        <f>_xlfn.IFS(F152="STAR Kids",INDEX('ATLIS Percentages'!D:D,MATCH($G:$G&amp;" "&amp;$E:$E,'ATLIS Percentages'!$A:$A,0)),
F152="STAR+PLUS",INDEX('ATLIS Percentages'!E:E,MATCH($G:$G&amp;" "&amp;$E:$E,'ATLIS Percentages'!$A:$A,0)),
F152="STAR",INDEX('ATLIS Percentages'!F:F,MATCH($G:$G&amp;" "&amp;$E:$E,'ATLIS Percentages'!$A:$A,0)))</f>
        <v>4.6318075985596696E-3</v>
      </c>
      <c r="J152" s="31">
        <f t="shared" si="4"/>
        <v>720799.03</v>
      </c>
      <c r="K152" s="31">
        <f t="shared" si="5"/>
        <v>313412.3</v>
      </c>
    </row>
    <row r="153" spans="1:11" x14ac:dyDescent="0.25">
      <c r="A153" s="17" t="s">
        <v>82</v>
      </c>
      <c r="B153" t="s">
        <v>30</v>
      </c>
      <c r="C153" s="2">
        <v>636737857.86387074</v>
      </c>
      <c r="D153" t="s">
        <v>30</v>
      </c>
      <c r="E153" t="s">
        <v>67</v>
      </c>
      <c r="F153" t="s">
        <v>7</v>
      </c>
      <c r="G153" t="s">
        <v>122</v>
      </c>
      <c r="H153" t="s">
        <v>173</v>
      </c>
      <c r="I153" s="15">
        <f>_xlfn.IFS(F153="STAR Kids",INDEX('ATLIS Percentages'!D:D,MATCH($G:$G&amp;" "&amp;$E:$E,'ATLIS Percentages'!$A:$A,0)),
F153="STAR+PLUS",INDEX('ATLIS Percentages'!E:E,MATCH($G:$G&amp;" "&amp;$E:$E,'ATLIS Percentages'!$A:$A,0)),
F153="STAR",INDEX('ATLIS Percentages'!F:F,MATCH($G:$G&amp;" "&amp;$E:$E,'ATLIS Percentages'!$A:$A,0)))</f>
        <v>4.6318075985596696E-3</v>
      </c>
      <c r="J153" s="31">
        <f t="shared" si="4"/>
        <v>2949247.25</v>
      </c>
      <c r="K153" s="31">
        <f t="shared" si="5"/>
        <v>1282369.04</v>
      </c>
    </row>
    <row r="154" spans="1:11" x14ac:dyDescent="0.25">
      <c r="A154" s="17" t="s">
        <v>92</v>
      </c>
      <c r="B154" t="s">
        <v>30</v>
      </c>
      <c r="C154" s="2">
        <v>195343866.35418642</v>
      </c>
      <c r="D154" t="s">
        <v>30</v>
      </c>
      <c r="E154" t="s">
        <v>67</v>
      </c>
      <c r="F154" t="s">
        <v>3</v>
      </c>
      <c r="G154" t="s">
        <v>122</v>
      </c>
      <c r="H154" t="s">
        <v>173</v>
      </c>
      <c r="I154" s="15">
        <f>_xlfn.IFS(F154="STAR Kids",INDEX('ATLIS Percentages'!D:D,MATCH($G:$G&amp;" "&amp;$E:$E,'ATLIS Percentages'!$A:$A,0)),
F154="STAR+PLUS",INDEX('ATLIS Percentages'!E:E,MATCH($G:$G&amp;" "&amp;$E:$E,'ATLIS Percentages'!$A:$A,0)),
F154="STAR",INDEX('ATLIS Percentages'!F:F,MATCH($G:$G&amp;" "&amp;$E:$E,'ATLIS Percentages'!$A:$A,0)))</f>
        <v>4.6318075985596696E-3</v>
      </c>
      <c r="J154" s="31">
        <f t="shared" si="4"/>
        <v>904795.2</v>
      </c>
      <c r="K154" s="31">
        <f t="shared" si="5"/>
        <v>393416.1</v>
      </c>
    </row>
    <row r="155" spans="1:11" x14ac:dyDescent="0.25">
      <c r="A155" s="17" t="s">
        <v>66</v>
      </c>
      <c r="B155" t="s">
        <v>25</v>
      </c>
      <c r="C155" s="2">
        <v>175046428.12401849</v>
      </c>
      <c r="D155" t="s">
        <v>25</v>
      </c>
      <c r="E155" t="s">
        <v>67</v>
      </c>
      <c r="F155" t="s">
        <v>7</v>
      </c>
      <c r="G155" t="s">
        <v>122</v>
      </c>
      <c r="H155" t="s">
        <v>173</v>
      </c>
      <c r="I155" s="15">
        <f>_xlfn.IFS(F155="STAR Kids",INDEX('ATLIS Percentages'!D:D,MATCH($G:$G&amp;" "&amp;$E:$E,'ATLIS Percentages'!$A:$A,0)),
F155="STAR+PLUS",INDEX('ATLIS Percentages'!E:E,MATCH($G:$G&amp;" "&amp;$E:$E,'ATLIS Percentages'!$A:$A,0)),
F155="STAR",INDEX('ATLIS Percentages'!F:F,MATCH($G:$G&amp;" "&amp;$E:$E,'ATLIS Percentages'!$A:$A,0)))</f>
        <v>4.6318075985596696E-3</v>
      </c>
      <c r="J155" s="31">
        <f t="shared" si="4"/>
        <v>810781.38</v>
      </c>
      <c r="K155" s="31">
        <f t="shared" si="5"/>
        <v>352537.73</v>
      </c>
    </row>
    <row r="156" spans="1:11" x14ac:dyDescent="0.25">
      <c r="A156" s="17" t="s">
        <v>85</v>
      </c>
      <c r="B156" t="s">
        <v>25</v>
      </c>
      <c r="C156" s="2">
        <v>904926707.58122969</v>
      </c>
      <c r="D156" t="s">
        <v>25</v>
      </c>
      <c r="E156" t="s">
        <v>67</v>
      </c>
      <c r="F156" t="s">
        <v>11</v>
      </c>
      <c r="G156" t="s">
        <v>122</v>
      </c>
      <c r="H156" t="s">
        <v>173</v>
      </c>
      <c r="I156" s="15">
        <f>_xlfn.IFS(F156="STAR Kids",INDEX('ATLIS Percentages'!D:D,MATCH($G:$G&amp;" "&amp;$E:$E,'ATLIS Percentages'!$A:$A,0)),
F156="STAR+PLUS",INDEX('ATLIS Percentages'!E:E,MATCH($G:$G&amp;" "&amp;$E:$E,'ATLIS Percentages'!$A:$A,0)),
F156="STAR",INDEX('ATLIS Percentages'!F:F,MATCH($G:$G&amp;" "&amp;$E:$E,'ATLIS Percentages'!$A:$A,0)))</f>
        <v>4.6318075985596696E-3</v>
      </c>
      <c r="J156" s="31">
        <f t="shared" si="4"/>
        <v>4191446.4</v>
      </c>
      <c r="K156" s="31">
        <f t="shared" si="5"/>
        <v>1822492.53</v>
      </c>
    </row>
    <row r="157" spans="1:11" x14ac:dyDescent="0.25">
      <c r="A157" s="17" t="s">
        <v>80</v>
      </c>
      <c r="B157" t="s">
        <v>5</v>
      </c>
      <c r="C157" s="2">
        <v>806414899.19690549</v>
      </c>
      <c r="D157" t="s">
        <v>5</v>
      </c>
      <c r="E157" t="s">
        <v>67</v>
      </c>
      <c r="F157" t="s">
        <v>7</v>
      </c>
      <c r="G157" t="s">
        <v>122</v>
      </c>
      <c r="H157" t="s">
        <v>173</v>
      </c>
      <c r="I157" s="15">
        <f>_xlfn.IFS(F157="STAR Kids",INDEX('ATLIS Percentages'!D:D,MATCH($G:$G&amp;" "&amp;$E:$E,'ATLIS Percentages'!$A:$A,0)),
F157="STAR+PLUS",INDEX('ATLIS Percentages'!E:E,MATCH($G:$G&amp;" "&amp;$E:$E,'ATLIS Percentages'!$A:$A,0)),
F157="STAR",INDEX('ATLIS Percentages'!F:F,MATCH($G:$G&amp;" "&amp;$E:$E,'ATLIS Percentages'!$A:$A,0)))</f>
        <v>4.6318075985596696E-3</v>
      </c>
      <c r="J157" s="31">
        <f t="shared" si="4"/>
        <v>3735158.66</v>
      </c>
      <c r="K157" s="31">
        <f t="shared" si="5"/>
        <v>1624093</v>
      </c>
    </row>
    <row r="158" spans="1:11" x14ac:dyDescent="0.25">
      <c r="A158" s="17" t="s">
        <v>78</v>
      </c>
      <c r="B158" t="s">
        <v>5</v>
      </c>
      <c r="C158" s="2">
        <v>1307727902.4263618</v>
      </c>
      <c r="D158" t="s">
        <v>5</v>
      </c>
      <c r="E158" t="s">
        <v>67</v>
      </c>
      <c r="F158" t="s">
        <v>11</v>
      </c>
      <c r="G158" t="s">
        <v>122</v>
      </c>
      <c r="H158" t="s">
        <v>173</v>
      </c>
      <c r="I158" s="15">
        <f>_xlfn.IFS(F158="STAR Kids",INDEX('ATLIS Percentages'!D:D,MATCH($G:$G&amp;" "&amp;$E:$E,'ATLIS Percentages'!$A:$A,0)),
F158="STAR+PLUS",INDEX('ATLIS Percentages'!E:E,MATCH($G:$G&amp;" "&amp;$E:$E,'ATLIS Percentages'!$A:$A,0)),
F158="STAR",INDEX('ATLIS Percentages'!F:F,MATCH($G:$G&amp;" "&amp;$E:$E,'ATLIS Percentages'!$A:$A,0)))</f>
        <v>4.6318075985596696E-3</v>
      </c>
      <c r="J158" s="31">
        <f t="shared" si="4"/>
        <v>6057144.04</v>
      </c>
      <c r="K158" s="31">
        <f t="shared" si="5"/>
        <v>2633720.85</v>
      </c>
    </row>
    <row r="159" spans="1:11" x14ac:dyDescent="0.25">
      <c r="A159" s="17" t="s">
        <v>72</v>
      </c>
      <c r="B159" t="s">
        <v>5</v>
      </c>
      <c r="C159" s="2">
        <v>334174413.43295014</v>
      </c>
      <c r="D159" t="s">
        <v>5</v>
      </c>
      <c r="E159" t="s">
        <v>67</v>
      </c>
      <c r="F159" t="s">
        <v>3</v>
      </c>
      <c r="G159" t="s">
        <v>122</v>
      </c>
      <c r="H159" t="s">
        <v>173</v>
      </c>
      <c r="I159" s="15">
        <f>_xlfn.IFS(F159="STAR Kids",INDEX('ATLIS Percentages'!D:D,MATCH($G:$G&amp;" "&amp;$E:$E,'ATLIS Percentages'!$A:$A,0)),
F159="STAR+PLUS",INDEX('ATLIS Percentages'!E:E,MATCH($G:$G&amp;" "&amp;$E:$E,'ATLIS Percentages'!$A:$A,0)),
F159="STAR",INDEX('ATLIS Percentages'!F:F,MATCH($G:$G&amp;" "&amp;$E:$E,'ATLIS Percentages'!$A:$A,0)))</f>
        <v>4.6318075985596696E-3</v>
      </c>
      <c r="J159" s="31">
        <f t="shared" si="4"/>
        <v>1547831.59</v>
      </c>
      <c r="K159" s="31">
        <f t="shared" si="5"/>
        <v>673016.24</v>
      </c>
    </row>
    <row r="160" spans="1:11" x14ac:dyDescent="0.25">
      <c r="A160" s="17" t="s">
        <v>99</v>
      </c>
      <c r="B160" t="s">
        <v>9</v>
      </c>
      <c r="C160" s="2">
        <v>191952788.27421191</v>
      </c>
      <c r="D160" t="s">
        <v>9</v>
      </c>
      <c r="E160" t="s">
        <v>67</v>
      </c>
      <c r="F160" t="s">
        <v>7</v>
      </c>
      <c r="G160" t="s">
        <v>122</v>
      </c>
      <c r="H160" t="s">
        <v>173</v>
      </c>
      <c r="I160" s="15">
        <f>_xlfn.IFS(F160="STAR Kids",INDEX('ATLIS Percentages'!D:D,MATCH($G:$G&amp;" "&amp;$E:$E,'ATLIS Percentages'!$A:$A,0)),
F160="STAR+PLUS",INDEX('ATLIS Percentages'!E:E,MATCH($G:$G&amp;" "&amp;$E:$E,'ATLIS Percentages'!$A:$A,0)),
F160="STAR",INDEX('ATLIS Percentages'!F:F,MATCH($G:$G&amp;" "&amp;$E:$E,'ATLIS Percentages'!$A:$A,0)))</f>
        <v>4.6318075985596696E-3</v>
      </c>
      <c r="J160" s="31">
        <f t="shared" si="4"/>
        <v>889088.38</v>
      </c>
      <c r="K160" s="31">
        <f t="shared" si="5"/>
        <v>386586.58</v>
      </c>
    </row>
    <row r="161" spans="1:11" x14ac:dyDescent="0.25">
      <c r="A161" s="17" t="s">
        <v>105</v>
      </c>
      <c r="B161" t="s">
        <v>9</v>
      </c>
      <c r="C161" s="2">
        <v>120019131.29323947</v>
      </c>
      <c r="D161" t="s">
        <v>9</v>
      </c>
      <c r="E161" t="s">
        <v>67</v>
      </c>
      <c r="F161" t="s">
        <v>3</v>
      </c>
      <c r="G161" t="s">
        <v>122</v>
      </c>
      <c r="H161" t="s">
        <v>173</v>
      </c>
      <c r="I161" s="15">
        <f>_xlfn.IFS(F161="STAR Kids",INDEX('ATLIS Percentages'!D:D,MATCH($G:$G&amp;" "&amp;$E:$E,'ATLIS Percentages'!$A:$A,0)),
F161="STAR+PLUS",INDEX('ATLIS Percentages'!E:E,MATCH($G:$G&amp;" "&amp;$E:$E,'ATLIS Percentages'!$A:$A,0)),
F161="STAR",INDEX('ATLIS Percentages'!F:F,MATCH($G:$G&amp;" "&amp;$E:$E,'ATLIS Percentages'!$A:$A,0)))</f>
        <v>4.6318075985596696E-3</v>
      </c>
      <c r="J161" s="31">
        <f t="shared" si="4"/>
        <v>555905.52</v>
      </c>
      <c r="K161" s="31">
        <f t="shared" si="5"/>
        <v>241714.57</v>
      </c>
    </row>
    <row r="162" spans="1:11" x14ac:dyDescent="0.25">
      <c r="A162" s="17" t="s">
        <v>70</v>
      </c>
      <c r="B162" t="s">
        <v>9</v>
      </c>
      <c r="C162" s="2">
        <v>113410011.06518246</v>
      </c>
      <c r="D162" t="s">
        <v>9</v>
      </c>
      <c r="E162" t="s">
        <v>67</v>
      </c>
      <c r="F162" t="s">
        <v>11</v>
      </c>
      <c r="G162" t="s">
        <v>122</v>
      </c>
      <c r="H162" t="s">
        <v>173</v>
      </c>
      <c r="I162" s="15">
        <f>_xlfn.IFS(F162="STAR Kids",INDEX('ATLIS Percentages'!D:D,MATCH($G:$G&amp;" "&amp;$E:$E,'ATLIS Percentages'!$A:$A,0)),
F162="STAR+PLUS",INDEX('ATLIS Percentages'!E:E,MATCH($G:$G&amp;" "&amp;$E:$E,'ATLIS Percentages'!$A:$A,0)),
F162="STAR",INDEX('ATLIS Percentages'!F:F,MATCH($G:$G&amp;" "&amp;$E:$E,'ATLIS Percentages'!$A:$A,0)))</f>
        <v>4.6318075985596696E-3</v>
      </c>
      <c r="J162" s="31">
        <f t="shared" si="4"/>
        <v>525293.35</v>
      </c>
      <c r="K162" s="31">
        <f t="shared" si="5"/>
        <v>228404.02</v>
      </c>
    </row>
    <row r="163" spans="1:11" x14ac:dyDescent="0.25">
      <c r="A163" s="17" t="s">
        <v>0</v>
      </c>
      <c r="B163" t="s">
        <v>1</v>
      </c>
      <c r="C163" s="2">
        <v>91335411.17099914</v>
      </c>
      <c r="D163" t="s">
        <v>1</v>
      </c>
      <c r="E163" t="s">
        <v>2</v>
      </c>
      <c r="F163" t="s">
        <v>3</v>
      </c>
      <c r="G163" t="s">
        <v>122</v>
      </c>
      <c r="H163" t="s">
        <v>174</v>
      </c>
      <c r="I163" s="15">
        <f>_xlfn.IFS(F163="STAR Kids",INDEX('ATLIS Percentages'!D:D,MATCH($G:$G&amp;" "&amp;$E:$E,'ATLIS Percentages'!$A:$A,0)),
F163="STAR+PLUS",INDEX('ATLIS Percentages'!E:E,MATCH($G:$G&amp;" "&amp;$E:$E,'ATLIS Percentages'!$A:$A,0)),
F163="STAR",INDEX('ATLIS Percentages'!F:F,MATCH($G:$G&amp;" "&amp;$E:$E,'ATLIS Percentages'!$A:$A,0)))</f>
        <v>4.6318075985596696E-3</v>
      </c>
      <c r="J163" s="31">
        <f t="shared" si="4"/>
        <v>423048.05</v>
      </c>
      <c r="K163" s="31">
        <f t="shared" si="5"/>
        <v>183946.5</v>
      </c>
    </row>
    <row r="164" spans="1:11" x14ac:dyDescent="0.25">
      <c r="A164" s="17" t="s">
        <v>27</v>
      </c>
      <c r="B164" t="s">
        <v>9</v>
      </c>
      <c r="C164" s="2">
        <v>0</v>
      </c>
      <c r="D164" t="s">
        <v>9</v>
      </c>
      <c r="E164" t="s">
        <v>2</v>
      </c>
      <c r="F164" t="s">
        <v>11</v>
      </c>
      <c r="G164" t="s">
        <v>122</v>
      </c>
      <c r="H164" t="s">
        <v>174</v>
      </c>
      <c r="I164" s="15">
        <f>_xlfn.IFS(F164="STAR Kids",INDEX('ATLIS Percentages'!D:D,MATCH($G:$G&amp;" "&amp;$E:$E,'ATLIS Percentages'!$A:$A,0)),
F164="STAR+PLUS",INDEX('ATLIS Percentages'!E:E,MATCH($G:$G&amp;" "&amp;$E:$E,'ATLIS Percentages'!$A:$A,0)),
F164="STAR",INDEX('ATLIS Percentages'!F:F,MATCH($G:$G&amp;" "&amp;$E:$E,'ATLIS Percentages'!$A:$A,0)))</f>
        <v>4.6318075985596696E-3</v>
      </c>
      <c r="J164" s="31">
        <f t="shared" si="4"/>
        <v>0</v>
      </c>
      <c r="K164" s="31">
        <f t="shared" si="5"/>
        <v>0</v>
      </c>
    </row>
    <row r="165" spans="1:11" x14ac:dyDescent="0.25">
      <c r="A165" s="17" t="s">
        <v>107</v>
      </c>
      <c r="B165" t="s">
        <v>9</v>
      </c>
      <c r="C165" s="2">
        <v>54153090.86337097</v>
      </c>
      <c r="D165" t="s">
        <v>9</v>
      </c>
      <c r="E165" t="s">
        <v>2</v>
      </c>
      <c r="F165" t="s">
        <v>3</v>
      </c>
      <c r="G165" t="s">
        <v>122</v>
      </c>
      <c r="H165" t="s">
        <v>174</v>
      </c>
      <c r="I165" s="15">
        <f>_xlfn.IFS(F165="STAR Kids",INDEX('ATLIS Percentages'!D:D,MATCH($G:$G&amp;" "&amp;$E:$E,'ATLIS Percentages'!$A:$A,0)),
F165="STAR+PLUS",INDEX('ATLIS Percentages'!E:E,MATCH($G:$G&amp;" "&amp;$E:$E,'ATLIS Percentages'!$A:$A,0)),
F165="STAR",INDEX('ATLIS Percentages'!F:F,MATCH($G:$G&amp;" "&amp;$E:$E,'ATLIS Percentages'!$A:$A,0)))</f>
        <v>4.6318075985596696E-3</v>
      </c>
      <c r="J165" s="31">
        <f t="shared" si="4"/>
        <v>250826.7</v>
      </c>
      <c r="K165" s="31">
        <f t="shared" si="5"/>
        <v>109062.54</v>
      </c>
    </row>
    <row r="166" spans="1:11" x14ac:dyDescent="0.25">
      <c r="A166" s="17" t="s">
        <v>94</v>
      </c>
      <c r="B166" t="s">
        <v>13</v>
      </c>
      <c r="C166" s="2">
        <v>103668013.63598494</v>
      </c>
      <c r="D166" t="s">
        <v>13</v>
      </c>
      <c r="E166" t="s">
        <v>2</v>
      </c>
      <c r="F166" t="s">
        <v>7</v>
      </c>
      <c r="G166" t="s">
        <v>122</v>
      </c>
      <c r="H166" t="s">
        <v>174</v>
      </c>
      <c r="I166" s="15">
        <f>_xlfn.IFS(F166="STAR Kids",INDEX('ATLIS Percentages'!D:D,MATCH($G:$G&amp;" "&amp;$E:$E,'ATLIS Percentages'!$A:$A,0)),
F166="STAR+PLUS",INDEX('ATLIS Percentages'!E:E,MATCH($G:$G&amp;" "&amp;$E:$E,'ATLIS Percentages'!$A:$A,0)),
F166="STAR",INDEX('ATLIS Percentages'!F:F,MATCH($G:$G&amp;" "&amp;$E:$E,'ATLIS Percentages'!$A:$A,0)))</f>
        <v>4.6318075985596696E-3</v>
      </c>
      <c r="J166" s="31">
        <f t="shared" si="4"/>
        <v>480170.29</v>
      </c>
      <c r="K166" s="31">
        <f t="shared" si="5"/>
        <v>208783.96</v>
      </c>
    </row>
    <row r="167" spans="1:11" x14ac:dyDescent="0.25">
      <c r="A167" s="17" t="s">
        <v>88</v>
      </c>
      <c r="B167" t="s">
        <v>25</v>
      </c>
      <c r="C167" s="2">
        <v>25201253.730986837</v>
      </c>
      <c r="D167" t="s">
        <v>25</v>
      </c>
      <c r="E167" t="s">
        <v>2</v>
      </c>
      <c r="F167" t="s">
        <v>7</v>
      </c>
      <c r="G167" t="s">
        <v>122</v>
      </c>
      <c r="H167" t="s">
        <v>174</v>
      </c>
      <c r="I167" s="15">
        <f>_xlfn.IFS(F167="STAR Kids",INDEX('ATLIS Percentages'!D:D,MATCH($G:$G&amp;" "&amp;$E:$E,'ATLIS Percentages'!$A:$A,0)),
F167="STAR+PLUS",INDEX('ATLIS Percentages'!E:E,MATCH($G:$G&amp;" "&amp;$E:$E,'ATLIS Percentages'!$A:$A,0)),
F167="STAR",INDEX('ATLIS Percentages'!F:F,MATCH($G:$G&amp;" "&amp;$E:$E,'ATLIS Percentages'!$A:$A,0)))</f>
        <v>4.6318075985596696E-3</v>
      </c>
      <c r="J167" s="31">
        <f t="shared" si="4"/>
        <v>116727.36</v>
      </c>
      <c r="K167" s="31">
        <f t="shared" si="5"/>
        <v>50754.49</v>
      </c>
    </row>
    <row r="168" spans="1:11" x14ac:dyDescent="0.25">
      <c r="A168" s="17" t="s">
        <v>24</v>
      </c>
      <c r="B168" t="s">
        <v>25</v>
      </c>
      <c r="C168" s="2">
        <v>259747207.60832331</v>
      </c>
      <c r="D168" t="s">
        <v>25</v>
      </c>
      <c r="E168" t="s">
        <v>2</v>
      </c>
      <c r="F168" t="s">
        <v>11</v>
      </c>
      <c r="G168" t="s">
        <v>122</v>
      </c>
      <c r="H168" t="s">
        <v>174</v>
      </c>
      <c r="I168" s="15">
        <f>_xlfn.IFS(F168="STAR Kids",INDEX('ATLIS Percentages'!D:D,MATCH($G:$G&amp;" "&amp;$E:$E,'ATLIS Percentages'!$A:$A,0)),
F168="STAR+PLUS",INDEX('ATLIS Percentages'!E:E,MATCH($G:$G&amp;" "&amp;$E:$E,'ATLIS Percentages'!$A:$A,0)),
F168="STAR",INDEX('ATLIS Percentages'!F:F,MATCH($G:$G&amp;" "&amp;$E:$E,'ATLIS Percentages'!$A:$A,0)))</f>
        <v>4.6318075985596696E-3</v>
      </c>
      <c r="J168" s="31">
        <f t="shared" si="4"/>
        <v>1203099.0900000001</v>
      </c>
      <c r="K168" s="31">
        <f t="shared" si="5"/>
        <v>523122.31</v>
      </c>
    </row>
    <row r="169" spans="1:11" x14ac:dyDescent="0.25">
      <c r="A169" s="17" t="s">
        <v>57</v>
      </c>
      <c r="B169" t="s">
        <v>1</v>
      </c>
      <c r="C169" s="2">
        <v>214044447.63375688</v>
      </c>
      <c r="D169" t="s">
        <v>1</v>
      </c>
      <c r="E169" t="s">
        <v>2</v>
      </c>
      <c r="F169" t="s">
        <v>7</v>
      </c>
      <c r="G169" t="s">
        <v>122</v>
      </c>
      <c r="H169" t="s">
        <v>174</v>
      </c>
      <c r="I169" s="15">
        <f>_xlfn.IFS(F169="STAR Kids",INDEX('ATLIS Percentages'!D:D,MATCH($G:$G&amp;" "&amp;$E:$E,'ATLIS Percentages'!$A:$A,0)),
F169="STAR+PLUS",INDEX('ATLIS Percentages'!E:E,MATCH($G:$G&amp;" "&amp;$E:$E,'ATLIS Percentages'!$A:$A,0)),
F169="STAR",INDEX('ATLIS Percentages'!F:F,MATCH($G:$G&amp;" "&amp;$E:$E,'ATLIS Percentages'!$A:$A,0)))</f>
        <v>4.6318075985596696E-3</v>
      </c>
      <c r="J169" s="31">
        <f t="shared" si="4"/>
        <v>991412.7</v>
      </c>
      <c r="K169" s="31">
        <f t="shared" si="5"/>
        <v>431078.46</v>
      </c>
    </row>
    <row r="170" spans="1:11" x14ac:dyDescent="0.25">
      <c r="A170" s="17" t="s">
        <v>87</v>
      </c>
      <c r="B170" t="s">
        <v>9</v>
      </c>
      <c r="C170" s="2">
        <v>143464373.08445618</v>
      </c>
      <c r="D170" t="s">
        <v>9</v>
      </c>
      <c r="E170" t="s">
        <v>2</v>
      </c>
      <c r="F170" t="s">
        <v>7</v>
      </c>
      <c r="G170" t="s">
        <v>122</v>
      </c>
      <c r="H170" t="s">
        <v>174</v>
      </c>
      <c r="I170" s="15">
        <f>_xlfn.IFS(F170="STAR Kids",INDEX('ATLIS Percentages'!D:D,MATCH($G:$G&amp;" "&amp;$E:$E,'ATLIS Percentages'!$A:$A,0)),
F170="STAR+PLUS",INDEX('ATLIS Percentages'!E:E,MATCH($G:$G&amp;" "&amp;$E:$E,'ATLIS Percentages'!$A:$A,0)),
F170="STAR",INDEX('ATLIS Percentages'!F:F,MATCH($G:$G&amp;" "&amp;$E:$E,'ATLIS Percentages'!$A:$A,0)))</f>
        <v>4.6318075985596696E-3</v>
      </c>
      <c r="J170" s="31">
        <f t="shared" si="4"/>
        <v>664499.37</v>
      </c>
      <c r="K170" s="31">
        <f t="shared" si="5"/>
        <v>288932.51</v>
      </c>
    </row>
    <row r="171" spans="1:11" x14ac:dyDescent="0.25">
      <c r="A171" s="17" t="s">
        <v>62</v>
      </c>
      <c r="B171" t="s">
        <v>18</v>
      </c>
      <c r="C171" s="2">
        <v>30885838.007019993</v>
      </c>
      <c r="D171" t="s">
        <v>18</v>
      </c>
      <c r="E171" t="s">
        <v>2</v>
      </c>
      <c r="F171" t="s">
        <v>7</v>
      </c>
      <c r="G171" t="s">
        <v>122</v>
      </c>
      <c r="H171" t="s">
        <v>174</v>
      </c>
      <c r="I171" s="15">
        <f>_xlfn.IFS(F171="STAR Kids",INDEX('ATLIS Percentages'!D:D,MATCH($G:$G&amp;" "&amp;$E:$E,'ATLIS Percentages'!$A:$A,0)),
F171="STAR+PLUS",INDEX('ATLIS Percentages'!E:E,MATCH($G:$G&amp;" "&amp;$E:$E,'ATLIS Percentages'!$A:$A,0)),
F171="STAR",INDEX('ATLIS Percentages'!F:F,MATCH($G:$G&amp;" "&amp;$E:$E,'ATLIS Percentages'!$A:$A,0)))</f>
        <v>4.6318075985596696E-3</v>
      </c>
      <c r="J171" s="31">
        <f t="shared" si="4"/>
        <v>143057.26</v>
      </c>
      <c r="K171" s="31">
        <f t="shared" si="5"/>
        <v>62203.06</v>
      </c>
    </row>
    <row r="172" spans="1:11" x14ac:dyDescent="0.25">
      <c r="A172" s="17" t="s">
        <v>33</v>
      </c>
      <c r="B172" t="s">
        <v>18</v>
      </c>
      <c r="C172" s="2">
        <v>254529368.63941982</v>
      </c>
      <c r="D172" t="s">
        <v>18</v>
      </c>
      <c r="E172" t="s">
        <v>2</v>
      </c>
      <c r="F172" t="s">
        <v>11</v>
      </c>
      <c r="G172" t="s">
        <v>122</v>
      </c>
      <c r="H172" t="s">
        <v>174</v>
      </c>
      <c r="I172" s="15">
        <f>_xlfn.IFS(F172="STAR Kids",INDEX('ATLIS Percentages'!D:D,MATCH($G:$G&amp;" "&amp;$E:$E,'ATLIS Percentages'!$A:$A,0)),
F172="STAR+PLUS",INDEX('ATLIS Percentages'!E:E,MATCH($G:$G&amp;" "&amp;$E:$E,'ATLIS Percentages'!$A:$A,0)),
F172="STAR",INDEX('ATLIS Percentages'!F:F,MATCH($G:$G&amp;" "&amp;$E:$E,'ATLIS Percentages'!$A:$A,0)))</f>
        <v>4.6318075985596696E-3</v>
      </c>
      <c r="J172" s="31">
        <f t="shared" si="4"/>
        <v>1178931.06</v>
      </c>
      <c r="K172" s="31">
        <f t="shared" si="5"/>
        <v>512613.75</v>
      </c>
    </row>
    <row r="173" spans="1:11" x14ac:dyDescent="0.25">
      <c r="A173" s="17">
        <v>50</v>
      </c>
      <c r="B173" t="s">
        <v>29</v>
      </c>
      <c r="C173" s="2">
        <v>189336696.65005308</v>
      </c>
      <c r="D173" t="s">
        <v>29</v>
      </c>
      <c r="E173" t="s">
        <v>58</v>
      </c>
      <c r="F173" t="s">
        <v>7</v>
      </c>
      <c r="G173" t="s">
        <v>122</v>
      </c>
      <c r="H173" t="s">
        <v>175</v>
      </c>
      <c r="I173" s="15">
        <f>_xlfn.IFS(F173="STAR Kids",INDEX('ATLIS Percentages'!D:D,MATCH($G:$G&amp;" "&amp;$E:$E,'ATLIS Percentages'!$A:$A,0)),
F173="STAR+PLUS",INDEX('ATLIS Percentages'!E:E,MATCH($G:$G&amp;" "&amp;$E:$E,'ATLIS Percentages'!$A:$A,0)),
F173="STAR",INDEX('ATLIS Percentages'!F:F,MATCH($G:$G&amp;" "&amp;$E:$E,'ATLIS Percentages'!$A:$A,0)))</f>
        <v>4.6318075985596696E-3</v>
      </c>
      <c r="J173" s="31">
        <f t="shared" si="4"/>
        <v>876971.15</v>
      </c>
      <c r="K173" s="31">
        <f t="shared" si="5"/>
        <v>381317.86</v>
      </c>
    </row>
    <row r="174" spans="1:11" x14ac:dyDescent="0.25">
      <c r="A174" s="17">
        <v>52</v>
      </c>
      <c r="B174" t="s">
        <v>5</v>
      </c>
      <c r="C174" s="2">
        <v>164460397.67911497</v>
      </c>
      <c r="D174" t="s">
        <v>5</v>
      </c>
      <c r="E174" t="s">
        <v>58</v>
      </c>
      <c r="F174" t="s">
        <v>7</v>
      </c>
      <c r="G174" t="s">
        <v>122</v>
      </c>
      <c r="H174" t="s">
        <v>175</v>
      </c>
      <c r="I174" s="15">
        <f>_xlfn.IFS(F174="STAR Kids",INDEX('ATLIS Percentages'!D:D,MATCH($G:$G&amp;" "&amp;$E:$E,'ATLIS Percentages'!$A:$A,0)),
F174="STAR+PLUS",INDEX('ATLIS Percentages'!E:E,MATCH($G:$G&amp;" "&amp;$E:$E,'ATLIS Percentages'!$A:$A,0)),
F174="STAR",INDEX('ATLIS Percentages'!F:F,MATCH($G:$G&amp;" "&amp;$E:$E,'ATLIS Percentages'!$A:$A,0)))</f>
        <v>4.6318075985596696E-3</v>
      </c>
      <c r="J174" s="31">
        <f t="shared" si="4"/>
        <v>761748.92</v>
      </c>
      <c r="K174" s="31">
        <f t="shared" si="5"/>
        <v>331217.82</v>
      </c>
    </row>
    <row r="175" spans="1:11" x14ac:dyDescent="0.25">
      <c r="A175" s="17" t="s">
        <v>95</v>
      </c>
      <c r="B175" t="s">
        <v>5</v>
      </c>
      <c r="C175" s="2">
        <v>197110524.80016115</v>
      </c>
      <c r="D175" t="s">
        <v>5</v>
      </c>
      <c r="E175" t="s">
        <v>55</v>
      </c>
      <c r="F175" t="s">
        <v>11</v>
      </c>
      <c r="G175" t="s">
        <v>122</v>
      </c>
      <c r="H175" t="s">
        <v>176</v>
      </c>
      <c r="I175" s="15">
        <f>_xlfn.IFS(F175="STAR Kids",INDEX('ATLIS Percentages'!D:D,MATCH($G:$G&amp;" "&amp;$E:$E,'ATLIS Percentages'!$A:$A,0)),
F175="STAR+PLUS",INDEX('ATLIS Percentages'!E:E,MATCH($G:$G&amp;" "&amp;$E:$E,'ATLIS Percentages'!$A:$A,0)),
F175="STAR",INDEX('ATLIS Percentages'!F:F,MATCH($G:$G&amp;" "&amp;$E:$E,'ATLIS Percentages'!$A:$A,0)))</f>
        <v>4.6318075985596696E-3</v>
      </c>
      <c r="J175" s="31">
        <f t="shared" si="4"/>
        <v>912978.03</v>
      </c>
      <c r="K175" s="31">
        <f t="shared" si="5"/>
        <v>396974.1</v>
      </c>
    </row>
    <row r="176" spans="1:11" x14ac:dyDescent="0.25">
      <c r="A176" s="17" t="s">
        <v>108</v>
      </c>
      <c r="B176" t="s">
        <v>5</v>
      </c>
      <c r="C176" s="2">
        <v>53913247.723729908</v>
      </c>
      <c r="D176" t="s">
        <v>5</v>
      </c>
      <c r="E176" t="s">
        <v>58</v>
      </c>
      <c r="F176" t="s">
        <v>3</v>
      </c>
      <c r="G176" t="s">
        <v>122</v>
      </c>
      <c r="H176" t="s">
        <v>175</v>
      </c>
      <c r="I176" s="15">
        <f>_xlfn.IFS(F176="STAR Kids",INDEX('ATLIS Percentages'!D:D,MATCH($G:$G&amp;" "&amp;$E:$E,'ATLIS Percentages'!$A:$A,0)),
F176="STAR+PLUS",INDEX('ATLIS Percentages'!E:E,MATCH($G:$G&amp;" "&amp;$E:$E,'ATLIS Percentages'!$A:$A,0)),
F176="STAR",INDEX('ATLIS Percentages'!F:F,MATCH($G:$G&amp;" "&amp;$E:$E,'ATLIS Percentages'!$A:$A,0)))</f>
        <v>4.6318075985596696E-3</v>
      </c>
      <c r="J176" s="31">
        <f t="shared" si="4"/>
        <v>249715.79</v>
      </c>
      <c r="K176" s="31">
        <f t="shared" si="5"/>
        <v>108579.5</v>
      </c>
    </row>
    <row r="177" spans="1:11" x14ac:dyDescent="0.25">
      <c r="A177" s="17">
        <v>53</v>
      </c>
      <c r="B177" t="s">
        <v>18</v>
      </c>
      <c r="C177" s="2">
        <v>44858203.203830272</v>
      </c>
      <c r="D177" t="s">
        <v>18</v>
      </c>
      <c r="E177" t="s">
        <v>55</v>
      </c>
      <c r="F177" t="s">
        <v>7</v>
      </c>
      <c r="G177" t="s">
        <v>122</v>
      </c>
      <c r="H177" t="s">
        <v>176</v>
      </c>
      <c r="I177" s="15">
        <f>_xlfn.IFS(F177="STAR Kids",INDEX('ATLIS Percentages'!D:D,MATCH($G:$G&amp;" "&amp;$E:$E,'ATLIS Percentages'!$A:$A,0)),
F177="STAR+PLUS",INDEX('ATLIS Percentages'!E:E,MATCH($G:$G&amp;" "&amp;$E:$E,'ATLIS Percentages'!$A:$A,0)),
F177="STAR",INDEX('ATLIS Percentages'!F:F,MATCH($G:$G&amp;" "&amp;$E:$E,'ATLIS Percentages'!$A:$A,0)))</f>
        <v>4.6318075985596696E-3</v>
      </c>
      <c r="J177" s="31">
        <f t="shared" si="4"/>
        <v>207774.57</v>
      </c>
      <c r="K177" s="31">
        <f t="shared" si="5"/>
        <v>90342.94</v>
      </c>
    </row>
    <row r="178" spans="1:11" x14ac:dyDescent="0.25">
      <c r="A178" s="17" t="s">
        <v>77</v>
      </c>
      <c r="B178" t="s">
        <v>18</v>
      </c>
      <c r="C178" s="2">
        <v>169797959.20667991</v>
      </c>
      <c r="D178" t="s">
        <v>18</v>
      </c>
      <c r="E178" t="s">
        <v>55</v>
      </c>
      <c r="F178" t="s">
        <v>11</v>
      </c>
      <c r="G178" t="s">
        <v>122</v>
      </c>
      <c r="H178" t="s">
        <v>176</v>
      </c>
      <c r="I178" s="15">
        <f>_xlfn.IFS(F178="STAR Kids",INDEX('ATLIS Percentages'!D:D,MATCH($G:$G&amp;" "&amp;$E:$E,'ATLIS Percentages'!$A:$A,0)),
F178="STAR+PLUS",INDEX('ATLIS Percentages'!E:E,MATCH($G:$G&amp;" "&amp;$E:$E,'ATLIS Percentages'!$A:$A,0)),
F178="STAR",INDEX('ATLIS Percentages'!F:F,MATCH($G:$G&amp;" "&amp;$E:$E,'ATLIS Percentages'!$A:$A,0)))</f>
        <v>4.6318075985596696E-3</v>
      </c>
      <c r="J178" s="31">
        <f t="shared" si="4"/>
        <v>786471.48</v>
      </c>
      <c r="K178" s="31">
        <f t="shared" si="5"/>
        <v>341967.49</v>
      </c>
    </row>
    <row r="179" spans="1:11" x14ac:dyDescent="0.25">
      <c r="A179" s="17" t="s">
        <v>106</v>
      </c>
      <c r="B179" t="s">
        <v>18</v>
      </c>
      <c r="C179" s="2">
        <v>49880177.070171632</v>
      </c>
      <c r="D179" t="s">
        <v>18</v>
      </c>
      <c r="E179" t="s">
        <v>58</v>
      </c>
      <c r="F179" t="s">
        <v>3</v>
      </c>
      <c r="G179" t="s">
        <v>122</v>
      </c>
      <c r="H179" t="s">
        <v>175</v>
      </c>
      <c r="I179" s="15">
        <f>_xlfn.IFS(F179="STAR Kids",INDEX('ATLIS Percentages'!D:D,MATCH($G:$G&amp;" "&amp;$E:$E,'ATLIS Percentages'!$A:$A,0)),
F179="STAR+PLUS",INDEX('ATLIS Percentages'!E:E,MATCH($G:$G&amp;" "&amp;$E:$E,'ATLIS Percentages'!$A:$A,0)),
F179="STAR",INDEX('ATLIS Percentages'!F:F,MATCH($G:$G&amp;" "&amp;$E:$E,'ATLIS Percentages'!$A:$A,0)))</f>
        <v>4.6318075985596696E-3</v>
      </c>
      <c r="J179" s="31">
        <f t="shared" si="4"/>
        <v>231035.38</v>
      </c>
      <c r="K179" s="31">
        <f t="shared" si="5"/>
        <v>100457.03</v>
      </c>
    </row>
    <row r="180" spans="1:11" x14ac:dyDescent="0.25">
      <c r="A180" s="17" t="s">
        <v>45</v>
      </c>
      <c r="B180" t="s">
        <v>46</v>
      </c>
      <c r="C180" s="2">
        <v>120031141.84911871</v>
      </c>
      <c r="D180" t="s">
        <v>46</v>
      </c>
      <c r="E180" t="s">
        <v>15</v>
      </c>
      <c r="F180" t="s">
        <v>3</v>
      </c>
      <c r="G180" t="s">
        <v>122</v>
      </c>
      <c r="H180" t="s">
        <v>177</v>
      </c>
      <c r="I180" s="15">
        <f>_xlfn.IFS(F180="STAR Kids",INDEX('ATLIS Percentages'!D:D,MATCH($G:$G&amp;" "&amp;$E:$E,'ATLIS Percentages'!$A:$A,0)),
F180="STAR+PLUS",INDEX('ATLIS Percentages'!E:E,MATCH($G:$G&amp;" "&amp;$E:$E,'ATLIS Percentages'!$A:$A,0)),
F180="STAR",INDEX('ATLIS Percentages'!F:F,MATCH($G:$G&amp;" "&amp;$E:$E,'ATLIS Percentages'!$A:$A,0)))</f>
        <v>4.6318075985596696E-3</v>
      </c>
      <c r="J180" s="31">
        <f t="shared" si="4"/>
        <v>555961.15</v>
      </c>
      <c r="K180" s="31">
        <f t="shared" si="5"/>
        <v>241738.76</v>
      </c>
    </row>
    <row r="181" spans="1:11" x14ac:dyDescent="0.25">
      <c r="A181" s="17" t="s">
        <v>34</v>
      </c>
      <c r="B181" t="s">
        <v>35</v>
      </c>
      <c r="C181" s="2">
        <v>223784600.03585559</v>
      </c>
      <c r="D181" t="s">
        <v>35</v>
      </c>
      <c r="E181" t="s">
        <v>15</v>
      </c>
      <c r="F181" t="s">
        <v>7</v>
      </c>
      <c r="G181" t="s">
        <v>122</v>
      </c>
      <c r="H181" t="s">
        <v>177</v>
      </c>
      <c r="I181" s="15">
        <f>_xlfn.IFS(F181="STAR Kids",INDEX('ATLIS Percentages'!D:D,MATCH($G:$G&amp;" "&amp;$E:$E,'ATLIS Percentages'!$A:$A,0)),
F181="STAR+PLUS",INDEX('ATLIS Percentages'!E:E,MATCH($G:$G&amp;" "&amp;$E:$E,'ATLIS Percentages'!$A:$A,0)),
F181="STAR",INDEX('ATLIS Percentages'!F:F,MATCH($G:$G&amp;" "&amp;$E:$E,'ATLIS Percentages'!$A:$A,0)))</f>
        <v>4.6318075985596696E-3</v>
      </c>
      <c r="J181" s="31">
        <f t="shared" si="4"/>
        <v>1036527.21</v>
      </c>
      <c r="K181" s="31">
        <f t="shared" si="5"/>
        <v>450694.8</v>
      </c>
    </row>
    <row r="182" spans="1:11" x14ac:dyDescent="0.25">
      <c r="A182" s="17" t="s">
        <v>14</v>
      </c>
      <c r="B182" t="s">
        <v>5</v>
      </c>
      <c r="C182" s="2">
        <v>361657022.37045479</v>
      </c>
      <c r="D182" t="s">
        <v>5</v>
      </c>
      <c r="E182" t="s">
        <v>15</v>
      </c>
      <c r="F182" t="s">
        <v>7</v>
      </c>
      <c r="G182" t="s">
        <v>122</v>
      </c>
      <c r="H182" t="s">
        <v>177</v>
      </c>
      <c r="I182" s="15">
        <f>_xlfn.IFS(F182="STAR Kids",INDEX('ATLIS Percentages'!D:D,MATCH($G:$G&amp;" "&amp;$E:$E,'ATLIS Percentages'!$A:$A,0)),
F182="STAR+PLUS",INDEX('ATLIS Percentages'!E:E,MATCH($G:$G&amp;" "&amp;$E:$E,'ATLIS Percentages'!$A:$A,0)),
F182="STAR",INDEX('ATLIS Percentages'!F:F,MATCH($G:$G&amp;" "&amp;$E:$E,'ATLIS Percentages'!$A:$A,0)))</f>
        <v>4.6318075985596696E-3</v>
      </c>
      <c r="J182" s="31">
        <f t="shared" si="4"/>
        <v>1675125.74</v>
      </c>
      <c r="K182" s="31">
        <f t="shared" si="5"/>
        <v>728365.31</v>
      </c>
    </row>
    <row r="183" spans="1:11" x14ac:dyDescent="0.25">
      <c r="A183" s="17" t="s">
        <v>31</v>
      </c>
      <c r="B183" t="s">
        <v>5</v>
      </c>
      <c r="C183" s="2">
        <v>403696474.79364365</v>
      </c>
      <c r="D183" t="s">
        <v>5</v>
      </c>
      <c r="E183" t="s">
        <v>15</v>
      </c>
      <c r="F183" t="s">
        <v>11</v>
      </c>
      <c r="G183" t="s">
        <v>122</v>
      </c>
      <c r="H183" t="s">
        <v>177</v>
      </c>
      <c r="I183" s="15">
        <f>_xlfn.IFS(F183="STAR Kids",INDEX('ATLIS Percentages'!D:D,MATCH($G:$G&amp;" "&amp;$E:$E,'ATLIS Percentages'!$A:$A,0)),
F183="STAR+PLUS",INDEX('ATLIS Percentages'!E:E,MATCH($G:$G&amp;" "&amp;$E:$E,'ATLIS Percentages'!$A:$A,0)),
F183="STAR",INDEX('ATLIS Percentages'!F:F,MATCH($G:$G&amp;" "&amp;$E:$E,'ATLIS Percentages'!$A:$A,0)))</f>
        <v>4.6318075985596696E-3</v>
      </c>
      <c r="J183" s="31">
        <f t="shared" si="4"/>
        <v>1869844.4</v>
      </c>
      <c r="K183" s="31">
        <f t="shared" si="5"/>
        <v>813031.38</v>
      </c>
    </row>
    <row r="184" spans="1:11" x14ac:dyDescent="0.25">
      <c r="A184" s="17" t="s">
        <v>84</v>
      </c>
      <c r="B184" t="s">
        <v>9</v>
      </c>
      <c r="C184" s="2">
        <v>485909274.79887098</v>
      </c>
      <c r="D184" t="s">
        <v>9</v>
      </c>
      <c r="E184" t="s">
        <v>15</v>
      </c>
      <c r="F184" t="s">
        <v>11</v>
      </c>
      <c r="G184" t="s">
        <v>122</v>
      </c>
      <c r="H184" t="s">
        <v>177</v>
      </c>
      <c r="I184" s="15">
        <f>_xlfn.IFS(F184="STAR Kids",INDEX('ATLIS Percentages'!D:D,MATCH($G:$G&amp;" "&amp;$E:$E,'ATLIS Percentages'!$A:$A,0)),
F184="STAR+PLUS",INDEX('ATLIS Percentages'!E:E,MATCH($G:$G&amp;" "&amp;$E:$E,'ATLIS Percentages'!$A:$A,0)),
F184="STAR",INDEX('ATLIS Percentages'!F:F,MATCH($G:$G&amp;" "&amp;$E:$E,'ATLIS Percentages'!$A:$A,0)))</f>
        <v>4.6318075985596696E-3</v>
      </c>
      <c r="J184" s="31">
        <f t="shared" si="4"/>
        <v>2250638.27</v>
      </c>
      <c r="K184" s="31">
        <f t="shared" si="5"/>
        <v>978605.25</v>
      </c>
    </row>
    <row r="185" spans="1:11" x14ac:dyDescent="0.25">
      <c r="A185" s="17" t="s">
        <v>104</v>
      </c>
      <c r="B185" t="s">
        <v>9</v>
      </c>
      <c r="C185" s="2">
        <v>77875515.893517509</v>
      </c>
      <c r="D185" t="s">
        <v>9</v>
      </c>
      <c r="E185" t="s">
        <v>15</v>
      </c>
      <c r="F185" t="s">
        <v>3</v>
      </c>
      <c r="G185" t="s">
        <v>122</v>
      </c>
      <c r="H185" t="s">
        <v>177</v>
      </c>
      <c r="I185" s="15">
        <f>_xlfn.IFS(F185="STAR Kids",INDEX('ATLIS Percentages'!D:D,MATCH($G:$G&amp;" "&amp;$E:$E,'ATLIS Percentages'!$A:$A,0)),
F185="STAR+PLUS",INDEX('ATLIS Percentages'!E:E,MATCH($G:$G&amp;" "&amp;$E:$E,'ATLIS Percentages'!$A:$A,0)),
F185="STAR",INDEX('ATLIS Percentages'!F:F,MATCH($G:$G&amp;" "&amp;$E:$E,'ATLIS Percentages'!$A:$A,0)))</f>
        <v>4.6318075985596696E-3</v>
      </c>
      <c r="J185" s="31">
        <f t="shared" si="4"/>
        <v>360704.41</v>
      </c>
      <c r="K185" s="31">
        <f t="shared" si="5"/>
        <v>156838.72</v>
      </c>
    </row>
    <row r="186" spans="1:11" x14ac:dyDescent="0.25">
      <c r="A186" s="17" t="s">
        <v>102</v>
      </c>
      <c r="B186" t="s">
        <v>18</v>
      </c>
      <c r="C186" s="2">
        <v>50285242.94520475</v>
      </c>
      <c r="D186" t="s">
        <v>18</v>
      </c>
      <c r="E186" t="s">
        <v>15</v>
      </c>
      <c r="F186" t="s">
        <v>7</v>
      </c>
      <c r="G186" t="s">
        <v>122</v>
      </c>
      <c r="H186" t="s">
        <v>177</v>
      </c>
      <c r="I186" s="15">
        <f>_xlfn.IFS(F186="STAR Kids",INDEX('ATLIS Percentages'!D:D,MATCH($G:$G&amp;" "&amp;$E:$E,'ATLIS Percentages'!$A:$A,0)),
F186="STAR+PLUS",INDEX('ATLIS Percentages'!E:E,MATCH($G:$G&amp;" "&amp;$E:$E,'ATLIS Percentages'!$A:$A,0)),
F186="STAR",INDEX('ATLIS Percentages'!F:F,MATCH($G:$G&amp;" "&amp;$E:$E,'ATLIS Percentages'!$A:$A,0)))</f>
        <v>4.6318075985596696E-3</v>
      </c>
      <c r="J186" s="31">
        <f t="shared" si="4"/>
        <v>232911.57</v>
      </c>
      <c r="K186" s="31">
        <f t="shared" si="5"/>
        <v>101272.82</v>
      </c>
    </row>
    <row r="187" spans="1:11" x14ac:dyDescent="0.25">
      <c r="A187" s="17" t="s">
        <v>47</v>
      </c>
      <c r="B187" t="s">
        <v>25</v>
      </c>
      <c r="C187" s="2">
        <v>391967589.94771367</v>
      </c>
      <c r="D187" t="s">
        <v>25</v>
      </c>
      <c r="E187" t="s">
        <v>48</v>
      </c>
      <c r="F187" t="s">
        <v>11</v>
      </c>
      <c r="G187" t="s">
        <v>122</v>
      </c>
      <c r="H187" t="s">
        <v>178</v>
      </c>
      <c r="I187" s="15">
        <f>_xlfn.IFS(F187="STAR Kids",INDEX('ATLIS Percentages'!D:D,MATCH($G:$G&amp;" "&amp;$E:$E,'ATLIS Percentages'!$A:$A,0)),
F187="STAR+PLUS",INDEX('ATLIS Percentages'!E:E,MATCH($G:$G&amp;" "&amp;$E:$E,'ATLIS Percentages'!$A:$A,0)),
F187="STAR",INDEX('ATLIS Percentages'!F:F,MATCH($G:$G&amp;" "&amp;$E:$E,'ATLIS Percentages'!$A:$A,0)))</f>
        <v>4.6318075985596696E-3</v>
      </c>
      <c r="J187" s="31">
        <f t="shared" si="4"/>
        <v>1815518.46</v>
      </c>
      <c r="K187" s="31">
        <f t="shared" si="5"/>
        <v>789409.79</v>
      </c>
    </row>
    <row r="188" spans="1:11" x14ac:dyDescent="0.25">
      <c r="A188" s="17" t="s">
        <v>49</v>
      </c>
      <c r="B188" t="s">
        <v>5</v>
      </c>
      <c r="C188" s="2">
        <v>507110002.66446191</v>
      </c>
      <c r="D188" t="s">
        <v>5</v>
      </c>
      <c r="E188" t="s">
        <v>48</v>
      </c>
      <c r="F188" t="s">
        <v>7</v>
      </c>
      <c r="G188" t="s">
        <v>122</v>
      </c>
      <c r="H188" t="s">
        <v>178</v>
      </c>
      <c r="I188" s="15">
        <f>_xlfn.IFS(F188="STAR Kids",INDEX('ATLIS Percentages'!D:D,MATCH($G:$G&amp;" "&amp;$E:$E,'ATLIS Percentages'!$A:$A,0)),
F188="STAR+PLUS",INDEX('ATLIS Percentages'!E:E,MATCH($G:$G&amp;" "&amp;$E:$E,'ATLIS Percentages'!$A:$A,0)),
F188="STAR",INDEX('ATLIS Percentages'!F:F,MATCH($G:$G&amp;" "&amp;$E:$E,'ATLIS Percentages'!$A:$A,0)))</f>
        <v>4.6318075985596696E-3</v>
      </c>
      <c r="J188" s="31">
        <f t="shared" si="4"/>
        <v>2348835.96</v>
      </c>
      <c r="K188" s="31">
        <f t="shared" si="5"/>
        <v>1021302.81</v>
      </c>
    </row>
    <row r="189" spans="1:11" x14ac:dyDescent="0.25">
      <c r="A189" s="17" t="s">
        <v>93</v>
      </c>
      <c r="B189" t="s">
        <v>1</v>
      </c>
      <c r="C189" s="2">
        <v>203009918.04475665</v>
      </c>
      <c r="D189" t="s">
        <v>1</v>
      </c>
      <c r="E189" t="s">
        <v>48</v>
      </c>
      <c r="F189" t="s">
        <v>3</v>
      </c>
      <c r="G189" t="s">
        <v>122</v>
      </c>
      <c r="H189" t="s">
        <v>178</v>
      </c>
      <c r="I189" s="15">
        <f>_xlfn.IFS(F189="STAR Kids",INDEX('ATLIS Percentages'!D:D,MATCH($G:$G&amp;" "&amp;$E:$E,'ATLIS Percentages'!$A:$A,0)),
F189="STAR+PLUS",INDEX('ATLIS Percentages'!E:E,MATCH($G:$G&amp;" "&amp;$E:$E,'ATLIS Percentages'!$A:$A,0)),
F189="STAR",INDEX('ATLIS Percentages'!F:F,MATCH($G:$G&amp;" "&amp;$E:$E,'ATLIS Percentages'!$A:$A,0)))</f>
        <v>4.6318075985596696E-3</v>
      </c>
      <c r="J189" s="31">
        <f t="shared" si="4"/>
        <v>940302.88</v>
      </c>
      <c r="K189" s="31">
        <f t="shared" si="5"/>
        <v>408855.28</v>
      </c>
    </row>
    <row r="190" spans="1:11" x14ac:dyDescent="0.25">
      <c r="A190" s="17" t="s">
        <v>81</v>
      </c>
      <c r="B190" t="s">
        <v>9</v>
      </c>
      <c r="C190" s="2">
        <v>90134008.953622937</v>
      </c>
      <c r="D190" t="s">
        <v>9</v>
      </c>
      <c r="E190" t="s">
        <v>48</v>
      </c>
      <c r="F190" t="s">
        <v>3</v>
      </c>
      <c r="G190" t="s">
        <v>122</v>
      </c>
      <c r="H190" t="s">
        <v>178</v>
      </c>
      <c r="I190" s="15">
        <f>_xlfn.IFS(F190="STAR Kids",INDEX('ATLIS Percentages'!D:D,MATCH($G:$G&amp;" "&amp;$E:$E,'ATLIS Percentages'!$A:$A,0)),
F190="STAR+PLUS",INDEX('ATLIS Percentages'!E:E,MATCH($G:$G&amp;" "&amp;$E:$E,'ATLIS Percentages'!$A:$A,0)),
F190="STAR",INDEX('ATLIS Percentages'!F:F,MATCH($G:$G&amp;" "&amp;$E:$E,'ATLIS Percentages'!$A:$A,0)))</f>
        <v>4.6318075985596696E-3</v>
      </c>
      <c r="J190" s="31">
        <f t="shared" si="4"/>
        <v>417483.39</v>
      </c>
      <c r="K190" s="31">
        <f t="shared" si="5"/>
        <v>181526.92</v>
      </c>
    </row>
    <row r="191" spans="1:11" x14ac:dyDescent="0.25">
      <c r="A191" s="17" t="s">
        <v>100</v>
      </c>
      <c r="B191" t="s">
        <v>9</v>
      </c>
      <c r="C191" s="2">
        <v>864933487.01365638</v>
      </c>
      <c r="D191" t="s">
        <v>9</v>
      </c>
      <c r="E191" t="s">
        <v>48</v>
      </c>
      <c r="F191" t="s">
        <v>11</v>
      </c>
      <c r="G191" t="s">
        <v>122</v>
      </c>
      <c r="H191" t="s">
        <v>178</v>
      </c>
      <c r="I191" s="15">
        <f>_xlfn.IFS(F191="STAR Kids",INDEX('ATLIS Percentages'!D:D,MATCH($G:$G&amp;" "&amp;$E:$E,'ATLIS Percentages'!$A:$A,0)),
F191="STAR+PLUS",INDEX('ATLIS Percentages'!E:E,MATCH($G:$G&amp;" "&amp;$E:$E,'ATLIS Percentages'!$A:$A,0)),
F191="STAR",INDEX('ATLIS Percentages'!F:F,MATCH($G:$G&amp;" "&amp;$E:$E,'ATLIS Percentages'!$A:$A,0)))</f>
        <v>4.6318075985596696E-3</v>
      </c>
      <c r="J191" s="31">
        <f t="shared" si="4"/>
        <v>4006205.5</v>
      </c>
      <c r="K191" s="31">
        <f t="shared" si="5"/>
        <v>1741947.51</v>
      </c>
    </row>
    <row r="192" spans="1:11" x14ac:dyDescent="0.25">
      <c r="A192" s="17" t="s">
        <v>56</v>
      </c>
      <c r="B192" t="s">
        <v>18</v>
      </c>
      <c r="C192" s="2">
        <v>355804682.44349629</v>
      </c>
      <c r="D192" t="s">
        <v>18</v>
      </c>
      <c r="E192" t="s">
        <v>48</v>
      </c>
      <c r="F192" t="s">
        <v>7</v>
      </c>
      <c r="G192" t="s">
        <v>122</v>
      </c>
      <c r="H192" t="s">
        <v>178</v>
      </c>
      <c r="I192" s="15">
        <f>_xlfn.IFS(F192="STAR Kids",INDEX('ATLIS Percentages'!D:D,MATCH($G:$G&amp;" "&amp;$E:$E,'ATLIS Percentages'!$A:$A,0)),
F192="STAR+PLUS",INDEX('ATLIS Percentages'!E:E,MATCH($G:$G&amp;" "&amp;$E:$E,'ATLIS Percentages'!$A:$A,0)),
F192="STAR",INDEX('ATLIS Percentages'!F:F,MATCH($G:$G&amp;" "&amp;$E:$E,'ATLIS Percentages'!$A:$A,0)))</f>
        <v>4.6318075985596696E-3</v>
      </c>
      <c r="J192" s="31">
        <f t="shared" si="4"/>
        <v>1648018.83</v>
      </c>
      <c r="K192" s="31">
        <f t="shared" si="5"/>
        <v>716578.89</v>
      </c>
    </row>
    <row r="193" spans="1:11" x14ac:dyDescent="0.25">
      <c r="A193" s="17" t="s">
        <v>28</v>
      </c>
      <c r="B193" t="s">
        <v>29</v>
      </c>
      <c r="C193" s="2">
        <v>217813649.58723801</v>
      </c>
      <c r="D193" t="s">
        <v>29</v>
      </c>
      <c r="E193" t="s">
        <v>6</v>
      </c>
      <c r="F193" t="s">
        <v>7</v>
      </c>
      <c r="G193" t="s">
        <v>122</v>
      </c>
      <c r="H193" t="s">
        <v>179</v>
      </c>
      <c r="I193" s="15">
        <f>_xlfn.IFS(F193="STAR Kids",INDEX('ATLIS Percentages'!D:D,MATCH($G:$G&amp;" "&amp;$E:$E,'ATLIS Percentages'!$A:$A,0)),
F193="STAR+PLUS",INDEX('ATLIS Percentages'!E:E,MATCH($G:$G&amp;" "&amp;$E:$E,'ATLIS Percentages'!$A:$A,0)),
F193="STAR",INDEX('ATLIS Percentages'!F:F,MATCH($G:$G&amp;" "&amp;$E:$E,'ATLIS Percentages'!$A:$A,0)))</f>
        <v>4.6318075985596696E-3</v>
      </c>
      <c r="J193" s="31">
        <f t="shared" si="4"/>
        <v>1008870.92</v>
      </c>
      <c r="K193" s="31">
        <f t="shared" si="5"/>
        <v>438669.51</v>
      </c>
    </row>
    <row r="194" spans="1:11" x14ac:dyDescent="0.25">
      <c r="A194" s="17" t="s">
        <v>96</v>
      </c>
      <c r="B194" t="s">
        <v>5</v>
      </c>
      <c r="C194" s="2">
        <v>86443754.783520013</v>
      </c>
      <c r="D194" t="s">
        <v>5</v>
      </c>
      <c r="E194" t="s">
        <v>6</v>
      </c>
      <c r="F194" t="s">
        <v>3</v>
      </c>
      <c r="G194" t="s">
        <v>122</v>
      </c>
      <c r="H194" t="s">
        <v>179</v>
      </c>
      <c r="I194" s="15">
        <f>_xlfn.IFS(F194="STAR Kids",INDEX('ATLIS Percentages'!D:D,MATCH($G:$G&amp;" "&amp;$E:$E,'ATLIS Percentages'!$A:$A,0)),
F194="STAR+PLUS",INDEX('ATLIS Percentages'!E:E,MATCH($G:$G&amp;" "&amp;$E:$E,'ATLIS Percentages'!$A:$A,0)),
F194="STAR",INDEX('ATLIS Percentages'!F:F,MATCH($G:$G&amp;" "&amp;$E:$E,'ATLIS Percentages'!$A:$A,0)))</f>
        <v>4.6318075985596696E-3</v>
      </c>
      <c r="J194" s="31">
        <f t="shared" si="4"/>
        <v>400390.84</v>
      </c>
      <c r="K194" s="31">
        <f t="shared" si="5"/>
        <v>174094.87</v>
      </c>
    </row>
    <row r="195" spans="1:11" x14ac:dyDescent="0.25">
      <c r="A195" s="17" t="s">
        <v>4</v>
      </c>
      <c r="B195" t="s">
        <v>5</v>
      </c>
      <c r="C195" s="2">
        <v>403602578.97025049</v>
      </c>
      <c r="D195" t="s">
        <v>5</v>
      </c>
      <c r="E195" t="s">
        <v>6</v>
      </c>
      <c r="F195" t="s">
        <v>7</v>
      </c>
      <c r="G195" t="s">
        <v>122</v>
      </c>
      <c r="H195" t="s">
        <v>179</v>
      </c>
      <c r="I195" s="15">
        <f>_xlfn.IFS(F195="STAR Kids",INDEX('ATLIS Percentages'!D:D,MATCH($G:$G&amp;" "&amp;$E:$E,'ATLIS Percentages'!$A:$A,0)),
F195="STAR+PLUS",INDEX('ATLIS Percentages'!E:E,MATCH($G:$G&amp;" "&amp;$E:$E,'ATLIS Percentages'!$A:$A,0)),
F195="STAR",INDEX('ATLIS Percentages'!F:F,MATCH($G:$G&amp;" "&amp;$E:$E,'ATLIS Percentages'!$A:$A,0)))</f>
        <v>4.6318075985596696E-3</v>
      </c>
      <c r="J195" s="31">
        <f t="shared" si="4"/>
        <v>1869409.49</v>
      </c>
      <c r="K195" s="31">
        <f t="shared" si="5"/>
        <v>812842.28</v>
      </c>
    </row>
    <row r="196" spans="1:11" x14ac:dyDescent="0.25">
      <c r="A196" s="17" t="s">
        <v>23</v>
      </c>
      <c r="B196" t="s">
        <v>5</v>
      </c>
      <c r="C196" s="2">
        <v>574216771.79002964</v>
      </c>
      <c r="D196" t="s">
        <v>5</v>
      </c>
      <c r="E196" t="s">
        <v>6</v>
      </c>
      <c r="F196" t="s">
        <v>11</v>
      </c>
      <c r="G196" t="s">
        <v>122</v>
      </c>
      <c r="H196" t="s">
        <v>179</v>
      </c>
      <c r="I196" s="15">
        <f>_xlfn.IFS(F196="STAR Kids",INDEX('ATLIS Percentages'!D:D,MATCH($G:$G&amp;" "&amp;$E:$E,'ATLIS Percentages'!$A:$A,0)),
F196="STAR+PLUS",INDEX('ATLIS Percentages'!E:E,MATCH($G:$G&amp;" "&amp;$E:$E,'ATLIS Percentages'!$A:$A,0)),
F196="STAR",INDEX('ATLIS Percentages'!F:F,MATCH($G:$G&amp;" "&amp;$E:$E,'ATLIS Percentages'!$A:$A,0)))</f>
        <v>4.6318075985596696E-3</v>
      </c>
      <c r="J196" s="31">
        <f t="shared" ref="J196:J259" si="6">ROUND(C196*I196,2)</f>
        <v>2659661.61</v>
      </c>
      <c r="K196" s="31">
        <f t="shared" si="5"/>
        <v>1156453.6399999999</v>
      </c>
    </row>
    <row r="197" spans="1:11" x14ac:dyDescent="0.25">
      <c r="A197" s="17" t="s">
        <v>111</v>
      </c>
      <c r="B197" t="s">
        <v>18</v>
      </c>
      <c r="C197" s="2">
        <v>70482470.877821386</v>
      </c>
      <c r="D197" t="s">
        <v>18</v>
      </c>
      <c r="E197" t="s">
        <v>6</v>
      </c>
      <c r="F197" t="s">
        <v>3</v>
      </c>
      <c r="G197" t="s">
        <v>122</v>
      </c>
      <c r="H197" t="s">
        <v>179</v>
      </c>
      <c r="I197" s="15">
        <f>_xlfn.IFS(F197="STAR Kids",INDEX('ATLIS Percentages'!D:D,MATCH($G:$G&amp;" "&amp;$E:$E,'ATLIS Percentages'!$A:$A,0)),
F197="STAR+PLUS",INDEX('ATLIS Percentages'!E:E,MATCH($G:$G&amp;" "&amp;$E:$E,'ATLIS Percentages'!$A:$A,0)),
F197="STAR",INDEX('ATLIS Percentages'!F:F,MATCH($G:$G&amp;" "&amp;$E:$E,'ATLIS Percentages'!$A:$A,0)))</f>
        <v>4.6318075985596696E-3</v>
      </c>
      <c r="J197" s="31">
        <f t="shared" si="6"/>
        <v>326461.24</v>
      </c>
      <c r="K197" s="31">
        <f t="shared" ref="K197:K260" si="7">ROUND(J197*$G$1*1.08*1.0025,2)</f>
        <v>141949.37</v>
      </c>
    </row>
    <row r="198" spans="1:11" x14ac:dyDescent="0.25">
      <c r="A198" s="17" t="s">
        <v>65</v>
      </c>
      <c r="B198" t="s">
        <v>18</v>
      </c>
      <c r="C198" s="2">
        <v>130660311.7754423</v>
      </c>
      <c r="D198" t="s">
        <v>18</v>
      </c>
      <c r="E198" t="s">
        <v>6</v>
      </c>
      <c r="F198" t="s">
        <v>7</v>
      </c>
      <c r="G198" t="s">
        <v>122</v>
      </c>
      <c r="H198" t="s">
        <v>179</v>
      </c>
      <c r="I198" s="15">
        <f>_xlfn.IFS(F198="STAR Kids",INDEX('ATLIS Percentages'!D:D,MATCH($G:$G&amp;" "&amp;$E:$E,'ATLIS Percentages'!$A:$A,0)),
F198="STAR+PLUS",INDEX('ATLIS Percentages'!E:E,MATCH($G:$G&amp;" "&amp;$E:$E,'ATLIS Percentages'!$A:$A,0)),
F198="STAR",INDEX('ATLIS Percentages'!F:F,MATCH($G:$G&amp;" "&amp;$E:$E,'ATLIS Percentages'!$A:$A,0)))</f>
        <v>4.6318075985596696E-3</v>
      </c>
      <c r="J198" s="31">
        <f t="shared" si="6"/>
        <v>605193.42000000004</v>
      </c>
      <c r="K198" s="31">
        <f t="shared" si="7"/>
        <v>263145.55</v>
      </c>
    </row>
    <row r="199" spans="1:11" x14ac:dyDescent="0.25">
      <c r="A199" s="17" t="s">
        <v>89</v>
      </c>
      <c r="B199" t="s">
        <v>18</v>
      </c>
      <c r="C199" s="2">
        <v>423231829.45626831</v>
      </c>
      <c r="D199" t="s">
        <v>18</v>
      </c>
      <c r="E199" t="s">
        <v>6</v>
      </c>
      <c r="F199" t="s">
        <v>11</v>
      </c>
      <c r="G199" t="s">
        <v>122</v>
      </c>
      <c r="H199" t="s">
        <v>179</v>
      </c>
      <c r="I199" s="15">
        <f>_xlfn.IFS(F199="STAR Kids",INDEX('ATLIS Percentages'!D:D,MATCH($G:$G&amp;" "&amp;$E:$E,'ATLIS Percentages'!$A:$A,0)),
F199="STAR+PLUS",INDEX('ATLIS Percentages'!E:E,MATCH($G:$G&amp;" "&amp;$E:$E,'ATLIS Percentages'!$A:$A,0)),
F199="STAR",INDEX('ATLIS Percentages'!F:F,MATCH($G:$G&amp;" "&amp;$E:$E,'ATLIS Percentages'!$A:$A,0)))</f>
        <v>4.6318075985596696E-3</v>
      </c>
      <c r="J199" s="31">
        <f t="shared" si="6"/>
        <v>1960328.4</v>
      </c>
      <c r="K199" s="31">
        <f t="shared" si="7"/>
        <v>852374.94</v>
      </c>
    </row>
    <row r="200" spans="1:11" x14ac:dyDescent="0.25">
      <c r="A200" s="17">
        <v>82</v>
      </c>
      <c r="B200" t="s">
        <v>30</v>
      </c>
      <c r="C200" s="2">
        <v>460257840.24151409</v>
      </c>
      <c r="D200" t="s">
        <v>30</v>
      </c>
      <c r="E200" t="s">
        <v>21</v>
      </c>
      <c r="F200" t="s">
        <v>7</v>
      </c>
      <c r="G200" t="s">
        <v>122</v>
      </c>
      <c r="H200" t="s">
        <v>180</v>
      </c>
      <c r="I200" s="15">
        <f>_xlfn.IFS(F200="STAR Kids",INDEX('ATLIS Percentages'!D:D,MATCH($G:$G&amp;" "&amp;$E:$E,'ATLIS Percentages'!$A:$A,0)),
F200="STAR+PLUS",INDEX('ATLIS Percentages'!E:E,MATCH($G:$G&amp;" "&amp;$E:$E,'ATLIS Percentages'!$A:$A,0)),
F200="STAR",INDEX('ATLIS Percentages'!F:F,MATCH($G:$G&amp;" "&amp;$E:$E,'ATLIS Percentages'!$A:$A,0)))</f>
        <v>4.6318075985596696E-3</v>
      </c>
      <c r="J200" s="31">
        <f t="shared" si="6"/>
        <v>2131825.7599999998</v>
      </c>
      <c r="K200" s="31">
        <f t="shared" si="7"/>
        <v>926944.1</v>
      </c>
    </row>
    <row r="201" spans="1:11" x14ac:dyDescent="0.25">
      <c r="A201" s="17" t="s">
        <v>76</v>
      </c>
      <c r="B201" t="s">
        <v>30</v>
      </c>
      <c r="C201" s="2">
        <v>129737541.69400132</v>
      </c>
      <c r="D201" t="s">
        <v>30</v>
      </c>
      <c r="E201" t="s">
        <v>21</v>
      </c>
      <c r="F201" t="s">
        <v>3</v>
      </c>
      <c r="G201" t="s">
        <v>122</v>
      </c>
      <c r="H201" t="s">
        <v>180</v>
      </c>
      <c r="I201" s="15">
        <f>_xlfn.IFS(F201="STAR Kids",INDEX('ATLIS Percentages'!D:D,MATCH($G:$G&amp;" "&amp;$E:$E,'ATLIS Percentages'!$A:$A,0)),
F201="STAR+PLUS",INDEX('ATLIS Percentages'!E:E,MATCH($G:$G&amp;" "&amp;$E:$E,'ATLIS Percentages'!$A:$A,0)),
F201="STAR",INDEX('ATLIS Percentages'!F:F,MATCH($G:$G&amp;" "&amp;$E:$E,'ATLIS Percentages'!$A:$A,0)))</f>
        <v>4.6318075985596696E-3</v>
      </c>
      <c r="J201" s="31">
        <f t="shared" si="6"/>
        <v>600919.32999999996</v>
      </c>
      <c r="K201" s="31">
        <f t="shared" si="7"/>
        <v>261287.13</v>
      </c>
    </row>
    <row r="202" spans="1:11" x14ac:dyDescent="0.25">
      <c r="A202" s="17">
        <v>83</v>
      </c>
      <c r="B202" t="s">
        <v>5</v>
      </c>
      <c r="C202" s="2">
        <v>136258899.0923135</v>
      </c>
      <c r="D202" t="s">
        <v>5</v>
      </c>
      <c r="E202" t="s">
        <v>21</v>
      </c>
      <c r="F202" t="s">
        <v>7</v>
      </c>
      <c r="G202" t="s">
        <v>122</v>
      </c>
      <c r="H202" t="s">
        <v>180</v>
      </c>
      <c r="I202" s="15">
        <f>_xlfn.IFS(F202="STAR Kids",INDEX('ATLIS Percentages'!D:D,MATCH($G:$G&amp;" "&amp;$E:$E,'ATLIS Percentages'!$A:$A,0)),
F202="STAR+PLUS",INDEX('ATLIS Percentages'!E:E,MATCH($G:$G&amp;" "&amp;$E:$E,'ATLIS Percentages'!$A:$A,0)),
F202="STAR",INDEX('ATLIS Percentages'!F:F,MATCH($G:$G&amp;" "&amp;$E:$E,'ATLIS Percentages'!$A:$A,0)))</f>
        <v>4.6318075985596696E-3</v>
      </c>
      <c r="J202" s="31">
        <f t="shared" si="6"/>
        <v>631125</v>
      </c>
      <c r="K202" s="31">
        <f t="shared" si="7"/>
        <v>274420.93</v>
      </c>
    </row>
    <row r="203" spans="1:11" x14ac:dyDescent="0.25">
      <c r="A203" s="17">
        <v>86</v>
      </c>
      <c r="B203" t="s">
        <v>5</v>
      </c>
      <c r="C203" s="2">
        <v>439163158.88995242</v>
      </c>
      <c r="D203" t="s">
        <v>5</v>
      </c>
      <c r="E203" t="s">
        <v>63</v>
      </c>
      <c r="F203" t="s">
        <v>11</v>
      </c>
      <c r="G203" t="s">
        <v>122</v>
      </c>
      <c r="H203" t="s">
        <v>181</v>
      </c>
      <c r="I203" s="15">
        <f>_xlfn.IFS(F203="STAR Kids",INDEX('ATLIS Percentages'!D:D,MATCH($G:$G&amp;" "&amp;$E:$E,'ATLIS Percentages'!$A:$A,0)),
F203="STAR+PLUS",INDEX('ATLIS Percentages'!E:E,MATCH($G:$G&amp;" "&amp;$E:$E,'ATLIS Percentages'!$A:$A,0)),
F203="STAR",INDEX('ATLIS Percentages'!F:F,MATCH($G:$G&amp;" "&amp;$E:$E,'ATLIS Percentages'!$A:$A,0)))</f>
        <v>4.6318075985596696E-3</v>
      </c>
      <c r="J203" s="31">
        <f t="shared" si="6"/>
        <v>2034119.26</v>
      </c>
      <c r="K203" s="31">
        <f t="shared" si="7"/>
        <v>884460.11</v>
      </c>
    </row>
    <row r="204" spans="1:11" x14ac:dyDescent="0.25">
      <c r="A204" s="17" t="s">
        <v>79</v>
      </c>
      <c r="B204" t="s">
        <v>5</v>
      </c>
      <c r="C204" s="2">
        <v>47838905.838169791</v>
      </c>
      <c r="D204" t="s">
        <v>5</v>
      </c>
      <c r="E204" t="s">
        <v>21</v>
      </c>
      <c r="F204" t="s">
        <v>3</v>
      </c>
      <c r="G204" t="s">
        <v>122</v>
      </c>
      <c r="H204" t="s">
        <v>180</v>
      </c>
      <c r="I204" s="15">
        <f>_xlfn.IFS(F204="STAR Kids",INDEX('ATLIS Percentages'!D:D,MATCH($G:$G&amp;" "&amp;$E:$E,'ATLIS Percentages'!$A:$A,0)),
F204="STAR+PLUS",INDEX('ATLIS Percentages'!E:E,MATCH($G:$G&amp;" "&amp;$E:$E,'ATLIS Percentages'!$A:$A,0)),
F204="STAR",INDEX('ATLIS Percentages'!F:F,MATCH($G:$G&amp;" "&amp;$E:$E,'ATLIS Percentages'!$A:$A,0)))</f>
        <v>4.6318075985596696E-3</v>
      </c>
      <c r="J204" s="31">
        <f t="shared" si="6"/>
        <v>221580.61</v>
      </c>
      <c r="K204" s="31">
        <f t="shared" si="7"/>
        <v>96345.98</v>
      </c>
    </row>
    <row r="205" spans="1:11" x14ac:dyDescent="0.25">
      <c r="A205" s="17">
        <v>85</v>
      </c>
      <c r="B205" t="s">
        <v>9</v>
      </c>
      <c r="C205" s="2">
        <v>0</v>
      </c>
      <c r="D205" t="s">
        <v>9</v>
      </c>
      <c r="E205" t="s">
        <v>21</v>
      </c>
      <c r="F205" t="s">
        <v>11</v>
      </c>
      <c r="G205" t="s">
        <v>122</v>
      </c>
      <c r="H205" t="s">
        <v>180</v>
      </c>
      <c r="I205" s="15">
        <f>_xlfn.IFS(F205="STAR Kids",INDEX('ATLIS Percentages'!D:D,MATCH($G:$G&amp;" "&amp;$E:$E,'ATLIS Percentages'!$A:$A,0)),
F205="STAR+PLUS",INDEX('ATLIS Percentages'!E:E,MATCH($G:$G&amp;" "&amp;$E:$E,'ATLIS Percentages'!$A:$A,0)),
F205="STAR",INDEX('ATLIS Percentages'!F:F,MATCH($G:$G&amp;" "&amp;$E:$E,'ATLIS Percentages'!$A:$A,0)))</f>
        <v>4.6318075985596696E-3</v>
      </c>
      <c r="J205" s="31">
        <f t="shared" si="6"/>
        <v>0</v>
      </c>
      <c r="K205" s="31">
        <f t="shared" si="7"/>
        <v>0</v>
      </c>
    </row>
    <row r="206" spans="1:11" x14ac:dyDescent="0.25">
      <c r="A206" s="17" t="s">
        <v>36</v>
      </c>
      <c r="B206" t="s">
        <v>9</v>
      </c>
      <c r="C206" s="2">
        <v>21059255.860897921</v>
      </c>
      <c r="D206" t="s">
        <v>9</v>
      </c>
      <c r="E206" t="s">
        <v>21</v>
      </c>
      <c r="F206" t="s">
        <v>7</v>
      </c>
      <c r="G206" t="s">
        <v>122</v>
      </c>
      <c r="H206" t="s">
        <v>180</v>
      </c>
      <c r="I206" s="15">
        <f>_xlfn.IFS(F206="STAR Kids",INDEX('ATLIS Percentages'!D:D,MATCH($G:$G&amp;" "&amp;$E:$E,'ATLIS Percentages'!$A:$A,0)),
F206="STAR+PLUS",INDEX('ATLIS Percentages'!E:E,MATCH($G:$G&amp;" "&amp;$E:$E,'ATLIS Percentages'!$A:$A,0)),
F206="STAR",INDEX('ATLIS Percentages'!F:F,MATCH($G:$G&amp;" "&amp;$E:$E,'ATLIS Percentages'!$A:$A,0)))</f>
        <v>4.6318075985596696E-3</v>
      </c>
      <c r="J206" s="31">
        <f t="shared" si="6"/>
        <v>97542.42</v>
      </c>
      <c r="K206" s="31">
        <f t="shared" si="7"/>
        <v>42412.65</v>
      </c>
    </row>
    <row r="207" spans="1:11" x14ac:dyDescent="0.25">
      <c r="A207" s="17" t="s">
        <v>90</v>
      </c>
      <c r="B207" t="s">
        <v>18</v>
      </c>
      <c r="C207" s="2">
        <v>199809076.55483583</v>
      </c>
      <c r="D207" t="s">
        <v>18</v>
      </c>
      <c r="E207" t="s">
        <v>21</v>
      </c>
      <c r="F207" t="s">
        <v>11</v>
      </c>
      <c r="G207" t="s">
        <v>122</v>
      </c>
      <c r="H207" t="s">
        <v>180</v>
      </c>
      <c r="I207" s="15">
        <f>_xlfn.IFS(F207="STAR Kids",INDEX('ATLIS Percentages'!D:D,MATCH($G:$G&amp;" "&amp;$E:$E,'ATLIS Percentages'!$A:$A,0)),
F207="STAR+PLUS",INDEX('ATLIS Percentages'!E:E,MATCH($G:$G&amp;" "&amp;$E:$E,'ATLIS Percentages'!$A:$A,0)),
F207="STAR",INDEX('ATLIS Percentages'!F:F,MATCH($G:$G&amp;" "&amp;$E:$E,'ATLIS Percentages'!$A:$A,0)))</f>
        <v>4.6318075985596696E-3</v>
      </c>
      <c r="J207" s="31">
        <f t="shared" si="6"/>
        <v>925477.2</v>
      </c>
      <c r="K207" s="31">
        <f t="shared" si="7"/>
        <v>402408.89</v>
      </c>
    </row>
    <row r="208" spans="1:11" x14ac:dyDescent="0.25">
      <c r="A208" s="17">
        <v>67</v>
      </c>
      <c r="B208" t="s">
        <v>20</v>
      </c>
      <c r="C208" s="2">
        <v>656102949.78747523</v>
      </c>
      <c r="D208" t="s">
        <v>20</v>
      </c>
      <c r="E208" t="s">
        <v>37</v>
      </c>
      <c r="F208" t="s">
        <v>7</v>
      </c>
      <c r="G208" t="s">
        <v>122</v>
      </c>
      <c r="H208" t="s">
        <v>182</v>
      </c>
      <c r="I208" s="15">
        <f>_xlfn.IFS(F208="STAR Kids",INDEX('ATLIS Percentages'!D:D,MATCH($G:$G&amp;" "&amp;$E:$E,'ATLIS Percentages'!$A:$A,0)),
F208="STAR+PLUS",INDEX('ATLIS Percentages'!E:E,MATCH($G:$G&amp;" "&amp;$E:$E,'ATLIS Percentages'!$A:$A,0)),
F208="STAR",INDEX('ATLIS Percentages'!F:F,MATCH($G:$G&amp;" "&amp;$E:$E,'ATLIS Percentages'!$A:$A,0)))</f>
        <v>4.6318075985596696E-3</v>
      </c>
      <c r="J208" s="31">
        <f t="shared" si="6"/>
        <v>3038942.63</v>
      </c>
      <c r="K208" s="31">
        <f t="shared" si="7"/>
        <v>1321369.7</v>
      </c>
    </row>
    <row r="209" spans="1:11" x14ac:dyDescent="0.25">
      <c r="A209" s="17" t="s">
        <v>113</v>
      </c>
      <c r="B209" t="s">
        <v>20</v>
      </c>
      <c r="C209" s="2">
        <v>221596308.49267462</v>
      </c>
      <c r="D209" t="s">
        <v>20</v>
      </c>
      <c r="E209" t="s">
        <v>37</v>
      </c>
      <c r="F209" t="s">
        <v>3</v>
      </c>
      <c r="G209" t="s">
        <v>122</v>
      </c>
      <c r="H209" t="s">
        <v>182</v>
      </c>
      <c r="I209" s="15">
        <f>_xlfn.IFS(F209="STAR Kids",INDEX('ATLIS Percentages'!D:D,MATCH($G:$G&amp;" "&amp;$E:$E,'ATLIS Percentages'!$A:$A,0)),
F209="STAR+PLUS",INDEX('ATLIS Percentages'!E:E,MATCH($G:$G&amp;" "&amp;$E:$E,'ATLIS Percentages'!$A:$A,0)),
F209="STAR",INDEX('ATLIS Percentages'!F:F,MATCH($G:$G&amp;" "&amp;$E:$E,'ATLIS Percentages'!$A:$A,0)))</f>
        <v>4.6318075985596696E-3</v>
      </c>
      <c r="J209" s="31">
        <f t="shared" si="6"/>
        <v>1026391.47</v>
      </c>
      <c r="K209" s="31">
        <f t="shared" si="7"/>
        <v>446287.66</v>
      </c>
    </row>
    <row r="210" spans="1:11" x14ac:dyDescent="0.25">
      <c r="A210" s="17">
        <v>66</v>
      </c>
      <c r="B210" t="s">
        <v>44</v>
      </c>
      <c r="C210" s="2">
        <v>734313026.01562464</v>
      </c>
      <c r="D210" t="s">
        <v>44</v>
      </c>
      <c r="E210" t="s">
        <v>37</v>
      </c>
      <c r="F210" t="s">
        <v>7</v>
      </c>
      <c r="G210" t="s">
        <v>122</v>
      </c>
      <c r="H210" t="s">
        <v>182</v>
      </c>
      <c r="I210" s="15">
        <f>_xlfn.IFS(F210="STAR Kids",INDEX('ATLIS Percentages'!D:D,MATCH($G:$G&amp;" "&amp;$E:$E,'ATLIS Percentages'!$A:$A,0)),
F210="STAR+PLUS",INDEX('ATLIS Percentages'!E:E,MATCH($G:$G&amp;" "&amp;$E:$E,'ATLIS Percentages'!$A:$A,0)),
F210="STAR",INDEX('ATLIS Percentages'!F:F,MATCH($G:$G&amp;" "&amp;$E:$E,'ATLIS Percentages'!$A:$A,0)))</f>
        <v>4.6318075985596696E-3</v>
      </c>
      <c r="J210" s="31">
        <f t="shared" si="6"/>
        <v>3401196.65</v>
      </c>
      <c r="K210" s="31">
        <f t="shared" si="7"/>
        <v>1478882.21</v>
      </c>
    </row>
    <row r="211" spans="1:11" x14ac:dyDescent="0.25">
      <c r="A211" s="17" t="s">
        <v>59</v>
      </c>
      <c r="B211" t="s">
        <v>44</v>
      </c>
      <c r="C211" s="2">
        <v>350252828.53236783</v>
      </c>
      <c r="D211" t="s">
        <v>44</v>
      </c>
      <c r="E211" t="s">
        <v>37</v>
      </c>
      <c r="F211" t="s">
        <v>3</v>
      </c>
      <c r="G211" t="s">
        <v>122</v>
      </c>
      <c r="H211" t="s">
        <v>182</v>
      </c>
      <c r="I211" s="15">
        <f>_xlfn.IFS(F211="STAR Kids",INDEX('ATLIS Percentages'!D:D,MATCH($G:$G&amp;" "&amp;$E:$E,'ATLIS Percentages'!$A:$A,0)),
F211="STAR+PLUS",INDEX('ATLIS Percentages'!E:E,MATCH($G:$G&amp;" "&amp;$E:$E,'ATLIS Percentages'!$A:$A,0)),
F211="STAR",INDEX('ATLIS Percentages'!F:F,MATCH($G:$G&amp;" "&amp;$E:$E,'ATLIS Percentages'!$A:$A,0)))</f>
        <v>4.6318075985596696E-3</v>
      </c>
      <c r="J211" s="31">
        <f t="shared" si="6"/>
        <v>1622303.71</v>
      </c>
      <c r="K211" s="31">
        <f t="shared" si="7"/>
        <v>705397.64</v>
      </c>
    </row>
    <row r="212" spans="1:11" x14ac:dyDescent="0.25">
      <c r="A212" s="17" t="s">
        <v>40</v>
      </c>
      <c r="B212" t="s">
        <v>25</v>
      </c>
      <c r="C212" s="2">
        <v>775262427.83743191</v>
      </c>
      <c r="D212" t="s">
        <v>25</v>
      </c>
      <c r="E212" t="s">
        <v>37</v>
      </c>
      <c r="F212" t="s">
        <v>11</v>
      </c>
      <c r="G212" t="s">
        <v>122</v>
      </c>
      <c r="H212" t="s">
        <v>182</v>
      </c>
      <c r="I212" s="15">
        <f>_xlfn.IFS(F212="STAR Kids",INDEX('ATLIS Percentages'!D:D,MATCH($G:$G&amp;" "&amp;$E:$E,'ATLIS Percentages'!$A:$A,0)),
F212="STAR+PLUS",INDEX('ATLIS Percentages'!E:E,MATCH($G:$G&amp;" "&amp;$E:$E,'ATLIS Percentages'!$A:$A,0)),
F212="STAR",INDEX('ATLIS Percentages'!F:F,MATCH($G:$G&amp;" "&amp;$E:$E,'ATLIS Percentages'!$A:$A,0)))</f>
        <v>4.6318075985596696E-3</v>
      </c>
      <c r="J212" s="31">
        <f t="shared" si="6"/>
        <v>3590866.4</v>
      </c>
      <c r="K212" s="31">
        <f t="shared" si="7"/>
        <v>1561352.95</v>
      </c>
    </row>
    <row r="213" spans="1:11" x14ac:dyDescent="0.25">
      <c r="A213" s="17" t="s">
        <v>74</v>
      </c>
      <c r="B213" t="s">
        <v>9</v>
      </c>
      <c r="C213" s="2">
        <v>663174985.68500662</v>
      </c>
      <c r="D213" t="s">
        <v>9</v>
      </c>
      <c r="E213" t="s">
        <v>37</v>
      </c>
      <c r="F213" t="s">
        <v>11</v>
      </c>
      <c r="G213" t="s">
        <v>122</v>
      </c>
      <c r="H213" t="s">
        <v>182</v>
      </c>
      <c r="I213" s="15">
        <f>_xlfn.IFS(F213="STAR Kids",INDEX('ATLIS Percentages'!D:D,MATCH($G:$G&amp;" "&amp;$E:$E,'ATLIS Percentages'!$A:$A,0)),
F213="STAR+PLUS",INDEX('ATLIS Percentages'!E:E,MATCH($G:$G&amp;" "&amp;$E:$E,'ATLIS Percentages'!$A:$A,0)),
F213="STAR",INDEX('ATLIS Percentages'!F:F,MATCH($G:$G&amp;" "&amp;$E:$E,'ATLIS Percentages'!$A:$A,0)))</f>
        <v>4.6318075985596696E-3</v>
      </c>
      <c r="J213" s="31">
        <f t="shared" si="6"/>
        <v>3071698.94</v>
      </c>
      <c r="K213" s="31">
        <f t="shared" si="7"/>
        <v>1335612.54</v>
      </c>
    </row>
    <row r="214" spans="1:11" x14ac:dyDescent="0.25">
      <c r="A214" s="17">
        <v>63</v>
      </c>
      <c r="B214" t="s">
        <v>18</v>
      </c>
      <c r="C214" s="2">
        <v>594363260.30071115</v>
      </c>
      <c r="D214" t="s">
        <v>18</v>
      </c>
      <c r="E214" t="s">
        <v>37</v>
      </c>
      <c r="F214" t="s">
        <v>7</v>
      </c>
      <c r="G214" t="s">
        <v>122</v>
      </c>
      <c r="H214" t="s">
        <v>182</v>
      </c>
      <c r="I214" s="15">
        <f>_xlfn.IFS(F214="STAR Kids",INDEX('ATLIS Percentages'!D:D,MATCH($G:$G&amp;" "&amp;$E:$E,'ATLIS Percentages'!$A:$A,0)),
F214="STAR+PLUS",INDEX('ATLIS Percentages'!E:E,MATCH($G:$G&amp;" "&amp;$E:$E,'ATLIS Percentages'!$A:$A,0)),
F214="STAR",INDEX('ATLIS Percentages'!F:F,MATCH($G:$G&amp;" "&amp;$E:$E,'ATLIS Percentages'!$A:$A,0)))</f>
        <v>4.6318075985596696E-3</v>
      </c>
      <c r="J214" s="31">
        <f t="shared" si="6"/>
        <v>2752976.27</v>
      </c>
      <c r="K214" s="31">
        <f t="shared" si="7"/>
        <v>1197028</v>
      </c>
    </row>
    <row r="215" spans="1:11" x14ac:dyDescent="0.25">
      <c r="A215" s="17">
        <v>69</v>
      </c>
      <c r="B215" t="s">
        <v>18</v>
      </c>
      <c r="C215" s="2">
        <v>0</v>
      </c>
      <c r="D215" t="s">
        <v>18</v>
      </c>
      <c r="E215" t="s">
        <v>37</v>
      </c>
      <c r="F215" t="s">
        <v>11</v>
      </c>
      <c r="G215" t="s">
        <v>122</v>
      </c>
      <c r="H215" t="s">
        <v>182</v>
      </c>
      <c r="I215" s="15">
        <f>_xlfn.IFS(F215="STAR Kids",INDEX('ATLIS Percentages'!D:D,MATCH($G:$G&amp;" "&amp;$E:$E,'ATLIS Percentages'!$A:$A,0)),
F215="STAR+PLUS",INDEX('ATLIS Percentages'!E:E,MATCH($G:$G&amp;" "&amp;$E:$E,'ATLIS Percentages'!$A:$A,0)),
F215="STAR",INDEX('ATLIS Percentages'!F:F,MATCH($G:$G&amp;" "&amp;$E:$E,'ATLIS Percentages'!$A:$A,0)))</f>
        <v>4.6318075985596696E-3</v>
      </c>
      <c r="J215" s="31">
        <f t="shared" si="6"/>
        <v>0</v>
      </c>
      <c r="K215" s="31">
        <f t="shared" si="7"/>
        <v>0</v>
      </c>
    </row>
    <row r="216" spans="1:11" x14ac:dyDescent="0.25">
      <c r="A216" s="17" t="s">
        <v>52</v>
      </c>
      <c r="B216" t="s">
        <v>46</v>
      </c>
      <c r="C216" s="2">
        <v>263960835.17433029</v>
      </c>
      <c r="D216" t="s">
        <v>46</v>
      </c>
      <c r="E216" t="s">
        <v>39</v>
      </c>
      <c r="F216" t="s">
        <v>7</v>
      </c>
      <c r="G216" t="s">
        <v>122</v>
      </c>
      <c r="H216" t="s">
        <v>183</v>
      </c>
      <c r="I216" s="15">
        <f>_xlfn.IFS(F216="STAR Kids",INDEX('ATLIS Percentages'!D:D,MATCH($G:$G&amp;" "&amp;$E:$E,'ATLIS Percentages'!$A:$A,0)),
F216="STAR+PLUS",INDEX('ATLIS Percentages'!E:E,MATCH($G:$G&amp;" "&amp;$E:$E,'ATLIS Percentages'!$A:$A,0)),
F216="STAR",INDEX('ATLIS Percentages'!F:F,MATCH($G:$G&amp;" "&amp;$E:$E,'ATLIS Percentages'!$A:$A,0)))</f>
        <v>4.6318075985596696E-3</v>
      </c>
      <c r="J216" s="31">
        <f t="shared" si="6"/>
        <v>1222615.8</v>
      </c>
      <c r="K216" s="31">
        <f t="shared" si="7"/>
        <v>531608.41</v>
      </c>
    </row>
    <row r="217" spans="1:11" x14ac:dyDescent="0.25">
      <c r="A217" s="17" t="s">
        <v>60</v>
      </c>
      <c r="B217" t="s">
        <v>46</v>
      </c>
      <c r="C217" s="2">
        <v>147217614.64689934</v>
      </c>
      <c r="D217" t="s">
        <v>46</v>
      </c>
      <c r="E217" t="s">
        <v>39</v>
      </c>
      <c r="F217" t="s">
        <v>3</v>
      </c>
      <c r="G217" t="s">
        <v>122</v>
      </c>
      <c r="H217" t="s">
        <v>183</v>
      </c>
      <c r="I217" s="15">
        <f>_xlfn.IFS(F217="STAR Kids",INDEX('ATLIS Percentages'!D:D,MATCH($G:$G&amp;" "&amp;$E:$E,'ATLIS Percentages'!$A:$A,0)),
F217="STAR+PLUS",INDEX('ATLIS Percentages'!E:E,MATCH($G:$G&amp;" "&amp;$E:$E,'ATLIS Percentages'!$A:$A,0)),
F217="STAR",INDEX('ATLIS Percentages'!F:F,MATCH($G:$G&amp;" "&amp;$E:$E,'ATLIS Percentages'!$A:$A,0)))</f>
        <v>4.6318075985596696E-3</v>
      </c>
      <c r="J217" s="31">
        <f t="shared" si="6"/>
        <v>681883.67</v>
      </c>
      <c r="K217" s="31">
        <f t="shared" si="7"/>
        <v>296491.42</v>
      </c>
    </row>
    <row r="218" spans="1:11" x14ac:dyDescent="0.25">
      <c r="A218" s="17" t="s">
        <v>68</v>
      </c>
      <c r="B218" t="s">
        <v>69</v>
      </c>
      <c r="C218" s="2">
        <v>140895107.26023138</v>
      </c>
      <c r="D218" t="s">
        <v>69</v>
      </c>
      <c r="E218" t="s">
        <v>39</v>
      </c>
      <c r="F218" t="s">
        <v>7</v>
      </c>
      <c r="G218" t="s">
        <v>122</v>
      </c>
      <c r="H218" t="s">
        <v>183</v>
      </c>
      <c r="I218" s="15">
        <f>_xlfn.IFS(F218="STAR Kids",INDEX('ATLIS Percentages'!D:D,MATCH($G:$G&amp;" "&amp;$E:$E,'ATLIS Percentages'!$A:$A,0)),
F218="STAR+PLUS",INDEX('ATLIS Percentages'!E:E,MATCH($G:$G&amp;" "&amp;$E:$E,'ATLIS Percentages'!$A:$A,0)),
F218="STAR",INDEX('ATLIS Percentages'!F:F,MATCH($G:$G&amp;" "&amp;$E:$E,'ATLIS Percentages'!$A:$A,0)))</f>
        <v>4.6318075985596696E-3</v>
      </c>
      <c r="J218" s="31">
        <f t="shared" si="6"/>
        <v>652599.03</v>
      </c>
      <c r="K218" s="31">
        <f t="shared" si="7"/>
        <v>283758.09999999998</v>
      </c>
    </row>
    <row r="219" spans="1:11" x14ac:dyDescent="0.25">
      <c r="A219" s="17">
        <v>10</v>
      </c>
      <c r="B219" t="s">
        <v>5</v>
      </c>
      <c r="C219" s="2">
        <v>505418101.84149033</v>
      </c>
      <c r="D219" t="s">
        <v>5</v>
      </c>
      <c r="E219" t="s">
        <v>39</v>
      </c>
      <c r="F219" t="s">
        <v>7</v>
      </c>
      <c r="G219" t="s">
        <v>122</v>
      </c>
      <c r="H219" t="s">
        <v>183</v>
      </c>
      <c r="I219" s="15">
        <f>_xlfn.IFS(F219="STAR Kids",INDEX('ATLIS Percentages'!D:D,MATCH($G:$G&amp;" "&amp;$E:$E,'ATLIS Percentages'!$A:$A,0)),
F219="STAR+PLUS",INDEX('ATLIS Percentages'!E:E,MATCH($G:$G&amp;" "&amp;$E:$E,'ATLIS Percentages'!$A:$A,0)),
F219="STAR",INDEX('ATLIS Percentages'!F:F,MATCH($G:$G&amp;" "&amp;$E:$E,'ATLIS Percentages'!$A:$A,0)))</f>
        <v>4.6318075985596696E-3</v>
      </c>
      <c r="J219" s="31">
        <f t="shared" si="6"/>
        <v>2340999.4</v>
      </c>
      <c r="K219" s="31">
        <f t="shared" si="7"/>
        <v>1017895.38</v>
      </c>
    </row>
    <row r="220" spans="1:11" x14ac:dyDescent="0.25">
      <c r="A220" s="17" t="s">
        <v>38</v>
      </c>
      <c r="B220" t="s">
        <v>5</v>
      </c>
      <c r="C220" s="2">
        <v>112355421.58203366</v>
      </c>
      <c r="D220" t="s">
        <v>5</v>
      </c>
      <c r="E220" t="s">
        <v>39</v>
      </c>
      <c r="F220" t="s">
        <v>3</v>
      </c>
      <c r="G220" t="s">
        <v>122</v>
      </c>
      <c r="H220" t="s">
        <v>183</v>
      </c>
      <c r="I220" s="15">
        <f>_xlfn.IFS(F220="STAR Kids",INDEX('ATLIS Percentages'!D:D,MATCH($G:$G&amp;" "&amp;$E:$E,'ATLIS Percentages'!$A:$A,0)),
F220="STAR+PLUS",INDEX('ATLIS Percentages'!E:E,MATCH($G:$G&amp;" "&amp;$E:$E,'ATLIS Percentages'!$A:$A,0)),
F220="STAR",INDEX('ATLIS Percentages'!F:F,MATCH($G:$G&amp;" "&amp;$E:$E,'ATLIS Percentages'!$A:$A,0)))</f>
        <v>4.6318075985596696E-3</v>
      </c>
      <c r="J220" s="31">
        <f t="shared" si="6"/>
        <v>520408.7</v>
      </c>
      <c r="K220" s="31">
        <f t="shared" si="7"/>
        <v>226280.11</v>
      </c>
    </row>
    <row r="221" spans="1:11" x14ac:dyDescent="0.25">
      <c r="A221" s="17" t="s">
        <v>83</v>
      </c>
      <c r="B221" t="s">
        <v>5</v>
      </c>
      <c r="C221" s="2">
        <v>251348932.38697645</v>
      </c>
      <c r="D221" t="s">
        <v>5</v>
      </c>
      <c r="E221" t="s">
        <v>39</v>
      </c>
      <c r="F221" t="s">
        <v>11</v>
      </c>
      <c r="G221" t="s">
        <v>122</v>
      </c>
      <c r="H221" t="s">
        <v>183</v>
      </c>
      <c r="I221" s="15">
        <f>_xlfn.IFS(F221="STAR Kids",INDEX('ATLIS Percentages'!D:D,MATCH($G:$G&amp;" "&amp;$E:$E,'ATLIS Percentages'!$A:$A,0)),
F221="STAR+PLUS",INDEX('ATLIS Percentages'!E:E,MATCH($G:$G&amp;" "&amp;$E:$E,'ATLIS Percentages'!$A:$A,0)),
F221="STAR",INDEX('ATLIS Percentages'!F:F,MATCH($G:$G&amp;" "&amp;$E:$E,'ATLIS Percentages'!$A:$A,0)))</f>
        <v>4.6318075985596696E-3</v>
      </c>
      <c r="J221" s="31">
        <f t="shared" si="6"/>
        <v>1164199.8899999999</v>
      </c>
      <c r="K221" s="31">
        <f t="shared" si="7"/>
        <v>506208.46</v>
      </c>
    </row>
    <row r="222" spans="1:11" x14ac:dyDescent="0.25">
      <c r="A222" s="17">
        <v>18</v>
      </c>
      <c r="B222" t="s">
        <v>9</v>
      </c>
      <c r="C222" s="2">
        <v>576850274.30490446</v>
      </c>
      <c r="D222" t="s">
        <v>9</v>
      </c>
      <c r="E222" t="s">
        <v>39</v>
      </c>
      <c r="F222" t="s">
        <v>11</v>
      </c>
      <c r="G222" t="s">
        <v>122</v>
      </c>
      <c r="H222" t="s">
        <v>183</v>
      </c>
      <c r="I222" s="15">
        <f>_xlfn.IFS(F222="STAR Kids",INDEX('ATLIS Percentages'!D:D,MATCH($G:$G&amp;" "&amp;$E:$E,'ATLIS Percentages'!$A:$A,0)),
F222="STAR+PLUS",INDEX('ATLIS Percentages'!E:E,MATCH($G:$G&amp;" "&amp;$E:$E,'ATLIS Percentages'!$A:$A,0)),
F222="STAR",INDEX('ATLIS Percentages'!F:F,MATCH($G:$G&amp;" "&amp;$E:$E,'ATLIS Percentages'!$A:$A,0)))</f>
        <v>4.6318075985596696E-3</v>
      </c>
      <c r="J222" s="31">
        <f t="shared" si="6"/>
        <v>2671859.48</v>
      </c>
      <c r="K222" s="31">
        <f t="shared" si="7"/>
        <v>1161757.42</v>
      </c>
    </row>
    <row r="223" spans="1:11" x14ac:dyDescent="0.25">
      <c r="A223" s="17">
        <v>19</v>
      </c>
      <c r="B223" t="s">
        <v>18</v>
      </c>
      <c r="C223" s="2">
        <v>0</v>
      </c>
      <c r="D223" t="s">
        <v>18</v>
      </c>
      <c r="E223" t="s">
        <v>39</v>
      </c>
      <c r="F223" t="s">
        <v>11</v>
      </c>
      <c r="G223" t="s">
        <v>122</v>
      </c>
      <c r="H223" t="s">
        <v>183</v>
      </c>
      <c r="I223" s="15">
        <f>_xlfn.IFS(F223="STAR Kids",INDEX('ATLIS Percentages'!D:D,MATCH($G:$G&amp;" "&amp;$E:$E,'ATLIS Percentages'!$A:$A,0)),
F223="STAR+PLUS",INDEX('ATLIS Percentages'!E:E,MATCH($G:$G&amp;" "&amp;$E:$E,'ATLIS Percentages'!$A:$A,0)),
F223="STAR",INDEX('ATLIS Percentages'!F:F,MATCH($G:$G&amp;" "&amp;$E:$E,'ATLIS Percentages'!$A:$A,0)))</f>
        <v>4.6318075985596696E-3</v>
      </c>
      <c r="J223" s="31">
        <f t="shared" si="6"/>
        <v>0</v>
      </c>
      <c r="K223" s="31">
        <f t="shared" si="7"/>
        <v>0</v>
      </c>
    </row>
    <row r="224" spans="1:11" x14ac:dyDescent="0.25">
      <c r="A224" s="17">
        <v>43</v>
      </c>
      <c r="B224" t="s">
        <v>20</v>
      </c>
      <c r="C224" s="2">
        <v>155259495.83244705</v>
      </c>
      <c r="D224" t="s">
        <v>20</v>
      </c>
      <c r="E224" t="s">
        <v>19</v>
      </c>
      <c r="F224" t="s">
        <v>7</v>
      </c>
      <c r="G224" t="s">
        <v>123</v>
      </c>
      <c r="H224" t="s">
        <v>184</v>
      </c>
      <c r="I224" s="15">
        <f>_xlfn.IFS(F224="STAR Kids",INDEX('ATLIS Percentages'!D:D,MATCH($G:$G&amp;" "&amp;$E:$E,'ATLIS Percentages'!$A:$A,0)),
F224="STAR+PLUS",INDEX('ATLIS Percentages'!E:E,MATCH($G:$G&amp;" "&amp;$E:$E,'ATLIS Percentages'!$A:$A,0)),
F224="STAR",INDEX('ATLIS Percentages'!F:F,MATCH($G:$G&amp;" "&amp;$E:$E,'ATLIS Percentages'!$A:$A,0)))</f>
        <v>4.6318075985596696E-3</v>
      </c>
      <c r="J224" s="31">
        <f t="shared" si="6"/>
        <v>719132.11</v>
      </c>
      <c r="K224" s="31">
        <f t="shared" si="7"/>
        <v>312687.5</v>
      </c>
    </row>
    <row r="225" spans="1:11" x14ac:dyDescent="0.25">
      <c r="A225" s="17">
        <v>42</v>
      </c>
      <c r="B225" t="s">
        <v>61</v>
      </c>
      <c r="C225" s="2">
        <v>601638361.46918869</v>
      </c>
      <c r="D225" t="s">
        <v>61</v>
      </c>
      <c r="E225" t="s">
        <v>19</v>
      </c>
      <c r="F225" t="s">
        <v>7</v>
      </c>
      <c r="G225" t="s">
        <v>123</v>
      </c>
      <c r="H225" t="s">
        <v>184</v>
      </c>
      <c r="I225" s="15">
        <f>_xlfn.IFS(F225="STAR Kids",INDEX('ATLIS Percentages'!D:D,MATCH($G:$G&amp;" "&amp;$E:$E,'ATLIS Percentages'!$A:$A,0)),
F225="STAR+PLUS",INDEX('ATLIS Percentages'!E:E,MATCH($G:$G&amp;" "&amp;$E:$E,'ATLIS Percentages'!$A:$A,0)),
F225="STAR",INDEX('ATLIS Percentages'!F:F,MATCH($G:$G&amp;" "&amp;$E:$E,'ATLIS Percentages'!$A:$A,0)))</f>
        <v>4.6318075985596696E-3</v>
      </c>
      <c r="J225" s="31">
        <f t="shared" si="6"/>
        <v>2786673.13</v>
      </c>
      <c r="K225" s="31">
        <f t="shared" si="7"/>
        <v>1211679.81</v>
      </c>
    </row>
    <row r="226" spans="1:11" x14ac:dyDescent="0.25">
      <c r="A226" s="17" t="s">
        <v>110</v>
      </c>
      <c r="B226" t="s">
        <v>61</v>
      </c>
      <c r="C226" s="2">
        <v>225677311.23410413</v>
      </c>
      <c r="D226" t="s">
        <v>61</v>
      </c>
      <c r="E226" t="s">
        <v>19</v>
      </c>
      <c r="F226" t="s">
        <v>3</v>
      </c>
      <c r="G226" t="s">
        <v>123</v>
      </c>
      <c r="H226" t="s">
        <v>184</v>
      </c>
      <c r="I226" s="15">
        <f>_xlfn.IFS(F226="STAR Kids",INDEX('ATLIS Percentages'!D:D,MATCH($G:$G&amp;" "&amp;$E:$E,'ATLIS Percentages'!$A:$A,0)),
F226="STAR+PLUS",INDEX('ATLIS Percentages'!E:E,MATCH($G:$G&amp;" "&amp;$E:$E,'ATLIS Percentages'!$A:$A,0)),
F226="STAR",INDEX('ATLIS Percentages'!F:F,MATCH($G:$G&amp;" "&amp;$E:$E,'ATLIS Percentages'!$A:$A,0)))</f>
        <v>4.6318075985596696E-3</v>
      </c>
      <c r="J226" s="31">
        <f t="shared" si="6"/>
        <v>1045293.88</v>
      </c>
      <c r="K226" s="31">
        <f t="shared" si="7"/>
        <v>454506.66</v>
      </c>
    </row>
    <row r="227" spans="1:11" x14ac:dyDescent="0.25">
      <c r="A227" s="17" t="s">
        <v>71</v>
      </c>
      <c r="B227" t="s">
        <v>61</v>
      </c>
      <c r="C227" s="2">
        <v>464890966.66535312</v>
      </c>
      <c r="D227" t="s">
        <v>61</v>
      </c>
      <c r="E227" t="s">
        <v>19</v>
      </c>
      <c r="F227" t="s">
        <v>11</v>
      </c>
      <c r="G227" t="s">
        <v>123</v>
      </c>
      <c r="H227" t="s">
        <v>184</v>
      </c>
      <c r="I227" s="15">
        <f>_xlfn.IFS(F227="STAR Kids",INDEX('ATLIS Percentages'!D:D,MATCH($G:$G&amp;" "&amp;$E:$E,'ATLIS Percentages'!$A:$A,0)),
F227="STAR+PLUS",INDEX('ATLIS Percentages'!E:E,MATCH($G:$G&amp;" "&amp;$E:$E,'ATLIS Percentages'!$A:$A,0)),
F227="STAR",INDEX('ATLIS Percentages'!F:F,MATCH($G:$G&amp;" "&amp;$E:$E,'ATLIS Percentages'!$A:$A,0)))</f>
        <v>4.6318075985596696E-3</v>
      </c>
      <c r="J227" s="31">
        <f t="shared" si="6"/>
        <v>2153285.5099999998</v>
      </c>
      <c r="K227" s="31">
        <f t="shared" si="7"/>
        <v>936275.07</v>
      </c>
    </row>
    <row r="228" spans="1:11" x14ac:dyDescent="0.25">
      <c r="A228" s="17">
        <v>46</v>
      </c>
      <c r="B228" t="s">
        <v>25</v>
      </c>
      <c r="C228" s="2">
        <v>581322492.34764767</v>
      </c>
      <c r="D228" t="s">
        <v>25</v>
      </c>
      <c r="E228" t="s">
        <v>19</v>
      </c>
      <c r="F228" t="s">
        <v>11</v>
      </c>
      <c r="G228" t="s">
        <v>123</v>
      </c>
      <c r="H228" t="s">
        <v>184</v>
      </c>
      <c r="I228" s="15">
        <f>_xlfn.IFS(F228="STAR Kids",INDEX('ATLIS Percentages'!D:D,MATCH($G:$G&amp;" "&amp;$E:$E,'ATLIS Percentages'!$A:$A,0)),
F228="STAR+PLUS",INDEX('ATLIS Percentages'!E:E,MATCH($G:$G&amp;" "&amp;$E:$E,'ATLIS Percentages'!$A:$A,0)),
F228="STAR",INDEX('ATLIS Percentages'!F:F,MATCH($G:$G&amp;" "&amp;$E:$E,'ATLIS Percentages'!$A:$A,0)))</f>
        <v>4.6318075985596696E-3</v>
      </c>
      <c r="J228" s="31">
        <f t="shared" si="6"/>
        <v>2692573.94</v>
      </c>
      <c r="K228" s="31">
        <f t="shared" si="7"/>
        <v>1170764.32</v>
      </c>
    </row>
    <row r="229" spans="1:11" x14ac:dyDescent="0.25">
      <c r="A229" s="17">
        <v>40</v>
      </c>
      <c r="B229" t="s">
        <v>5</v>
      </c>
      <c r="C229" s="2">
        <v>635684527.3097707</v>
      </c>
      <c r="D229" t="s">
        <v>5</v>
      </c>
      <c r="E229" t="s">
        <v>19</v>
      </c>
      <c r="F229" t="s">
        <v>7</v>
      </c>
      <c r="G229" t="s">
        <v>123</v>
      </c>
      <c r="H229" t="s">
        <v>184</v>
      </c>
      <c r="I229" s="15">
        <f>_xlfn.IFS(F229="STAR Kids",INDEX('ATLIS Percentages'!D:D,MATCH($G:$G&amp;" "&amp;$E:$E,'ATLIS Percentages'!$A:$A,0)),
F229="STAR+PLUS",INDEX('ATLIS Percentages'!E:E,MATCH($G:$G&amp;" "&amp;$E:$E,'ATLIS Percentages'!$A:$A,0)),
F229="STAR",INDEX('ATLIS Percentages'!F:F,MATCH($G:$G&amp;" "&amp;$E:$E,'ATLIS Percentages'!$A:$A,0)))</f>
        <v>4.6318075985596696E-3</v>
      </c>
      <c r="J229" s="31">
        <f t="shared" si="6"/>
        <v>2944368.42</v>
      </c>
      <c r="K229" s="31">
        <f t="shared" si="7"/>
        <v>1280247.6599999999</v>
      </c>
    </row>
    <row r="230" spans="1:11" x14ac:dyDescent="0.25">
      <c r="A230" s="17">
        <v>47</v>
      </c>
      <c r="B230" t="s">
        <v>5</v>
      </c>
      <c r="C230" s="2">
        <v>0</v>
      </c>
      <c r="D230" t="s">
        <v>5</v>
      </c>
      <c r="E230" t="s">
        <v>19</v>
      </c>
      <c r="F230" t="s">
        <v>11</v>
      </c>
      <c r="G230" t="s">
        <v>123</v>
      </c>
      <c r="H230" t="s">
        <v>184</v>
      </c>
      <c r="I230" s="15">
        <f>_xlfn.IFS(F230="STAR Kids",INDEX('ATLIS Percentages'!D:D,MATCH($G:$G&amp;" "&amp;$E:$E,'ATLIS Percentages'!$A:$A,0)),
F230="STAR+PLUS",INDEX('ATLIS Percentages'!E:E,MATCH($G:$G&amp;" "&amp;$E:$E,'ATLIS Percentages'!$A:$A,0)),
F230="STAR",INDEX('ATLIS Percentages'!F:F,MATCH($G:$G&amp;" "&amp;$E:$E,'ATLIS Percentages'!$A:$A,0)))</f>
        <v>4.6318075985596696E-3</v>
      </c>
      <c r="J230" s="31">
        <f t="shared" si="6"/>
        <v>0</v>
      </c>
      <c r="K230" s="31">
        <f t="shared" si="7"/>
        <v>0</v>
      </c>
    </row>
    <row r="231" spans="1:11" x14ac:dyDescent="0.25">
      <c r="A231" s="17" t="s">
        <v>53</v>
      </c>
      <c r="B231" t="s">
        <v>5</v>
      </c>
      <c r="C231" s="2">
        <v>218025905.18605232</v>
      </c>
      <c r="D231" t="s">
        <v>5</v>
      </c>
      <c r="E231" t="s">
        <v>19</v>
      </c>
      <c r="F231" t="s">
        <v>3</v>
      </c>
      <c r="G231" t="s">
        <v>123</v>
      </c>
      <c r="H231" t="s">
        <v>184</v>
      </c>
      <c r="I231" s="15">
        <f>_xlfn.IFS(F231="STAR Kids",INDEX('ATLIS Percentages'!D:D,MATCH($G:$G&amp;" "&amp;$E:$E,'ATLIS Percentages'!$A:$A,0)),
F231="STAR+PLUS",INDEX('ATLIS Percentages'!E:E,MATCH($G:$G&amp;" "&amp;$E:$E,'ATLIS Percentages'!$A:$A,0)),
F231="STAR",INDEX('ATLIS Percentages'!F:F,MATCH($G:$G&amp;" "&amp;$E:$E,'ATLIS Percentages'!$A:$A,0)))</f>
        <v>4.6318075985596696E-3</v>
      </c>
      <c r="J231" s="31">
        <f t="shared" si="6"/>
        <v>1009854.04</v>
      </c>
      <c r="K231" s="31">
        <f t="shared" si="7"/>
        <v>439096.98</v>
      </c>
    </row>
    <row r="232" spans="1:11" x14ac:dyDescent="0.25">
      <c r="A232" s="17" t="s">
        <v>26</v>
      </c>
      <c r="B232" t="s">
        <v>9</v>
      </c>
      <c r="C232" s="2">
        <v>456875914.56512105</v>
      </c>
      <c r="D232" t="s">
        <v>9</v>
      </c>
      <c r="E232" t="s">
        <v>19</v>
      </c>
      <c r="F232" t="s">
        <v>11</v>
      </c>
      <c r="G232" t="s">
        <v>123</v>
      </c>
      <c r="H232" t="s">
        <v>184</v>
      </c>
      <c r="I232" s="15">
        <f>_xlfn.IFS(F232="STAR Kids",INDEX('ATLIS Percentages'!D:D,MATCH($G:$G&amp;" "&amp;$E:$E,'ATLIS Percentages'!$A:$A,0)),
F232="STAR+PLUS",INDEX('ATLIS Percentages'!E:E,MATCH($G:$G&amp;" "&amp;$E:$E,'ATLIS Percentages'!$A:$A,0)),
F232="STAR",INDEX('ATLIS Percentages'!F:F,MATCH($G:$G&amp;" "&amp;$E:$E,'ATLIS Percentages'!$A:$A,0)))</f>
        <v>4.6318075985596696E-3</v>
      </c>
      <c r="J232" s="31">
        <f t="shared" si="6"/>
        <v>2116161.33</v>
      </c>
      <c r="K232" s="31">
        <f t="shared" si="7"/>
        <v>920133.02</v>
      </c>
    </row>
    <row r="233" spans="1:11" x14ac:dyDescent="0.25">
      <c r="A233" s="17">
        <v>44</v>
      </c>
      <c r="B233" t="s">
        <v>18</v>
      </c>
      <c r="C233" s="2">
        <v>39641406.660217479</v>
      </c>
      <c r="D233" t="s">
        <v>18</v>
      </c>
      <c r="E233" t="s">
        <v>19</v>
      </c>
      <c r="F233" t="s">
        <v>7</v>
      </c>
      <c r="G233" t="s">
        <v>123</v>
      </c>
      <c r="H233" t="s">
        <v>184</v>
      </c>
      <c r="I233" s="15">
        <f>_xlfn.IFS(F233="STAR Kids",INDEX('ATLIS Percentages'!D:D,MATCH($G:$G&amp;" "&amp;$E:$E,'ATLIS Percentages'!$A:$A,0)),
F233="STAR+PLUS",INDEX('ATLIS Percentages'!E:E,MATCH($G:$G&amp;" "&amp;$E:$E,'ATLIS Percentages'!$A:$A,0)),
F233="STAR",INDEX('ATLIS Percentages'!F:F,MATCH($G:$G&amp;" "&amp;$E:$E,'ATLIS Percentages'!$A:$A,0)))</f>
        <v>4.6318075985596696E-3</v>
      </c>
      <c r="J233" s="31">
        <f t="shared" si="6"/>
        <v>183611.37</v>
      </c>
      <c r="K233" s="31">
        <f t="shared" si="7"/>
        <v>79836.490000000005</v>
      </c>
    </row>
    <row r="234" spans="1:11" x14ac:dyDescent="0.25">
      <c r="A234" s="17">
        <v>45</v>
      </c>
      <c r="B234" t="s">
        <v>18</v>
      </c>
      <c r="C234" s="2">
        <v>0</v>
      </c>
      <c r="D234" t="s">
        <v>18</v>
      </c>
      <c r="E234" t="s">
        <v>19</v>
      </c>
      <c r="F234" t="s">
        <v>11</v>
      </c>
      <c r="G234" t="s">
        <v>123</v>
      </c>
      <c r="H234" t="s">
        <v>184</v>
      </c>
      <c r="I234" s="15">
        <f>_xlfn.IFS(F234="STAR Kids",INDEX('ATLIS Percentages'!D:D,MATCH($G:$G&amp;" "&amp;$E:$E,'ATLIS Percentages'!$A:$A,0)),
F234="STAR+PLUS",INDEX('ATLIS Percentages'!E:E,MATCH($G:$G&amp;" "&amp;$E:$E,'ATLIS Percentages'!$A:$A,0)),
F234="STAR",INDEX('ATLIS Percentages'!F:F,MATCH($G:$G&amp;" "&amp;$E:$E,'ATLIS Percentages'!$A:$A,0)))</f>
        <v>4.6318075985596696E-3</v>
      </c>
      <c r="J234" s="31">
        <f t="shared" si="6"/>
        <v>0</v>
      </c>
      <c r="K234" s="31">
        <f t="shared" si="7"/>
        <v>0</v>
      </c>
    </row>
    <row r="235" spans="1:11" x14ac:dyDescent="0.25">
      <c r="A235" s="17" t="s">
        <v>112</v>
      </c>
      <c r="B235" t="s">
        <v>20</v>
      </c>
      <c r="C235" s="2">
        <v>329320783.68659103</v>
      </c>
      <c r="D235" t="s">
        <v>20</v>
      </c>
      <c r="E235" t="s">
        <v>17</v>
      </c>
      <c r="F235" t="s">
        <v>3</v>
      </c>
      <c r="G235" t="s">
        <v>123</v>
      </c>
      <c r="H235" t="s">
        <v>185</v>
      </c>
      <c r="I235" s="15">
        <f>_xlfn.IFS(F235="STAR Kids",INDEX('ATLIS Percentages'!D:D,MATCH($G:$G&amp;" "&amp;$E:$E,'ATLIS Percentages'!$A:$A,0)),
F235="STAR+PLUS",INDEX('ATLIS Percentages'!E:E,MATCH($G:$G&amp;" "&amp;$E:$E,'ATLIS Percentages'!$A:$A,0)),
F235="STAR",INDEX('ATLIS Percentages'!F:F,MATCH($G:$G&amp;" "&amp;$E:$E,'ATLIS Percentages'!$A:$A,0)))</f>
        <v>4.6318075985596696E-3</v>
      </c>
      <c r="J235" s="31">
        <f t="shared" si="6"/>
        <v>1525350.51</v>
      </c>
      <c r="K235" s="31">
        <f t="shared" si="7"/>
        <v>663241.18999999994</v>
      </c>
    </row>
    <row r="236" spans="1:11" x14ac:dyDescent="0.25">
      <c r="A236" s="17">
        <v>95</v>
      </c>
      <c r="B236" t="s">
        <v>25</v>
      </c>
      <c r="C236" s="2">
        <v>336983986.14454383</v>
      </c>
      <c r="D236" t="s">
        <v>25</v>
      </c>
      <c r="E236" t="s">
        <v>17</v>
      </c>
      <c r="F236" t="s">
        <v>7</v>
      </c>
      <c r="G236" t="s">
        <v>123</v>
      </c>
      <c r="H236" t="s">
        <v>185</v>
      </c>
      <c r="I236" s="15">
        <f>_xlfn.IFS(F236="STAR Kids",INDEX('ATLIS Percentages'!D:D,MATCH($G:$G&amp;" "&amp;$E:$E,'ATLIS Percentages'!$A:$A,0)),
F236="STAR+PLUS",INDEX('ATLIS Percentages'!E:E,MATCH($G:$G&amp;" "&amp;$E:$E,'ATLIS Percentages'!$A:$A,0)),
F236="STAR",INDEX('ATLIS Percentages'!F:F,MATCH($G:$G&amp;" "&amp;$E:$E,'ATLIS Percentages'!$A:$A,0)))</f>
        <v>4.6318075985596696E-3</v>
      </c>
      <c r="J236" s="31">
        <f t="shared" si="6"/>
        <v>1560844.99</v>
      </c>
      <c r="K236" s="31">
        <f t="shared" si="7"/>
        <v>678674.63</v>
      </c>
    </row>
    <row r="237" spans="1:11" x14ac:dyDescent="0.25">
      <c r="A237" s="17" t="s">
        <v>97</v>
      </c>
      <c r="B237" t="s">
        <v>25</v>
      </c>
      <c r="C237" s="2">
        <v>1122566875.0730939</v>
      </c>
      <c r="D237" t="s">
        <v>25</v>
      </c>
      <c r="E237" t="s">
        <v>17</v>
      </c>
      <c r="F237" t="s">
        <v>11</v>
      </c>
      <c r="G237" t="s">
        <v>123</v>
      </c>
      <c r="H237" t="s">
        <v>185</v>
      </c>
      <c r="I237" s="15">
        <f>_xlfn.IFS(F237="STAR Kids",INDEX('ATLIS Percentages'!D:D,MATCH($G:$G&amp;" "&amp;$E:$E,'ATLIS Percentages'!$A:$A,0)),
F237="STAR+PLUS",INDEX('ATLIS Percentages'!E:E,MATCH($G:$G&amp;" "&amp;$E:$E,'ATLIS Percentages'!$A:$A,0)),
F237="STAR",INDEX('ATLIS Percentages'!F:F,MATCH($G:$G&amp;" "&amp;$E:$E,'ATLIS Percentages'!$A:$A,0)))</f>
        <v>4.6318075985596696E-3</v>
      </c>
      <c r="J237" s="31">
        <f t="shared" si="6"/>
        <v>5199513.78</v>
      </c>
      <c r="K237" s="31">
        <f t="shared" si="7"/>
        <v>2260812.65</v>
      </c>
    </row>
    <row r="238" spans="1:11" x14ac:dyDescent="0.25">
      <c r="A238" s="17">
        <v>93</v>
      </c>
      <c r="B238" t="s">
        <v>16</v>
      </c>
      <c r="C238" s="2">
        <v>981621809.65285397</v>
      </c>
      <c r="D238" t="s">
        <v>16</v>
      </c>
      <c r="E238" t="s">
        <v>17</v>
      </c>
      <c r="F238" t="s">
        <v>7</v>
      </c>
      <c r="G238" t="s">
        <v>123</v>
      </c>
      <c r="H238" t="s">
        <v>185</v>
      </c>
      <c r="I238" s="15">
        <f>_xlfn.IFS(F238="STAR Kids",INDEX('ATLIS Percentages'!D:D,MATCH($G:$G&amp;" "&amp;$E:$E,'ATLIS Percentages'!$A:$A,0)),
F238="STAR+PLUS",INDEX('ATLIS Percentages'!E:E,MATCH($G:$G&amp;" "&amp;$E:$E,'ATLIS Percentages'!$A:$A,0)),
F238="STAR",INDEX('ATLIS Percentages'!F:F,MATCH($G:$G&amp;" "&amp;$E:$E,'ATLIS Percentages'!$A:$A,0)))</f>
        <v>4.6318075985596696E-3</v>
      </c>
      <c r="J238" s="31">
        <f t="shared" si="6"/>
        <v>4546683.3600000003</v>
      </c>
      <c r="K238" s="31">
        <f t="shared" si="7"/>
        <v>1976953.94</v>
      </c>
    </row>
    <row r="239" spans="1:11" x14ac:dyDescent="0.25">
      <c r="A239" s="17" t="s">
        <v>75</v>
      </c>
      <c r="B239" t="s">
        <v>5</v>
      </c>
      <c r="C239" s="2">
        <v>831429482.83371723</v>
      </c>
      <c r="D239" t="s">
        <v>5</v>
      </c>
      <c r="E239" t="s">
        <v>17</v>
      </c>
      <c r="F239" t="s">
        <v>11</v>
      </c>
      <c r="G239" t="s">
        <v>123</v>
      </c>
      <c r="H239" t="s">
        <v>185</v>
      </c>
      <c r="I239" s="15">
        <f>_xlfn.IFS(F239="STAR Kids",INDEX('ATLIS Percentages'!D:D,MATCH($G:$G&amp;" "&amp;$E:$E,'ATLIS Percentages'!$A:$A,0)),
F239="STAR+PLUS",INDEX('ATLIS Percentages'!E:E,MATCH($G:$G&amp;" "&amp;$E:$E,'ATLIS Percentages'!$A:$A,0)),
F239="STAR",INDEX('ATLIS Percentages'!F:F,MATCH($G:$G&amp;" "&amp;$E:$E,'ATLIS Percentages'!$A:$A,0)))</f>
        <v>4.6318075985596696E-3</v>
      </c>
      <c r="J239" s="31">
        <f t="shared" si="6"/>
        <v>3851021.4</v>
      </c>
      <c r="K239" s="31">
        <f t="shared" si="7"/>
        <v>1674471.55</v>
      </c>
    </row>
    <row r="240" spans="1:11" x14ac:dyDescent="0.25">
      <c r="A240" s="17" t="s">
        <v>86</v>
      </c>
      <c r="B240" t="s">
        <v>9</v>
      </c>
      <c r="C240" s="2">
        <v>261743353.9720588</v>
      </c>
      <c r="D240" t="s">
        <v>9</v>
      </c>
      <c r="E240" t="s">
        <v>17</v>
      </c>
      <c r="F240" t="s">
        <v>11</v>
      </c>
      <c r="G240" t="s">
        <v>123</v>
      </c>
      <c r="H240" t="s">
        <v>185</v>
      </c>
      <c r="I240" s="15">
        <f>_xlfn.IFS(F240="STAR Kids",INDEX('ATLIS Percentages'!D:D,MATCH($G:$G&amp;" "&amp;$E:$E,'ATLIS Percentages'!$A:$A,0)),
F240="STAR+PLUS",INDEX('ATLIS Percentages'!E:E,MATCH($G:$G&amp;" "&amp;$E:$E,'ATLIS Percentages'!$A:$A,0)),
F240="STAR",INDEX('ATLIS Percentages'!F:F,MATCH($G:$G&amp;" "&amp;$E:$E,'ATLIS Percentages'!$A:$A,0)))</f>
        <v>4.6318075985596696E-3</v>
      </c>
      <c r="J240" s="31">
        <f t="shared" si="6"/>
        <v>1212344.8600000001</v>
      </c>
      <c r="K240" s="31">
        <f t="shared" si="7"/>
        <v>527142.48</v>
      </c>
    </row>
    <row r="241" spans="1:11" x14ac:dyDescent="0.25">
      <c r="A241" s="17">
        <v>90</v>
      </c>
      <c r="B241" t="s">
        <v>18</v>
      </c>
      <c r="C241" s="2">
        <v>1103683753.7331021</v>
      </c>
      <c r="D241" t="s">
        <v>18</v>
      </c>
      <c r="E241" t="s">
        <v>17</v>
      </c>
      <c r="F241" t="s">
        <v>7</v>
      </c>
      <c r="G241" t="s">
        <v>123</v>
      </c>
      <c r="H241" t="s">
        <v>185</v>
      </c>
      <c r="I241" s="15">
        <f>_xlfn.IFS(F241="STAR Kids",INDEX('ATLIS Percentages'!D:D,MATCH($G:$G&amp;" "&amp;$E:$E,'ATLIS Percentages'!$A:$A,0)),
F241="STAR+PLUS",INDEX('ATLIS Percentages'!E:E,MATCH($G:$G&amp;" "&amp;$E:$E,'ATLIS Percentages'!$A:$A,0)),
F241="STAR",INDEX('ATLIS Percentages'!F:F,MATCH($G:$G&amp;" "&amp;$E:$E,'ATLIS Percentages'!$A:$A,0)))</f>
        <v>4.6318075985596696E-3</v>
      </c>
      <c r="J241" s="31">
        <f t="shared" si="6"/>
        <v>5112050.8</v>
      </c>
      <c r="K241" s="31">
        <f t="shared" si="7"/>
        <v>2222782.67</v>
      </c>
    </row>
    <row r="242" spans="1:11" x14ac:dyDescent="0.25">
      <c r="A242" s="17" t="s">
        <v>109</v>
      </c>
      <c r="B242" t="s">
        <v>18</v>
      </c>
      <c r="C242" s="2">
        <v>513055219.79605651</v>
      </c>
      <c r="D242" t="s">
        <v>18</v>
      </c>
      <c r="E242" t="s">
        <v>17</v>
      </c>
      <c r="F242" t="s">
        <v>3</v>
      </c>
      <c r="G242" t="s">
        <v>123</v>
      </c>
      <c r="H242" t="s">
        <v>185</v>
      </c>
      <c r="I242" s="15">
        <f>_xlfn.IFS(F242="STAR Kids",INDEX('ATLIS Percentages'!D:D,MATCH($G:$G&amp;" "&amp;$E:$E,'ATLIS Percentages'!$A:$A,0)),
F242="STAR+PLUS",INDEX('ATLIS Percentages'!E:E,MATCH($G:$G&amp;" "&amp;$E:$E,'ATLIS Percentages'!$A:$A,0)),
F242="STAR",INDEX('ATLIS Percentages'!F:F,MATCH($G:$G&amp;" "&amp;$E:$E,'ATLIS Percentages'!$A:$A,0)))</f>
        <v>4.6318075985596696E-3</v>
      </c>
      <c r="J242" s="31">
        <f t="shared" si="6"/>
        <v>2376373.0699999998</v>
      </c>
      <c r="K242" s="31">
        <f t="shared" si="7"/>
        <v>1033276.29</v>
      </c>
    </row>
    <row r="243" spans="1:11" x14ac:dyDescent="0.25">
      <c r="A243" s="17">
        <v>37</v>
      </c>
      <c r="B243" t="s">
        <v>42</v>
      </c>
      <c r="C243" s="2">
        <v>313590725.00089508</v>
      </c>
      <c r="D243" t="s">
        <v>42</v>
      </c>
      <c r="E243" t="s">
        <v>43</v>
      </c>
      <c r="F243" t="s">
        <v>7</v>
      </c>
      <c r="G243" t="s">
        <v>123</v>
      </c>
      <c r="H243" t="s">
        <v>186</v>
      </c>
      <c r="I243" s="15">
        <f>_xlfn.IFS(F243="STAR Kids",INDEX('ATLIS Percentages'!D:D,MATCH($G:$G&amp;" "&amp;$E:$E,'ATLIS Percentages'!$A:$A,0)),
F243="STAR+PLUS",INDEX('ATLIS Percentages'!E:E,MATCH($G:$G&amp;" "&amp;$E:$E,'ATLIS Percentages'!$A:$A,0)),
F243="STAR",INDEX('ATLIS Percentages'!F:F,MATCH($G:$G&amp;" "&amp;$E:$E,'ATLIS Percentages'!$A:$A,0)))</f>
        <v>4.6318075985596696E-3</v>
      </c>
      <c r="J243" s="31">
        <f t="shared" si="6"/>
        <v>1452491.9</v>
      </c>
      <c r="K243" s="31">
        <f t="shared" si="7"/>
        <v>631561.37</v>
      </c>
    </row>
    <row r="244" spans="1:11" x14ac:dyDescent="0.25">
      <c r="A244" s="17" t="s">
        <v>41</v>
      </c>
      <c r="B244" t="s">
        <v>42</v>
      </c>
      <c r="C244" s="2">
        <v>255890257.90270892</v>
      </c>
      <c r="D244" t="s">
        <v>42</v>
      </c>
      <c r="E244" t="s">
        <v>43</v>
      </c>
      <c r="F244" t="s">
        <v>11</v>
      </c>
      <c r="G244" t="s">
        <v>123</v>
      </c>
      <c r="H244" t="s">
        <v>186</v>
      </c>
      <c r="I244" s="15">
        <f>_xlfn.IFS(F244="STAR Kids",INDEX('ATLIS Percentages'!D:D,MATCH($G:$G&amp;" "&amp;$E:$E,'ATLIS Percentages'!$A:$A,0)),
F244="STAR+PLUS",INDEX('ATLIS Percentages'!E:E,MATCH($G:$G&amp;" "&amp;$E:$E,'ATLIS Percentages'!$A:$A,0)),
F244="STAR",INDEX('ATLIS Percentages'!F:F,MATCH($G:$G&amp;" "&amp;$E:$E,'ATLIS Percentages'!$A:$A,0)))</f>
        <v>4.6318075985596696E-3</v>
      </c>
      <c r="J244" s="31">
        <f t="shared" si="6"/>
        <v>1185234.44</v>
      </c>
      <c r="K244" s="31">
        <f t="shared" si="7"/>
        <v>515354.54</v>
      </c>
    </row>
    <row r="245" spans="1:11" x14ac:dyDescent="0.25">
      <c r="A245" s="17">
        <v>31</v>
      </c>
      <c r="B245" t="s">
        <v>25</v>
      </c>
      <c r="C245" s="2">
        <v>29200090.873662084</v>
      </c>
      <c r="D245" t="s">
        <v>25</v>
      </c>
      <c r="E245" t="s">
        <v>32</v>
      </c>
      <c r="F245" t="s">
        <v>7</v>
      </c>
      <c r="G245" t="s">
        <v>123</v>
      </c>
      <c r="H245" t="s">
        <v>187</v>
      </c>
      <c r="I245" s="15">
        <f>_xlfn.IFS(F245="STAR Kids",INDEX('ATLIS Percentages'!D:D,MATCH($G:$G&amp;" "&amp;$E:$E,'ATLIS Percentages'!$A:$A,0)),
F245="STAR+PLUS",INDEX('ATLIS Percentages'!E:E,MATCH($G:$G&amp;" "&amp;$E:$E,'ATLIS Percentages'!$A:$A,0)),
F245="STAR",INDEX('ATLIS Percentages'!F:F,MATCH($G:$G&amp;" "&amp;$E:$E,'ATLIS Percentages'!$A:$A,0)))</f>
        <v>4.6318075985596696E-3</v>
      </c>
      <c r="J245" s="31">
        <f t="shared" si="6"/>
        <v>135249.20000000001</v>
      </c>
      <c r="K245" s="31">
        <f t="shared" si="7"/>
        <v>58808.02</v>
      </c>
    </row>
    <row r="246" spans="1:11" x14ac:dyDescent="0.25">
      <c r="A246" s="17">
        <v>33</v>
      </c>
      <c r="B246" t="s">
        <v>25</v>
      </c>
      <c r="C246" s="2">
        <v>344207651.43076366</v>
      </c>
      <c r="D246" t="s">
        <v>25</v>
      </c>
      <c r="E246" t="s">
        <v>32</v>
      </c>
      <c r="F246" t="s">
        <v>11</v>
      </c>
      <c r="G246" t="s">
        <v>123</v>
      </c>
      <c r="H246" t="s">
        <v>187</v>
      </c>
      <c r="I246" s="15">
        <f>_xlfn.IFS(F246="STAR Kids",INDEX('ATLIS Percentages'!D:D,MATCH($G:$G&amp;" "&amp;$E:$E,'ATLIS Percentages'!$A:$A,0)),
F246="STAR+PLUS",INDEX('ATLIS Percentages'!E:E,MATCH($G:$G&amp;" "&amp;$E:$E,'ATLIS Percentages'!$A:$A,0)),
F246="STAR",INDEX('ATLIS Percentages'!F:F,MATCH($G:$G&amp;" "&amp;$E:$E,'ATLIS Percentages'!$A:$A,0)))</f>
        <v>4.6318075985596696E-3</v>
      </c>
      <c r="J246" s="31">
        <f t="shared" si="6"/>
        <v>1594303.62</v>
      </c>
      <c r="K246" s="31">
        <f t="shared" si="7"/>
        <v>693222.86</v>
      </c>
    </row>
    <row r="247" spans="1:11" x14ac:dyDescent="0.25">
      <c r="A247" s="17">
        <v>36</v>
      </c>
      <c r="B247" t="s">
        <v>5</v>
      </c>
      <c r="C247" s="2">
        <v>220410824.89785376</v>
      </c>
      <c r="D247" t="s">
        <v>5</v>
      </c>
      <c r="E247" t="s">
        <v>43</v>
      </c>
      <c r="F247" t="s">
        <v>7</v>
      </c>
      <c r="G247" t="s">
        <v>123</v>
      </c>
      <c r="H247" t="s">
        <v>186</v>
      </c>
      <c r="I247" s="15">
        <f>_xlfn.IFS(F247="STAR Kids",INDEX('ATLIS Percentages'!D:D,MATCH($G:$G&amp;" "&amp;$E:$E,'ATLIS Percentages'!$A:$A,0)),
F247="STAR+PLUS",INDEX('ATLIS Percentages'!E:E,MATCH($G:$G&amp;" "&amp;$E:$E,'ATLIS Percentages'!$A:$A,0)),
F247="STAR",INDEX('ATLIS Percentages'!F:F,MATCH($G:$G&amp;" "&amp;$E:$E,'ATLIS Percentages'!$A:$A,0)))</f>
        <v>4.6318075985596696E-3</v>
      </c>
      <c r="J247" s="31">
        <f t="shared" si="6"/>
        <v>1020900.53</v>
      </c>
      <c r="K247" s="31">
        <f t="shared" si="7"/>
        <v>443900.13</v>
      </c>
    </row>
    <row r="248" spans="1:11" x14ac:dyDescent="0.25">
      <c r="A248" s="17" t="s">
        <v>103</v>
      </c>
      <c r="B248" t="s">
        <v>5</v>
      </c>
      <c r="C248" s="2">
        <v>101183501.42635249</v>
      </c>
      <c r="D248" t="s">
        <v>5</v>
      </c>
      <c r="E248" t="s">
        <v>43</v>
      </c>
      <c r="F248" t="s">
        <v>3</v>
      </c>
      <c r="G248" t="s">
        <v>123</v>
      </c>
      <c r="H248" t="s">
        <v>186</v>
      </c>
      <c r="I248" s="15">
        <f>_xlfn.IFS(F248="STAR Kids",INDEX('ATLIS Percentages'!D:D,MATCH($G:$G&amp;" "&amp;$E:$E,'ATLIS Percentages'!$A:$A,0)),
F248="STAR+PLUS",INDEX('ATLIS Percentages'!E:E,MATCH($G:$G&amp;" "&amp;$E:$E,'ATLIS Percentages'!$A:$A,0)),
F248="STAR",INDEX('ATLIS Percentages'!F:F,MATCH($G:$G&amp;" "&amp;$E:$E,'ATLIS Percentages'!$A:$A,0)))</f>
        <v>4.6318075985596696E-3</v>
      </c>
      <c r="J248" s="31">
        <f t="shared" si="6"/>
        <v>468662.51</v>
      </c>
      <c r="K248" s="31">
        <f t="shared" si="7"/>
        <v>203780.23</v>
      </c>
    </row>
    <row r="249" spans="1:11" x14ac:dyDescent="0.25">
      <c r="A249" s="17">
        <v>34</v>
      </c>
      <c r="B249" t="s">
        <v>18</v>
      </c>
      <c r="C249" s="2">
        <v>0</v>
      </c>
      <c r="D249" t="s">
        <v>18</v>
      </c>
      <c r="E249" t="s">
        <v>43</v>
      </c>
      <c r="F249" t="s">
        <v>11</v>
      </c>
      <c r="G249" t="s">
        <v>123</v>
      </c>
      <c r="H249" t="s">
        <v>186</v>
      </c>
      <c r="I249" s="15">
        <f>_xlfn.IFS(F249="STAR Kids",INDEX('ATLIS Percentages'!D:D,MATCH($G:$G&amp;" "&amp;$E:$E,'ATLIS Percentages'!$A:$A,0)),
F249="STAR+PLUS",INDEX('ATLIS Percentages'!E:E,MATCH($G:$G&amp;" "&amp;$E:$E,'ATLIS Percentages'!$A:$A,0)),
F249="STAR",INDEX('ATLIS Percentages'!F:F,MATCH($G:$G&amp;" "&amp;$E:$E,'ATLIS Percentages'!$A:$A,0)))</f>
        <v>4.6318075985596696E-3</v>
      </c>
      <c r="J249" s="31">
        <f t="shared" si="6"/>
        <v>0</v>
      </c>
      <c r="K249" s="31">
        <f t="shared" si="7"/>
        <v>0</v>
      </c>
    </row>
    <row r="250" spans="1:11" x14ac:dyDescent="0.25">
      <c r="A250" s="17" t="s">
        <v>54</v>
      </c>
      <c r="B250" t="s">
        <v>18</v>
      </c>
      <c r="C250" s="2">
        <v>46430703.686395735</v>
      </c>
      <c r="D250" t="s">
        <v>18</v>
      </c>
      <c r="E250" t="s">
        <v>43</v>
      </c>
      <c r="F250" t="s">
        <v>3</v>
      </c>
      <c r="G250" t="s">
        <v>123</v>
      </c>
      <c r="H250" t="s">
        <v>186</v>
      </c>
      <c r="I250" s="15">
        <f>_xlfn.IFS(F250="STAR Kids",INDEX('ATLIS Percentages'!D:D,MATCH($G:$G&amp;" "&amp;$E:$E,'ATLIS Percentages'!$A:$A,0)),
F250="STAR+PLUS",INDEX('ATLIS Percentages'!E:E,MATCH($G:$G&amp;" "&amp;$E:$E,'ATLIS Percentages'!$A:$A,0)),
F250="STAR",INDEX('ATLIS Percentages'!F:F,MATCH($G:$G&amp;" "&amp;$E:$E,'ATLIS Percentages'!$A:$A,0)))</f>
        <v>4.6318075985596696E-3</v>
      </c>
      <c r="J250" s="31">
        <f t="shared" si="6"/>
        <v>215058.09</v>
      </c>
      <c r="K250" s="31">
        <f t="shared" si="7"/>
        <v>93509.91</v>
      </c>
    </row>
    <row r="251" spans="1:11" x14ac:dyDescent="0.25">
      <c r="A251" s="17">
        <v>79</v>
      </c>
      <c r="B251" t="s">
        <v>13</v>
      </c>
      <c r="C251" s="2">
        <v>1314393965.4659982</v>
      </c>
      <c r="D251" t="s">
        <v>13</v>
      </c>
      <c r="E251" t="s">
        <v>10</v>
      </c>
      <c r="F251" t="s">
        <v>7</v>
      </c>
      <c r="G251" t="s">
        <v>123</v>
      </c>
      <c r="H251" t="s">
        <v>188</v>
      </c>
      <c r="I251" s="15">
        <f>_xlfn.IFS(F251="STAR Kids",INDEX('ATLIS Percentages'!D:D,MATCH($G:$G&amp;" "&amp;$E:$E,'ATLIS Percentages'!$A:$A,0)),
F251="STAR+PLUS",INDEX('ATLIS Percentages'!E:E,MATCH($G:$G&amp;" "&amp;$E:$E,'ATLIS Percentages'!$A:$A,0)),
F251="STAR",INDEX('ATLIS Percentages'!F:F,MATCH($G:$G&amp;" "&amp;$E:$E,'ATLIS Percentages'!$A:$A,0)))</f>
        <v>4.6318075985596696E-3</v>
      </c>
      <c r="J251" s="31">
        <f t="shared" si="6"/>
        <v>6088019.96</v>
      </c>
      <c r="K251" s="31">
        <f t="shared" si="7"/>
        <v>2647146.08</v>
      </c>
    </row>
    <row r="252" spans="1:11" x14ac:dyDescent="0.25">
      <c r="A252" s="17" t="s">
        <v>12</v>
      </c>
      <c r="B252" t="s">
        <v>13</v>
      </c>
      <c r="C252" s="2">
        <v>569177482.6367178</v>
      </c>
      <c r="D252" t="s">
        <v>13</v>
      </c>
      <c r="E252" t="s">
        <v>10</v>
      </c>
      <c r="F252" t="s">
        <v>11</v>
      </c>
      <c r="G252" t="s">
        <v>123</v>
      </c>
      <c r="H252" t="s">
        <v>188</v>
      </c>
      <c r="I252" s="15">
        <f>_xlfn.IFS(F252="STAR Kids",INDEX('ATLIS Percentages'!D:D,MATCH($G:$G&amp;" "&amp;$E:$E,'ATLIS Percentages'!$A:$A,0)),
F252="STAR+PLUS",INDEX('ATLIS Percentages'!E:E,MATCH($G:$G&amp;" "&amp;$E:$E,'ATLIS Percentages'!$A:$A,0)),
F252="STAR",INDEX('ATLIS Percentages'!F:F,MATCH($G:$G&amp;" "&amp;$E:$E,'ATLIS Percentages'!$A:$A,0)))</f>
        <v>4.6318075985596696E-3</v>
      </c>
      <c r="J252" s="31">
        <f t="shared" si="6"/>
        <v>2636320.59</v>
      </c>
      <c r="K252" s="31">
        <f t="shared" si="7"/>
        <v>1146304.67</v>
      </c>
    </row>
    <row r="253" spans="1:11" x14ac:dyDescent="0.25">
      <c r="A253" s="17" t="s">
        <v>91</v>
      </c>
      <c r="B253" t="s">
        <v>25</v>
      </c>
      <c r="C253" s="2">
        <v>126935629.9306595</v>
      </c>
      <c r="D253" t="s">
        <v>25</v>
      </c>
      <c r="E253" t="s">
        <v>10</v>
      </c>
      <c r="F253" t="s">
        <v>7</v>
      </c>
      <c r="G253" t="s">
        <v>123</v>
      </c>
      <c r="H253" t="s">
        <v>188</v>
      </c>
      <c r="I253" s="15">
        <f>_xlfn.IFS(F253="STAR Kids",INDEX('ATLIS Percentages'!D:D,MATCH($G:$G&amp;" "&amp;$E:$E,'ATLIS Percentages'!$A:$A,0)),
F253="STAR+PLUS",INDEX('ATLIS Percentages'!E:E,MATCH($G:$G&amp;" "&amp;$E:$E,'ATLIS Percentages'!$A:$A,0)),
F253="STAR",INDEX('ATLIS Percentages'!F:F,MATCH($G:$G&amp;" "&amp;$E:$E,'ATLIS Percentages'!$A:$A,0)))</f>
        <v>4.6318075985596696E-3</v>
      </c>
      <c r="J253" s="31">
        <f t="shared" si="6"/>
        <v>587941.42000000004</v>
      </c>
      <c r="K253" s="31">
        <f t="shared" si="7"/>
        <v>255644.17</v>
      </c>
    </row>
    <row r="254" spans="1:11" x14ac:dyDescent="0.25">
      <c r="A254" s="17" t="s">
        <v>50</v>
      </c>
      <c r="B254" t="s">
        <v>25</v>
      </c>
      <c r="C254" s="2">
        <v>781453317.88994896</v>
      </c>
      <c r="D254" t="s">
        <v>25</v>
      </c>
      <c r="E254" t="s">
        <v>51</v>
      </c>
      <c r="F254" t="s">
        <v>11</v>
      </c>
      <c r="G254" t="s">
        <v>123</v>
      </c>
      <c r="H254" t="s">
        <v>189</v>
      </c>
      <c r="I254" s="15">
        <f>_xlfn.IFS(F254="STAR Kids",INDEX('ATLIS Percentages'!D:D,MATCH($G:$G&amp;" "&amp;$E:$E,'ATLIS Percentages'!$A:$A,0)),
F254="STAR+PLUS",INDEX('ATLIS Percentages'!E:E,MATCH($G:$G&amp;" "&amp;$E:$E,'ATLIS Percentages'!$A:$A,0)),
F254="STAR",INDEX('ATLIS Percentages'!F:F,MATCH($G:$G&amp;" "&amp;$E:$E,'ATLIS Percentages'!$A:$A,0)))</f>
        <v>4.6318075985596696E-3</v>
      </c>
      <c r="J254" s="31">
        <f t="shared" si="6"/>
        <v>3619541.42</v>
      </c>
      <c r="K254" s="31">
        <f t="shared" si="7"/>
        <v>1573821.2</v>
      </c>
    </row>
    <row r="255" spans="1:11" x14ac:dyDescent="0.25">
      <c r="A255" s="17">
        <v>72</v>
      </c>
      <c r="B255" t="s">
        <v>1</v>
      </c>
      <c r="C255" s="2">
        <v>1826983899.2514296</v>
      </c>
      <c r="D255" t="s">
        <v>1</v>
      </c>
      <c r="E255" t="s">
        <v>10</v>
      </c>
      <c r="F255" t="s">
        <v>7</v>
      </c>
      <c r="G255" t="s">
        <v>123</v>
      </c>
      <c r="H255" t="s">
        <v>188</v>
      </c>
      <c r="I255" s="15">
        <f>_xlfn.IFS(F255="STAR Kids",INDEX('ATLIS Percentages'!D:D,MATCH($G:$G&amp;" "&amp;$E:$E,'ATLIS Percentages'!$A:$A,0)),
F255="STAR+PLUS",INDEX('ATLIS Percentages'!E:E,MATCH($G:$G&amp;" "&amp;$E:$E,'ATLIS Percentages'!$A:$A,0)),
F255="STAR",INDEX('ATLIS Percentages'!F:F,MATCH($G:$G&amp;" "&amp;$E:$E,'ATLIS Percentages'!$A:$A,0)))</f>
        <v>4.6318075985596696E-3</v>
      </c>
      <c r="J255" s="31">
        <f t="shared" si="6"/>
        <v>8462237.9100000001</v>
      </c>
      <c r="K255" s="31">
        <f t="shared" si="7"/>
        <v>3679485.3</v>
      </c>
    </row>
    <row r="256" spans="1:11" x14ac:dyDescent="0.25">
      <c r="A256" s="17" t="s">
        <v>73</v>
      </c>
      <c r="B256" t="s">
        <v>1</v>
      </c>
      <c r="C256" s="2">
        <v>838777337.79274213</v>
      </c>
      <c r="D256" t="s">
        <v>1</v>
      </c>
      <c r="E256" t="s">
        <v>10</v>
      </c>
      <c r="F256" t="s">
        <v>3</v>
      </c>
      <c r="G256" t="s">
        <v>123</v>
      </c>
      <c r="H256" t="s">
        <v>188</v>
      </c>
      <c r="I256" s="15">
        <f>_xlfn.IFS(F256="STAR Kids",INDEX('ATLIS Percentages'!D:D,MATCH($G:$G&amp;" "&amp;$E:$E,'ATLIS Percentages'!$A:$A,0)),
F256="STAR+PLUS",INDEX('ATLIS Percentages'!E:E,MATCH($G:$G&amp;" "&amp;$E:$E,'ATLIS Percentages'!$A:$A,0)),
F256="STAR",INDEX('ATLIS Percentages'!F:F,MATCH($G:$G&amp;" "&amp;$E:$E,'ATLIS Percentages'!$A:$A,0)))</f>
        <v>4.6318075985596696E-3</v>
      </c>
      <c r="J256" s="31">
        <f t="shared" si="6"/>
        <v>3885055.25</v>
      </c>
      <c r="K256" s="31">
        <f t="shared" si="7"/>
        <v>1689269.89</v>
      </c>
    </row>
    <row r="257" spans="1:11" x14ac:dyDescent="0.25">
      <c r="A257" s="17" t="s">
        <v>98</v>
      </c>
      <c r="B257" t="s">
        <v>9</v>
      </c>
      <c r="C257" s="2">
        <v>749108010.82183659</v>
      </c>
      <c r="D257" t="s">
        <v>9</v>
      </c>
      <c r="E257" t="s">
        <v>51</v>
      </c>
      <c r="F257" t="s">
        <v>7</v>
      </c>
      <c r="G257" t="s">
        <v>123</v>
      </c>
      <c r="H257" t="s">
        <v>189</v>
      </c>
      <c r="I257" s="15">
        <f>_xlfn.IFS(F257="STAR Kids",INDEX('ATLIS Percentages'!D:D,MATCH($G:$G&amp;" "&amp;$E:$E,'ATLIS Percentages'!$A:$A,0)),
F257="STAR+PLUS",INDEX('ATLIS Percentages'!E:E,MATCH($G:$G&amp;" "&amp;$E:$E,'ATLIS Percentages'!$A:$A,0)),
F257="STAR",INDEX('ATLIS Percentages'!F:F,MATCH($G:$G&amp;" "&amp;$E:$E,'ATLIS Percentages'!$A:$A,0)))</f>
        <v>4.6318075985596696E-3</v>
      </c>
      <c r="J257" s="31">
        <f t="shared" si="6"/>
        <v>3469724.18</v>
      </c>
      <c r="K257" s="31">
        <f t="shared" si="7"/>
        <v>1508678.82</v>
      </c>
    </row>
    <row r="258" spans="1:11" x14ac:dyDescent="0.25">
      <c r="A258" s="17" t="s">
        <v>8</v>
      </c>
      <c r="B258" t="s">
        <v>9</v>
      </c>
      <c r="C258" s="2">
        <v>1993139407.5122719</v>
      </c>
      <c r="D258" t="s">
        <v>9</v>
      </c>
      <c r="E258" t="s">
        <v>10</v>
      </c>
      <c r="F258" t="s">
        <v>11</v>
      </c>
      <c r="G258" t="s">
        <v>123</v>
      </c>
      <c r="H258" t="s">
        <v>188</v>
      </c>
      <c r="I258" s="15">
        <f>_xlfn.IFS(F258="STAR Kids",INDEX('ATLIS Percentages'!D:D,MATCH($G:$G&amp;" "&amp;$E:$E,'ATLIS Percentages'!$A:$A,0)),
F258="STAR+PLUS",INDEX('ATLIS Percentages'!E:E,MATCH($G:$G&amp;" "&amp;$E:$E,'ATLIS Percentages'!$A:$A,0)),
F258="STAR",INDEX('ATLIS Percentages'!F:F,MATCH($G:$G&amp;" "&amp;$E:$E,'ATLIS Percentages'!$A:$A,0)))</f>
        <v>4.6318075985596696E-3</v>
      </c>
      <c r="J258" s="31">
        <f t="shared" si="6"/>
        <v>9231838.25</v>
      </c>
      <c r="K258" s="31">
        <f t="shared" si="7"/>
        <v>4014117.01</v>
      </c>
    </row>
    <row r="259" spans="1:11" x14ac:dyDescent="0.25">
      <c r="A259" s="17" t="s">
        <v>22</v>
      </c>
      <c r="B259" t="s">
        <v>9</v>
      </c>
      <c r="C259" s="2">
        <v>311116790.0116058</v>
      </c>
      <c r="D259" t="s">
        <v>9</v>
      </c>
      <c r="E259" t="s">
        <v>10</v>
      </c>
      <c r="F259" t="s">
        <v>3</v>
      </c>
      <c r="G259" t="s">
        <v>123</v>
      </c>
      <c r="H259" t="s">
        <v>188</v>
      </c>
      <c r="I259" s="15">
        <f>_xlfn.IFS(F259="STAR Kids",INDEX('ATLIS Percentages'!D:D,MATCH($G:$G&amp;" "&amp;$E:$E,'ATLIS Percentages'!$A:$A,0)),
F259="STAR+PLUS",INDEX('ATLIS Percentages'!E:E,MATCH($G:$G&amp;" "&amp;$E:$E,'ATLIS Percentages'!$A:$A,0)),
F259="STAR",INDEX('ATLIS Percentages'!F:F,MATCH($G:$G&amp;" "&amp;$E:$E,'ATLIS Percentages'!$A:$A,0)))</f>
        <v>4.6318075985596696E-3</v>
      </c>
      <c r="J259" s="31">
        <f t="shared" si="6"/>
        <v>1441033.11</v>
      </c>
      <c r="K259" s="31">
        <f t="shared" si="7"/>
        <v>626578.94999999995</v>
      </c>
    </row>
    <row r="260" spans="1:11" x14ac:dyDescent="0.25">
      <c r="A260" s="17">
        <v>71</v>
      </c>
      <c r="B260" t="s">
        <v>18</v>
      </c>
      <c r="C260" s="2">
        <v>276233782.7834993</v>
      </c>
      <c r="D260" t="s">
        <v>18</v>
      </c>
      <c r="E260" t="s">
        <v>10</v>
      </c>
      <c r="F260" t="s">
        <v>7</v>
      </c>
      <c r="G260" t="s">
        <v>123</v>
      </c>
      <c r="H260" t="s">
        <v>188</v>
      </c>
      <c r="I260" s="15">
        <f>_xlfn.IFS(F260="STAR Kids",INDEX('ATLIS Percentages'!D:D,MATCH($G:$G&amp;" "&amp;$E:$E,'ATLIS Percentages'!$A:$A,0)),
F260="STAR+PLUS",INDEX('ATLIS Percentages'!E:E,MATCH($G:$G&amp;" "&amp;$E:$E,'ATLIS Percentages'!$A:$A,0)),
F260="STAR",INDEX('ATLIS Percentages'!F:F,MATCH($G:$G&amp;" "&amp;$E:$E,'ATLIS Percentages'!$A:$A,0)))</f>
        <v>4.6318075985596696E-3</v>
      </c>
      <c r="J260" s="31">
        <f t="shared" ref="J260:J323" si="8">ROUND(C260*I260,2)</f>
        <v>1279461.73</v>
      </c>
      <c r="K260" s="31">
        <f t="shared" si="7"/>
        <v>556325.72</v>
      </c>
    </row>
    <row r="261" spans="1:11" x14ac:dyDescent="0.25">
      <c r="A261" s="17" t="s">
        <v>64</v>
      </c>
      <c r="B261" t="s">
        <v>18</v>
      </c>
      <c r="C261" s="2">
        <v>0</v>
      </c>
      <c r="D261" t="s">
        <v>18</v>
      </c>
      <c r="E261" t="s">
        <v>10</v>
      </c>
      <c r="F261" t="s">
        <v>11</v>
      </c>
      <c r="G261" t="s">
        <v>123</v>
      </c>
      <c r="H261" t="s">
        <v>188</v>
      </c>
      <c r="I261" s="15">
        <f>_xlfn.IFS(F261="STAR Kids",INDEX('ATLIS Percentages'!D:D,MATCH($G:$G&amp;" "&amp;$E:$E,'ATLIS Percentages'!$A:$A,0)),
F261="STAR+PLUS",INDEX('ATLIS Percentages'!E:E,MATCH($G:$G&amp;" "&amp;$E:$E,'ATLIS Percentages'!$A:$A,0)),
F261="STAR",INDEX('ATLIS Percentages'!F:F,MATCH($G:$G&amp;" "&amp;$E:$E,'ATLIS Percentages'!$A:$A,0)))</f>
        <v>4.6318075985596696E-3</v>
      </c>
      <c r="J261" s="31">
        <f t="shared" si="8"/>
        <v>0</v>
      </c>
      <c r="K261" s="31">
        <f t="shared" ref="K261:K324" si="9">ROUND(J261*$G$1*1.08*1.0025,2)</f>
        <v>0</v>
      </c>
    </row>
    <row r="262" spans="1:11" x14ac:dyDescent="0.25">
      <c r="A262" s="17" t="s">
        <v>101</v>
      </c>
      <c r="B262" t="s">
        <v>18</v>
      </c>
      <c r="C262" s="2">
        <v>155619379.87791866</v>
      </c>
      <c r="D262" t="s">
        <v>18</v>
      </c>
      <c r="E262" t="s">
        <v>10</v>
      </c>
      <c r="F262" t="s">
        <v>3</v>
      </c>
      <c r="G262" t="s">
        <v>123</v>
      </c>
      <c r="H262" t="s">
        <v>188</v>
      </c>
      <c r="I262" s="15">
        <f>_xlfn.IFS(F262="STAR Kids",INDEX('ATLIS Percentages'!D:D,MATCH($G:$G&amp;" "&amp;$E:$E,'ATLIS Percentages'!$A:$A,0)),
F262="STAR+PLUS",INDEX('ATLIS Percentages'!E:E,MATCH($G:$G&amp;" "&amp;$E:$E,'ATLIS Percentages'!$A:$A,0)),
F262="STAR",INDEX('ATLIS Percentages'!F:F,MATCH($G:$G&amp;" "&amp;$E:$E,'ATLIS Percentages'!$A:$A,0)))</f>
        <v>4.6318075985596696E-3</v>
      </c>
      <c r="J262" s="31">
        <f t="shared" si="8"/>
        <v>720799.03</v>
      </c>
      <c r="K262" s="31">
        <f t="shared" si="9"/>
        <v>313412.3</v>
      </c>
    </row>
    <row r="263" spans="1:11" x14ac:dyDescent="0.25">
      <c r="A263" s="17" t="s">
        <v>82</v>
      </c>
      <c r="B263" t="s">
        <v>30</v>
      </c>
      <c r="C263" s="2">
        <v>636737857.86387074</v>
      </c>
      <c r="D263" t="s">
        <v>30</v>
      </c>
      <c r="E263" t="s">
        <v>67</v>
      </c>
      <c r="F263" t="s">
        <v>7</v>
      </c>
      <c r="G263" t="s">
        <v>123</v>
      </c>
      <c r="H263" t="s">
        <v>190</v>
      </c>
      <c r="I263" s="15">
        <f>_xlfn.IFS(F263="STAR Kids",INDEX('ATLIS Percentages'!D:D,MATCH($G:$G&amp;" "&amp;$E:$E,'ATLIS Percentages'!$A:$A,0)),
F263="STAR+PLUS",INDEX('ATLIS Percentages'!E:E,MATCH($G:$G&amp;" "&amp;$E:$E,'ATLIS Percentages'!$A:$A,0)),
F263="STAR",INDEX('ATLIS Percentages'!F:F,MATCH($G:$G&amp;" "&amp;$E:$E,'ATLIS Percentages'!$A:$A,0)))</f>
        <v>4.6318075985596696E-3</v>
      </c>
      <c r="J263" s="31">
        <f t="shared" si="8"/>
        <v>2949247.25</v>
      </c>
      <c r="K263" s="31">
        <f t="shared" si="9"/>
        <v>1282369.04</v>
      </c>
    </row>
    <row r="264" spans="1:11" x14ac:dyDescent="0.25">
      <c r="A264" s="17" t="s">
        <v>92</v>
      </c>
      <c r="B264" t="s">
        <v>30</v>
      </c>
      <c r="C264" s="2">
        <v>195343866.35418642</v>
      </c>
      <c r="D264" t="s">
        <v>30</v>
      </c>
      <c r="E264" t="s">
        <v>67</v>
      </c>
      <c r="F264" t="s">
        <v>3</v>
      </c>
      <c r="G264" t="s">
        <v>123</v>
      </c>
      <c r="H264" t="s">
        <v>190</v>
      </c>
      <c r="I264" s="15">
        <f>_xlfn.IFS(F264="STAR Kids",INDEX('ATLIS Percentages'!D:D,MATCH($G:$G&amp;" "&amp;$E:$E,'ATLIS Percentages'!$A:$A,0)),
F264="STAR+PLUS",INDEX('ATLIS Percentages'!E:E,MATCH($G:$G&amp;" "&amp;$E:$E,'ATLIS Percentages'!$A:$A,0)),
F264="STAR",INDEX('ATLIS Percentages'!F:F,MATCH($G:$G&amp;" "&amp;$E:$E,'ATLIS Percentages'!$A:$A,0)))</f>
        <v>4.6318075985596696E-3</v>
      </c>
      <c r="J264" s="31">
        <f t="shared" si="8"/>
        <v>904795.2</v>
      </c>
      <c r="K264" s="31">
        <f t="shared" si="9"/>
        <v>393416.1</v>
      </c>
    </row>
    <row r="265" spans="1:11" x14ac:dyDescent="0.25">
      <c r="A265" s="17" t="s">
        <v>66</v>
      </c>
      <c r="B265" t="s">
        <v>25</v>
      </c>
      <c r="C265" s="2">
        <v>175046428.12401849</v>
      </c>
      <c r="D265" t="s">
        <v>25</v>
      </c>
      <c r="E265" t="s">
        <v>67</v>
      </c>
      <c r="F265" t="s">
        <v>7</v>
      </c>
      <c r="G265" t="s">
        <v>123</v>
      </c>
      <c r="H265" t="s">
        <v>190</v>
      </c>
      <c r="I265" s="15">
        <f>_xlfn.IFS(F265="STAR Kids",INDEX('ATLIS Percentages'!D:D,MATCH($G:$G&amp;" "&amp;$E:$E,'ATLIS Percentages'!$A:$A,0)),
F265="STAR+PLUS",INDEX('ATLIS Percentages'!E:E,MATCH($G:$G&amp;" "&amp;$E:$E,'ATLIS Percentages'!$A:$A,0)),
F265="STAR",INDEX('ATLIS Percentages'!F:F,MATCH($G:$G&amp;" "&amp;$E:$E,'ATLIS Percentages'!$A:$A,0)))</f>
        <v>4.6318075985596696E-3</v>
      </c>
      <c r="J265" s="31">
        <f t="shared" si="8"/>
        <v>810781.38</v>
      </c>
      <c r="K265" s="31">
        <f t="shared" si="9"/>
        <v>352537.73</v>
      </c>
    </row>
    <row r="266" spans="1:11" x14ac:dyDescent="0.25">
      <c r="A266" s="17" t="s">
        <v>85</v>
      </c>
      <c r="B266" t="s">
        <v>25</v>
      </c>
      <c r="C266" s="2">
        <v>904926707.58122969</v>
      </c>
      <c r="D266" t="s">
        <v>25</v>
      </c>
      <c r="E266" t="s">
        <v>67</v>
      </c>
      <c r="F266" t="s">
        <v>11</v>
      </c>
      <c r="G266" t="s">
        <v>123</v>
      </c>
      <c r="H266" t="s">
        <v>190</v>
      </c>
      <c r="I266" s="15">
        <f>_xlfn.IFS(F266="STAR Kids",INDEX('ATLIS Percentages'!D:D,MATCH($G:$G&amp;" "&amp;$E:$E,'ATLIS Percentages'!$A:$A,0)),
F266="STAR+PLUS",INDEX('ATLIS Percentages'!E:E,MATCH($G:$G&amp;" "&amp;$E:$E,'ATLIS Percentages'!$A:$A,0)),
F266="STAR",INDEX('ATLIS Percentages'!F:F,MATCH($G:$G&amp;" "&amp;$E:$E,'ATLIS Percentages'!$A:$A,0)))</f>
        <v>4.6318075985596696E-3</v>
      </c>
      <c r="J266" s="31">
        <f t="shared" si="8"/>
        <v>4191446.4</v>
      </c>
      <c r="K266" s="31">
        <f t="shared" si="9"/>
        <v>1822492.53</v>
      </c>
    </row>
    <row r="267" spans="1:11" x14ac:dyDescent="0.25">
      <c r="A267" s="17" t="s">
        <v>80</v>
      </c>
      <c r="B267" t="s">
        <v>5</v>
      </c>
      <c r="C267" s="2">
        <v>806414899.19690549</v>
      </c>
      <c r="D267" t="s">
        <v>5</v>
      </c>
      <c r="E267" t="s">
        <v>67</v>
      </c>
      <c r="F267" t="s">
        <v>7</v>
      </c>
      <c r="G267" t="s">
        <v>123</v>
      </c>
      <c r="H267" t="s">
        <v>190</v>
      </c>
      <c r="I267" s="15">
        <f>_xlfn.IFS(F267="STAR Kids",INDEX('ATLIS Percentages'!D:D,MATCH($G:$G&amp;" "&amp;$E:$E,'ATLIS Percentages'!$A:$A,0)),
F267="STAR+PLUS",INDEX('ATLIS Percentages'!E:E,MATCH($G:$G&amp;" "&amp;$E:$E,'ATLIS Percentages'!$A:$A,0)),
F267="STAR",INDEX('ATLIS Percentages'!F:F,MATCH($G:$G&amp;" "&amp;$E:$E,'ATLIS Percentages'!$A:$A,0)))</f>
        <v>4.6318075985596696E-3</v>
      </c>
      <c r="J267" s="31">
        <f t="shared" si="8"/>
        <v>3735158.66</v>
      </c>
      <c r="K267" s="31">
        <f t="shared" si="9"/>
        <v>1624093</v>
      </c>
    </row>
    <row r="268" spans="1:11" x14ac:dyDescent="0.25">
      <c r="A268" s="17" t="s">
        <v>78</v>
      </c>
      <c r="B268" t="s">
        <v>5</v>
      </c>
      <c r="C268" s="2">
        <v>1307727902.4263618</v>
      </c>
      <c r="D268" t="s">
        <v>5</v>
      </c>
      <c r="E268" t="s">
        <v>67</v>
      </c>
      <c r="F268" t="s">
        <v>11</v>
      </c>
      <c r="G268" t="s">
        <v>123</v>
      </c>
      <c r="H268" t="s">
        <v>190</v>
      </c>
      <c r="I268" s="15">
        <f>_xlfn.IFS(F268="STAR Kids",INDEX('ATLIS Percentages'!D:D,MATCH($G:$G&amp;" "&amp;$E:$E,'ATLIS Percentages'!$A:$A,0)),
F268="STAR+PLUS",INDEX('ATLIS Percentages'!E:E,MATCH($G:$G&amp;" "&amp;$E:$E,'ATLIS Percentages'!$A:$A,0)),
F268="STAR",INDEX('ATLIS Percentages'!F:F,MATCH($G:$G&amp;" "&amp;$E:$E,'ATLIS Percentages'!$A:$A,0)))</f>
        <v>4.6318075985596696E-3</v>
      </c>
      <c r="J268" s="31">
        <f t="shared" si="8"/>
        <v>6057144.04</v>
      </c>
      <c r="K268" s="31">
        <f t="shared" si="9"/>
        <v>2633720.85</v>
      </c>
    </row>
    <row r="269" spans="1:11" x14ac:dyDescent="0.25">
      <c r="A269" s="17" t="s">
        <v>72</v>
      </c>
      <c r="B269" t="s">
        <v>5</v>
      </c>
      <c r="C269" s="2">
        <v>334174413.43295014</v>
      </c>
      <c r="D269" t="s">
        <v>5</v>
      </c>
      <c r="E269" t="s">
        <v>67</v>
      </c>
      <c r="F269" t="s">
        <v>3</v>
      </c>
      <c r="G269" t="s">
        <v>123</v>
      </c>
      <c r="H269" t="s">
        <v>190</v>
      </c>
      <c r="I269" s="15">
        <f>_xlfn.IFS(F269="STAR Kids",INDEX('ATLIS Percentages'!D:D,MATCH($G:$G&amp;" "&amp;$E:$E,'ATLIS Percentages'!$A:$A,0)),
F269="STAR+PLUS",INDEX('ATLIS Percentages'!E:E,MATCH($G:$G&amp;" "&amp;$E:$E,'ATLIS Percentages'!$A:$A,0)),
F269="STAR",INDEX('ATLIS Percentages'!F:F,MATCH($G:$G&amp;" "&amp;$E:$E,'ATLIS Percentages'!$A:$A,0)))</f>
        <v>4.6318075985596696E-3</v>
      </c>
      <c r="J269" s="31">
        <f t="shared" si="8"/>
        <v>1547831.59</v>
      </c>
      <c r="K269" s="31">
        <f t="shared" si="9"/>
        <v>673016.24</v>
      </c>
    </row>
    <row r="270" spans="1:11" x14ac:dyDescent="0.25">
      <c r="A270" s="17" t="s">
        <v>99</v>
      </c>
      <c r="B270" t="s">
        <v>9</v>
      </c>
      <c r="C270" s="2">
        <v>191952788.27421191</v>
      </c>
      <c r="D270" t="s">
        <v>9</v>
      </c>
      <c r="E270" t="s">
        <v>67</v>
      </c>
      <c r="F270" t="s">
        <v>7</v>
      </c>
      <c r="G270" t="s">
        <v>123</v>
      </c>
      <c r="H270" t="s">
        <v>190</v>
      </c>
      <c r="I270" s="15">
        <f>_xlfn.IFS(F270="STAR Kids",INDEX('ATLIS Percentages'!D:D,MATCH($G:$G&amp;" "&amp;$E:$E,'ATLIS Percentages'!$A:$A,0)),
F270="STAR+PLUS",INDEX('ATLIS Percentages'!E:E,MATCH($G:$G&amp;" "&amp;$E:$E,'ATLIS Percentages'!$A:$A,0)),
F270="STAR",INDEX('ATLIS Percentages'!F:F,MATCH($G:$G&amp;" "&amp;$E:$E,'ATLIS Percentages'!$A:$A,0)))</f>
        <v>4.6318075985596696E-3</v>
      </c>
      <c r="J270" s="31">
        <f t="shared" si="8"/>
        <v>889088.38</v>
      </c>
      <c r="K270" s="31">
        <f t="shared" si="9"/>
        <v>386586.58</v>
      </c>
    </row>
    <row r="271" spans="1:11" x14ac:dyDescent="0.25">
      <c r="A271" s="17" t="s">
        <v>105</v>
      </c>
      <c r="B271" t="s">
        <v>9</v>
      </c>
      <c r="C271" s="2">
        <v>120019131.29323947</v>
      </c>
      <c r="D271" t="s">
        <v>9</v>
      </c>
      <c r="E271" t="s">
        <v>67</v>
      </c>
      <c r="F271" t="s">
        <v>3</v>
      </c>
      <c r="G271" t="s">
        <v>123</v>
      </c>
      <c r="H271" t="s">
        <v>190</v>
      </c>
      <c r="I271" s="15">
        <f>_xlfn.IFS(F271="STAR Kids",INDEX('ATLIS Percentages'!D:D,MATCH($G:$G&amp;" "&amp;$E:$E,'ATLIS Percentages'!$A:$A,0)),
F271="STAR+PLUS",INDEX('ATLIS Percentages'!E:E,MATCH($G:$G&amp;" "&amp;$E:$E,'ATLIS Percentages'!$A:$A,0)),
F271="STAR",INDEX('ATLIS Percentages'!F:F,MATCH($G:$G&amp;" "&amp;$E:$E,'ATLIS Percentages'!$A:$A,0)))</f>
        <v>4.6318075985596696E-3</v>
      </c>
      <c r="J271" s="31">
        <f t="shared" si="8"/>
        <v>555905.52</v>
      </c>
      <c r="K271" s="31">
        <f t="shared" si="9"/>
        <v>241714.57</v>
      </c>
    </row>
    <row r="272" spans="1:11" x14ac:dyDescent="0.25">
      <c r="A272" s="17" t="s">
        <v>70</v>
      </c>
      <c r="B272" t="s">
        <v>9</v>
      </c>
      <c r="C272" s="2">
        <v>113410011.06518246</v>
      </c>
      <c r="D272" t="s">
        <v>9</v>
      </c>
      <c r="E272" t="s">
        <v>67</v>
      </c>
      <c r="F272" t="s">
        <v>11</v>
      </c>
      <c r="G272" t="s">
        <v>123</v>
      </c>
      <c r="H272" t="s">
        <v>190</v>
      </c>
      <c r="I272" s="15">
        <f>_xlfn.IFS(F272="STAR Kids",INDEX('ATLIS Percentages'!D:D,MATCH($G:$G&amp;" "&amp;$E:$E,'ATLIS Percentages'!$A:$A,0)),
F272="STAR+PLUS",INDEX('ATLIS Percentages'!E:E,MATCH($G:$G&amp;" "&amp;$E:$E,'ATLIS Percentages'!$A:$A,0)),
F272="STAR",INDEX('ATLIS Percentages'!F:F,MATCH($G:$G&amp;" "&amp;$E:$E,'ATLIS Percentages'!$A:$A,0)))</f>
        <v>4.6318075985596696E-3</v>
      </c>
      <c r="J272" s="31">
        <f t="shared" si="8"/>
        <v>525293.35</v>
      </c>
      <c r="K272" s="31">
        <f t="shared" si="9"/>
        <v>228404.02</v>
      </c>
    </row>
    <row r="273" spans="1:11" x14ac:dyDescent="0.25">
      <c r="A273" s="17" t="s">
        <v>0</v>
      </c>
      <c r="B273" t="s">
        <v>1</v>
      </c>
      <c r="C273" s="2">
        <v>91335411.17099914</v>
      </c>
      <c r="D273" t="s">
        <v>1</v>
      </c>
      <c r="E273" t="s">
        <v>2</v>
      </c>
      <c r="F273" t="s">
        <v>3</v>
      </c>
      <c r="G273" t="s">
        <v>123</v>
      </c>
      <c r="H273" t="s">
        <v>191</v>
      </c>
      <c r="I273" s="15">
        <f>_xlfn.IFS(F273="STAR Kids",INDEX('ATLIS Percentages'!D:D,MATCH($G:$G&amp;" "&amp;$E:$E,'ATLIS Percentages'!$A:$A,0)),
F273="STAR+PLUS",INDEX('ATLIS Percentages'!E:E,MATCH($G:$G&amp;" "&amp;$E:$E,'ATLIS Percentages'!$A:$A,0)),
F273="STAR",INDEX('ATLIS Percentages'!F:F,MATCH($G:$G&amp;" "&amp;$E:$E,'ATLIS Percentages'!$A:$A,0)))</f>
        <v>4.6318075985596696E-3</v>
      </c>
      <c r="J273" s="31">
        <f t="shared" si="8"/>
        <v>423048.05</v>
      </c>
      <c r="K273" s="31">
        <f t="shared" si="9"/>
        <v>183946.5</v>
      </c>
    </row>
    <row r="274" spans="1:11" x14ac:dyDescent="0.25">
      <c r="A274" s="17" t="s">
        <v>27</v>
      </c>
      <c r="B274" t="s">
        <v>9</v>
      </c>
      <c r="C274" s="2">
        <v>0</v>
      </c>
      <c r="D274" t="s">
        <v>9</v>
      </c>
      <c r="E274" t="s">
        <v>2</v>
      </c>
      <c r="F274" t="s">
        <v>11</v>
      </c>
      <c r="G274" t="s">
        <v>123</v>
      </c>
      <c r="H274" t="s">
        <v>191</v>
      </c>
      <c r="I274" s="15">
        <f>_xlfn.IFS(F274="STAR Kids",INDEX('ATLIS Percentages'!D:D,MATCH($G:$G&amp;" "&amp;$E:$E,'ATLIS Percentages'!$A:$A,0)),
F274="STAR+PLUS",INDEX('ATLIS Percentages'!E:E,MATCH($G:$G&amp;" "&amp;$E:$E,'ATLIS Percentages'!$A:$A,0)),
F274="STAR",INDEX('ATLIS Percentages'!F:F,MATCH($G:$G&amp;" "&amp;$E:$E,'ATLIS Percentages'!$A:$A,0)))</f>
        <v>4.6318075985596696E-3</v>
      </c>
      <c r="J274" s="31">
        <f t="shared" si="8"/>
        <v>0</v>
      </c>
      <c r="K274" s="31">
        <f t="shared" si="9"/>
        <v>0</v>
      </c>
    </row>
    <row r="275" spans="1:11" x14ac:dyDescent="0.25">
      <c r="A275" s="17" t="s">
        <v>107</v>
      </c>
      <c r="B275" t="s">
        <v>9</v>
      </c>
      <c r="C275" s="2">
        <v>54153090.86337097</v>
      </c>
      <c r="D275" t="s">
        <v>9</v>
      </c>
      <c r="E275" t="s">
        <v>2</v>
      </c>
      <c r="F275" t="s">
        <v>3</v>
      </c>
      <c r="G275" t="s">
        <v>123</v>
      </c>
      <c r="H275" t="s">
        <v>191</v>
      </c>
      <c r="I275" s="15">
        <f>_xlfn.IFS(F275="STAR Kids",INDEX('ATLIS Percentages'!D:D,MATCH($G:$G&amp;" "&amp;$E:$E,'ATLIS Percentages'!$A:$A,0)),
F275="STAR+PLUS",INDEX('ATLIS Percentages'!E:E,MATCH($G:$G&amp;" "&amp;$E:$E,'ATLIS Percentages'!$A:$A,0)),
F275="STAR",INDEX('ATLIS Percentages'!F:F,MATCH($G:$G&amp;" "&amp;$E:$E,'ATLIS Percentages'!$A:$A,0)))</f>
        <v>4.6318075985596696E-3</v>
      </c>
      <c r="J275" s="31">
        <f t="shared" si="8"/>
        <v>250826.7</v>
      </c>
      <c r="K275" s="31">
        <f t="shared" si="9"/>
        <v>109062.54</v>
      </c>
    </row>
    <row r="276" spans="1:11" x14ac:dyDescent="0.25">
      <c r="A276" s="17" t="s">
        <v>94</v>
      </c>
      <c r="B276" t="s">
        <v>13</v>
      </c>
      <c r="C276" s="2">
        <v>103668013.63598494</v>
      </c>
      <c r="D276" t="s">
        <v>13</v>
      </c>
      <c r="E276" t="s">
        <v>2</v>
      </c>
      <c r="F276" t="s">
        <v>7</v>
      </c>
      <c r="G276" t="s">
        <v>123</v>
      </c>
      <c r="H276" t="s">
        <v>191</v>
      </c>
      <c r="I276" s="15">
        <f>_xlfn.IFS(F276="STAR Kids",INDEX('ATLIS Percentages'!D:D,MATCH($G:$G&amp;" "&amp;$E:$E,'ATLIS Percentages'!$A:$A,0)),
F276="STAR+PLUS",INDEX('ATLIS Percentages'!E:E,MATCH($G:$G&amp;" "&amp;$E:$E,'ATLIS Percentages'!$A:$A,0)),
F276="STAR",INDEX('ATLIS Percentages'!F:F,MATCH($G:$G&amp;" "&amp;$E:$E,'ATLIS Percentages'!$A:$A,0)))</f>
        <v>4.6318075985596696E-3</v>
      </c>
      <c r="J276" s="31">
        <f t="shared" si="8"/>
        <v>480170.29</v>
      </c>
      <c r="K276" s="31">
        <f t="shared" si="9"/>
        <v>208783.96</v>
      </c>
    </row>
    <row r="277" spans="1:11" x14ac:dyDescent="0.25">
      <c r="A277" s="17" t="s">
        <v>88</v>
      </c>
      <c r="B277" t="s">
        <v>25</v>
      </c>
      <c r="C277" s="2">
        <v>25201253.730986837</v>
      </c>
      <c r="D277" t="s">
        <v>25</v>
      </c>
      <c r="E277" t="s">
        <v>2</v>
      </c>
      <c r="F277" t="s">
        <v>7</v>
      </c>
      <c r="G277" t="s">
        <v>123</v>
      </c>
      <c r="H277" t="s">
        <v>191</v>
      </c>
      <c r="I277" s="15">
        <f>_xlfn.IFS(F277="STAR Kids",INDEX('ATLIS Percentages'!D:D,MATCH($G:$G&amp;" "&amp;$E:$E,'ATLIS Percentages'!$A:$A,0)),
F277="STAR+PLUS",INDEX('ATLIS Percentages'!E:E,MATCH($G:$G&amp;" "&amp;$E:$E,'ATLIS Percentages'!$A:$A,0)),
F277="STAR",INDEX('ATLIS Percentages'!F:F,MATCH($G:$G&amp;" "&amp;$E:$E,'ATLIS Percentages'!$A:$A,0)))</f>
        <v>4.6318075985596696E-3</v>
      </c>
      <c r="J277" s="31">
        <f t="shared" si="8"/>
        <v>116727.36</v>
      </c>
      <c r="K277" s="31">
        <f t="shared" si="9"/>
        <v>50754.49</v>
      </c>
    </row>
    <row r="278" spans="1:11" x14ac:dyDescent="0.25">
      <c r="A278" s="17" t="s">
        <v>24</v>
      </c>
      <c r="B278" t="s">
        <v>25</v>
      </c>
      <c r="C278" s="2">
        <v>259747207.60832331</v>
      </c>
      <c r="D278" t="s">
        <v>25</v>
      </c>
      <c r="E278" t="s">
        <v>2</v>
      </c>
      <c r="F278" t="s">
        <v>11</v>
      </c>
      <c r="G278" t="s">
        <v>123</v>
      </c>
      <c r="H278" t="s">
        <v>191</v>
      </c>
      <c r="I278" s="15">
        <f>_xlfn.IFS(F278="STAR Kids",INDEX('ATLIS Percentages'!D:D,MATCH($G:$G&amp;" "&amp;$E:$E,'ATLIS Percentages'!$A:$A,0)),
F278="STAR+PLUS",INDEX('ATLIS Percentages'!E:E,MATCH($G:$G&amp;" "&amp;$E:$E,'ATLIS Percentages'!$A:$A,0)),
F278="STAR",INDEX('ATLIS Percentages'!F:F,MATCH($G:$G&amp;" "&amp;$E:$E,'ATLIS Percentages'!$A:$A,0)))</f>
        <v>4.6318075985596696E-3</v>
      </c>
      <c r="J278" s="31">
        <f t="shared" si="8"/>
        <v>1203099.0900000001</v>
      </c>
      <c r="K278" s="31">
        <f t="shared" si="9"/>
        <v>523122.31</v>
      </c>
    </row>
    <row r="279" spans="1:11" x14ac:dyDescent="0.25">
      <c r="A279" s="17" t="s">
        <v>57</v>
      </c>
      <c r="B279" t="s">
        <v>1</v>
      </c>
      <c r="C279" s="2">
        <v>214044447.63375688</v>
      </c>
      <c r="D279" t="s">
        <v>1</v>
      </c>
      <c r="E279" t="s">
        <v>2</v>
      </c>
      <c r="F279" t="s">
        <v>7</v>
      </c>
      <c r="G279" t="s">
        <v>123</v>
      </c>
      <c r="H279" t="s">
        <v>191</v>
      </c>
      <c r="I279" s="15">
        <f>_xlfn.IFS(F279="STAR Kids",INDEX('ATLIS Percentages'!D:D,MATCH($G:$G&amp;" "&amp;$E:$E,'ATLIS Percentages'!$A:$A,0)),
F279="STAR+PLUS",INDEX('ATLIS Percentages'!E:E,MATCH($G:$G&amp;" "&amp;$E:$E,'ATLIS Percentages'!$A:$A,0)),
F279="STAR",INDEX('ATLIS Percentages'!F:F,MATCH($G:$G&amp;" "&amp;$E:$E,'ATLIS Percentages'!$A:$A,0)))</f>
        <v>4.6318075985596696E-3</v>
      </c>
      <c r="J279" s="31">
        <f t="shared" si="8"/>
        <v>991412.7</v>
      </c>
      <c r="K279" s="31">
        <f t="shared" si="9"/>
        <v>431078.46</v>
      </c>
    </row>
    <row r="280" spans="1:11" x14ac:dyDescent="0.25">
      <c r="A280" s="17" t="s">
        <v>87</v>
      </c>
      <c r="B280" t="s">
        <v>9</v>
      </c>
      <c r="C280" s="2">
        <v>143464373.08445618</v>
      </c>
      <c r="D280" t="s">
        <v>9</v>
      </c>
      <c r="E280" t="s">
        <v>2</v>
      </c>
      <c r="F280" t="s">
        <v>7</v>
      </c>
      <c r="G280" t="s">
        <v>123</v>
      </c>
      <c r="H280" t="s">
        <v>191</v>
      </c>
      <c r="I280" s="15">
        <f>_xlfn.IFS(F280="STAR Kids",INDEX('ATLIS Percentages'!D:D,MATCH($G:$G&amp;" "&amp;$E:$E,'ATLIS Percentages'!$A:$A,0)),
F280="STAR+PLUS",INDEX('ATLIS Percentages'!E:E,MATCH($G:$G&amp;" "&amp;$E:$E,'ATLIS Percentages'!$A:$A,0)),
F280="STAR",INDEX('ATLIS Percentages'!F:F,MATCH($G:$G&amp;" "&amp;$E:$E,'ATLIS Percentages'!$A:$A,0)))</f>
        <v>4.6318075985596696E-3</v>
      </c>
      <c r="J280" s="31">
        <f t="shared" si="8"/>
        <v>664499.37</v>
      </c>
      <c r="K280" s="31">
        <f t="shared" si="9"/>
        <v>288932.51</v>
      </c>
    </row>
    <row r="281" spans="1:11" x14ac:dyDescent="0.25">
      <c r="A281" s="17" t="s">
        <v>62</v>
      </c>
      <c r="B281" t="s">
        <v>18</v>
      </c>
      <c r="C281" s="2">
        <v>30885838.007019993</v>
      </c>
      <c r="D281" t="s">
        <v>18</v>
      </c>
      <c r="E281" t="s">
        <v>2</v>
      </c>
      <c r="F281" t="s">
        <v>7</v>
      </c>
      <c r="G281" t="s">
        <v>123</v>
      </c>
      <c r="H281" t="s">
        <v>191</v>
      </c>
      <c r="I281" s="15">
        <f>_xlfn.IFS(F281="STAR Kids",INDEX('ATLIS Percentages'!D:D,MATCH($G:$G&amp;" "&amp;$E:$E,'ATLIS Percentages'!$A:$A,0)),
F281="STAR+PLUS",INDEX('ATLIS Percentages'!E:E,MATCH($G:$G&amp;" "&amp;$E:$E,'ATLIS Percentages'!$A:$A,0)),
F281="STAR",INDEX('ATLIS Percentages'!F:F,MATCH($G:$G&amp;" "&amp;$E:$E,'ATLIS Percentages'!$A:$A,0)))</f>
        <v>4.6318075985596696E-3</v>
      </c>
      <c r="J281" s="31">
        <f t="shared" si="8"/>
        <v>143057.26</v>
      </c>
      <c r="K281" s="31">
        <f t="shared" si="9"/>
        <v>62203.06</v>
      </c>
    </row>
    <row r="282" spans="1:11" x14ac:dyDescent="0.25">
      <c r="A282" s="17" t="s">
        <v>33</v>
      </c>
      <c r="B282" t="s">
        <v>18</v>
      </c>
      <c r="C282" s="2">
        <v>254529368.63941982</v>
      </c>
      <c r="D282" t="s">
        <v>18</v>
      </c>
      <c r="E282" t="s">
        <v>2</v>
      </c>
      <c r="F282" t="s">
        <v>11</v>
      </c>
      <c r="G282" t="s">
        <v>123</v>
      </c>
      <c r="H282" t="s">
        <v>191</v>
      </c>
      <c r="I282" s="15">
        <f>_xlfn.IFS(F282="STAR Kids",INDEX('ATLIS Percentages'!D:D,MATCH($G:$G&amp;" "&amp;$E:$E,'ATLIS Percentages'!$A:$A,0)),
F282="STAR+PLUS",INDEX('ATLIS Percentages'!E:E,MATCH($G:$G&amp;" "&amp;$E:$E,'ATLIS Percentages'!$A:$A,0)),
F282="STAR",INDEX('ATLIS Percentages'!F:F,MATCH($G:$G&amp;" "&amp;$E:$E,'ATLIS Percentages'!$A:$A,0)))</f>
        <v>4.6318075985596696E-3</v>
      </c>
      <c r="J282" s="31">
        <f t="shared" si="8"/>
        <v>1178931.06</v>
      </c>
      <c r="K282" s="31">
        <f t="shared" si="9"/>
        <v>512613.75</v>
      </c>
    </row>
    <row r="283" spans="1:11" x14ac:dyDescent="0.25">
      <c r="A283" s="17">
        <v>50</v>
      </c>
      <c r="B283" t="s">
        <v>29</v>
      </c>
      <c r="C283" s="2">
        <v>189336696.65005308</v>
      </c>
      <c r="D283" t="s">
        <v>29</v>
      </c>
      <c r="E283" t="s">
        <v>58</v>
      </c>
      <c r="F283" t="s">
        <v>7</v>
      </c>
      <c r="G283" t="s">
        <v>123</v>
      </c>
      <c r="H283" t="s">
        <v>192</v>
      </c>
      <c r="I283" s="15">
        <f>_xlfn.IFS(F283="STAR Kids",INDEX('ATLIS Percentages'!D:D,MATCH($G:$G&amp;" "&amp;$E:$E,'ATLIS Percentages'!$A:$A,0)),
F283="STAR+PLUS",INDEX('ATLIS Percentages'!E:E,MATCH($G:$G&amp;" "&amp;$E:$E,'ATLIS Percentages'!$A:$A,0)),
F283="STAR",INDEX('ATLIS Percentages'!F:F,MATCH($G:$G&amp;" "&amp;$E:$E,'ATLIS Percentages'!$A:$A,0)))</f>
        <v>4.6318075985596696E-3</v>
      </c>
      <c r="J283" s="31">
        <f t="shared" si="8"/>
        <v>876971.15</v>
      </c>
      <c r="K283" s="31">
        <f t="shared" si="9"/>
        <v>381317.86</v>
      </c>
    </row>
    <row r="284" spans="1:11" x14ac:dyDescent="0.25">
      <c r="A284" s="17">
        <v>52</v>
      </c>
      <c r="B284" t="s">
        <v>5</v>
      </c>
      <c r="C284" s="2">
        <v>164460397.67911497</v>
      </c>
      <c r="D284" t="s">
        <v>5</v>
      </c>
      <c r="E284" t="s">
        <v>58</v>
      </c>
      <c r="F284" t="s">
        <v>7</v>
      </c>
      <c r="G284" t="s">
        <v>123</v>
      </c>
      <c r="H284" t="s">
        <v>192</v>
      </c>
      <c r="I284" s="15">
        <f>_xlfn.IFS(F284="STAR Kids",INDEX('ATLIS Percentages'!D:D,MATCH($G:$G&amp;" "&amp;$E:$E,'ATLIS Percentages'!$A:$A,0)),
F284="STAR+PLUS",INDEX('ATLIS Percentages'!E:E,MATCH($G:$G&amp;" "&amp;$E:$E,'ATLIS Percentages'!$A:$A,0)),
F284="STAR",INDEX('ATLIS Percentages'!F:F,MATCH($G:$G&amp;" "&amp;$E:$E,'ATLIS Percentages'!$A:$A,0)))</f>
        <v>4.6318075985596696E-3</v>
      </c>
      <c r="J284" s="31">
        <f t="shared" si="8"/>
        <v>761748.92</v>
      </c>
      <c r="K284" s="31">
        <f t="shared" si="9"/>
        <v>331217.82</v>
      </c>
    </row>
    <row r="285" spans="1:11" x14ac:dyDescent="0.25">
      <c r="A285" s="17" t="s">
        <v>95</v>
      </c>
      <c r="B285" t="s">
        <v>5</v>
      </c>
      <c r="C285" s="2">
        <v>197110524.80016115</v>
      </c>
      <c r="D285" t="s">
        <v>5</v>
      </c>
      <c r="E285" t="s">
        <v>55</v>
      </c>
      <c r="F285" t="s">
        <v>11</v>
      </c>
      <c r="G285" t="s">
        <v>123</v>
      </c>
      <c r="H285" t="s">
        <v>193</v>
      </c>
      <c r="I285" s="15">
        <f>_xlfn.IFS(F285="STAR Kids",INDEX('ATLIS Percentages'!D:D,MATCH($G:$G&amp;" "&amp;$E:$E,'ATLIS Percentages'!$A:$A,0)),
F285="STAR+PLUS",INDEX('ATLIS Percentages'!E:E,MATCH($G:$G&amp;" "&amp;$E:$E,'ATLIS Percentages'!$A:$A,0)),
F285="STAR",INDEX('ATLIS Percentages'!F:F,MATCH($G:$G&amp;" "&amp;$E:$E,'ATLIS Percentages'!$A:$A,0)))</f>
        <v>4.6318075985596696E-3</v>
      </c>
      <c r="J285" s="31">
        <f t="shared" si="8"/>
        <v>912978.03</v>
      </c>
      <c r="K285" s="31">
        <f t="shared" si="9"/>
        <v>396974.1</v>
      </c>
    </row>
    <row r="286" spans="1:11" x14ac:dyDescent="0.25">
      <c r="A286" s="17" t="s">
        <v>108</v>
      </c>
      <c r="B286" t="s">
        <v>5</v>
      </c>
      <c r="C286" s="2">
        <v>53913247.723729908</v>
      </c>
      <c r="D286" t="s">
        <v>5</v>
      </c>
      <c r="E286" t="s">
        <v>58</v>
      </c>
      <c r="F286" t="s">
        <v>3</v>
      </c>
      <c r="G286" t="s">
        <v>123</v>
      </c>
      <c r="H286" t="s">
        <v>192</v>
      </c>
      <c r="I286" s="15">
        <f>_xlfn.IFS(F286="STAR Kids",INDEX('ATLIS Percentages'!D:D,MATCH($G:$G&amp;" "&amp;$E:$E,'ATLIS Percentages'!$A:$A,0)),
F286="STAR+PLUS",INDEX('ATLIS Percentages'!E:E,MATCH($G:$G&amp;" "&amp;$E:$E,'ATLIS Percentages'!$A:$A,0)),
F286="STAR",INDEX('ATLIS Percentages'!F:F,MATCH($G:$G&amp;" "&amp;$E:$E,'ATLIS Percentages'!$A:$A,0)))</f>
        <v>4.6318075985596696E-3</v>
      </c>
      <c r="J286" s="31">
        <f t="shared" si="8"/>
        <v>249715.79</v>
      </c>
      <c r="K286" s="31">
        <f t="shared" si="9"/>
        <v>108579.5</v>
      </c>
    </row>
    <row r="287" spans="1:11" x14ac:dyDescent="0.25">
      <c r="A287" s="17">
        <v>53</v>
      </c>
      <c r="B287" t="s">
        <v>18</v>
      </c>
      <c r="C287" s="2">
        <v>44858203.203830272</v>
      </c>
      <c r="D287" t="s">
        <v>18</v>
      </c>
      <c r="E287" t="s">
        <v>55</v>
      </c>
      <c r="F287" t="s">
        <v>7</v>
      </c>
      <c r="G287" t="s">
        <v>123</v>
      </c>
      <c r="H287" t="s">
        <v>193</v>
      </c>
      <c r="I287" s="15">
        <f>_xlfn.IFS(F287="STAR Kids",INDEX('ATLIS Percentages'!D:D,MATCH($G:$G&amp;" "&amp;$E:$E,'ATLIS Percentages'!$A:$A,0)),
F287="STAR+PLUS",INDEX('ATLIS Percentages'!E:E,MATCH($G:$G&amp;" "&amp;$E:$E,'ATLIS Percentages'!$A:$A,0)),
F287="STAR",INDEX('ATLIS Percentages'!F:F,MATCH($G:$G&amp;" "&amp;$E:$E,'ATLIS Percentages'!$A:$A,0)))</f>
        <v>4.6318075985596696E-3</v>
      </c>
      <c r="J287" s="31">
        <f t="shared" si="8"/>
        <v>207774.57</v>
      </c>
      <c r="K287" s="31">
        <f t="shared" si="9"/>
        <v>90342.94</v>
      </c>
    </row>
    <row r="288" spans="1:11" x14ac:dyDescent="0.25">
      <c r="A288" s="17" t="s">
        <v>77</v>
      </c>
      <c r="B288" t="s">
        <v>18</v>
      </c>
      <c r="C288" s="2">
        <v>169797959.20667991</v>
      </c>
      <c r="D288" t="s">
        <v>18</v>
      </c>
      <c r="E288" t="s">
        <v>55</v>
      </c>
      <c r="F288" t="s">
        <v>11</v>
      </c>
      <c r="G288" t="s">
        <v>123</v>
      </c>
      <c r="H288" t="s">
        <v>193</v>
      </c>
      <c r="I288" s="15">
        <f>_xlfn.IFS(F288="STAR Kids",INDEX('ATLIS Percentages'!D:D,MATCH($G:$G&amp;" "&amp;$E:$E,'ATLIS Percentages'!$A:$A,0)),
F288="STAR+PLUS",INDEX('ATLIS Percentages'!E:E,MATCH($G:$G&amp;" "&amp;$E:$E,'ATLIS Percentages'!$A:$A,0)),
F288="STAR",INDEX('ATLIS Percentages'!F:F,MATCH($G:$G&amp;" "&amp;$E:$E,'ATLIS Percentages'!$A:$A,0)))</f>
        <v>4.6318075985596696E-3</v>
      </c>
      <c r="J288" s="31">
        <f t="shared" si="8"/>
        <v>786471.48</v>
      </c>
      <c r="K288" s="31">
        <f t="shared" si="9"/>
        <v>341967.49</v>
      </c>
    </row>
    <row r="289" spans="1:11" x14ac:dyDescent="0.25">
      <c r="A289" s="17" t="s">
        <v>106</v>
      </c>
      <c r="B289" t="s">
        <v>18</v>
      </c>
      <c r="C289" s="2">
        <v>49880177.070171632</v>
      </c>
      <c r="D289" t="s">
        <v>18</v>
      </c>
      <c r="E289" t="s">
        <v>58</v>
      </c>
      <c r="F289" t="s">
        <v>3</v>
      </c>
      <c r="G289" t="s">
        <v>123</v>
      </c>
      <c r="H289" t="s">
        <v>192</v>
      </c>
      <c r="I289" s="15">
        <f>_xlfn.IFS(F289="STAR Kids",INDEX('ATLIS Percentages'!D:D,MATCH($G:$G&amp;" "&amp;$E:$E,'ATLIS Percentages'!$A:$A,0)),
F289="STAR+PLUS",INDEX('ATLIS Percentages'!E:E,MATCH($G:$G&amp;" "&amp;$E:$E,'ATLIS Percentages'!$A:$A,0)),
F289="STAR",INDEX('ATLIS Percentages'!F:F,MATCH($G:$G&amp;" "&amp;$E:$E,'ATLIS Percentages'!$A:$A,0)))</f>
        <v>4.6318075985596696E-3</v>
      </c>
      <c r="J289" s="31">
        <f t="shared" si="8"/>
        <v>231035.38</v>
      </c>
      <c r="K289" s="31">
        <f t="shared" si="9"/>
        <v>100457.03</v>
      </c>
    </row>
    <row r="290" spans="1:11" x14ac:dyDescent="0.25">
      <c r="A290" s="17" t="s">
        <v>45</v>
      </c>
      <c r="B290" t="s">
        <v>46</v>
      </c>
      <c r="C290" s="2">
        <v>120031141.84911871</v>
      </c>
      <c r="D290" t="s">
        <v>46</v>
      </c>
      <c r="E290" t="s">
        <v>15</v>
      </c>
      <c r="F290" t="s">
        <v>3</v>
      </c>
      <c r="G290" t="s">
        <v>123</v>
      </c>
      <c r="H290" t="s">
        <v>194</v>
      </c>
      <c r="I290" s="15">
        <f>_xlfn.IFS(F290="STAR Kids",INDEX('ATLIS Percentages'!D:D,MATCH($G:$G&amp;" "&amp;$E:$E,'ATLIS Percentages'!$A:$A,0)),
F290="STAR+PLUS",INDEX('ATLIS Percentages'!E:E,MATCH($G:$G&amp;" "&amp;$E:$E,'ATLIS Percentages'!$A:$A,0)),
F290="STAR",INDEX('ATLIS Percentages'!F:F,MATCH($G:$G&amp;" "&amp;$E:$E,'ATLIS Percentages'!$A:$A,0)))</f>
        <v>4.6318075985596696E-3</v>
      </c>
      <c r="J290" s="31">
        <f t="shared" si="8"/>
        <v>555961.15</v>
      </c>
      <c r="K290" s="31">
        <f t="shared" si="9"/>
        <v>241738.76</v>
      </c>
    </row>
    <row r="291" spans="1:11" x14ac:dyDescent="0.25">
      <c r="A291" s="17" t="s">
        <v>34</v>
      </c>
      <c r="B291" t="s">
        <v>35</v>
      </c>
      <c r="C291" s="2">
        <v>223784600.03585559</v>
      </c>
      <c r="D291" t="s">
        <v>35</v>
      </c>
      <c r="E291" t="s">
        <v>15</v>
      </c>
      <c r="F291" t="s">
        <v>7</v>
      </c>
      <c r="G291" t="s">
        <v>123</v>
      </c>
      <c r="H291" t="s">
        <v>194</v>
      </c>
      <c r="I291" s="15">
        <f>_xlfn.IFS(F291="STAR Kids",INDEX('ATLIS Percentages'!D:D,MATCH($G:$G&amp;" "&amp;$E:$E,'ATLIS Percentages'!$A:$A,0)),
F291="STAR+PLUS",INDEX('ATLIS Percentages'!E:E,MATCH($G:$G&amp;" "&amp;$E:$E,'ATLIS Percentages'!$A:$A,0)),
F291="STAR",INDEX('ATLIS Percentages'!F:F,MATCH($G:$G&amp;" "&amp;$E:$E,'ATLIS Percentages'!$A:$A,0)))</f>
        <v>4.6318075985596696E-3</v>
      </c>
      <c r="J291" s="31">
        <f t="shared" si="8"/>
        <v>1036527.21</v>
      </c>
      <c r="K291" s="31">
        <f t="shared" si="9"/>
        <v>450694.8</v>
      </c>
    </row>
    <row r="292" spans="1:11" x14ac:dyDescent="0.25">
      <c r="A292" s="17" t="s">
        <v>14</v>
      </c>
      <c r="B292" t="s">
        <v>5</v>
      </c>
      <c r="C292" s="2">
        <v>361657022.37045479</v>
      </c>
      <c r="D292" t="s">
        <v>5</v>
      </c>
      <c r="E292" t="s">
        <v>15</v>
      </c>
      <c r="F292" t="s">
        <v>7</v>
      </c>
      <c r="G292" t="s">
        <v>123</v>
      </c>
      <c r="H292" t="s">
        <v>194</v>
      </c>
      <c r="I292" s="15">
        <f>_xlfn.IFS(F292="STAR Kids",INDEX('ATLIS Percentages'!D:D,MATCH($G:$G&amp;" "&amp;$E:$E,'ATLIS Percentages'!$A:$A,0)),
F292="STAR+PLUS",INDEX('ATLIS Percentages'!E:E,MATCH($G:$G&amp;" "&amp;$E:$E,'ATLIS Percentages'!$A:$A,0)),
F292="STAR",INDEX('ATLIS Percentages'!F:F,MATCH($G:$G&amp;" "&amp;$E:$E,'ATLIS Percentages'!$A:$A,0)))</f>
        <v>4.6318075985596696E-3</v>
      </c>
      <c r="J292" s="31">
        <f t="shared" si="8"/>
        <v>1675125.74</v>
      </c>
      <c r="K292" s="31">
        <f t="shared" si="9"/>
        <v>728365.31</v>
      </c>
    </row>
    <row r="293" spans="1:11" x14ac:dyDescent="0.25">
      <c r="A293" s="17" t="s">
        <v>31</v>
      </c>
      <c r="B293" t="s">
        <v>5</v>
      </c>
      <c r="C293" s="2">
        <v>403696474.79364365</v>
      </c>
      <c r="D293" t="s">
        <v>5</v>
      </c>
      <c r="E293" t="s">
        <v>15</v>
      </c>
      <c r="F293" t="s">
        <v>11</v>
      </c>
      <c r="G293" t="s">
        <v>123</v>
      </c>
      <c r="H293" t="s">
        <v>194</v>
      </c>
      <c r="I293" s="15">
        <f>_xlfn.IFS(F293="STAR Kids",INDEX('ATLIS Percentages'!D:D,MATCH($G:$G&amp;" "&amp;$E:$E,'ATLIS Percentages'!$A:$A,0)),
F293="STAR+PLUS",INDEX('ATLIS Percentages'!E:E,MATCH($G:$G&amp;" "&amp;$E:$E,'ATLIS Percentages'!$A:$A,0)),
F293="STAR",INDEX('ATLIS Percentages'!F:F,MATCH($G:$G&amp;" "&amp;$E:$E,'ATLIS Percentages'!$A:$A,0)))</f>
        <v>4.6318075985596696E-3</v>
      </c>
      <c r="J293" s="31">
        <f t="shared" si="8"/>
        <v>1869844.4</v>
      </c>
      <c r="K293" s="31">
        <f t="shared" si="9"/>
        <v>813031.38</v>
      </c>
    </row>
    <row r="294" spans="1:11" x14ac:dyDescent="0.25">
      <c r="A294" s="17" t="s">
        <v>84</v>
      </c>
      <c r="B294" t="s">
        <v>9</v>
      </c>
      <c r="C294" s="2">
        <v>485909274.79887098</v>
      </c>
      <c r="D294" t="s">
        <v>9</v>
      </c>
      <c r="E294" t="s">
        <v>15</v>
      </c>
      <c r="F294" t="s">
        <v>11</v>
      </c>
      <c r="G294" t="s">
        <v>123</v>
      </c>
      <c r="H294" t="s">
        <v>194</v>
      </c>
      <c r="I294" s="15">
        <f>_xlfn.IFS(F294="STAR Kids",INDEX('ATLIS Percentages'!D:D,MATCH($G:$G&amp;" "&amp;$E:$E,'ATLIS Percentages'!$A:$A,0)),
F294="STAR+PLUS",INDEX('ATLIS Percentages'!E:E,MATCH($G:$G&amp;" "&amp;$E:$E,'ATLIS Percentages'!$A:$A,0)),
F294="STAR",INDEX('ATLIS Percentages'!F:F,MATCH($G:$G&amp;" "&amp;$E:$E,'ATLIS Percentages'!$A:$A,0)))</f>
        <v>4.6318075985596696E-3</v>
      </c>
      <c r="J294" s="31">
        <f t="shared" si="8"/>
        <v>2250638.27</v>
      </c>
      <c r="K294" s="31">
        <f t="shared" si="9"/>
        <v>978605.25</v>
      </c>
    </row>
    <row r="295" spans="1:11" x14ac:dyDescent="0.25">
      <c r="A295" s="17" t="s">
        <v>104</v>
      </c>
      <c r="B295" t="s">
        <v>9</v>
      </c>
      <c r="C295" s="2">
        <v>77875515.893517509</v>
      </c>
      <c r="D295" t="s">
        <v>9</v>
      </c>
      <c r="E295" t="s">
        <v>15</v>
      </c>
      <c r="F295" t="s">
        <v>3</v>
      </c>
      <c r="G295" t="s">
        <v>123</v>
      </c>
      <c r="H295" t="s">
        <v>194</v>
      </c>
      <c r="I295" s="15">
        <f>_xlfn.IFS(F295="STAR Kids",INDEX('ATLIS Percentages'!D:D,MATCH($G:$G&amp;" "&amp;$E:$E,'ATLIS Percentages'!$A:$A,0)),
F295="STAR+PLUS",INDEX('ATLIS Percentages'!E:E,MATCH($G:$G&amp;" "&amp;$E:$E,'ATLIS Percentages'!$A:$A,0)),
F295="STAR",INDEX('ATLIS Percentages'!F:F,MATCH($G:$G&amp;" "&amp;$E:$E,'ATLIS Percentages'!$A:$A,0)))</f>
        <v>4.6318075985596696E-3</v>
      </c>
      <c r="J295" s="31">
        <f t="shared" si="8"/>
        <v>360704.41</v>
      </c>
      <c r="K295" s="31">
        <f t="shared" si="9"/>
        <v>156838.72</v>
      </c>
    </row>
    <row r="296" spans="1:11" x14ac:dyDescent="0.25">
      <c r="A296" s="17" t="s">
        <v>102</v>
      </c>
      <c r="B296" t="s">
        <v>18</v>
      </c>
      <c r="C296" s="2">
        <v>50285242.94520475</v>
      </c>
      <c r="D296" t="s">
        <v>18</v>
      </c>
      <c r="E296" t="s">
        <v>15</v>
      </c>
      <c r="F296" t="s">
        <v>7</v>
      </c>
      <c r="G296" t="s">
        <v>123</v>
      </c>
      <c r="H296" t="s">
        <v>194</v>
      </c>
      <c r="I296" s="15">
        <f>_xlfn.IFS(F296="STAR Kids",INDEX('ATLIS Percentages'!D:D,MATCH($G:$G&amp;" "&amp;$E:$E,'ATLIS Percentages'!$A:$A,0)),
F296="STAR+PLUS",INDEX('ATLIS Percentages'!E:E,MATCH($G:$G&amp;" "&amp;$E:$E,'ATLIS Percentages'!$A:$A,0)),
F296="STAR",INDEX('ATLIS Percentages'!F:F,MATCH($G:$G&amp;" "&amp;$E:$E,'ATLIS Percentages'!$A:$A,0)))</f>
        <v>4.6318075985596696E-3</v>
      </c>
      <c r="J296" s="31">
        <f t="shared" si="8"/>
        <v>232911.57</v>
      </c>
      <c r="K296" s="31">
        <f t="shared" si="9"/>
        <v>101272.82</v>
      </c>
    </row>
    <row r="297" spans="1:11" x14ac:dyDescent="0.25">
      <c r="A297" s="17" t="s">
        <v>47</v>
      </c>
      <c r="B297" t="s">
        <v>25</v>
      </c>
      <c r="C297" s="2">
        <v>391967589.94771367</v>
      </c>
      <c r="D297" t="s">
        <v>25</v>
      </c>
      <c r="E297" t="s">
        <v>48</v>
      </c>
      <c r="F297" t="s">
        <v>11</v>
      </c>
      <c r="G297" t="s">
        <v>123</v>
      </c>
      <c r="H297" t="s">
        <v>195</v>
      </c>
      <c r="I297" s="15">
        <f>_xlfn.IFS(F297="STAR Kids",INDEX('ATLIS Percentages'!D:D,MATCH($G:$G&amp;" "&amp;$E:$E,'ATLIS Percentages'!$A:$A,0)),
F297="STAR+PLUS",INDEX('ATLIS Percentages'!E:E,MATCH($G:$G&amp;" "&amp;$E:$E,'ATLIS Percentages'!$A:$A,0)),
F297="STAR",INDEX('ATLIS Percentages'!F:F,MATCH($G:$G&amp;" "&amp;$E:$E,'ATLIS Percentages'!$A:$A,0)))</f>
        <v>4.6318075985596696E-3</v>
      </c>
      <c r="J297" s="31">
        <f t="shared" si="8"/>
        <v>1815518.46</v>
      </c>
      <c r="K297" s="31">
        <f t="shared" si="9"/>
        <v>789409.79</v>
      </c>
    </row>
    <row r="298" spans="1:11" x14ac:dyDescent="0.25">
      <c r="A298" s="17" t="s">
        <v>49</v>
      </c>
      <c r="B298" t="s">
        <v>5</v>
      </c>
      <c r="C298" s="2">
        <v>507110002.66446191</v>
      </c>
      <c r="D298" t="s">
        <v>5</v>
      </c>
      <c r="E298" t="s">
        <v>48</v>
      </c>
      <c r="F298" t="s">
        <v>7</v>
      </c>
      <c r="G298" t="s">
        <v>123</v>
      </c>
      <c r="H298" t="s">
        <v>195</v>
      </c>
      <c r="I298" s="15">
        <f>_xlfn.IFS(F298="STAR Kids",INDEX('ATLIS Percentages'!D:D,MATCH($G:$G&amp;" "&amp;$E:$E,'ATLIS Percentages'!$A:$A,0)),
F298="STAR+PLUS",INDEX('ATLIS Percentages'!E:E,MATCH($G:$G&amp;" "&amp;$E:$E,'ATLIS Percentages'!$A:$A,0)),
F298="STAR",INDEX('ATLIS Percentages'!F:F,MATCH($G:$G&amp;" "&amp;$E:$E,'ATLIS Percentages'!$A:$A,0)))</f>
        <v>4.6318075985596696E-3</v>
      </c>
      <c r="J298" s="31">
        <f t="shared" si="8"/>
        <v>2348835.96</v>
      </c>
      <c r="K298" s="31">
        <f t="shared" si="9"/>
        <v>1021302.81</v>
      </c>
    </row>
    <row r="299" spans="1:11" x14ac:dyDescent="0.25">
      <c r="A299" s="17" t="s">
        <v>93</v>
      </c>
      <c r="B299" t="s">
        <v>1</v>
      </c>
      <c r="C299" s="2">
        <v>203009918.04475665</v>
      </c>
      <c r="D299" t="s">
        <v>1</v>
      </c>
      <c r="E299" t="s">
        <v>48</v>
      </c>
      <c r="F299" t="s">
        <v>3</v>
      </c>
      <c r="G299" t="s">
        <v>123</v>
      </c>
      <c r="H299" t="s">
        <v>195</v>
      </c>
      <c r="I299" s="15">
        <f>_xlfn.IFS(F299="STAR Kids",INDEX('ATLIS Percentages'!D:D,MATCH($G:$G&amp;" "&amp;$E:$E,'ATLIS Percentages'!$A:$A,0)),
F299="STAR+PLUS",INDEX('ATLIS Percentages'!E:E,MATCH($G:$G&amp;" "&amp;$E:$E,'ATLIS Percentages'!$A:$A,0)),
F299="STAR",INDEX('ATLIS Percentages'!F:F,MATCH($G:$G&amp;" "&amp;$E:$E,'ATLIS Percentages'!$A:$A,0)))</f>
        <v>4.6318075985596696E-3</v>
      </c>
      <c r="J299" s="31">
        <f t="shared" si="8"/>
        <v>940302.88</v>
      </c>
      <c r="K299" s="31">
        <f t="shared" si="9"/>
        <v>408855.28</v>
      </c>
    </row>
    <row r="300" spans="1:11" x14ac:dyDescent="0.25">
      <c r="A300" s="17" t="s">
        <v>81</v>
      </c>
      <c r="B300" t="s">
        <v>9</v>
      </c>
      <c r="C300" s="2">
        <v>90134008.953622937</v>
      </c>
      <c r="D300" t="s">
        <v>9</v>
      </c>
      <c r="E300" t="s">
        <v>48</v>
      </c>
      <c r="F300" t="s">
        <v>3</v>
      </c>
      <c r="G300" t="s">
        <v>123</v>
      </c>
      <c r="H300" t="s">
        <v>195</v>
      </c>
      <c r="I300" s="15">
        <f>_xlfn.IFS(F300="STAR Kids",INDEX('ATLIS Percentages'!D:D,MATCH($G:$G&amp;" "&amp;$E:$E,'ATLIS Percentages'!$A:$A,0)),
F300="STAR+PLUS",INDEX('ATLIS Percentages'!E:E,MATCH($G:$G&amp;" "&amp;$E:$E,'ATLIS Percentages'!$A:$A,0)),
F300="STAR",INDEX('ATLIS Percentages'!F:F,MATCH($G:$G&amp;" "&amp;$E:$E,'ATLIS Percentages'!$A:$A,0)))</f>
        <v>4.6318075985596696E-3</v>
      </c>
      <c r="J300" s="31">
        <f t="shared" si="8"/>
        <v>417483.39</v>
      </c>
      <c r="K300" s="31">
        <f t="shared" si="9"/>
        <v>181526.92</v>
      </c>
    </row>
    <row r="301" spans="1:11" x14ac:dyDescent="0.25">
      <c r="A301" s="17" t="s">
        <v>100</v>
      </c>
      <c r="B301" t="s">
        <v>9</v>
      </c>
      <c r="C301" s="2">
        <v>864933487.01365638</v>
      </c>
      <c r="D301" t="s">
        <v>9</v>
      </c>
      <c r="E301" t="s">
        <v>48</v>
      </c>
      <c r="F301" t="s">
        <v>11</v>
      </c>
      <c r="G301" t="s">
        <v>123</v>
      </c>
      <c r="H301" t="s">
        <v>195</v>
      </c>
      <c r="I301" s="15">
        <f>_xlfn.IFS(F301="STAR Kids",INDEX('ATLIS Percentages'!D:D,MATCH($G:$G&amp;" "&amp;$E:$E,'ATLIS Percentages'!$A:$A,0)),
F301="STAR+PLUS",INDEX('ATLIS Percentages'!E:E,MATCH($G:$G&amp;" "&amp;$E:$E,'ATLIS Percentages'!$A:$A,0)),
F301="STAR",INDEX('ATLIS Percentages'!F:F,MATCH($G:$G&amp;" "&amp;$E:$E,'ATLIS Percentages'!$A:$A,0)))</f>
        <v>4.6318075985596696E-3</v>
      </c>
      <c r="J301" s="31">
        <f t="shared" si="8"/>
        <v>4006205.5</v>
      </c>
      <c r="K301" s="31">
        <f t="shared" si="9"/>
        <v>1741947.51</v>
      </c>
    </row>
    <row r="302" spans="1:11" x14ac:dyDescent="0.25">
      <c r="A302" s="17" t="s">
        <v>56</v>
      </c>
      <c r="B302" t="s">
        <v>18</v>
      </c>
      <c r="C302" s="2">
        <v>355804682.44349629</v>
      </c>
      <c r="D302" t="s">
        <v>18</v>
      </c>
      <c r="E302" t="s">
        <v>48</v>
      </c>
      <c r="F302" t="s">
        <v>7</v>
      </c>
      <c r="G302" t="s">
        <v>123</v>
      </c>
      <c r="H302" t="s">
        <v>195</v>
      </c>
      <c r="I302" s="15">
        <f>_xlfn.IFS(F302="STAR Kids",INDEX('ATLIS Percentages'!D:D,MATCH($G:$G&amp;" "&amp;$E:$E,'ATLIS Percentages'!$A:$A,0)),
F302="STAR+PLUS",INDEX('ATLIS Percentages'!E:E,MATCH($G:$G&amp;" "&amp;$E:$E,'ATLIS Percentages'!$A:$A,0)),
F302="STAR",INDEX('ATLIS Percentages'!F:F,MATCH($G:$G&amp;" "&amp;$E:$E,'ATLIS Percentages'!$A:$A,0)))</f>
        <v>4.6318075985596696E-3</v>
      </c>
      <c r="J302" s="31">
        <f t="shared" si="8"/>
        <v>1648018.83</v>
      </c>
      <c r="K302" s="31">
        <f t="shared" si="9"/>
        <v>716578.89</v>
      </c>
    </row>
    <row r="303" spans="1:11" x14ac:dyDescent="0.25">
      <c r="A303" s="17" t="s">
        <v>28</v>
      </c>
      <c r="B303" t="s">
        <v>29</v>
      </c>
      <c r="C303" s="2">
        <v>217813649.58723801</v>
      </c>
      <c r="D303" t="s">
        <v>29</v>
      </c>
      <c r="E303" t="s">
        <v>6</v>
      </c>
      <c r="F303" t="s">
        <v>7</v>
      </c>
      <c r="G303" t="s">
        <v>123</v>
      </c>
      <c r="H303" t="s">
        <v>196</v>
      </c>
      <c r="I303" s="15">
        <f>_xlfn.IFS(F303="STAR Kids",INDEX('ATLIS Percentages'!D:D,MATCH($G:$G&amp;" "&amp;$E:$E,'ATLIS Percentages'!$A:$A,0)),
F303="STAR+PLUS",INDEX('ATLIS Percentages'!E:E,MATCH($G:$G&amp;" "&amp;$E:$E,'ATLIS Percentages'!$A:$A,0)),
F303="STAR",INDEX('ATLIS Percentages'!F:F,MATCH($G:$G&amp;" "&amp;$E:$E,'ATLIS Percentages'!$A:$A,0)))</f>
        <v>4.6318075985596696E-3</v>
      </c>
      <c r="J303" s="31">
        <f t="shared" si="8"/>
        <v>1008870.92</v>
      </c>
      <c r="K303" s="31">
        <f t="shared" si="9"/>
        <v>438669.51</v>
      </c>
    </row>
    <row r="304" spans="1:11" x14ac:dyDescent="0.25">
      <c r="A304" s="17" t="s">
        <v>96</v>
      </c>
      <c r="B304" t="s">
        <v>5</v>
      </c>
      <c r="C304" s="2">
        <v>86443754.783520013</v>
      </c>
      <c r="D304" t="s">
        <v>5</v>
      </c>
      <c r="E304" t="s">
        <v>6</v>
      </c>
      <c r="F304" t="s">
        <v>3</v>
      </c>
      <c r="G304" t="s">
        <v>123</v>
      </c>
      <c r="H304" t="s">
        <v>196</v>
      </c>
      <c r="I304" s="15">
        <f>_xlfn.IFS(F304="STAR Kids",INDEX('ATLIS Percentages'!D:D,MATCH($G:$G&amp;" "&amp;$E:$E,'ATLIS Percentages'!$A:$A,0)),
F304="STAR+PLUS",INDEX('ATLIS Percentages'!E:E,MATCH($G:$G&amp;" "&amp;$E:$E,'ATLIS Percentages'!$A:$A,0)),
F304="STAR",INDEX('ATLIS Percentages'!F:F,MATCH($G:$G&amp;" "&amp;$E:$E,'ATLIS Percentages'!$A:$A,0)))</f>
        <v>4.6318075985596696E-3</v>
      </c>
      <c r="J304" s="31">
        <f t="shared" si="8"/>
        <v>400390.84</v>
      </c>
      <c r="K304" s="31">
        <f t="shared" si="9"/>
        <v>174094.87</v>
      </c>
    </row>
    <row r="305" spans="1:11" x14ac:dyDescent="0.25">
      <c r="A305" s="17" t="s">
        <v>4</v>
      </c>
      <c r="B305" t="s">
        <v>5</v>
      </c>
      <c r="C305" s="2">
        <v>403602578.97025049</v>
      </c>
      <c r="D305" t="s">
        <v>5</v>
      </c>
      <c r="E305" t="s">
        <v>6</v>
      </c>
      <c r="F305" t="s">
        <v>7</v>
      </c>
      <c r="G305" t="s">
        <v>123</v>
      </c>
      <c r="H305" t="s">
        <v>196</v>
      </c>
      <c r="I305" s="15">
        <f>_xlfn.IFS(F305="STAR Kids",INDEX('ATLIS Percentages'!D:D,MATCH($G:$G&amp;" "&amp;$E:$E,'ATLIS Percentages'!$A:$A,0)),
F305="STAR+PLUS",INDEX('ATLIS Percentages'!E:E,MATCH($G:$G&amp;" "&amp;$E:$E,'ATLIS Percentages'!$A:$A,0)),
F305="STAR",INDEX('ATLIS Percentages'!F:F,MATCH($G:$G&amp;" "&amp;$E:$E,'ATLIS Percentages'!$A:$A,0)))</f>
        <v>4.6318075985596696E-3</v>
      </c>
      <c r="J305" s="31">
        <f t="shared" si="8"/>
        <v>1869409.49</v>
      </c>
      <c r="K305" s="31">
        <f t="shared" si="9"/>
        <v>812842.28</v>
      </c>
    </row>
    <row r="306" spans="1:11" x14ac:dyDescent="0.25">
      <c r="A306" s="17" t="s">
        <v>23</v>
      </c>
      <c r="B306" t="s">
        <v>5</v>
      </c>
      <c r="C306" s="2">
        <v>574216771.79002964</v>
      </c>
      <c r="D306" t="s">
        <v>5</v>
      </c>
      <c r="E306" t="s">
        <v>6</v>
      </c>
      <c r="F306" t="s">
        <v>11</v>
      </c>
      <c r="G306" t="s">
        <v>123</v>
      </c>
      <c r="H306" t="s">
        <v>196</v>
      </c>
      <c r="I306" s="15">
        <f>_xlfn.IFS(F306="STAR Kids",INDEX('ATLIS Percentages'!D:D,MATCH($G:$G&amp;" "&amp;$E:$E,'ATLIS Percentages'!$A:$A,0)),
F306="STAR+PLUS",INDEX('ATLIS Percentages'!E:E,MATCH($G:$G&amp;" "&amp;$E:$E,'ATLIS Percentages'!$A:$A,0)),
F306="STAR",INDEX('ATLIS Percentages'!F:F,MATCH($G:$G&amp;" "&amp;$E:$E,'ATLIS Percentages'!$A:$A,0)))</f>
        <v>4.6318075985596696E-3</v>
      </c>
      <c r="J306" s="31">
        <f t="shared" si="8"/>
        <v>2659661.61</v>
      </c>
      <c r="K306" s="31">
        <f t="shared" si="9"/>
        <v>1156453.6399999999</v>
      </c>
    </row>
    <row r="307" spans="1:11" x14ac:dyDescent="0.25">
      <c r="A307" s="17" t="s">
        <v>111</v>
      </c>
      <c r="B307" t="s">
        <v>18</v>
      </c>
      <c r="C307" s="2">
        <v>70482470.877821386</v>
      </c>
      <c r="D307" t="s">
        <v>18</v>
      </c>
      <c r="E307" t="s">
        <v>6</v>
      </c>
      <c r="F307" t="s">
        <v>3</v>
      </c>
      <c r="G307" t="s">
        <v>123</v>
      </c>
      <c r="H307" t="s">
        <v>196</v>
      </c>
      <c r="I307" s="15">
        <f>_xlfn.IFS(F307="STAR Kids",INDEX('ATLIS Percentages'!D:D,MATCH($G:$G&amp;" "&amp;$E:$E,'ATLIS Percentages'!$A:$A,0)),
F307="STAR+PLUS",INDEX('ATLIS Percentages'!E:E,MATCH($G:$G&amp;" "&amp;$E:$E,'ATLIS Percentages'!$A:$A,0)),
F307="STAR",INDEX('ATLIS Percentages'!F:F,MATCH($G:$G&amp;" "&amp;$E:$E,'ATLIS Percentages'!$A:$A,0)))</f>
        <v>4.6318075985596696E-3</v>
      </c>
      <c r="J307" s="31">
        <f t="shared" si="8"/>
        <v>326461.24</v>
      </c>
      <c r="K307" s="31">
        <f t="shared" si="9"/>
        <v>141949.37</v>
      </c>
    </row>
    <row r="308" spans="1:11" x14ac:dyDescent="0.25">
      <c r="A308" s="17" t="s">
        <v>65</v>
      </c>
      <c r="B308" t="s">
        <v>18</v>
      </c>
      <c r="C308" s="2">
        <v>130660311.7754423</v>
      </c>
      <c r="D308" t="s">
        <v>18</v>
      </c>
      <c r="E308" t="s">
        <v>6</v>
      </c>
      <c r="F308" t="s">
        <v>7</v>
      </c>
      <c r="G308" t="s">
        <v>123</v>
      </c>
      <c r="H308" t="s">
        <v>196</v>
      </c>
      <c r="I308" s="15">
        <f>_xlfn.IFS(F308="STAR Kids",INDEX('ATLIS Percentages'!D:D,MATCH($G:$G&amp;" "&amp;$E:$E,'ATLIS Percentages'!$A:$A,0)),
F308="STAR+PLUS",INDEX('ATLIS Percentages'!E:E,MATCH($G:$G&amp;" "&amp;$E:$E,'ATLIS Percentages'!$A:$A,0)),
F308="STAR",INDEX('ATLIS Percentages'!F:F,MATCH($G:$G&amp;" "&amp;$E:$E,'ATLIS Percentages'!$A:$A,0)))</f>
        <v>4.6318075985596696E-3</v>
      </c>
      <c r="J308" s="31">
        <f t="shared" si="8"/>
        <v>605193.42000000004</v>
      </c>
      <c r="K308" s="31">
        <f t="shared" si="9"/>
        <v>263145.55</v>
      </c>
    </row>
    <row r="309" spans="1:11" x14ac:dyDescent="0.25">
      <c r="A309" s="17" t="s">
        <v>89</v>
      </c>
      <c r="B309" t="s">
        <v>18</v>
      </c>
      <c r="C309" s="2">
        <v>423231829.45626831</v>
      </c>
      <c r="D309" t="s">
        <v>18</v>
      </c>
      <c r="E309" t="s">
        <v>6</v>
      </c>
      <c r="F309" t="s">
        <v>11</v>
      </c>
      <c r="G309" t="s">
        <v>123</v>
      </c>
      <c r="H309" t="s">
        <v>196</v>
      </c>
      <c r="I309" s="15">
        <f>_xlfn.IFS(F309="STAR Kids",INDEX('ATLIS Percentages'!D:D,MATCH($G:$G&amp;" "&amp;$E:$E,'ATLIS Percentages'!$A:$A,0)),
F309="STAR+PLUS",INDEX('ATLIS Percentages'!E:E,MATCH($G:$G&amp;" "&amp;$E:$E,'ATLIS Percentages'!$A:$A,0)),
F309="STAR",INDEX('ATLIS Percentages'!F:F,MATCH($G:$G&amp;" "&amp;$E:$E,'ATLIS Percentages'!$A:$A,0)))</f>
        <v>4.6318075985596696E-3</v>
      </c>
      <c r="J309" s="31">
        <f t="shared" si="8"/>
        <v>1960328.4</v>
      </c>
      <c r="K309" s="31">
        <f t="shared" si="9"/>
        <v>852374.94</v>
      </c>
    </row>
    <row r="310" spans="1:11" x14ac:dyDescent="0.25">
      <c r="A310" s="17">
        <v>82</v>
      </c>
      <c r="B310" t="s">
        <v>30</v>
      </c>
      <c r="C310" s="2">
        <v>460257840.24151409</v>
      </c>
      <c r="D310" t="s">
        <v>30</v>
      </c>
      <c r="E310" t="s">
        <v>21</v>
      </c>
      <c r="F310" t="s">
        <v>7</v>
      </c>
      <c r="G310" t="s">
        <v>123</v>
      </c>
      <c r="H310" t="s">
        <v>197</v>
      </c>
      <c r="I310" s="15">
        <f>_xlfn.IFS(F310="STAR Kids",INDEX('ATLIS Percentages'!D:D,MATCH($G:$G&amp;" "&amp;$E:$E,'ATLIS Percentages'!$A:$A,0)),
F310="STAR+PLUS",INDEX('ATLIS Percentages'!E:E,MATCH($G:$G&amp;" "&amp;$E:$E,'ATLIS Percentages'!$A:$A,0)),
F310="STAR",INDEX('ATLIS Percentages'!F:F,MATCH($G:$G&amp;" "&amp;$E:$E,'ATLIS Percentages'!$A:$A,0)))</f>
        <v>4.6318075985596696E-3</v>
      </c>
      <c r="J310" s="31">
        <f t="shared" si="8"/>
        <v>2131825.7599999998</v>
      </c>
      <c r="K310" s="31">
        <f t="shared" si="9"/>
        <v>926944.1</v>
      </c>
    </row>
    <row r="311" spans="1:11" x14ac:dyDescent="0.25">
      <c r="A311" s="17" t="s">
        <v>76</v>
      </c>
      <c r="B311" t="s">
        <v>30</v>
      </c>
      <c r="C311" s="2">
        <v>129737541.69400132</v>
      </c>
      <c r="D311" t="s">
        <v>30</v>
      </c>
      <c r="E311" t="s">
        <v>21</v>
      </c>
      <c r="F311" t="s">
        <v>3</v>
      </c>
      <c r="G311" t="s">
        <v>123</v>
      </c>
      <c r="H311" t="s">
        <v>197</v>
      </c>
      <c r="I311" s="15">
        <f>_xlfn.IFS(F311="STAR Kids",INDEX('ATLIS Percentages'!D:D,MATCH($G:$G&amp;" "&amp;$E:$E,'ATLIS Percentages'!$A:$A,0)),
F311="STAR+PLUS",INDEX('ATLIS Percentages'!E:E,MATCH($G:$G&amp;" "&amp;$E:$E,'ATLIS Percentages'!$A:$A,0)),
F311="STAR",INDEX('ATLIS Percentages'!F:F,MATCH($G:$G&amp;" "&amp;$E:$E,'ATLIS Percentages'!$A:$A,0)))</f>
        <v>4.6318075985596696E-3</v>
      </c>
      <c r="J311" s="31">
        <f t="shared" si="8"/>
        <v>600919.32999999996</v>
      </c>
      <c r="K311" s="31">
        <f t="shared" si="9"/>
        <v>261287.13</v>
      </c>
    </row>
    <row r="312" spans="1:11" x14ac:dyDescent="0.25">
      <c r="A312" s="17">
        <v>83</v>
      </c>
      <c r="B312" t="s">
        <v>5</v>
      </c>
      <c r="C312" s="2">
        <v>136258899.0923135</v>
      </c>
      <c r="D312" t="s">
        <v>5</v>
      </c>
      <c r="E312" t="s">
        <v>21</v>
      </c>
      <c r="F312" t="s">
        <v>7</v>
      </c>
      <c r="G312" t="s">
        <v>123</v>
      </c>
      <c r="H312" t="s">
        <v>197</v>
      </c>
      <c r="I312" s="15">
        <f>_xlfn.IFS(F312="STAR Kids",INDEX('ATLIS Percentages'!D:D,MATCH($G:$G&amp;" "&amp;$E:$E,'ATLIS Percentages'!$A:$A,0)),
F312="STAR+PLUS",INDEX('ATLIS Percentages'!E:E,MATCH($G:$G&amp;" "&amp;$E:$E,'ATLIS Percentages'!$A:$A,0)),
F312="STAR",INDEX('ATLIS Percentages'!F:F,MATCH($G:$G&amp;" "&amp;$E:$E,'ATLIS Percentages'!$A:$A,0)))</f>
        <v>4.6318075985596696E-3</v>
      </c>
      <c r="J312" s="31">
        <f t="shared" si="8"/>
        <v>631125</v>
      </c>
      <c r="K312" s="31">
        <f t="shared" si="9"/>
        <v>274420.93</v>
      </c>
    </row>
    <row r="313" spans="1:11" x14ac:dyDescent="0.25">
      <c r="A313" s="17">
        <v>86</v>
      </c>
      <c r="B313" t="s">
        <v>5</v>
      </c>
      <c r="C313" s="2">
        <v>439163158.88995242</v>
      </c>
      <c r="D313" t="s">
        <v>5</v>
      </c>
      <c r="E313" t="s">
        <v>63</v>
      </c>
      <c r="F313" t="s">
        <v>11</v>
      </c>
      <c r="G313" t="s">
        <v>123</v>
      </c>
      <c r="H313" t="s">
        <v>198</v>
      </c>
      <c r="I313" s="15">
        <f>_xlfn.IFS(F313="STAR Kids",INDEX('ATLIS Percentages'!D:D,MATCH($G:$G&amp;" "&amp;$E:$E,'ATLIS Percentages'!$A:$A,0)),
F313="STAR+PLUS",INDEX('ATLIS Percentages'!E:E,MATCH($G:$G&amp;" "&amp;$E:$E,'ATLIS Percentages'!$A:$A,0)),
F313="STAR",INDEX('ATLIS Percentages'!F:F,MATCH($G:$G&amp;" "&amp;$E:$E,'ATLIS Percentages'!$A:$A,0)))</f>
        <v>4.6318075985596696E-3</v>
      </c>
      <c r="J313" s="31">
        <f t="shared" si="8"/>
        <v>2034119.26</v>
      </c>
      <c r="K313" s="31">
        <f t="shared" si="9"/>
        <v>884460.11</v>
      </c>
    </row>
    <row r="314" spans="1:11" x14ac:dyDescent="0.25">
      <c r="A314" s="17" t="s">
        <v>79</v>
      </c>
      <c r="B314" t="s">
        <v>5</v>
      </c>
      <c r="C314" s="2">
        <v>47838905.838169791</v>
      </c>
      <c r="D314" t="s">
        <v>5</v>
      </c>
      <c r="E314" t="s">
        <v>21</v>
      </c>
      <c r="F314" t="s">
        <v>3</v>
      </c>
      <c r="G314" t="s">
        <v>123</v>
      </c>
      <c r="H314" t="s">
        <v>197</v>
      </c>
      <c r="I314" s="15">
        <f>_xlfn.IFS(F314="STAR Kids",INDEX('ATLIS Percentages'!D:D,MATCH($G:$G&amp;" "&amp;$E:$E,'ATLIS Percentages'!$A:$A,0)),
F314="STAR+PLUS",INDEX('ATLIS Percentages'!E:E,MATCH($G:$G&amp;" "&amp;$E:$E,'ATLIS Percentages'!$A:$A,0)),
F314="STAR",INDEX('ATLIS Percentages'!F:F,MATCH($G:$G&amp;" "&amp;$E:$E,'ATLIS Percentages'!$A:$A,0)))</f>
        <v>4.6318075985596696E-3</v>
      </c>
      <c r="J314" s="31">
        <f t="shared" si="8"/>
        <v>221580.61</v>
      </c>
      <c r="K314" s="31">
        <f t="shared" si="9"/>
        <v>96345.98</v>
      </c>
    </row>
    <row r="315" spans="1:11" x14ac:dyDescent="0.25">
      <c r="A315" s="17">
        <v>85</v>
      </c>
      <c r="B315" t="s">
        <v>9</v>
      </c>
      <c r="C315" s="2">
        <v>0</v>
      </c>
      <c r="D315" t="s">
        <v>9</v>
      </c>
      <c r="E315" t="s">
        <v>21</v>
      </c>
      <c r="F315" t="s">
        <v>11</v>
      </c>
      <c r="G315" t="s">
        <v>123</v>
      </c>
      <c r="H315" t="s">
        <v>197</v>
      </c>
      <c r="I315" s="15">
        <f>_xlfn.IFS(F315="STAR Kids",INDEX('ATLIS Percentages'!D:D,MATCH($G:$G&amp;" "&amp;$E:$E,'ATLIS Percentages'!$A:$A,0)),
F315="STAR+PLUS",INDEX('ATLIS Percentages'!E:E,MATCH($G:$G&amp;" "&amp;$E:$E,'ATLIS Percentages'!$A:$A,0)),
F315="STAR",INDEX('ATLIS Percentages'!F:F,MATCH($G:$G&amp;" "&amp;$E:$E,'ATLIS Percentages'!$A:$A,0)))</f>
        <v>4.6318075985596696E-3</v>
      </c>
      <c r="J315" s="31">
        <f t="shared" si="8"/>
        <v>0</v>
      </c>
      <c r="K315" s="31">
        <f t="shared" si="9"/>
        <v>0</v>
      </c>
    </row>
    <row r="316" spans="1:11" x14ac:dyDescent="0.25">
      <c r="A316" s="17" t="s">
        <v>36</v>
      </c>
      <c r="B316" t="s">
        <v>9</v>
      </c>
      <c r="C316" s="2">
        <v>21059255.860897921</v>
      </c>
      <c r="D316" t="s">
        <v>9</v>
      </c>
      <c r="E316" t="s">
        <v>21</v>
      </c>
      <c r="F316" t="s">
        <v>7</v>
      </c>
      <c r="G316" t="s">
        <v>123</v>
      </c>
      <c r="H316" t="s">
        <v>197</v>
      </c>
      <c r="I316" s="15">
        <f>_xlfn.IFS(F316="STAR Kids",INDEX('ATLIS Percentages'!D:D,MATCH($G:$G&amp;" "&amp;$E:$E,'ATLIS Percentages'!$A:$A,0)),
F316="STAR+PLUS",INDEX('ATLIS Percentages'!E:E,MATCH($G:$G&amp;" "&amp;$E:$E,'ATLIS Percentages'!$A:$A,0)),
F316="STAR",INDEX('ATLIS Percentages'!F:F,MATCH($G:$G&amp;" "&amp;$E:$E,'ATLIS Percentages'!$A:$A,0)))</f>
        <v>4.6318075985596696E-3</v>
      </c>
      <c r="J316" s="31">
        <f t="shared" si="8"/>
        <v>97542.42</v>
      </c>
      <c r="K316" s="31">
        <f t="shared" si="9"/>
        <v>42412.65</v>
      </c>
    </row>
    <row r="317" spans="1:11" x14ac:dyDescent="0.25">
      <c r="A317" s="17" t="s">
        <v>90</v>
      </c>
      <c r="B317" t="s">
        <v>18</v>
      </c>
      <c r="C317" s="2">
        <v>199809076.55483583</v>
      </c>
      <c r="D317" t="s">
        <v>18</v>
      </c>
      <c r="E317" t="s">
        <v>21</v>
      </c>
      <c r="F317" t="s">
        <v>11</v>
      </c>
      <c r="G317" t="s">
        <v>123</v>
      </c>
      <c r="H317" t="s">
        <v>197</v>
      </c>
      <c r="I317" s="15">
        <f>_xlfn.IFS(F317="STAR Kids",INDEX('ATLIS Percentages'!D:D,MATCH($G:$G&amp;" "&amp;$E:$E,'ATLIS Percentages'!$A:$A,0)),
F317="STAR+PLUS",INDEX('ATLIS Percentages'!E:E,MATCH($G:$G&amp;" "&amp;$E:$E,'ATLIS Percentages'!$A:$A,0)),
F317="STAR",INDEX('ATLIS Percentages'!F:F,MATCH($G:$G&amp;" "&amp;$E:$E,'ATLIS Percentages'!$A:$A,0)))</f>
        <v>4.6318075985596696E-3</v>
      </c>
      <c r="J317" s="31">
        <f t="shared" si="8"/>
        <v>925477.2</v>
      </c>
      <c r="K317" s="31">
        <f t="shared" si="9"/>
        <v>402408.89</v>
      </c>
    </row>
    <row r="318" spans="1:11" x14ac:dyDescent="0.25">
      <c r="A318" s="17">
        <v>67</v>
      </c>
      <c r="B318" t="s">
        <v>20</v>
      </c>
      <c r="C318" s="2">
        <v>656102949.78747523</v>
      </c>
      <c r="D318" t="s">
        <v>20</v>
      </c>
      <c r="E318" t="s">
        <v>37</v>
      </c>
      <c r="F318" t="s">
        <v>7</v>
      </c>
      <c r="G318" t="s">
        <v>123</v>
      </c>
      <c r="H318" t="s">
        <v>199</v>
      </c>
      <c r="I318" s="15">
        <f>_xlfn.IFS(F318="STAR Kids",INDEX('ATLIS Percentages'!D:D,MATCH($G:$G&amp;" "&amp;$E:$E,'ATLIS Percentages'!$A:$A,0)),
F318="STAR+PLUS",INDEX('ATLIS Percentages'!E:E,MATCH($G:$G&amp;" "&amp;$E:$E,'ATLIS Percentages'!$A:$A,0)),
F318="STAR",INDEX('ATLIS Percentages'!F:F,MATCH($G:$G&amp;" "&amp;$E:$E,'ATLIS Percentages'!$A:$A,0)))</f>
        <v>4.6318075985596696E-3</v>
      </c>
      <c r="J318" s="31">
        <f t="shared" si="8"/>
        <v>3038942.63</v>
      </c>
      <c r="K318" s="31">
        <f t="shared" si="9"/>
        <v>1321369.7</v>
      </c>
    </row>
    <row r="319" spans="1:11" x14ac:dyDescent="0.25">
      <c r="A319" s="17" t="s">
        <v>113</v>
      </c>
      <c r="B319" t="s">
        <v>20</v>
      </c>
      <c r="C319" s="2">
        <v>221596308.49267462</v>
      </c>
      <c r="D319" t="s">
        <v>20</v>
      </c>
      <c r="E319" t="s">
        <v>37</v>
      </c>
      <c r="F319" t="s">
        <v>3</v>
      </c>
      <c r="G319" t="s">
        <v>123</v>
      </c>
      <c r="H319" t="s">
        <v>199</v>
      </c>
      <c r="I319" s="15">
        <f>_xlfn.IFS(F319="STAR Kids",INDEX('ATLIS Percentages'!D:D,MATCH($G:$G&amp;" "&amp;$E:$E,'ATLIS Percentages'!$A:$A,0)),
F319="STAR+PLUS",INDEX('ATLIS Percentages'!E:E,MATCH($G:$G&amp;" "&amp;$E:$E,'ATLIS Percentages'!$A:$A,0)),
F319="STAR",INDEX('ATLIS Percentages'!F:F,MATCH($G:$G&amp;" "&amp;$E:$E,'ATLIS Percentages'!$A:$A,0)))</f>
        <v>4.6318075985596696E-3</v>
      </c>
      <c r="J319" s="31">
        <f t="shared" si="8"/>
        <v>1026391.47</v>
      </c>
      <c r="K319" s="31">
        <f t="shared" si="9"/>
        <v>446287.66</v>
      </c>
    </row>
    <row r="320" spans="1:11" x14ac:dyDescent="0.25">
      <c r="A320" s="17">
        <v>66</v>
      </c>
      <c r="B320" t="s">
        <v>44</v>
      </c>
      <c r="C320" s="2">
        <v>734313026.01562464</v>
      </c>
      <c r="D320" t="s">
        <v>44</v>
      </c>
      <c r="E320" t="s">
        <v>37</v>
      </c>
      <c r="F320" t="s">
        <v>7</v>
      </c>
      <c r="G320" t="s">
        <v>123</v>
      </c>
      <c r="H320" t="s">
        <v>199</v>
      </c>
      <c r="I320" s="15">
        <f>_xlfn.IFS(F320="STAR Kids",INDEX('ATLIS Percentages'!D:D,MATCH($G:$G&amp;" "&amp;$E:$E,'ATLIS Percentages'!$A:$A,0)),
F320="STAR+PLUS",INDEX('ATLIS Percentages'!E:E,MATCH($G:$G&amp;" "&amp;$E:$E,'ATLIS Percentages'!$A:$A,0)),
F320="STAR",INDEX('ATLIS Percentages'!F:F,MATCH($G:$G&amp;" "&amp;$E:$E,'ATLIS Percentages'!$A:$A,0)))</f>
        <v>4.6318075985596696E-3</v>
      </c>
      <c r="J320" s="31">
        <f t="shared" si="8"/>
        <v>3401196.65</v>
      </c>
      <c r="K320" s="31">
        <f t="shared" si="9"/>
        <v>1478882.21</v>
      </c>
    </row>
    <row r="321" spans="1:11" x14ac:dyDescent="0.25">
      <c r="A321" s="17" t="s">
        <v>59</v>
      </c>
      <c r="B321" t="s">
        <v>44</v>
      </c>
      <c r="C321" s="2">
        <v>350252828.53236783</v>
      </c>
      <c r="D321" t="s">
        <v>44</v>
      </c>
      <c r="E321" t="s">
        <v>37</v>
      </c>
      <c r="F321" t="s">
        <v>3</v>
      </c>
      <c r="G321" t="s">
        <v>123</v>
      </c>
      <c r="H321" t="s">
        <v>199</v>
      </c>
      <c r="I321" s="15">
        <f>_xlfn.IFS(F321="STAR Kids",INDEX('ATLIS Percentages'!D:D,MATCH($G:$G&amp;" "&amp;$E:$E,'ATLIS Percentages'!$A:$A,0)),
F321="STAR+PLUS",INDEX('ATLIS Percentages'!E:E,MATCH($G:$G&amp;" "&amp;$E:$E,'ATLIS Percentages'!$A:$A,0)),
F321="STAR",INDEX('ATLIS Percentages'!F:F,MATCH($G:$G&amp;" "&amp;$E:$E,'ATLIS Percentages'!$A:$A,0)))</f>
        <v>4.6318075985596696E-3</v>
      </c>
      <c r="J321" s="31">
        <f t="shared" si="8"/>
        <v>1622303.71</v>
      </c>
      <c r="K321" s="31">
        <f t="shared" si="9"/>
        <v>705397.64</v>
      </c>
    </row>
    <row r="322" spans="1:11" x14ac:dyDescent="0.25">
      <c r="A322" s="17" t="s">
        <v>40</v>
      </c>
      <c r="B322" t="s">
        <v>25</v>
      </c>
      <c r="C322" s="2">
        <v>775262427.83743191</v>
      </c>
      <c r="D322" t="s">
        <v>25</v>
      </c>
      <c r="E322" t="s">
        <v>37</v>
      </c>
      <c r="F322" t="s">
        <v>11</v>
      </c>
      <c r="G322" t="s">
        <v>123</v>
      </c>
      <c r="H322" t="s">
        <v>199</v>
      </c>
      <c r="I322" s="15">
        <f>_xlfn.IFS(F322="STAR Kids",INDEX('ATLIS Percentages'!D:D,MATCH($G:$G&amp;" "&amp;$E:$E,'ATLIS Percentages'!$A:$A,0)),
F322="STAR+PLUS",INDEX('ATLIS Percentages'!E:E,MATCH($G:$G&amp;" "&amp;$E:$E,'ATLIS Percentages'!$A:$A,0)),
F322="STAR",INDEX('ATLIS Percentages'!F:F,MATCH($G:$G&amp;" "&amp;$E:$E,'ATLIS Percentages'!$A:$A,0)))</f>
        <v>4.6318075985596696E-3</v>
      </c>
      <c r="J322" s="31">
        <f t="shared" si="8"/>
        <v>3590866.4</v>
      </c>
      <c r="K322" s="31">
        <f t="shared" si="9"/>
        <v>1561352.95</v>
      </c>
    </row>
    <row r="323" spans="1:11" x14ac:dyDescent="0.25">
      <c r="A323" s="17" t="s">
        <v>74</v>
      </c>
      <c r="B323" t="s">
        <v>9</v>
      </c>
      <c r="C323" s="2">
        <v>663174985.68500662</v>
      </c>
      <c r="D323" t="s">
        <v>9</v>
      </c>
      <c r="E323" t="s">
        <v>37</v>
      </c>
      <c r="F323" t="s">
        <v>11</v>
      </c>
      <c r="G323" t="s">
        <v>123</v>
      </c>
      <c r="H323" t="s">
        <v>199</v>
      </c>
      <c r="I323" s="15">
        <f>_xlfn.IFS(F323="STAR Kids",INDEX('ATLIS Percentages'!D:D,MATCH($G:$G&amp;" "&amp;$E:$E,'ATLIS Percentages'!$A:$A,0)),
F323="STAR+PLUS",INDEX('ATLIS Percentages'!E:E,MATCH($G:$G&amp;" "&amp;$E:$E,'ATLIS Percentages'!$A:$A,0)),
F323="STAR",INDEX('ATLIS Percentages'!F:F,MATCH($G:$G&amp;" "&amp;$E:$E,'ATLIS Percentages'!$A:$A,0)))</f>
        <v>4.6318075985596696E-3</v>
      </c>
      <c r="J323" s="31">
        <f t="shared" si="8"/>
        <v>3071698.94</v>
      </c>
      <c r="K323" s="31">
        <f t="shared" si="9"/>
        <v>1335612.54</v>
      </c>
    </row>
    <row r="324" spans="1:11" x14ac:dyDescent="0.25">
      <c r="A324" s="17">
        <v>63</v>
      </c>
      <c r="B324" t="s">
        <v>18</v>
      </c>
      <c r="C324" s="2">
        <v>594363260.30071115</v>
      </c>
      <c r="D324" t="s">
        <v>18</v>
      </c>
      <c r="E324" t="s">
        <v>37</v>
      </c>
      <c r="F324" t="s">
        <v>7</v>
      </c>
      <c r="G324" t="s">
        <v>123</v>
      </c>
      <c r="H324" t="s">
        <v>199</v>
      </c>
      <c r="I324" s="15">
        <f>_xlfn.IFS(F324="STAR Kids",INDEX('ATLIS Percentages'!D:D,MATCH($G:$G&amp;" "&amp;$E:$E,'ATLIS Percentages'!$A:$A,0)),
F324="STAR+PLUS",INDEX('ATLIS Percentages'!E:E,MATCH($G:$G&amp;" "&amp;$E:$E,'ATLIS Percentages'!$A:$A,0)),
F324="STAR",INDEX('ATLIS Percentages'!F:F,MATCH($G:$G&amp;" "&amp;$E:$E,'ATLIS Percentages'!$A:$A,0)))</f>
        <v>4.6318075985596696E-3</v>
      </c>
      <c r="J324" s="31">
        <f t="shared" ref="J324:J387" si="10">ROUND(C324*I324,2)</f>
        <v>2752976.27</v>
      </c>
      <c r="K324" s="31">
        <f t="shared" si="9"/>
        <v>1197028</v>
      </c>
    </row>
    <row r="325" spans="1:11" x14ac:dyDescent="0.25">
      <c r="A325" s="17">
        <v>69</v>
      </c>
      <c r="B325" t="s">
        <v>18</v>
      </c>
      <c r="C325" s="2">
        <v>0</v>
      </c>
      <c r="D325" t="s">
        <v>18</v>
      </c>
      <c r="E325" t="s">
        <v>37</v>
      </c>
      <c r="F325" t="s">
        <v>11</v>
      </c>
      <c r="G325" t="s">
        <v>123</v>
      </c>
      <c r="H325" t="s">
        <v>199</v>
      </c>
      <c r="I325" s="15">
        <f>_xlfn.IFS(F325="STAR Kids",INDEX('ATLIS Percentages'!D:D,MATCH($G:$G&amp;" "&amp;$E:$E,'ATLIS Percentages'!$A:$A,0)),
F325="STAR+PLUS",INDEX('ATLIS Percentages'!E:E,MATCH($G:$G&amp;" "&amp;$E:$E,'ATLIS Percentages'!$A:$A,0)),
F325="STAR",INDEX('ATLIS Percentages'!F:F,MATCH($G:$G&amp;" "&amp;$E:$E,'ATLIS Percentages'!$A:$A,0)))</f>
        <v>4.6318075985596696E-3</v>
      </c>
      <c r="J325" s="31">
        <f t="shared" si="10"/>
        <v>0</v>
      </c>
      <c r="K325" s="31">
        <f t="shared" ref="K325:K388" si="11">ROUND(J325*$G$1*1.08*1.0025,2)</f>
        <v>0</v>
      </c>
    </row>
    <row r="326" spans="1:11" x14ac:dyDescent="0.25">
      <c r="A326" s="17" t="s">
        <v>52</v>
      </c>
      <c r="B326" t="s">
        <v>46</v>
      </c>
      <c r="C326" s="2">
        <v>263960835.17433029</v>
      </c>
      <c r="D326" t="s">
        <v>46</v>
      </c>
      <c r="E326" t="s">
        <v>39</v>
      </c>
      <c r="F326" t="s">
        <v>7</v>
      </c>
      <c r="G326" t="s">
        <v>123</v>
      </c>
      <c r="H326" t="s">
        <v>200</v>
      </c>
      <c r="I326" s="15">
        <f>_xlfn.IFS(F326="STAR Kids",INDEX('ATLIS Percentages'!D:D,MATCH($G:$G&amp;" "&amp;$E:$E,'ATLIS Percentages'!$A:$A,0)),
F326="STAR+PLUS",INDEX('ATLIS Percentages'!E:E,MATCH($G:$G&amp;" "&amp;$E:$E,'ATLIS Percentages'!$A:$A,0)),
F326="STAR",INDEX('ATLIS Percentages'!F:F,MATCH($G:$G&amp;" "&amp;$E:$E,'ATLIS Percentages'!$A:$A,0)))</f>
        <v>4.6318075985596696E-3</v>
      </c>
      <c r="J326" s="31">
        <f t="shared" si="10"/>
        <v>1222615.8</v>
      </c>
      <c r="K326" s="31">
        <f t="shared" si="11"/>
        <v>531608.41</v>
      </c>
    </row>
    <row r="327" spans="1:11" x14ac:dyDescent="0.25">
      <c r="A327" s="17" t="s">
        <v>60</v>
      </c>
      <c r="B327" t="s">
        <v>46</v>
      </c>
      <c r="C327" s="2">
        <v>147217614.64689934</v>
      </c>
      <c r="D327" t="s">
        <v>46</v>
      </c>
      <c r="E327" t="s">
        <v>39</v>
      </c>
      <c r="F327" t="s">
        <v>3</v>
      </c>
      <c r="G327" t="s">
        <v>123</v>
      </c>
      <c r="H327" t="s">
        <v>200</v>
      </c>
      <c r="I327" s="15">
        <f>_xlfn.IFS(F327="STAR Kids",INDEX('ATLIS Percentages'!D:D,MATCH($G:$G&amp;" "&amp;$E:$E,'ATLIS Percentages'!$A:$A,0)),
F327="STAR+PLUS",INDEX('ATLIS Percentages'!E:E,MATCH($G:$G&amp;" "&amp;$E:$E,'ATLIS Percentages'!$A:$A,0)),
F327="STAR",INDEX('ATLIS Percentages'!F:F,MATCH($G:$G&amp;" "&amp;$E:$E,'ATLIS Percentages'!$A:$A,0)))</f>
        <v>4.6318075985596696E-3</v>
      </c>
      <c r="J327" s="31">
        <f t="shared" si="10"/>
        <v>681883.67</v>
      </c>
      <c r="K327" s="31">
        <f t="shared" si="11"/>
        <v>296491.42</v>
      </c>
    </row>
    <row r="328" spans="1:11" x14ac:dyDescent="0.25">
      <c r="A328" s="17" t="s">
        <v>68</v>
      </c>
      <c r="B328" t="s">
        <v>69</v>
      </c>
      <c r="C328" s="2">
        <v>140895107.26023138</v>
      </c>
      <c r="D328" t="s">
        <v>69</v>
      </c>
      <c r="E328" t="s">
        <v>39</v>
      </c>
      <c r="F328" t="s">
        <v>7</v>
      </c>
      <c r="G328" t="s">
        <v>123</v>
      </c>
      <c r="H328" t="s">
        <v>200</v>
      </c>
      <c r="I328" s="15">
        <f>_xlfn.IFS(F328="STAR Kids",INDEX('ATLIS Percentages'!D:D,MATCH($G:$G&amp;" "&amp;$E:$E,'ATLIS Percentages'!$A:$A,0)),
F328="STAR+PLUS",INDEX('ATLIS Percentages'!E:E,MATCH($G:$G&amp;" "&amp;$E:$E,'ATLIS Percentages'!$A:$A,0)),
F328="STAR",INDEX('ATLIS Percentages'!F:F,MATCH($G:$G&amp;" "&amp;$E:$E,'ATLIS Percentages'!$A:$A,0)))</f>
        <v>4.6318075985596696E-3</v>
      </c>
      <c r="J328" s="31">
        <f t="shared" si="10"/>
        <v>652599.03</v>
      </c>
      <c r="K328" s="31">
        <f t="shared" si="11"/>
        <v>283758.09999999998</v>
      </c>
    </row>
    <row r="329" spans="1:11" x14ac:dyDescent="0.25">
      <c r="A329" s="17">
        <v>10</v>
      </c>
      <c r="B329" t="s">
        <v>5</v>
      </c>
      <c r="C329" s="2">
        <v>505418101.84149033</v>
      </c>
      <c r="D329" t="s">
        <v>5</v>
      </c>
      <c r="E329" t="s">
        <v>39</v>
      </c>
      <c r="F329" t="s">
        <v>7</v>
      </c>
      <c r="G329" t="s">
        <v>123</v>
      </c>
      <c r="H329" t="s">
        <v>200</v>
      </c>
      <c r="I329" s="15">
        <f>_xlfn.IFS(F329="STAR Kids",INDEX('ATLIS Percentages'!D:D,MATCH($G:$G&amp;" "&amp;$E:$E,'ATLIS Percentages'!$A:$A,0)),
F329="STAR+PLUS",INDEX('ATLIS Percentages'!E:E,MATCH($G:$G&amp;" "&amp;$E:$E,'ATLIS Percentages'!$A:$A,0)),
F329="STAR",INDEX('ATLIS Percentages'!F:F,MATCH($G:$G&amp;" "&amp;$E:$E,'ATLIS Percentages'!$A:$A,0)))</f>
        <v>4.6318075985596696E-3</v>
      </c>
      <c r="J329" s="31">
        <f t="shared" si="10"/>
        <v>2340999.4</v>
      </c>
      <c r="K329" s="31">
        <f t="shared" si="11"/>
        <v>1017895.38</v>
      </c>
    </row>
    <row r="330" spans="1:11" x14ac:dyDescent="0.25">
      <c r="A330" s="17" t="s">
        <v>38</v>
      </c>
      <c r="B330" t="s">
        <v>5</v>
      </c>
      <c r="C330" s="2">
        <v>112355421.58203366</v>
      </c>
      <c r="D330" t="s">
        <v>5</v>
      </c>
      <c r="E330" t="s">
        <v>39</v>
      </c>
      <c r="F330" t="s">
        <v>3</v>
      </c>
      <c r="G330" t="s">
        <v>123</v>
      </c>
      <c r="H330" t="s">
        <v>200</v>
      </c>
      <c r="I330" s="15">
        <f>_xlfn.IFS(F330="STAR Kids",INDEX('ATLIS Percentages'!D:D,MATCH($G:$G&amp;" "&amp;$E:$E,'ATLIS Percentages'!$A:$A,0)),
F330="STAR+PLUS",INDEX('ATLIS Percentages'!E:E,MATCH($G:$G&amp;" "&amp;$E:$E,'ATLIS Percentages'!$A:$A,0)),
F330="STAR",INDEX('ATLIS Percentages'!F:F,MATCH($G:$G&amp;" "&amp;$E:$E,'ATLIS Percentages'!$A:$A,0)))</f>
        <v>4.6318075985596696E-3</v>
      </c>
      <c r="J330" s="31">
        <f t="shared" si="10"/>
        <v>520408.7</v>
      </c>
      <c r="K330" s="31">
        <f t="shared" si="11"/>
        <v>226280.11</v>
      </c>
    </row>
    <row r="331" spans="1:11" x14ac:dyDescent="0.25">
      <c r="A331" s="17" t="s">
        <v>83</v>
      </c>
      <c r="B331" t="s">
        <v>5</v>
      </c>
      <c r="C331" s="2">
        <v>251348932.38697645</v>
      </c>
      <c r="D331" t="s">
        <v>5</v>
      </c>
      <c r="E331" t="s">
        <v>39</v>
      </c>
      <c r="F331" t="s">
        <v>11</v>
      </c>
      <c r="G331" t="s">
        <v>123</v>
      </c>
      <c r="H331" t="s">
        <v>200</v>
      </c>
      <c r="I331" s="15">
        <f>_xlfn.IFS(F331="STAR Kids",INDEX('ATLIS Percentages'!D:D,MATCH($G:$G&amp;" "&amp;$E:$E,'ATLIS Percentages'!$A:$A,0)),
F331="STAR+PLUS",INDEX('ATLIS Percentages'!E:E,MATCH($G:$G&amp;" "&amp;$E:$E,'ATLIS Percentages'!$A:$A,0)),
F331="STAR",INDEX('ATLIS Percentages'!F:F,MATCH($G:$G&amp;" "&amp;$E:$E,'ATLIS Percentages'!$A:$A,0)))</f>
        <v>4.6318075985596696E-3</v>
      </c>
      <c r="J331" s="31">
        <f t="shared" si="10"/>
        <v>1164199.8899999999</v>
      </c>
      <c r="K331" s="31">
        <f t="shared" si="11"/>
        <v>506208.46</v>
      </c>
    </row>
    <row r="332" spans="1:11" x14ac:dyDescent="0.25">
      <c r="A332" s="17">
        <v>18</v>
      </c>
      <c r="B332" t="s">
        <v>9</v>
      </c>
      <c r="C332" s="2">
        <v>576850274.30490446</v>
      </c>
      <c r="D332" t="s">
        <v>9</v>
      </c>
      <c r="E332" t="s">
        <v>39</v>
      </c>
      <c r="F332" t="s">
        <v>11</v>
      </c>
      <c r="G332" t="s">
        <v>123</v>
      </c>
      <c r="H332" t="s">
        <v>200</v>
      </c>
      <c r="I332" s="15">
        <f>_xlfn.IFS(F332="STAR Kids",INDEX('ATLIS Percentages'!D:D,MATCH($G:$G&amp;" "&amp;$E:$E,'ATLIS Percentages'!$A:$A,0)),
F332="STAR+PLUS",INDEX('ATLIS Percentages'!E:E,MATCH($G:$G&amp;" "&amp;$E:$E,'ATLIS Percentages'!$A:$A,0)),
F332="STAR",INDEX('ATLIS Percentages'!F:F,MATCH($G:$G&amp;" "&amp;$E:$E,'ATLIS Percentages'!$A:$A,0)))</f>
        <v>4.6318075985596696E-3</v>
      </c>
      <c r="J332" s="31">
        <f t="shared" si="10"/>
        <v>2671859.48</v>
      </c>
      <c r="K332" s="31">
        <f t="shared" si="11"/>
        <v>1161757.42</v>
      </c>
    </row>
    <row r="333" spans="1:11" x14ac:dyDescent="0.25">
      <c r="A333" s="17">
        <v>19</v>
      </c>
      <c r="B333" t="s">
        <v>18</v>
      </c>
      <c r="C333" s="2">
        <v>0</v>
      </c>
      <c r="D333" t="s">
        <v>18</v>
      </c>
      <c r="E333" t="s">
        <v>39</v>
      </c>
      <c r="F333" t="s">
        <v>11</v>
      </c>
      <c r="G333" t="s">
        <v>123</v>
      </c>
      <c r="H333" t="s">
        <v>200</v>
      </c>
      <c r="I333" s="15">
        <f>_xlfn.IFS(F333="STAR Kids",INDEX('ATLIS Percentages'!D:D,MATCH($G:$G&amp;" "&amp;$E:$E,'ATLIS Percentages'!$A:$A,0)),
F333="STAR+PLUS",INDEX('ATLIS Percentages'!E:E,MATCH($G:$G&amp;" "&amp;$E:$E,'ATLIS Percentages'!$A:$A,0)),
F333="STAR",INDEX('ATLIS Percentages'!F:F,MATCH($G:$G&amp;" "&amp;$E:$E,'ATLIS Percentages'!$A:$A,0)))</f>
        <v>4.6318075985596696E-3</v>
      </c>
      <c r="J333" s="31">
        <f t="shared" si="10"/>
        <v>0</v>
      </c>
      <c r="K333" s="31">
        <f t="shared" si="11"/>
        <v>0</v>
      </c>
    </row>
    <row r="334" spans="1:11" x14ac:dyDescent="0.25">
      <c r="A334" s="17">
        <v>43</v>
      </c>
      <c r="B334" t="s">
        <v>20</v>
      </c>
      <c r="C334" s="2">
        <v>155259495.83244705</v>
      </c>
      <c r="D334" t="s">
        <v>20</v>
      </c>
      <c r="E334" t="s">
        <v>19</v>
      </c>
      <c r="F334" t="s">
        <v>7</v>
      </c>
      <c r="G334" t="s">
        <v>128</v>
      </c>
      <c r="H334" t="s">
        <v>201</v>
      </c>
      <c r="I334" s="15">
        <f>_xlfn.IFS(F334="STAR Kids",INDEX('ATLIS Percentages'!D:D,MATCH($G:$G&amp;" "&amp;$E:$E,'ATLIS Percentages'!$A:$A,0)),
F334="STAR+PLUS",INDEX('ATLIS Percentages'!E:E,MATCH($G:$G&amp;" "&amp;$E:$E,'ATLIS Percentages'!$A:$A,0)),
F334="STAR",INDEX('ATLIS Percentages'!F:F,MATCH($G:$G&amp;" "&amp;$E:$E,'ATLIS Percentages'!$A:$A,0)))</f>
        <v>4.6318075985596696E-3</v>
      </c>
      <c r="J334" s="31">
        <f t="shared" si="10"/>
        <v>719132.11</v>
      </c>
      <c r="K334" s="31">
        <f t="shared" si="11"/>
        <v>312687.5</v>
      </c>
    </row>
    <row r="335" spans="1:11" x14ac:dyDescent="0.25">
      <c r="A335" s="17">
        <v>42</v>
      </c>
      <c r="B335" t="s">
        <v>61</v>
      </c>
      <c r="C335" s="2">
        <v>601638361.46918869</v>
      </c>
      <c r="D335" t="s">
        <v>61</v>
      </c>
      <c r="E335" t="s">
        <v>19</v>
      </c>
      <c r="F335" t="s">
        <v>7</v>
      </c>
      <c r="G335" t="s">
        <v>128</v>
      </c>
      <c r="H335" t="s">
        <v>201</v>
      </c>
      <c r="I335" s="15">
        <f>_xlfn.IFS(F335="STAR Kids",INDEX('ATLIS Percentages'!D:D,MATCH($G:$G&amp;" "&amp;$E:$E,'ATLIS Percentages'!$A:$A,0)),
F335="STAR+PLUS",INDEX('ATLIS Percentages'!E:E,MATCH($G:$G&amp;" "&amp;$E:$E,'ATLIS Percentages'!$A:$A,0)),
F335="STAR",INDEX('ATLIS Percentages'!F:F,MATCH($G:$G&amp;" "&amp;$E:$E,'ATLIS Percentages'!$A:$A,0)))</f>
        <v>4.6318075985596696E-3</v>
      </c>
      <c r="J335" s="31">
        <f t="shared" si="10"/>
        <v>2786673.13</v>
      </c>
      <c r="K335" s="31">
        <f t="shared" si="11"/>
        <v>1211679.81</v>
      </c>
    </row>
    <row r="336" spans="1:11" x14ac:dyDescent="0.25">
      <c r="A336" s="17" t="s">
        <v>110</v>
      </c>
      <c r="B336" t="s">
        <v>61</v>
      </c>
      <c r="C336" s="2">
        <v>225677311.23410413</v>
      </c>
      <c r="D336" t="s">
        <v>61</v>
      </c>
      <c r="E336" t="s">
        <v>19</v>
      </c>
      <c r="F336" t="s">
        <v>3</v>
      </c>
      <c r="G336" t="s">
        <v>128</v>
      </c>
      <c r="H336" t="s">
        <v>201</v>
      </c>
      <c r="I336" s="15">
        <f>_xlfn.IFS(F336="STAR Kids",INDEX('ATLIS Percentages'!D:D,MATCH($G:$G&amp;" "&amp;$E:$E,'ATLIS Percentages'!$A:$A,0)),
F336="STAR+PLUS",INDEX('ATLIS Percentages'!E:E,MATCH($G:$G&amp;" "&amp;$E:$E,'ATLIS Percentages'!$A:$A,0)),
F336="STAR",INDEX('ATLIS Percentages'!F:F,MATCH($G:$G&amp;" "&amp;$E:$E,'ATLIS Percentages'!$A:$A,0)))</f>
        <v>4.6318075985596696E-3</v>
      </c>
      <c r="J336" s="31">
        <f t="shared" si="10"/>
        <v>1045293.88</v>
      </c>
      <c r="K336" s="31">
        <f t="shared" si="11"/>
        <v>454506.66</v>
      </c>
    </row>
    <row r="337" spans="1:11" x14ac:dyDescent="0.25">
      <c r="A337" s="17" t="s">
        <v>71</v>
      </c>
      <c r="B337" t="s">
        <v>61</v>
      </c>
      <c r="C337" s="2">
        <v>464890966.66535312</v>
      </c>
      <c r="D337" t="s">
        <v>61</v>
      </c>
      <c r="E337" t="s">
        <v>19</v>
      </c>
      <c r="F337" t="s">
        <v>11</v>
      </c>
      <c r="G337" t="s">
        <v>128</v>
      </c>
      <c r="H337" t="s">
        <v>201</v>
      </c>
      <c r="I337" s="15">
        <f>_xlfn.IFS(F337="STAR Kids",INDEX('ATLIS Percentages'!D:D,MATCH($G:$G&amp;" "&amp;$E:$E,'ATLIS Percentages'!$A:$A,0)),
F337="STAR+PLUS",INDEX('ATLIS Percentages'!E:E,MATCH($G:$G&amp;" "&amp;$E:$E,'ATLIS Percentages'!$A:$A,0)),
F337="STAR",INDEX('ATLIS Percentages'!F:F,MATCH($G:$G&amp;" "&amp;$E:$E,'ATLIS Percentages'!$A:$A,0)))</f>
        <v>4.6318075985596696E-3</v>
      </c>
      <c r="J337" s="31">
        <f t="shared" si="10"/>
        <v>2153285.5099999998</v>
      </c>
      <c r="K337" s="31">
        <f t="shared" si="11"/>
        <v>936275.07</v>
      </c>
    </row>
    <row r="338" spans="1:11" x14ac:dyDescent="0.25">
      <c r="A338" s="17">
        <v>46</v>
      </c>
      <c r="B338" t="s">
        <v>25</v>
      </c>
      <c r="C338" s="2">
        <v>581322492.34764767</v>
      </c>
      <c r="D338" t="s">
        <v>25</v>
      </c>
      <c r="E338" t="s">
        <v>19</v>
      </c>
      <c r="F338" t="s">
        <v>11</v>
      </c>
      <c r="G338" t="s">
        <v>128</v>
      </c>
      <c r="H338" t="s">
        <v>201</v>
      </c>
      <c r="I338" s="15">
        <f>_xlfn.IFS(F338="STAR Kids",INDEX('ATLIS Percentages'!D:D,MATCH($G:$G&amp;" "&amp;$E:$E,'ATLIS Percentages'!$A:$A,0)),
F338="STAR+PLUS",INDEX('ATLIS Percentages'!E:E,MATCH($G:$G&amp;" "&amp;$E:$E,'ATLIS Percentages'!$A:$A,0)),
F338="STAR",INDEX('ATLIS Percentages'!F:F,MATCH($G:$G&amp;" "&amp;$E:$E,'ATLIS Percentages'!$A:$A,0)))</f>
        <v>4.6318075985596696E-3</v>
      </c>
      <c r="J338" s="31">
        <f t="shared" si="10"/>
        <v>2692573.94</v>
      </c>
      <c r="K338" s="31">
        <f t="shared" si="11"/>
        <v>1170764.32</v>
      </c>
    </row>
    <row r="339" spans="1:11" x14ac:dyDescent="0.25">
      <c r="A339" s="17">
        <v>40</v>
      </c>
      <c r="B339" t="s">
        <v>5</v>
      </c>
      <c r="C339" s="2">
        <v>635684527.3097707</v>
      </c>
      <c r="D339" t="s">
        <v>5</v>
      </c>
      <c r="E339" t="s">
        <v>19</v>
      </c>
      <c r="F339" t="s">
        <v>7</v>
      </c>
      <c r="G339" t="s">
        <v>128</v>
      </c>
      <c r="H339" t="s">
        <v>201</v>
      </c>
      <c r="I339" s="15">
        <f>_xlfn.IFS(F339="STAR Kids",INDEX('ATLIS Percentages'!D:D,MATCH($G:$G&amp;" "&amp;$E:$E,'ATLIS Percentages'!$A:$A,0)),
F339="STAR+PLUS",INDEX('ATLIS Percentages'!E:E,MATCH($G:$G&amp;" "&amp;$E:$E,'ATLIS Percentages'!$A:$A,0)),
F339="STAR",INDEX('ATLIS Percentages'!F:F,MATCH($G:$G&amp;" "&amp;$E:$E,'ATLIS Percentages'!$A:$A,0)))</f>
        <v>4.6318075985596696E-3</v>
      </c>
      <c r="J339" s="31">
        <f t="shared" si="10"/>
        <v>2944368.42</v>
      </c>
      <c r="K339" s="31">
        <f t="shared" si="11"/>
        <v>1280247.6599999999</v>
      </c>
    </row>
    <row r="340" spans="1:11" x14ac:dyDescent="0.25">
      <c r="A340" s="17">
        <v>47</v>
      </c>
      <c r="B340" t="s">
        <v>5</v>
      </c>
      <c r="C340" s="2">
        <v>0</v>
      </c>
      <c r="D340" t="s">
        <v>5</v>
      </c>
      <c r="E340" t="s">
        <v>19</v>
      </c>
      <c r="F340" t="s">
        <v>11</v>
      </c>
      <c r="G340" t="s">
        <v>128</v>
      </c>
      <c r="H340" t="s">
        <v>201</v>
      </c>
      <c r="I340" s="15">
        <f>_xlfn.IFS(F340="STAR Kids",INDEX('ATLIS Percentages'!D:D,MATCH($G:$G&amp;" "&amp;$E:$E,'ATLIS Percentages'!$A:$A,0)),
F340="STAR+PLUS",INDEX('ATLIS Percentages'!E:E,MATCH($G:$G&amp;" "&amp;$E:$E,'ATLIS Percentages'!$A:$A,0)),
F340="STAR",INDEX('ATLIS Percentages'!F:F,MATCH($G:$G&amp;" "&amp;$E:$E,'ATLIS Percentages'!$A:$A,0)))</f>
        <v>4.6318075985596696E-3</v>
      </c>
      <c r="J340" s="31">
        <f t="shared" si="10"/>
        <v>0</v>
      </c>
      <c r="K340" s="31">
        <f t="shared" si="11"/>
        <v>0</v>
      </c>
    </row>
    <row r="341" spans="1:11" x14ac:dyDescent="0.25">
      <c r="A341" s="17" t="s">
        <v>53</v>
      </c>
      <c r="B341" t="s">
        <v>5</v>
      </c>
      <c r="C341" s="2">
        <v>218025905.18605232</v>
      </c>
      <c r="D341" t="s">
        <v>5</v>
      </c>
      <c r="E341" t="s">
        <v>19</v>
      </c>
      <c r="F341" t="s">
        <v>3</v>
      </c>
      <c r="G341" t="s">
        <v>128</v>
      </c>
      <c r="H341" t="s">
        <v>201</v>
      </c>
      <c r="I341" s="15">
        <f>_xlfn.IFS(F341="STAR Kids",INDEX('ATLIS Percentages'!D:D,MATCH($G:$G&amp;" "&amp;$E:$E,'ATLIS Percentages'!$A:$A,0)),
F341="STAR+PLUS",INDEX('ATLIS Percentages'!E:E,MATCH($G:$G&amp;" "&amp;$E:$E,'ATLIS Percentages'!$A:$A,0)),
F341="STAR",INDEX('ATLIS Percentages'!F:F,MATCH($G:$G&amp;" "&amp;$E:$E,'ATLIS Percentages'!$A:$A,0)))</f>
        <v>4.6318075985596696E-3</v>
      </c>
      <c r="J341" s="31">
        <f t="shared" si="10"/>
        <v>1009854.04</v>
      </c>
      <c r="K341" s="31">
        <f t="shared" si="11"/>
        <v>439096.98</v>
      </c>
    </row>
    <row r="342" spans="1:11" x14ac:dyDescent="0.25">
      <c r="A342" s="17" t="s">
        <v>26</v>
      </c>
      <c r="B342" t="s">
        <v>9</v>
      </c>
      <c r="C342" s="2">
        <v>456875914.56512105</v>
      </c>
      <c r="D342" t="s">
        <v>9</v>
      </c>
      <c r="E342" t="s">
        <v>19</v>
      </c>
      <c r="F342" t="s">
        <v>11</v>
      </c>
      <c r="G342" t="s">
        <v>128</v>
      </c>
      <c r="H342" t="s">
        <v>201</v>
      </c>
      <c r="I342" s="15">
        <f>_xlfn.IFS(F342="STAR Kids",INDEX('ATLIS Percentages'!D:D,MATCH($G:$G&amp;" "&amp;$E:$E,'ATLIS Percentages'!$A:$A,0)),
F342="STAR+PLUS",INDEX('ATLIS Percentages'!E:E,MATCH($G:$G&amp;" "&amp;$E:$E,'ATLIS Percentages'!$A:$A,0)),
F342="STAR",INDEX('ATLIS Percentages'!F:F,MATCH($G:$G&amp;" "&amp;$E:$E,'ATLIS Percentages'!$A:$A,0)))</f>
        <v>4.6318075985596696E-3</v>
      </c>
      <c r="J342" s="31">
        <f t="shared" si="10"/>
        <v>2116161.33</v>
      </c>
      <c r="K342" s="31">
        <f t="shared" si="11"/>
        <v>920133.02</v>
      </c>
    </row>
    <row r="343" spans="1:11" x14ac:dyDescent="0.25">
      <c r="A343" s="17">
        <v>44</v>
      </c>
      <c r="B343" t="s">
        <v>18</v>
      </c>
      <c r="C343" s="2">
        <v>39641406.660217479</v>
      </c>
      <c r="D343" t="s">
        <v>18</v>
      </c>
      <c r="E343" t="s">
        <v>19</v>
      </c>
      <c r="F343" t="s">
        <v>7</v>
      </c>
      <c r="G343" t="s">
        <v>128</v>
      </c>
      <c r="H343" t="s">
        <v>201</v>
      </c>
      <c r="I343" s="15">
        <f>_xlfn.IFS(F343="STAR Kids",INDEX('ATLIS Percentages'!D:D,MATCH($G:$G&amp;" "&amp;$E:$E,'ATLIS Percentages'!$A:$A,0)),
F343="STAR+PLUS",INDEX('ATLIS Percentages'!E:E,MATCH($G:$G&amp;" "&amp;$E:$E,'ATLIS Percentages'!$A:$A,0)),
F343="STAR",INDEX('ATLIS Percentages'!F:F,MATCH($G:$G&amp;" "&amp;$E:$E,'ATLIS Percentages'!$A:$A,0)))</f>
        <v>4.6318075985596696E-3</v>
      </c>
      <c r="J343" s="31">
        <f t="shared" si="10"/>
        <v>183611.37</v>
      </c>
      <c r="K343" s="31">
        <f t="shared" si="11"/>
        <v>79836.490000000005</v>
      </c>
    </row>
    <row r="344" spans="1:11" x14ac:dyDescent="0.25">
      <c r="A344" s="17">
        <v>45</v>
      </c>
      <c r="B344" t="s">
        <v>18</v>
      </c>
      <c r="C344" s="2">
        <v>0</v>
      </c>
      <c r="D344" t="s">
        <v>18</v>
      </c>
      <c r="E344" t="s">
        <v>19</v>
      </c>
      <c r="F344" t="s">
        <v>11</v>
      </c>
      <c r="G344" t="s">
        <v>128</v>
      </c>
      <c r="H344" t="s">
        <v>201</v>
      </c>
      <c r="I344" s="15">
        <f>_xlfn.IFS(F344="STAR Kids",INDEX('ATLIS Percentages'!D:D,MATCH($G:$G&amp;" "&amp;$E:$E,'ATLIS Percentages'!$A:$A,0)),
F344="STAR+PLUS",INDEX('ATLIS Percentages'!E:E,MATCH($G:$G&amp;" "&amp;$E:$E,'ATLIS Percentages'!$A:$A,0)),
F344="STAR",INDEX('ATLIS Percentages'!F:F,MATCH($G:$G&amp;" "&amp;$E:$E,'ATLIS Percentages'!$A:$A,0)))</f>
        <v>4.6318075985596696E-3</v>
      </c>
      <c r="J344" s="31">
        <f t="shared" si="10"/>
        <v>0</v>
      </c>
      <c r="K344" s="31">
        <f t="shared" si="11"/>
        <v>0</v>
      </c>
    </row>
    <row r="345" spans="1:11" x14ac:dyDescent="0.25">
      <c r="A345" s="17" t="s">
        <v>112</v>
      </c>
      <c r="B345" t="s">
        <v>20</v>
      </c>
      <c r="C345" s="2">
        <v>329320783.68659103</v>
      </c>
      <c r="D345" t="s">
        <v>20</v>
      </c>
      <c r="E345" t="s">
        <v>17</v>
      </c>
      <c r="F345" t="s">
        <v>3</v>
      </c>
      <c r="G345" t="s">
        <v>128</v>
      </c>
      <c r="H345" t="s">
        <v>202</v>
      </c>
      <c r="I345" s="15">
        <f>_xlfn.IFS(F345="STAR Kids",INDEX('ATLIS Percentages'!D:D,MATCH($G:$G&amp;" "&amp;$E:$E,'ATLIS Percentages'!$A:$A,0)),
F345="STAR+PLUS",INDEX('ATLIS Percentages'!E:E,MATCH($G:$G&amp;" "&amp;$E:$E,'ATLIS Percentages'!$A:$A,0)),
F345="STAR",INDEX('ATLIS Percentages'!F:F,MATCH($G:$G&amp;" "&amp;$E:$E,'ATLIS Percentages'!$A:$A,0)))</f>
        <v>4.6318075985596696E-3</v>
      </c>
      <c r="J345" s="31">
        <f t="shared" si="10"/>
        <v>1525350.51</v>
      </c>
      <c r="K345" s="31">
        <f t="shared" si="11"/>
        <v>663241.18999999994</v>
      </c>
    </row>
    <row r="346" spans="1:11" x14ac:dyDescent="0.25">
      <c r="A346" s="17">
        <v>95</v>
      </c>
      <c r="B346" t="s">
        <v>25</v>
      </c>
      <c r="C346" s="2">
        <v>336983986.14454383</v>
      </c>
      <c r="D346" t="s">
        <v>25</v>
      </c>
      <c r="E346" t="s">
        <v>17</v>
      </c>
      <c r="F346" t="s">
        <v>7</v>
      </c>
      <c r="G346" t="s">
        <v>128</v>
      </c>
      <c r="H346" t="s">
        <v>202</v>
      </c>
      <c r="I346" s="15">
        <f>_xlfn.IFS(F346="STAR Kids",INDEX('ATLIS Percentages'!D:D,MATCH($G:$G&amp;" "&amp;$E:$E,'ATLIS Percentages'!$A:$A,0)),
F346="STAR+PLUS",INDEX('ATLIS Percentages'!E:E,MATCH($G:$G&amp;" "&amp;$E:$E,'ATLIS Percentages'!$A:$A,0)),
F346="STAR",INDEX('ATLIS Percentages'!F:F,MATCH($G:$G&amp;" "&amp;$E:$E,'ATLIS Percentages'!$A:$A,0)))</f>
        <v>4.6318075985596696E-3</v>
      </c>
      <c r="J346" s="31">
        <f t="shared" si="10"/>
        <v>1560844.99</v>
      </c>
      <c r="K346" s="31">
        <f t="shared" si="11"/>
        <v>678674.63</v>
      </c>
    </row>
    <row r="347" spans="1:11" x14ac:dyDescent="0.25">
      <c r="A347" s="17" t="s">
        <v>97</v>
      </c>
      <c r="B347" t="s">
        <v>25</v>
      </c>
      <c r="C347" s="2">
        <v>1122566875.0730939</v>
      </c>
      <c r="D347" t="s">
        <v>25</v>
      </c>
      <c r="E347" t="s">
        <v>17</v>
      </c>
      <c r="F347" t="s">
        <v>11</v>
      </c>
      <c r="G347" t="s">
        <v>128</v>
      </c>
      <c r="H347" t="s">
        <v>202</v>
      </c>
      <c r="I347" s="15">
        <f>_xlfn.IFS(F347="STAR Kids",INDEX('ATLIS Percentages'!D:D,MATCH($G:$G&amp;" "&amp;$E:$E,'ATLIS Percentages'!$A:$A,0)),
F347="STAR+PLUS",INDEX('ATLIS Percentages'!E:E,MATCH($G:$G&amp;" "&amp;$E:$E,'ATLIS Percentages'!$A:$A,0)),
F347="STAR",INDEX('ATLIS Percentages'!F:F,MATCH($G:$G&amp;" "&amp;$E:$E,'ATLIS Percentages'!$A:$A,0)))</f>
        <v>4.6318075985596696E-3</v>
      </c>
      <c r="J347" s="31">
        <f t="shared" si="10"/>
        <v>5199513.78</v>
      </c>
      <c r="K347" s="31">
        <f t="shared" si="11"/>
        <v>2260812.65</v>
      </c>
    </row>
    <row r="348" spans="1:11" x14ac:dyDescent="0.25">
      <c r="A348" s="17">
        <v>93</v>
      </c>
      <c r="B348" t="s">
        <v>16</v>
      </c>
      <c r="C348" s="2">
        <v>981621809.65285397</v>
      </c>
      <c r="D348" t="s">
        <v>16</v>
      </c>
      <c r="E348" t="s">
        <v>17</v>
      </c>
      <c r="F348" t="s">
        <v>7</v>
      </c>
      <c r="G348" t="s">
        <v>128</v>
      </c>
      <c r="H348" t="s">
        <v>202</v>
      </c>
      <c r="I348" s="15">
        <f>_xlfn.IFS(F348="STAR Kids",INDEX('ATLIS Percentages'!D:D,MATCH($G:$G&amp;" "&amp;$E:$E,'ATLIS Percentages'!$A:$A,0)),
F348="STAR+PLUS",INDEX('ATLIS Percentages'!E:E,MATCH($G:$G&amp;" "&amp;$E:$E,'ATLIS Percentages'!$A:$A,0)),
F348="STAR",INDEX('ATLIS Percentages'!F:F,MATCH($G:$G&amp;" "&amp;$E:$E,'ATLIS Percentages'!$A:$A,0)))</f>
        <v>4.6318075985596696E-3</v>
      </c>
      <c r="J348" s="31">
        <f t="shared" si="10"/>
        <v>4546683.3600000003</v>
      </c>
      <c r="K348" s="31">
        <f t="shared" si="11"/>
        <v>1976953.94</v>
      </c>
    </row>
    <row r="349" spans="1:11" x14ac:dyDescent="0.25">
      <c r="A349" s="17" t="s">
        <v>75</v>
      </c>
      <c r="B349" t="s">
        <v>5</v>
      </c>
      <c r="C349" s="2">
        <v>831429482.83371723</v>
      </c>
      <c r="D349" t="s">
        <v>5</v>
      </c>
      <c r="E349" t="s">
        <v>17</v>
      </c>
      <c r="F349" t="s">
        <v>11</v>
      </c>
      <c r="G349" t="s">
        <v>128</v>
      </c>
      <c r="H349" t="s">
        <v>202</v>
      </c>
      <c r="I349" s="15">
        <f>_xlfn.IFS(F349="STAR Kids",INDEX('ATLIS Percentages'!D:D,MATCH($G:$G&amp;" "&amp;$E:$E,'ATLIS Percentages'!$A:$A,0)),
F349="STAR+PLUS",INDEX('ATLIS Percentages'!E:E,MATCH($G:$G&amp;" "&amp;$E:$E,'ATLIS Percentages'!$A:$A,0)),
F349="STAR",INDEX('ATLIS Percentages'!F:F,MATCH($G:$G&amp;" "&amp;$E:$E,'ATLIS Percentages'!$A:$A,0)))</f>
        <v>4.6318075985596696E-3</v>
      </c>
      <c r="J349" s="31">
        <f t="shared" si="10"/>
        <v>3851021.4</v>
      </c>
      <c r="K349" s="31">
        <f t="shared" si="11"/>
        <v>1674471.55</v>
      </c>
    </row>
    <row r="350" spans="1:11" x14ac:dyDescent="0.25">
      <c r="A350" s="17" t="s">
        <v>86</v>
      </c>
      <c r="B350" t="s">
        <v>9</v>
      </c>
      <c r="C350" s="2">
        <v>261743353.9720588</v>
      </c>
      <c r="D350" t="s">
        <v>9</v>
      </c>
      <c r="E350" t="s">
        <v>17</v>
      </c>
      <c r="F350" t="s">
        <v>11</v>
      </c>
      <c r="G350" t="s">
        <v>128</v>
      </c>
      <c r="H350" t="s">
        <v>202</v>
      </c>
      <c r="I350" s="15">
        <f>_xlfn.IFS(F350="STAR Kids",INDEX('ATLIS Percentages'!D:D,MATCH($G:$G&amp;" "&amp;$E:$E,'ATLIS Percentages'!$A:$A,0)),
F350="STAR+PLUS",INDEX('ATLIS Percentages'!E:E,MATCH($G:$G&amp;" "&amp;$E:$E,'ATLIS Percentages'!$A:$A,0)),
F350="STAR",INDEX('ATLIS Percentages'!F:F,MATCH($G:$G&amp;" "&amp;$E:$E,'ATLIS Percentages'!$A:$A,0)))</f>
        <v>4.6318075985596696E-3</v>
      </c>
      <c r="J350" s="31">
        <f t="shared" si="10"/>
        <v>1212344.8600000001</v>
      </c>
      <c r="K350" s="31">
        <f t="shared" si="11"/>
        <v>527142.48</v>
      </c>
    </row>
    <row r="351" spans="1:11" x14ac:dyDescent="0.25">
      <c r="A351" s="17">
        <v>90</v>
      </c>
      <c r="B351" t="s">
        <v>18</v>
      </c>
      <c r="C351" s="2">
        <v>1103683753.7331021</v>
      </c>
      <c r="D351" t="s">
        <v>18</v>
      </c>
      <c r="E351" t="s">
        <v>17</v>
      </c>
      <c r="F351" t="s">
        <v>7</v>
      </c>
      <c r="G351" t="s">
        <v>128</v>
      </c>
      <c r="H351" t="s">
        <v>202</v>
      </c>
      <c r="I351" s="15">
        <f>_xlfn.IFS(F351="STAR Kids",INDEX('ATLIS Percentages'!D:D,MATCH($G:$G&amp;" "&amp;$E:$E,'ATLIS Percentages'!$A:$A,0)),
F351="STAR+PLUS",INDEX('ATLIS Percentages'!E:E,MATCH($G:$G&amp;" "&amp;$E:$E,'ATLIS Percentages'!$A:$A,0)),
F351="STAR",INDEX('ATLIS Percentages'!F:F,MATCH($G:$G&amp;" "&amp;$E:$E,'ATLIS Percentages'!$A:$A,0)))</f>
        <v>4.6318075985596696E-3</v>
      </c>
      <c r="J351" s="31">
        <f t="shared" si="10"/>
        <v>5112050.8</v>
      </c>
      <c r="K351" s="31">
        <f t="shared" si="11"/>
        <v>2222782.67</v>
      </c>
    </row>
    <row r="352" spans="1:11" x14ac:dyDescent="0.25">
      <c r="A352" s="17" t="s">
        <v>109</v>
      </c>
      <c r="B352" t="s">
        <v>18</v>
      </c>
      <c r="C352" s="2">
        <v>513055219.79605651</v>
      </c>
      <c r="D352" t="s">
        <v>18</v>
      </c>
      <c r="E352" t="s">
        <v>17</v>
      </c>
      <c r="F352" t="s">
        <v>3</v>
      </c>
      <c r="G352" t="s">
        <v>128</v>
      </c>
      <c r="H352" t="s">
        <v>202</v>
      </c>
      <c r="I352" s="15">
        <f>_xlfn.IFS(F352="STAR Kids",INDEX('ATLIS Percentages'!D:D,MATCH($G:$G&amp;" "&amp;$E:$E,'ATLIS Percentages'!$A:$A,0)),
F352="STAR+PLUS",INDEX('ATLIS Percentages'!E:E,MATCH($G:$G&amp;" "&amp;$E:$E,'ATLIS Percentages'!$A:$A,0)),
F352="STAR",INDEX('ATLIS Percentages'!F:F,MATCH($G:$G&amp;" "&amp;$E:$E,'ATLIS Percentages'!$A:$A,0)))</f>
        <v>4.6318075985596696E-3</v>
      </c>
      <c r="J352" s="31">
        <f t="shared" si="10"/>
        <v>2376373.0699999998</v>
      </c>
      <c r="K352" s="31">
        <f t="shared" si="11"/>
        <v>1033276.29</v>
      </c>
    </row>
    <row r="353" spans="1:11" x14ac:dyDescent="0.25">
      <c r="A353" s="17">
        <v>37</v>
      </c>
      <c r="B353" t="s">
        <v>42</v>
      </c>
      <c r="C353" s="2">
        <v>313590725.00089508</v>
      </c>
      <c r="D353" t="s">
        <v>42</v>
      </c>
      <c r="E353" t="s">
        <v>43</v>
      </c>
      <c r="F353" t="s">
        <v>7</v>
      </c>
      <c r="G353" t="s">
        <v>128</v>
      </c>
      <c r="H353" t="s">
        <v>203</v>
      </c>
      <c r="I353" s="15">
        <f>_xlfn.IFS(F353="STAR Kids",INDEX('ATLIS Percentages'!D:D,MATCH($G:$G&amp;" "&amp;$E:$E,'ATLIS Percentages'!$A:$A,0)),
F353="STAR+PLUS",INDEX('ATLIS Percentages'!E:E,MATCH($G:$G&amp;" "&amp;$E:$E,'ATLIS Percentages'!$A:$A,0)),
F353="STAR",INDEX('ATLIS Percentages'!F:F,MATCH($G:$G&amp;" "&amp;$E:$E,'ATLIS Percentages'!$A:$A,0)))</f>
        <v>4.6318075985596696E-3</v>
      </c>
      <c r="J353" s="31">
        <f t="shared" si="10"/>
        <v>1452491.9</v>
      </c>
      <c r="K353" s="31">
        <f t="shared" si="11"/>
        <v>631561.37</v>
      </c>
    </row>
    <row r="354" spans="1:11" x14ac:dyDescent="0.25">
      <c r="A354" s="17" t="s">
        <v>41</v>
      </c>
      <c r="B354" t="s">
        <v>42</v>
      </c>
      <c r="C354" s="2">
        <v>255890257.90270892</v>
      </c>
      <c r="D354" t="s">
        <v>42</v>
      </c>
      <c r="E354" t="s">
        <v>43</v>
      </c>
      <c r="F354" t="s">
        <v>11</v>
      </c>
      <c r="G354" t="s">
        <v>128</v>
      </c>
      <c r="H354" t="s">
        <v>203</v>
      </c>
      <c r="I354" s="15">
        <f>_xlfn.IFS(F354="STAR Kids",INDEX('ATLIS Percentages'!D:D,MATCH($G:$G&amp;" "&amp;$E:$E,'ATLIS Percentages'!$A:$A,0)),
F354="STAR+PLUS",INDEX('ATLIS Percentages'!E:E,MATCH($G:$G&amp;" "&amp;$E:$E,'ATLIS Percentages'!$A:$A,0)),
F354="STAR",INDEX('ATLIS Percentages'!F:F,MATCH($G:$G&amp;" "&amp;$E:$E,'ATLIS Percentages'!$A:$A,0)))</f>
        <v>4.6318075985596696E-3</v>
      </c>
      <c r="J354" s="31">
        <f t="shared" si="10"/>
        <v>1185234.44</v>
      </c>
      <c r="K354" s="31">
        <f t="shared" si="11"/>
        <v>515354.54</v>
      </c>
    </row>
    <row r="355" spans="1:11" x14ac:dyDescent="0.25">
      <c r="A355" s="17">
        <v>31</v>
      </c>
      <c r="B355" t="s">
        <v>25</v>
      </c>
      <c r="C355" s="2">
        <v>29200090.873662084</v>
      </c>
      <c r="D355" t="s">
        <v>25</v>
      </c>
      <c r="E355" t="s">
        <v>32</v>
      </c>
      <c r="F355" t="s">
        <v>7</v>
      </c>
      <c r="G355" t="s">
        <v>128</v>
      </c>
      <c r="H355" t="s">
        <v>204</v>
      </c>
      <c r="I355" s="15">
        <f>_xlfn.IFS(F355="STAR Kids",INDEX('ATLIS Percentages'!D:D,MATCH($G:$G&amp;" "&amp;$E:$E,'ATLIS Percentages'!$A:$A,0)),
F355="STAR+PLUS",INDEX('ATLIS Percentages'!E:E,MATCH($G:$G&amp;" "&amp;$E:$E,'ATLIS Percentages'!$A:$A,0)),
F355="STAR",INDEX('ATLIS Percentages'!F:F,MATCH($G:$G&amp;" "&amp;$E:$E,'ATLIS Percentages'!$A:$A,0)))</f>
        <v>4.6318075985596696E-3</v>
      </c>
      <c r="J355" s="31">
        <f t="shared" si="10"/>
        <v>135249.20000000001</v>
      </c>
      <c r="K355" s="31">
        <f t="shared" si="11"/>
        <v>58808.02</v>
      </c>
    </row>
    <row r="356" spans="1:11" x14ac:dyDescent="0.25">
      <c r="A356" s="17">
        <v>33</v>
      </c>
      <c r="B356" t="s">
        <v>25</v>
      </c>
      <c r="C356" s="2">
        <v>344207651.43076366</v>
      </c>
      <c r="D356" t="s">
        <v>25</v>
      </c>
      <c r="E356" t="s">
        <v>32</v>
      </c>
      <c r="F356" t="s">
        <v>11</v>
      </c>
      <c r="G356" t="s">
        <v>128</v>
      </c>
      <c r="H356" t="s">
        <v>204</v>
      </c>
      <c r="I356" s="15">
        <f>_xlfn.IFS(F356="STAR Kids",INDEX('ATLIS Percentages'!D:D,MATCH($G:$G&amp;" "&amp;$E:$E,'ATLIS Percentages'!$A:$A,0)),
F356="STAR+PLUS",INDEX('ATLIS Percentages'!E:E,MATCH($G:$G&amp;" "&amp;$E:$E,'ATLIS Percentages'!$A:$A,0)),
F356="STAR",INDEX('ATLIS Percentages'!F:F,MATCH($G:$G&amp;" "&amp;$E:$E,'ATLIS Percentages'!$A:$A,0)))</f>
        <v>4.6318075985596696E-3</v>
      </c>
      <c r="J356" s="31">
        <f t="shared" si="10"/>
        <v>1594303.62</v>
      </c>
      <c r="K356" s="31">
        <f t="shared" si="11"/>
        <v>693222.86</v>
      </c>
    </row>
    <row r="357" spans="1:11" x14ac:dyDescent="0.25">
      <c r="A357" s="17">
        <v>36</v>
      </c>
      <c r="B357" t="s">
        <v>5</v>
      </c>
      <c r="C357" s="2">
        <v>220410824.89785376</v>
      </c>
      <c r="D357" t="s">
        <v>5</v>
      </c>
      <c r="E357" t="s">
        <v>43</v>
      </c>
      <c r="F357" t="s">
        <v>7</v>
      </c>
      <c r="G357" t="s">
        <v>128</v>
      </c>
      <c r="H357" t="s">
        <v>203</v>
      </c>
      <c r="I357" s="15">
        <f>_xlfn.IFS(F357="STAR Kids",INDEX('ATLIS Percentages'!D:D,MATCH($G:$G&amp;" "&amp;$E:$E,'ATLIS Percentages'!$A:$A,0)),
F357="STAR+PLUS",INDEX('ATLIS Percentages'!E:E,MATCH($G:$G&amp;" "&amp;$E:$E,'ATLIS Percentages'!$A:$A,0)),
F357="STAR",INDEX('ATLIS Percentages'!F:F,MATCH($G:$G&amp;" "&amp;$E:$E,'ATLIS Percentages'!$A:$A,0)))</f>
        <v>4.6318075985596696E-3</v>
      </c>
      <c r="J357" s="31">
        <f t="shared" si="10"/>
        <v>1020900.53</v>
      </c>
      <c r="K357" s="31">
        <f t="shared" si="11"/>
        <v>443900.13</v>
      </c>
    </row>
    <row r="358" spans="1:11" x14ac:dyDescent="0.25">
      <c r="A358" s="17" t="s">
        <v>103</v>
      </c>
      <c r="B358" t="s">
        <v>5</v>
      </c>
      <c r="C358" s="2">
        <v>101183501.42635249</v>
      </c>
      <c r="D358" t="s">
        <v>5</v>
      </c>
      <c r="E358" t="s">
        <v>43</v>
      </c>
      <c r="F358" t="s">
        <v>3</v>
      </c>
      <c r="G358" t="s">
        <v>128</v>
      </c>
      <c r="H358" t="s">
        <v>203</v>
      </c>
      <c r="I358" s="15">
        <f>_xlfn.IFS(F358="STAR Kids",INDEX('ATLIS Percentages'!D:D,MATCH($G:$G&amp;" "&amp;$E:$E,'ATLIS Percentages'!$A:$A,0)),
F358="STAR+PLUS",INDEX('ATLIS Percentages'!E:E,MATCH($G:$G&amp;" "&amp;$E:$E,'ATLIS Percentages'!$A:$A,0)),
F358="STAR",INDEX('ATLIS Percentages'!F:F,MATCH($G:$G&amp;" "&amp;$E:$E,'ATLIS Percentages'!$A:$A,0)))</f>
        <v>4.6318075985596696E-3</v>
      </c>
      <c r="J358" s="31">
        <f t="shared" si="10"/>
        <v>468662.51</v>
      </c>
      <c r="K358" s="31">
        <f t="shared" si="11"/>
        <v>203780.23</v>
      </c>
    </row>
    <row r="359" spans="1:11" x14ac:dyDescent="0.25">
      <c r="A359" s="17">
        <v>34</v>
      </c>
      <c r="B359" t="s">
        <v>18</v>
      </c>
      <c r="C359" s="2">
        <v>0</v>
      </c>
      <c r="D359" t="s">
        <v>18</v>
      </c>
      <c r="E359" t="s">
        <v>43</v>
      </c>
      <c r="F359" t="s">
        <v>11</v>
      </c>
      <c r="G359" t="s">
        <v>128</v>
      </c>
      <c r="H359" t="s">
        <v>203</v>
      </c>
      <c r="I359" s="15">
        <f>_xlfn.IFS(F359="STAR Kids",INDEX('ATLIS Percentages'!D:D,MATCH($G:$G&amp;" "&amp;$E:$E,'ATLIS Percentages'!$A:$A,0)),
F359="STAR+PLUS",INDEX('ATLIS Percentages'!E:E,MATCH($G:$G&amp;" "&amp;$E:$E,'ATLIS Percentages'!$A:$A,0)),
F359="STAR",INDEX('ATLIS Percentages'!F:F,MATCH($G:$G&amp;" "&amp;$E:$E,'ATLIS Percentages'!$A:$A,0)))</f>
        <v>4.6318075985596696E-3</v>
      </c>
      <c r="J359" s="31">
        <f t="shared" si="10"/>
        <v>0</v>
      </c>
      <c r="K359" s="31">
        <f t="shared" si="11"/>
        <v>0</v>
      </c>
    </row>
    <row r="360" spans="1:11" x14ac:dyDescent="0.25">
      <c r="A360" s="17" t="s">
        <v>54</v>
      </c>
      <c r="B360" t="s">
        <v>18</v>
      </c>
      <c r="C360" s="2">
        <v>46430703.686395735</v>
      </c>
      <c r="D360" t="s">
        <v>18</v>
      </c>
      <c r="E360" t="s">
        <v>43</v>
      </c>
      <c r="F360" t="s">
        <v>3</v>
      </c>
      <c r="G360" t="s">
        <v>128</v>
      </c>
      <c r="H360" t="s">
        <v>203</v>
      </c>
      <c r="I360" s="15">
        <f>_xlfn.IFS(F360="STAR Kids",INDEX('ATLIS Percentages'!D:D,MATCH($G:$G&amp;" "&amp;$E:$E,'ATLIS Percentages'!$A:$A,0)),
F360="STAR+PLUS",INDEX('ATLIS Percentages'!E:E,MATCH($G:$G&amp;" "&amp;$E:$E,'ATLIS Percentages'!$A:$A,0)),
F360="STAR",INDEX('ATLIS Percentages'!F:F,MATCH($G:$G&amp;" "&amp;$E:$E,'ATLIS Percentages'!$A:$A,0)))</f>
        <v>4.6318075985596696E-3</v>
      </c>
      <c r="J360" s="31">
        <f t="shared" si="10"/>
        <v>215058.09</v>
      </c>
      <c r="K360" s="31">
        <f t="shared" si="11"/>
        <v>93509.91</v>
      </c>
    </row>
    <row r="361" spans="1:11" x14ac:dyDescent="0.25">
      <c r="A361" s="17">
        <v>79</v>
      </c>
      <c r="B361" t="s">
        <v>13</v>
      </c>
      <c r="C361" s="2">
        <v>1314393965.4659982</v>
      </c>
      <c r="D361" t="s">
        <v>13</v>
      </c>
      <c r="E361" t="s">
        <v>10</v>
      </c>
      <c r="F361" t="s">
        <v>7</v>
      </c>
      <c r="G361" t="s">
        <v>128</v>
      </c>
      <c r="H361" t="s">
        <v>205</v>
      </c>
      <c r="I361" s="15">
        <f>_xlfn.IFS(F361="STAR Kids",INDEX('ATLIS Percentages'!D:D,MATCH($G:$G&amp;" "&amp;$E:$E,'ATLIS Percentages'!$A:$A,0)),
F361="STAR+PLUS",INDEX('ATLIS Percentages'!E:E,MATCH($G:$G&amp;" "&amp;$E:$E,'ATLIS Percentages'!$A:$A,0)),
F361="STAR",INDEX('ATLIS Percentages'!F:F,MATCH($G:$G&amp;" "&amp;$E:$E,'ATLIS Percentages'!$A:$A,0)))</f>
        <v>4.6318075985596696E-3</v>
      </c>
      <c r="J361" s="31">
        <f t="shared" si="10"/>
        <v>6088019.96</v>
      </c>
      <c r="K361" s="31">
        <f t="shared" si="11"/>
        <v>2647146.08</v>
      </c>
    </row>
    <row r="362" spans="1:11" x14ac:dyDescent="0.25">
      <c r="A362" s="17" t="s">
        <v>12</v>
      </c>
      <c r="B362" t="s">
        <v>13</v>
      </c>
      <c r="C362" s="2">
        <v>569177482.6367178</v>
      </c>
      <c r="D362" t="s">
        <v>13</v>
      </c>
      <c r="E362" t="s">
        <v>10</v>
      </c>
      <c r="F362" t="s">
        <v>11</v>
      </c>
      <c r="G362" t="s">
        <v>128</v>
      </c>
      <c r="H362" t="s">
        <v>205</v>
      </c>
      <c r="I362" s="15">
        <f>_xlfn.IFS(F362="STAR Kids",INDEX('ATLIS Percentages'!D:D,MATCH($G:$G&amp;" "&amp;$E:$E,'ATLIS Percentages'!$A:$A,0)),
F362="STAR+PLUS",INDEX('ATLIS Percentages'!E:E,MATCH($G:$G&amp;" "&amp;$E:$E,'ATLIS Percentages'!$A:$A,0)),
F362="STAR",INDEX('ATLIS Percentages'!F:F,MATCH($G:$G&amp;" "&amp;$E:$E,'ATLIS Percentages'!$A:$A,0)))</f>
        <v>4.6318075985596696E-3</v>
      </c>
      <c r="J362" s="31">
        <f t="shared" si="10"/>
        <v>2636320.59</v>
      </c>
      <c r="K362" s="31">
        <f t="shared" si="11"/>
        <v>1146304.67</v>
      </c>
    </row>
    <row r="363" spans="1:11" x14ac:dyDescent="0.25">
      <c r="A363" s="17" t="s">
        <v>91</v>
      </c>
      <c r="B363" t="s">
        <v>25</v>
      </c>
      <c r="C363" s="2">
        <v>126935629.9306595</v>
      </c>
      <c r="D363" t="s">
        <v>25</v>
      </c>
      <c r="E363" t="s">
        <v>10</v>
      </c>
      <c r="F363" t="s">
        <v>7</v>
      </c>
      <c r="G363" t="s">
        <v>128</v>
      </c>
      <c r="H363" t="s">
        <v>205</v>
      </c>
      <c r="I363" s="15">
        <f>_xlfn.IFS(F363="STAR Kids",INDEX('ATLIS Percentages'!D:D,MATCH($G:$G&amp;" "&amp;$E:$E,'ATLIS Percentages'!$A:$A,0)),
F363="STAR+PLUS",INDEX('ATLIS Percentages'!E:E,MATCH($G:$G&amp;" "&amp;$E:$E,'ATLIS Percentages'!$A:$A,0)),
F363="STAR",INDEX('ATLIS Percentages'!F:F,MATCH($G:$G&amp;" "&amp;$E:$E,'ATLIS Percentages'!$A:$A,0)))</f>
        <v>4.6318075985596696E-3</v>
      </c>
      <c r="J363" s="31">
        <f t="shared" si="10"/>
        <v>587941.42000000004</v>
      </c>
      <c r="K363" s="31">
        <f t="shared" si="11"/>
        <v>255644.17</v>
      </c>
    </row>
    <row r="364" spans="1:11" x14ac:dyDescent="0.25">
      <c r="A364" s="17" t="s">
        <v>50</v>
      </c>
      <c r="B364" t="s">
        <v>25</v>
      </c>
      <c r="C364" s="2">
        <v>781453317.88994896</v>
      </c>
      <c r="D364" t="s">
        <v>25</v>
      </c>
      <c r="E364" t="s">
        <v>51</v>
      </c>
      <c r="F364" t="s">
        <v>11</v>
      </c>
      <c r="G364" t="s">
        <v>128</v>
      </c>
      <c r="H364" t="s">
        <v>206</v>
      </c>
      <c r="I364" s="15">
        <f>_xlfn.IFS(F364="STAR Kids",INDEX('ATLIS Percentages'!D:D,MATCH($G:$G&amp;" "&amp;$E:$E,'ATLIS Percentages'!$A:$A,0)),
F364="STAR+PLUS",INDEX('ATLIS Percentages'!E:E,MATCH($G:$G&amp;" "&amp;$E:$E,'ATLIS Percentages'!$A:$A,0)),
F364="STAR",INDEX('ATLIS Percentages'!F:F,MATCH($G:$G&amp;" "&amp;$E:$E,'ATLIS Percentages'!$A:$A,0)))</f>
        <v>4.6318075985596696E-3</v>
      </c>
      <c r="J364" s="31">
        <f t="shared" si="10"/>
        <v>3619541.42</v>
      </c>
      <c r="K364" s="31">
        <f t="shared" si="11"/>
        <v>1573821.2</v>
      </c>
    </row>
    <row r="365" spans="1:11" x14ac:dyDescent="0.25">
      <c r="A365" s="17">
        <v>72</v>
      </c>
      <c r="B365" t="s">
        <v>1</v>
      </c>
      <c r="C365" s="2">
        <v>1826983899.2514296</v>
      </c>
      <c r="D365" t="s">
        <v>1</v>
      </c>
      <c r="E365" t="s">
        <v>10</v>
      </c>
      <c r="F365" t="s">
        <v>7</v>
      </c>
      <c r="G365" t="s">
        <v>128</v>
      </c>
      <c r="H365" t="s">
        <v>205</v>
      </c>
      <c r="I365" s="15">
        <f>_xlfn.IFS(F365="STAR Kids",INDEX('ATLIS Percentages'!D:D,MATCH($G:$G&amp;" "&amp;$E:$E,'ATLIS Percentages'!$A:$A,0)),
F365="STAR+PLUS",INDEX('ATLIS Percentages'!E:E,MATCH($G:$G&amp;" "&amp;$E:$E,'ATLIS Percentages'!$A:$A,0)),
F365="STAR",INDEX('ATLIS Percentages'!F:F,MATCH($G:$G&amp;" "&amp;$E:$E,'ATLIS Percentages'!$A:$A,0)))</f>
        <v>4.6318075985596696E-3</v>
      </c>
      <c r="J365" s="31">
        <f t="shared" si="10"/>
        <v>8462237.9100000001</v>
      </c>
      <c r="K365" s="31">
        <f t="shared" si="11"/>
        <v>3679485.3</v>
      </c>
    </row>
    <row r="366" spans="1:11" x14ac:dyDescent="0.25">
      <c r="A366" s="17" t="s">
        <v>73</v>
      </c>
      <c r="B366" t="s">
        <v>1</v>
      </c>
      <c r="C366" s="2">
        <v>838777337.79274213</v>
      </c>
      <c r="D366" t="s">
        <v>1</v>
      </c>
      <c r="E366" t="s">
        <v>10</v>
      </c>
      <c r="F366" t="s">
        <v>3</v>
      </c>
      <c r="G366" t="s">
        <v>128</v>
      </c>
      <c r="H366" t="s">
        <v>205</v>
      </c>
      <c r="I366" s="15">
        <f>_xlfn.IFS(F366="STAR Kids",INDEX('ATLIS Percentages'!D:D,MATCH($G:$G&amp;" "&amp;$E:$E,'ATLIS Percentages'!$A:$A,0)),
F366="STAR+PLUS",INDEX('ATLIS Percentages'!E:E,MATCH($G:$G&amp;" "&amp;$E:$E,'ATLIS Percentages'!$A:$A,0)),
F366="STAR",INDEX('ATLIS Percentages'!F:F,MATCH($G:$G&amp;" "&amp;$E:$E,'ATLIS Percentages'!$A:$A,0)))</f>
        <v>4.6318075985596696E-3</v>
      </c>
      <c r="J366" s="31">
        <f t="shared" si="10"/>
        <v>3885055.25</v>
      </c>
      <c r="K366" s="31">
        <f t="shared" si="11"/>
        <v>1689269.89</v>
      </c>
    </row>
    <row r="367" spans="1:11" x14ac:dyDescent="0.25">
      <c r="A367" s="17" t="s">
        <v>98</v>
      </c>
      <c r="B367" t="s">
        <v>9</v>
      </c>
      <c r="C367" s="2">
        <v>749108010.82183659</v>
      </c>
      <c r="D367" t="s">
        <v>9</v>
      </c>
      <c r="E367" t="s">
        <v>51</v>
      </c>
      <c r="F367" t="s">
        <v>7</v>
      </c>
      <c r="G367" t="s">
        <v>128</v>
      </c>
      <c r="H367" t="s">
        <v>206</v>
      </c>
      <c r="I367" s="15">
        <f>_xlfn.IFS(F367="STAR Kids",INDEX('ATLIS Percentages'!D:D,MATCH($G:$G&amp;" "&amp;$E:$E,'ATLIS Percentages'!$A:$A,0)),
F367="STAR+PLUS",INDEX('ATLIS Percentages'!E:E,MATCH($G:$G&amp;" "&amp;$E:$E,'ATLIS Percentages'!$A:$A,0)),
F367="STAR",INDEX('ATLIS Percentages'!F:F,MATCH($G:$G&amp;" "&amp;$E:$E,'ATLIS Percentages'!$A:$A,0)))</f>
        <v>4.6318075985596696E-3</v>
      </c>
      <c r="J367" s="31">
        <f t="shared" si="10"/>
        <v>3469724.18</v>
      </c>
      <c r="K367" s="31">
        <f t="shared" si="11"/>
        <v>1508678.82</v>
      </c>
    </row>
    <row r="368" spans="1:11" x14ac:dyDescent="0.25">
      <c r="A368" s="17" t="s">
        <v>8</v>
      </c>
      <c r="B368" t="s">
        <v>9</v>
      </c>
      <c r="C368" s="2">
        <v>1993139407.5122719</v>
      </c>
      <c r="D368" t="s">
        <v>9</v>
      </c>
      <c r="E368" t="s">
        <v>10</v>
      </c>
      <c r="F368" t="s">
        <v>11</v>
      </c>
      <c r="G368" t="s">
        <v>128</v>
      </c>
      <c r="H368" t="s">
        <v>205</v>
      </c>
      <c r="I368" s="15">
        <f>_xlfn.IFS(F368="STAR Kids",INDEX('ATLIS Percentages'!D:D,MATCH($G:$G&amp;" "&amp;$E:$E,'ATLIS Percentages'!$A:$A,0)),
F368="STAR+PLUS",INDEX('ATLIS Percentages'!E:E,MATCH($G:$G&amp;" "&amp;$E:$E,'ATLIS Percentages'!$A:$A,0)),
F368="STAR",INDEX('ATLIS Percentages'!F:F,MATCH($G:$G&amp;" "&amp;$E:$E,'ATLIS Percentages'!$A:$A,0)))</f>
        <v>4.6318075985596696E-3</v>
      </c>
      <c r="J368" s="31">
        <f t="shared" si="10"/>
        <v>9231838.25</v>
      </c>
      <c r="K368" s="31">
        <f t="shared" si="11"/>
        <v>4014117.01</v>
      </c>
    </row>
    <row r="369" spans="1:11" x14ac:dyDescent="0.25">
      <c r="A369" s="17" t="s">
        <v>22</v>
      </c>
      <c r="B369" t="s">
        <v>9</v>
      </c>
      <c r="C369" s="2">
        <v>311116790.0116058</v>
      </c>
      <c r="D369" t="s">
        <v>9</v>
      </c>
      <c r="E369" t="s">
        <v>10</v>
      </c>
      <c r="F369" t="s">
        <v>3</v>
      </c>
      <c r="G369" t="s">
        <v>128</v>
      </c>
      <c r="H369" t="s">
        <v>205</v>
      </c>
      <c r="I369" s="15">
        <f>_xlfn.IFS(F369="STAR Kids",INDEX('ATLIS Percentages'!D:D,MATCH($G:$G&amp;" "&amp;$E:$E,'ATLIS Percentages'!$A:$A,0)),
F369="STAR+PLUS",INDEX('ATLIS Percentages'!E:E,MATCH($G:$G&amp;" "&amp;$E:$E,'ATLIS Percentages'!$A:$A,0)),
F369="STAR",INDEX('ATLIS Percentages'!F:F,MATCH($G:$G&amp;" "&amp;$E:$E,'ATLIS Percentages'!$A:$A,0)))</f>
        <v>4.6318075985596696E-3</v>
      </c>
      <c r="J369" s="31">
        <f t="shared" si="10"/>
        <v>1441033.11</v>
      </c>
      <c r="K369" s="31">
        <f t="shared" si="11"/>
        <v>626578.94999999995</v>
      </c>
    </row>
    <row r="370" spans="1:11" x14ac:dyDescent="0.25">
      <c r="A370" s="17">
        <v>71</v>
      </c>
      <c r="B370" t="s">
        <v>18</v>
      </c>
      <c r="C370" s="2">
        <v>276233782.7834993</v>
      </c>
      <c r="D370" t="s">
        <v>18</v>
      </c>
      <c r="E370" t="s">
        <v>10</v>
      </c>
      <c r="F370" t="s">
        <v>7</v>
      </c>
      <c r="G370" t="s">
        <v>128</v>
      </c>
      <c r="H370" t="s">
        <v>205</v>
      </c>
      <c r="I370" s="15">
        <f>_xlfn.IFS(F370="STAR Kids",INDEX('ATLIS Percentages'!D:D,MATCH($G:$G&amp;" "&amp;$E:$E,'ATLIS Percentages'!$A:$A,0)),
F370="STAR+PLUS",INDEX('ATLIS Percentages'!E:E,MATCH($G:$G&amp;" "&amp;$E:$E,'ATLIS Percentages'!$A:$A,0)),
F370="STAR",INDEX('ATLIS Percentages'!F:F,MATCH($G:$G&amp;" "&amp;$E:$E,'ATLIS Percentages'!$A:$A,0)))</f>
        <v>4.6318075985596696E-3</v>
      </c>
      <c r="J370" s="31">
        <f t="shared" si="10"/>
        <v>1279461.73</v>
      </c>
      <c r="K370" s="31">
        <f t="shared" si="11"/>
        <v>556325.72</v>
      </c>
    </row>
    <row r="371" spans="1:11" x14ac:dyDescent="0.25">
      <c r="A371" s="17" t="s">
        <v>64</v>
      </c>
      <c r="B371" t="s">
        <v>18</v>
      </c>
      <c r="C371" s="2">
        <v>0</v>
      </c>
      <c r="D371" t="s">
        <v>18</v>
      </c>
      <c r="E371" t="s">
        <v>10</v>
      </c>
      <c r="F371" t="s">
        <v>11</v>
      </c>
      <c r="G371" t="s">
        <v>128</v>
      </c>
      <c r="H371" t="s">
        <v>205</v>
      </c>
      <c r="I371" s="15">
        <f>_xlfn.IFS(F371="STAR Kids",INDEX('ATLIS Percentages'!D:D,MATCH($G:$G&amp;" "&amp;$E:$E,'ATLIS Percentages'!$A:$A,0)),
F371="STAR+PLUS",INDEX('ATLIS Percentages'!E:E,MATCH($G:$G&amp;" "&amp;$E:$E,'ATLIS Percentages'!$A:$A,0)),
F371="STAR",INDEX('ATLIS Percentages'!F:F,MATCH($G:$G&amp;" "&amp;$E:$E,'ATLIS Percentages'!$A:$A,0)))</f>
        <v>4.6318075985596696E-3</v>
      </c>
      <c r="J371" s="31">
        <f t="shared" si="10"/>
        <v>0</v>
      </c>
      <c r="K371" s="31">
        <f t="shared" si="11"/>
        <v>0</v>
      </c>
    </row>
    <row r="372" spans="1:11" x14ac:dyDescent="0.25">
      <c r="A372" s="17" t="s">
        <v>101</v>
      </c>
      <c r="B372" t="s">
        <v>18</v>
      </c>
      <c r="C372" s="2">
        <v>155619379.87791866</v>
      </c>
      <c r="D372" t="s">
        <v>18</v>
      </c>
      <c r="E372" t="s">
        <v>10</v>
      </c>
      <c r="F372" t="s">
        <v>3</v>
      </c>
      <c r="G372" t="s">
        <v>128</v>
      </c>
      <c r="H372" t="s">
        <v>205</v>
      </c>
      <c r="I372" s="15">
        <f>_xlfn.IFS(F372="STAR Kids",INDEX('ATLIS Percentages'!D:D,MATCH($G:$G&amp;" "&amp;$E:$E,'ATLIS Percentages'!$A:$A,0)),
F372="STAR+PLUS",INDEX('ATLIS Percentages'!E:E,MATCH($G:$G&amp;" "&amp;$E:$E,'ATLIS Percentages'!$A:$A,0)),
F372="STAR",INDEX('ATLIS Percentages'!F:F,MATCH($G:$G&amp;" "&amp;$E:$E,'ATLIS Percentages'!$A:$A,0)))</f>
        <v>4.6318075985596696E-3</v>
      </c>
      <c r="J372" s="31">
        <f t="shared" si="10"/>
        <v>720799.03</v>
      </c>
      <c r="K372" s="31">
        <f t="shared" si="11"/>
        <v>313412.3</v>
      </c>
    </row>
    <row r="373" spans="1:11" x14ac:dyDescent="0.25">
      <c r="A373" s="17" t="s">
        <v>82</v>
      </c>
      <c r="B373" t="s">
        <v>30</v>
      </c>
      <c r="C373" s="2">
        <v>636737857.86387074</v>
      </c>
      <c r="D373" t="s">
        <v>30</v>
      </c>
      <c r="E373" t="s">
        <v>67</v>
      </c>
      <c r="F373" t="s">
        <v>7</v>
      </c>
      <c r="G373" t="s">
        <v>128</v>
      </c>
      <c r="H373" t="s">
        <v>207</v>
      </c>
      <c r="I373" s="15">
        <f>_xlfn.IFS(F373="STAR Kids",INDEX('ATLIS Percentages'!D:D,MATCH($G:$G&amp;" "&amp;$E:$E,'ATLIS Percentages'!$A:$A,0)),
F373="STAR+PLUS",INDEX('ATLIS Percentages'!E:E,MATCH($G:$G&amp;" "&amp;$E:$E,'ATLIS Percentages'!$A:$A,0)),
F373="STAR",INDEX('ATLIS Percentages'!F:F,MATCH($G:$G&amp;" "&amp;$E:$E,'ATLIS Percentages'!$A:$A,0)))</f>
        <v>4.6318075985596696E-3</v>
      </c>
      <c r="J373" s="31">
        <f t="shared" si="10"/>
        <v>2949247.25</v>
      </c>
      <c r="K373" s="31">
        <f t="shared" si="11"/>
        <v>1282369.04</v>
      </c>
    </row>
    <row r="374" spans="1:11" x14ac:dyDescent="0.25">
      <c r="A374" s="17" t="s">
        <v>92</v>
      </c>
      <c r="B374" t="s">
        <v>30</v>
      </c>
      <c r="C374" s="2">
        <v>195343866.35418642</v>
      </c>
      <c r="D374" t="s">
        <v>30</v>
      </c>
      <c r="E374" t="s">
        <v>67</v>
      </c>
      <c r="F374" t="s">
        <v>3</v>
      </c>
      <c r="G374" t="s">
        <v>128</v>
      </c>
      <c r="H374" t="s">
        <v>207</v>
      </c>
      <c r="I374" s="15">
        <f>_xlfn.IFS(F374="STAR Kids",INDEX('ATLIS Percentages'!D:D,MATCH($G:$G&amp;" "&amp;$E:$E,'ATLIS Percentages'!$A:$A,0)),
F374="STAR+PLUS",INDEX('ATLIS Percentages'!E:E,MATCH($G:$G&amp;" "&amp;$E:$E,'ATLIS Percentages'!$A:$A,0)),
F374="STAR",INDEX('ATLIS Percentages'!F:F,MATCH($G:$G&amp;" "&amp;$E:$E,'ATLIS Percentages'!$A:$A,0)))</f>
        <v>4.6318075985596696E-3</v>
      </c>
      <c r="J374" s="31">
        <f t="shared" si="10"/>
        <v>904795.2</v>
      </c>
      <c r="K374" s="31">
        <f t="shared" si="11"/>
        <v>393416.1</v>
      </c>
    </row>
    <row r="375" spans="1:11" x14ac:dyDescent="0.25">
      <c r="A375" s="17" t="s">
        <v>66</v>
      </c>
      <c r="B375" t="s">
        <v>25</v>
      </c>
      <c r="C375" s="2">
        <v>175046428.12401849</v>
      </c>
      <c r="D375" t="s">
        <v>25</v>
      </c>
      <c r="E375" t="s">
        <v>67</v>
      </c>
      <c r="F375" t="s">
        <v>7</v>
      </c>
      <c r="G375" t="s">
        <v>128</v>
      </c>
      <c r="H375" t="s">
        <v>207</v>
      </c>
      <c r="I375" s="15">
        <f>_xlfn.IFS(F375="STAR Kids",INDEX('ATLIS Percentages'!D:D,MATCH($G:$G&amp;" "&amp;$E:$E,'ATLIS Percentages'!$A:$A,0)),
F375="STAR+PLUS",INDEX('ATLIS Percentages'!E:E,MATCH($G:$G&amp;" "&amp;$E:$E,'ATLIS Percentages'!$A:$A,0)),
F375="STAR",INDEX('ATLIS Percentages'!F:F,MATCH($G:$G&amp;" "&amp;$E:$E,'ATLIS Percentages'!$A:$A,0)))</f>
        <v>4.6318075985596696E-3</v>
      </c>
      <c r="J375" s="31">
        <f t="shared" si="10"/>
        <v>810781.38</v>
      </c>
      <c r="K375" s="31">
        <f t="shared" si="11"/>
        <v>352537.73</v>
      </c>
    </row>
    <row r="376" spans="1:11" x14ac:dyDescent="0.25">
      <c r="A376" s="17" t="s">
        <v>85</v>
      </c>
      <c r="B376" t="s">
        <v>25</v>
      </c>
      <c r="C376" s="2">
        <v>904926707.58122969</v>
      </c>
      <c r="D376" t="s">
        <v>25</v>
      </c>
      <c r="E376" t="s">
        <v>67</v>
      </c>
      <c r="F376" t="s">
        <v>11</v>
      </c>
      <c r="G376" t="s">
        <v>128</v>
      </c>
      <c r="H376" t="s">
        <v>207</v>
      </c>
      <c r="I376" s="15">
        <f>_xlfn.IFS(F376="STAR Kids",INDEX('ATLIS Percentages'!D:D,MATCH($G:$G&amp;" "&amp;$E:$E,'ATLIS Percentages'!$A:$A,0)),
F376="STAR+PLUS",INDEX('ATLIS Percentages'!E:E,MATCH($G:$G&amp;" "&amp;$E:$E,'ATLIS Percentages'!$A:$A,0)),
F376="STAR",INDEX('ATLIS Percentages'!F:F,MATCH($G:$G&amp;" "&amp;$E:$E,'ATLIS Percentages'!$A:$A,0)))</f>
        <v>4.6318075985596696E-3</v>
      </c>
      <c r="J376" s="31">
        <f t="shared" si="10"/>
        <v>4191446.4</v>
      </c>
      <c r="K376" s="31">
        <f t="shared" si="11"/>
        <v>1822492.53</v>
      </c>
    </row>
    <row r="377" spans="1:11" x14ac:dyDescent="0.25">
      <c r="A377" s="17" t="s">
        <v>80</v>
      </c>
      <c r="B377" t="s">
        <v>5</v>
      </c>
      <c r="C377" s="2">
        <v>806414899.19690549</v>
      </c>
      <c r="D377" t="s">
        <v>5</v>
      </c>
      <c r="E377" t="s">
        <v>67</v>
      </c>
      <c r="F377" t="s">
        <v>7</v>
      </c>
      <c r="G377" t="s">
        <v>128</v>
      </c>
      <c r="H377" t="s">
        <v>207</v>
      </c>
      <c r="I377" s="15">
        <f>_xlfn.IFS(F377="STAR Kids",INDEX('ATLIS Percentages'!D:D,MATCH($G:$G&amp;" "&amp;$E:$E,'ATLIS Percentages'!$A:$A,0)),
F377="STAR+PLUS",INDEX('ATLIS Percentages'!E:E,MATCH($G:$G&amp;" "&amp;$E:$E,'ATLIS Percentages'!$A:$A,0)),
F377="STAR",INDEX('ATLIS Percentages'!F:F,MATCH($G:$G&amp;" "&amp;$E:$E,'ATLIS Percentages'!$A:$A,0)))</f>
        <v>4.6318075985596696E-3</v>
      </c>
      <c r="J377" s="31">
        <f t="shared" si="10"/>
        <v>3735158.66</v>
      </c>
      <c r="K377" s="31">
        <f t="shared" si="11"/>
        <v>1624093</v>
      </c>
    </row>
    <row r="378" spans="1:11" x14ac:dyDescent="0.25">
      <c r="A378" s="17" t="s">
        <v>78</v>
      </c>
      <c r="B378" t="s">
        <v>5</v>
      </c>
      <c r="C378" s="2">
        <v>1307727902.4263618</v>
      </c>
      <c r="D378" t="s">
        <v>5</v>
      </c>
      <c r="E378" t="s">
        <v>67</v>
      </c>
      <c r="F378" t="s">
        <v>11</v>
      </c>
      <c r="G378" t="s">
        <v>128</v>
      </c>
      <c r="H378" t="s">
        <v>207</v>
      </c>
      <c r="I378" s="15">
        <f>_xlfn.IFS(F378="STAR Kids",INDEX('ATLIS Percentages'!D:D,MATCH($G:$G&amp;" "&amp;$E:$E,'ATLIS Percentages'!$A:$A,0)),
F378="STAR+PLUS",INDEX('ATLIS Percentages'!E:E,MATCH($G:$G&amp;" "&amp;$E:$E,'ATLIS Percentages'!$A:$A,0)),
F378="STAR",INDEX('ATLIS Percentages'!F:F,MATCH($G:$G&amp;" "&amp;$E:$E,'ATLIS Percentages'!$A:$A,0)))</f>
        <v>4.6318075985596696E-3</v>
      </c>
      <c r="J378" s="31">
        <f t="shared" si="10"/>
        <v>6057144.04</v>
      </c>
      <c r="K378" s="31">
        <f t="shared" si="11"/>
        <v>2633720.85</v>
      </c>
    </row>
    <row r="379" spans="1:11" x14ac:dyDescent="0.25">
      <c r="A379" s="17" t="s">
        <v>72</v>
      </c>
      <c r="B379" t="s">
        <v>5</v>
      </c>
      <c r="C379" s="2">
        <v>334174413.43295014</v>
      </c>
      <c r="D379" t="s">
        <v>5</v>
      </c>
      <c r="E379" t="s">
        <v>67</v>
      </c>
      <c r="F379" t="s">
        <v>3</v>
      </c>
      <c r="G379" t="s">
        <v>128</v>
      </c>
      <c r="H379" t="s">
        <v>207</v>
      </c>
      <c r="I379" s="15">
        <f>_xlfn.IFS(F379="STAR Kids",INDEX('ATLIS Percentages'!D:D,MATCH($G:$G&amp;" "&amp;$E:$E,'ATLIS Percentages'!$A:$A,0)),
F379="STAR+PLUS",INDEX('ATLIS Percentages'!E:E,MATCH($G:$G&amp;" "&amp;$E:$E,'ATLIS Percentages'!$A:$A,0)),
F379="STAR",INDEX('ATLIS Percentages'!F:F,MATCH($G:$G&amp;" "&amp;$E:$E,'ATLIS Percentages'!$A:$A,0)))</f>
        <v>4.6318075985596696E-3</v>
      </c>
      <c r="J379" s="31">
        <f t="shared" si="10"/>
        <v>1547831.59</v>
      </c>
      <c r="K379" s="31">
        <f t="shared" si="11"/>
        <v>673016.24</v>
      </c>
    </row>
    <row r="380" spans="1:11" x14ac:dyDescent="0.25">
      <c r="A380" s="17" t="s">
        <v>99</v>
      </c>
      <c r="B380" t="s">
        <v>9</v>
      </c>
      <c r="C380" s="2">
        <v>191952788.27421191</v>
      </c>
      <c r="D380" t="s">
        <v>9</v>
      </c>
      <c r="E380" t="s">
        <v>67</v>
      </c>
      <c r="F380" t="s">
        <v>7</v>
      </c>
      <c r="G380" t="s">
        <v>128</v>
      </c>
      <c r="H380" t="s">
        <v>207</v>
      </c>
      <c r="I380" s="15">
        <f>_xlfn.IFS(F380="STAR Kids",INDEX('ATLIS Percentages'!D:D,MATCH($G:$G&amp;" "&amp;$E:$E,'ATLIS Percentages'!$A:$A,0)),
F380="STAR+PLUS",INDEX('ATLIS Percentages'!E:E,MATCH($G:$G&amp;" "&amp;$E:$E,'ATLIS Percentages'!$A:$A,0)),
F380="STAR",INDEX('ATLIS Percentages'!F:F,MATCH($G:$G&amp;" "&amp;$E:$E,'ATLIS Percentages'!$A:$A,0)))</f>
        <v>4.6318075985596696E-3</v>
      </c>
      <c r="J380" s="31">
        <f t="shared" si="10"/>
        <v>889088.38</v>
      </c>
      <c r="K380" s="31">
        <f t="shared" si="11"/>
        <v>386586.58</v>
      </c>
    </row>
    <row r="381" spans="1:11" x14ac:dyDescent="0.25">
      <c r="A381" s="17" t="s">
        <v>105</v>
      </c>
      <c r="B381" t="s">
        <v>9</v>
      </c>
      <c r="C381" s="2">
        <v>120019131.29323947</v>
      </c>
      <c r="D381" t="s">
        <v>9</v>
      </c>
      <c r="E381" t="s">
        <v>67</v>
      </c>
      <c r="F381" t="s">
        <v>3</v>
      </c>
      <c r="G381" t="s">
        <v>128</v>
      </c>
      <c r="H381" t="s">
        <v>207</v>
      </c>
      <c r="I381" s="15">
        <f>_xlfn.IFS(F381="STAR Kids",INDEX('ATLIS Percentages'!D:D,MATCH($G:$G&amp;" "&amp;$E:$E,'ATLIS Percentages'!$A:$A,0)),
F381="STAR+PLUS",INDEX('ATLIS Percentages'!E:E,MATCH($G:$G&amp;" "&amp;$E:$E,'ATLIS Percentages'!$A:$A,0)),
F381="STAR",INDEX('ATLIS Percentages'!F:F,MATCH($G:$G&amp;" "&amp;$E:$E,'ATLIS Percentages'!$A:$A,0)))</f>
        <v>4.6318075985596696E-3</v>
      </c>
      <c r="J381" s="31">
        <f t="shared" si="10"/>
        <v>555905.52</v>
      </c>
      <c r="K381" s="31">
        <f t="shared" si="11"/>
        <v>241714.57</v>
      </c>
    </row>
    <row r="382" spans="1:11" x14ac:dyDescent="0.25">
      <c r="A382" s="17" t="s">
        <v>70</v>
      </c>
      <c r="B382" t="s">
        <v>9</v>
      </c>
      <c r="C382" s="2">
        <v>113410011.06518246</v>
      </c>
      <c r="D382" t="s">
        <v>9</v>
      </c>
      <c r="E382" t="s">
        <v>67</v>
      </c>
      <c r="F382" t="s">
        <v>11</v>
      </c>
      <c r="G382" t="s">
        <v>128</v>
      </c>
      <c r="H382" t="s">
        <v>207</v>
      </c>
      <c r="I382" s="15">
        <f>_xlfn.IFS(F382="STAR Kids",INDEX('ATLIS Percentages'!D:D,MATCH($G:$G&amp;" "&amp;$E:$E,'ATLIS Percentages'!$A:$A,0)),
F382="STAR+PLUS",INDEX('ATLIS Percentages'!E:E,MATCH($G:$G&amp;" "&amp;$E:$E,'ATLIS Percentages'!$A:$A,0)),
F382="STAR",INDEX('ATLIS Percentages'!F:F,MATCH($G:$G&amp;" "&amp;$E:$E,'ATLIS Percentages'!$A:$A,0)))</f>
        <v>4.6318075985596696E-3</v>
      </c>
      <c r="J382" s="31">
        <f t="shared" si="10"/>
        <v>525293.35</v>
      </c>
      <c r="K382" s="31">
        <f t="shared" si="11"/>
        <v>228404.02</v>
      </c>
    </row>
    <row r="383" spans="1:11" x14ac:dyDescent="0.25">
      <c r="A383" s="17" t="s">
        <v>0</v>
      </c>
      <c r="B383" t="s">
        <v>1</v>
      </c>
      <c r="C383" s="2">
        <v>91335411.17099914</v>
      </c>
      <c r="D383" t="s">
        <v>1</v>
      </c>
      <c r="E383" t="s">
        <v>2</v>
      </c>
      <c r="F383" t="s">
        <v>3</v>
      </c>
      <c r="G383" t="s">
        <v>128</v>
      </c>
      <c r="H383" t="s">
        <v>208</v>
      </c>
      <c r="I383" s="15">
        <f>_xlfn.IFS(F383="STAR Kids",INDEX('ATLIS Percentages'!D:D,MATCH($G:$G&amp;" "&amp;$E:$E,'ATLIS Percentages'!$A:$A,0)),
F383="STAR+PLUS",INDEX('ATLIS Percentages'!E:E,MATCH($G:$G&amp;" "&amp;$E:$E,'ATLIS Percentages'!$A:$A,0)),
F383="STAR",INDEX('ATLIS Percentages'!F:F,MATCH($G:$G&amp;" "&amp;$E:$E,'ATLIS Percentages'!$A:$A,0)))</f>
        <v>4.6318075985596696E-3</v>
      </c>
      <c r="J383" s="31">
        <f t="shared" si="10"/>
        <v>423048.05</v>
      </c>
      <c r="K383" s="31">
        <f t="shared" si="11"/>
        <v>183946.5</v>
      </c>
    </row>
    <row r="384" spans="1:11" x14ac:dyDescent="0.25">
      <c r="A384" s="17" t="s">
        <v>27</v>
      </c>
      <c r="B384" t="s">
        <v>9</v>
      </c>
      <c r="C384" s="2">
        <v>0</v>
      </c>
      <c r="D384" t="s">
        <v>9</v>
      </c>
      <c r="E384" t="s">
        <v>2</v>
      </c>
      <c r="F384" t="s">
        <v>11</v>
      </c>
      <c r="G384" t="s">
        <v>128</v>
      </c>
      <c r="H384" t="s">
        <v>208</v>
      </c>
      <c r="I384" s="15">
        <f>_xlfn.IFS(F384="STAR Kids",INDEX('ATLIS Percentages'!D:D,MATCH($G:$G&amp;" "&amp;$E:$E,'ATLIS Percentages'!$A:$A,0)),
F384="STAR+PLUS",INDEX('ATLIS Percentages'!E:E,MATCH($G:$G&amp;" "&amp;$E:$E,'ATLIS Percentages'!$A:$A,0)),
F384="STAR",INDEX('ATLIS Percentages'!F:F,MATCH($G:$G&amp;" "&amp;$E:$E,'ATLIS Percentages'!$A:$A,0)))</f>
        <v>4.6318075985596696E-3</v>
      </c>
      <c r="J384" s="31">
        <f t="shared" si="10"/>
        <v>0</v>
      </c>
      <c r="K384" s="31">
        <f t="shared" si="11"/>
        <v>0</v>
      </c>
    </row>
    <row r="385" spans="1:11" x14ac:dyDescent="0.25">
      <c r="A385" s="17" t="s">
        <v>107</v>
      </c>
      <c r="B385" t="s">
        <v>9</v>
      </c>
      <c r="C385" s="2">
        <v>54153090.86337097</v>
      </c>
      <c r="D385" t="s">
        <v>9</v>
      </c>
      <c r="E385" t="s">
        <v>2</v>
      </c>
      <c r="F385" t="s">
        <v>3</v>
      </c>
      <c r="G385" t="s">
        <v>128</v>
      </c>
      <c r="H385" t="s">
        <v>208</v>
      </c>
      <c r="I385" s="15">
        <f>_xlfn.IFS(F385="STAR Kids",INDEX('ATLIS Percentages'!D:D,MATCH($G:$G&amp;" "&amp;$E:$E,'ATLIS Percentages'!$A:$A,0)),
F385="STAR+PLUS",INDEX('ATLIS Percentages'!E:E,MATCH($G:$G&amp;" "&amp;$E:$E,'ATLIS Percentages'!$A:$A,0)),
F385="STAR",INDEX('ATLIS Percentages'!F:F,MATCH($G:$G&amp;" "&amp;$E:$E,'ATLIS Percentages'!$A:$A,0)))</f>
        <v>4.6318075985596696E-3</v>
      </c>
      <c r="J385" s="31">
        <f t="shared" si="10"/>
        <v>250826.7</v>
      </c>
      <c r="K385" s="31">
        <f t="shared" si="11"/>
        <v>109062.54</v>
      </c>
    </row>
    <row r="386" spans="1:11" x14ac:dyDescent="0.25">
      <c r="A386" s="17" t="s">
        <v>94</v>
      </c>
      <c r="B386" t="s">
        <v>13</v>
      </c>
      <c r="C386" s="2">
        <v>103668013.63598494</v>
      </c>
      <c r="D386" t="s">
        <v>13</v>
      </c>
      <c r="E386" t="s">
        <v>2</v>
      </c>
      <c r="F386" t="s">
        <v>7</v>
      </c>
      <c r="G386" t="s">
        <v>128</v>
      </c>
      <c r="H386" t="s">
        <v>208</v>
      </c>
      <c r="I386" s="15">
        <f>_xlfn.IFS(F386="STAR Kids",INDEX('ATLIS Percentages'!D:D,MATCH($G:$G&amp;" "&amp;$E:$E,'ATLIS Percentages'!$A:$A,0)),
F386="STAR+PLUS",INDEX('ATLIS Percentages'!E:E,MATCH($G:$G&amp;" "&amp;$E:$E,'ATLIS Percentages'!$A:$A,0)),
F386="STAR",INDEX('ATLIS Percentages'!F:F,MATCH($G:$G&amp;" "&amp;$E:$E,'ATLIS Percentages'!$A:$A,0)))</f>
        <v>4.6318075985596696E-3</v>
      </c>
      <c r="J386" s="31">
        <f t="shared" si="10"/>
        <v>480170.29</v>
      </c>
      <c r="K386" s="31">
        <f t="shared" si="11"/>
        <v>208783.96</v>
      </c>
    </row>
    <row r="387" spans="1:11" x14ac:dyDescent="0.25">
      <c r="A387" s="17" t="s">
        <v>88</v>
      </c>
      <c r="B387" t="s">
        <v>25</v>
      </c>
      <c r="C387" s="2">
        <v>25201253.730986837</v>
      </c>
      <c r="D387" t="s">
        <v>25</v>
      </c>
      <c r="E387" t="s">
        <v>2</v>
      </c>
      <c r="F387" t="s">
        <v>7</v>
      </c>
      <c r="G387" t="s">
        <v>128</v>
      </c>
      <c r="H387" t="s">
        <v>208</v>
      </c>
      <c r="I387" s="15">
        <f>_xlfn.IFS(F387="STAR Kids",INDEX('ATLIS Percentages'!D:D,MATCH($G:$G&amp;" "&amp;$E:$E,'ATLIS Percentages'!$A:$A,0)),
F387="STAR+PLUS",INDEX('ATLIS Percentages'!E:E,MATCH($G:$G&amp;" "&amp;$E:$E,'ATLIS Percentages'!$A:$A,0)),
F387="STAR",INDEX('ATLIS Percentages'!F:F,MATCH($G:$G&amp;" "&amp;$E:$E,'ATLIS Percentages'!$A:$A,0)))</f>
        <v>4.6318075985596696E-3</v>
      </c>
      <c r="J387" s="31">
        <f t="shared" si="10"/>
        <v>116727.36</v>
      </c>
      <c r="K387" s="31">
        <f t="shared" si="11"/>
        <v>50754.49</v>
      </c>
    </row>
    <row r="388" spans="1:11" x14ac:dyDescent="0.25">
      <c r="A388" s="17" t="s">
        <v>24</v>
      </c>
      <c r="B388" t="s">
        <v>25</v>
      </c>
      <c r="C388" s="2">
        <v>259747207.60832331</v>
      </c>
      <c r="D388" t="s">
        <v>25</v>
      </c>
      <c r="E388" t="s">
        <v>2</v>
      </c>
      <c r="F388" t="s">
        <v>11</v>
      </c>
      <c r="G388" t="s">
        <v>128</v>
      </c>
      <c r="H388" t="s">
        <v>208</v>
      </c>
      <c r="I388" s="15">
        <f>_xlfn.IFS(F388="STAR Kids",INDEX('ATLIS Percentages'!D:D,MATCH($G:$G&amp;" "&amp;$E:$E,'ATLIS Percentages'!$A:$A,0)),
F388="STAR+PLUS",INDEX('ATLIS Percentages'!E:E,MATCH($G:$G&amp;" "&amp;$E:$E,'ATLIS Percentages'!$A:$A,0)),
F388="STAR",INDEX('ATLIS Percentages'!F:F,MATCH($G:$G&amp;" "&amp;$E:$E,'ATLIS Percentages'!$A:$A,0)))</f>
        <v>4.6318075985596696E-3</v>
      </c>
      <c r="J388" s="31">
        <f t="shared" ref="J388:J451" si="12">ROUND(C388*I388,2)</f>
        <v>1203099.0900000001</v>
      </c>
      <c r="K388" s="31">
        <f t="shared" si="11"/>
        <v>523122.31</v>
      </c>
    </row>
    <row r="389" spans="1:11" x14ac:dyDescent="0.25">
      <c r="A389" s="17" t="s">
        <v>57</v>
      </c>
      <c r="B389" t="s">
        <v>1</v>
      </c>
      <c r="C389" s="2">
        <v>214044447.63375688</v>
      </c>
      <c r="D389" t="s">
        <v>1</v>
      </c>
      <c r="E389" t="s">
        <v>2</v>
      </c>
      <c r="F389" t="s">
        <v>7</v>
      </c>
      <c r="G389" t="s">
        <v>128</v>
      </c>
      <c r="H389" t="s">
        <v>208</v>
      </c>
      <c r="I389" s="15">
        <f>_xlfn.IFS(F389="STAR Kids",INDEX('ATLIS Percentages'!D:D,MATCH($G:$G&amp;" "&amp;$E:$E,'ATLIS Percentages'!$A:$A,0)),
F389="STAR+PLUS",INDEX('ATLIS Percentages'!E:E,MATCH($G:$G&amp;" "&amp;$E:$E,'ATLIS Percentages'!$A:$A,0)),
F389="STAR",INDEX('ATLIS Percentages'!F:F,MATCH($G:$G&amp;" "&amp;$E:$E,'ATLIS Percentages'!$A:$A,0)))</f>
        <v>4.6318075985596696E-3</v>
      </c>
      <c r="J389" s="31">
        <f t="shared" si="12"/>
        <v>991412.7</v>
      </c>
      <c r="K389" s="31">
        <f t="shared" ref="K389:K452" si="13">ROUND(J389*$G$1*1.08*1.0025,2)</f>
        <v>431078.46</v>
      </c>
    </row>
    <row r="390" spans="1:11" x14ac:dyDescent="0.25">
      <c r="A390" s="17" t="s">
        <v>87</v>
      </c>
      <c r="B390" t="s">
        <v>9</v>
      </c>
      <c r="C390" s="2">
        <v>143464373.08445618</v>
      </c>
      <c r="D390" t="s">
        <v>9</v>
      </c>
      <c r="E390" t="s">
        <v>2</v>
      </c>
      <c r="F390" t="s">
        <v>7</v>
      </c>
      <c r="G390" t="s">
        <v>128</v>
      </c>
      <c r="H390" t="s">
        <v>208</v>
      </c>
      <c r="I390" s="15">
        <f>_xlfn.IFS(F390="STAR Kids",INDEX('ATLIS Percentages'!D:D,MATCH($G:$G&amp;" "&amp;$E:$E,'ATLIS Percentages'!$A:$A,0)),
F390="STAR+PLUS",INDEX('ATLIS Percentages'!E:E,MATCH($G:$G&amp;" "&amp;$E:$E,'ATLIS Percentages'!$A:$A,0)),
F390="STAR",INDEX('ATLIS Percentages'!F:F,MATCH($G:$G&amp;" "&amp;$E:$E,'ATLIS Percentages'!$A:$A,0)))</f>
        <v>4.6318075985596696E-3</v>
      </c>
      <c r="J390" s="31">
        <f t="shared" si="12"/>
        <v>664499.37</v>
      </c>
      <c r="K390" s="31">
        <f t="shared" si="13"/>
        <v>288932.51</v>
      </c>
    </row>
    <row r="391" spans="1:11" x14ac:dyDescent="0.25">
      <c r="A391" s="17" t="s">
        <v>62</v>
      </c>
      <c r="B391" t="s">
        <v>18</v>
      </c>
      <c r="C391" s="2">
        <v>30885838.007019993</v>
      </c>
      <c r="D391" t="s">
        <v>18</v>
      </c>
      <c r="E391" t="s">
        <v>2</v>
      </c>
      <c r="F391" t="s">
        <v>7</v>
      </c>
      <c r="G391" t="s">
        <v>128</v>
      </c>
      <c r="H391" t="s">
        <v>208</v>
      </c>
      <c r="I391" s="15">
        <f>_xlfn.IFS(F391="STAR Kids",INDEX('ATLIS Percentages'!D:D,MATCH($G:$G&amp;" "&amp;$E:$E,'ATLIS Percentages'!$A:$A,0)),
F391="STAR+PLUS",INDEX('ATLIS Percentages'!E:E,MATCH($G:$G&amp;" "&amp;$E:$E,'ATLIS Percentages'!$A:$A,0)),
F391="STAR",INDEX('ATLIS Percentages'!F:F,MATCH($G:$G&amp;" "&amp;$E:$E,'ATLIS Percentages'!$A:$A,0)))</f>
        <v>4.6318075985596696E-3</v>
      </c>
      <c r="J391" s="31">
        <f t="shared" si="12"/>
        <v>143057.26</v>
      </c>
      <c r="K391" s="31">
        <f t="shared" si="13"/>
        <v>62203.06</v>
      </c>
    </row>
    <row r="392" spans="1:11" x14ac:dyDescent="0.25">
      <c r="A392" s="17" t="s">
        <v>33</v>
      </c>
      <c r="B392" t="s">
        <v>18</v>
      </c>
      <c r="C392" s="2">
        <v>254529368.63941982</v>
      </c>
      <c r="D392" t="s">
        <v>18</v>
      </c>
      <c r="E392" t="s">
        <v>2</v>
      </c>
      <c r="F392" t="s">
        <v>11</v>
      </c>
      <c r="G392" t="s">
        <v>128</v>
      </c>
      <c r="H392" t="s">
        <v>208</v>
      </c>
      <c r="I392" s="15">
        <f>_xlfn.IFS(F392="STAR Kids",INDEX('ATLIS Percentages'!D:D,MATCH($G:$G&amp;" "&amp;$E:$E,'ATLIS Percentages'!$A:$A,0)),
F392="STAR+PLUS",INDEX('ATLIS Percentages'!E:E,MATCH($G:$G&amp;" "&amp;$E:$E,'ATLIS Percentages'!$A:$A,0)),
F392="STAR",INDEX('ATLIS Percentages'!F:F,MATCH($G:$G&amp;" "&amp;$E:$E,'ATLIS Percentages'!$A:$A,0)))</f>
        <v>4.6318075985596696E-3</v>
      </c>
      <c r="J392" s="31">
        <f t="shared" si="12"/>
        <v>1178931.06</v>
      </c>
      <c r="K392" s="31">
        <f t="shared" si="13"/>
        <v>512613.75</v>
      </c>
    </row>
    <row r="393" spans="1:11" x14ac:dyDescent="0.25">
      <c r="A393" s="17">
        <v>50</v>
      </c>
      <c r="B393" t="s">
        <v>29</v>
      </c>
      <c r="C393" s="2">
        <v>189336696.65005308</v>
      </c>
      <c r="D393" t="s">
        <v>29</v>
      </c>
      <c r="E393" t="s">
        <v>58</v>
      </c>
      <c r="F393" t="s">
        <v>7</v>
      </c>
      <c r="G393" t="s">
        <v>128</v>
      </c>
      <c r="H393" t="s">
        <v>209</v>
      </c>
      <c r="I393" s="15">
        <f>_xlfn.IFS(F393="STAR Kids",INDEX('ATLIS Percentages'!D:D,MATCH($G:$G&amp;" "&amp;$E:$E,'ATLIS Percentages'!$A:$A,0)),
F393="STAR+PLUS",INDEX('ATLIS Percentages'!E:E,MATCH($G:$G&amp;" "&amp;$E:$E,'ATLIS Percentages'!$A:$A,0)),
F393="STAR",INDEX('ATLIS Percentages'!F:F,MATCH($G:$G&amp;" "&amp;$E:$E,'ATLIS Percentages'!$A:$A,0)))</f>
        <v>4.6318075985596696E-3</v>
      </c>
      <c r="J393" s="31">
        <f t="shared" si="12"/>
        <v>876971.15</v>
      </c>
      <c r="K393" s="31">
        <f t="shared" si="13"/>
        <v>381317.86</v>
      </c>
    </row>
    <row r="394" spans="1:11" x14ac:dyDescent="0.25">
      <c r="A394" s="17">
        <v>52</v>
      </c>
      <c r="B394" t="s">
        <v>5</v>
      </c>
      <c r="C394" s="2">
        <v>164460397.67911497</v>
      </c>
      <c r="D394" t="s">
        <v>5</v>
      </c>
      <c r="E394" t="s">
        <v>58</v>
      </c>
      <c r="F394" t="s">
        <v>7</v>
      </c>
      <c r="G394" t="s">
        <v>128</v>
      </c>
      <c r="H394" t="s">
        <v>209</v>
      </c>
      <c r="I394" s="15">
        <f>_xlfn.IFS(F394="STAR Kids",INDEX('ATLIS Percentages'!D:D,MATCH($G:$G&amp;" "&amp;$E:$E,'ATLIS Percentages'!$A:$A,0)),
F394="STAR+PLUS",INDEX('ATLIS Percentages'!E:E,MATCH($G:$G&amp;" "&amp;$E:$E,'ATLIS Percentages'!$A:$A,0)),
F394="STAR",INDEX('ATLIS Percentages'!F:F,MATCH($G:$G&amp;" "&amp;$E:$E,'ATLIS Percentages'!$A:$A,0)))</f>
        <v>4.6318075985596696E-3</v>
      </c>
      <c r="J394" s="31">
        <f t="shared" si="12"/>
        <v>761748.92</v>
      </c>
      <c r="K394" s="31">
        <f t="shared" si="13"/>
        <v>331217.82</v>
      </c>
    </row>
    <row r="395" spans="1:11" x14ac:dyDescent="0.25">
      <c r="A395" s="17" t="s">
        <v>95</v>
      </c>
      <c r="B395" t="s">
        <v>5</v>
      </c>
      <c r="C395" s="2">
        <v>197110524.80016115</v>
      </c>
      <c r="D395" t="s">
        <v>5</v>
      </c>
      <c r="E395" t="s">
        <v>55</v>
      </c>
      <c r="F395" t="s">
        <v>11</v>
      </c>
      <c r="G395" t="s">
        <v>128</v>
      </c>
      <c r="H395" t="s">
        <v>210</v>
      </c>
      <c r="I395" s="15">
        <f>_xlfn.IFS(F395="STAR Kids",INDEX('ATLIS Percentages'!D:D,MATCH($G:$G&amp;" "&amp;$E:$E,'ATLIS Percentages'!$A:$A,0)),
F395="STAR+PLUS",INDEX('ATLIS Percentages'!E:E,MATCH($G:$G&amp;" "&amp;$E:$E,'ATLIS Percentages'!$A:$A,0)),
F395="STAR",INDEX('ATLIS Percentages'!F:F,MATCH($G:$G&amp;" "&amp;$E:$E,'ATLIS Percentages'!$A:$A,0)))</f>
        <v>4.6318075985596696E-3</v>
      </c>
      <c r="J395" s="31">
        <f t="shared" si="12"/>
        <v>912978.03</v>
      </c>
      <c r="K395" s="31">
        <f t="shared" si="13"/>
        <v>396974.1</v>
      </c>
    </row>
    <row r="396" spans="1:11" x14ac:dyDescent="0.25">
      <c r="A396" s="17" t="s">
        <v>108</v>
      </c>
      <c r="B396" t="s">
        <v>5</v>
      </c>
      <c r="C396" s="2">
        <v>53913247.723729908</v>
      </c>
      <c r="D396" t="s">
        <v>5</v>
      </c>
      <c r="E396" t="s">
        <v>58</v>
      </c>
      <c r="F396" t="s">
        <v>3</v>
      </c>
      <c r="G396" t="s">
        <v>128</v>
      </c>
      <c r="H396" t="s">
        <v>209</v>
      </c>
      <c r="I396" s="15">
        <f>_xlfn.IFS(F396="STAR Kids",INDEX('ATLIS Percentages'!D:D,MATCH($G:$G&amp;" "&amp;$E:$E,'ATLIS Percentages'!$A:$A,0)),
F396="STAR+PLUS",INDEX('ATLIS Percentages'!E:E,MATCH($G:$G&amp;" "&amp;$E:$E,'ATLIS Percentages'!$A:$A,0)),
F396="STAR",INDEX('ATLIS Percentages'!F:F,MATCH($G:$G&amp;" "&amp;$E:$E,'ATLIS Percentages'!$A:$A,0)))</f>
        <v>4.6318075985596696E-3</v>
      </c>
      <c r="J396" s="31">
        <f t="shared" si="12"/>
        <v>249715.79</v>
      </c>
      <c r="K396" s="31">
        <f t="shared" si="13"/>
        <v>108579.5</v>
      </c>
    </row>
    <row r="397" spans="1:11" x14ac:dyDescent="0.25">
      <c r="A397" s="17">
        <v>53</v>
      </c>
      <c r="B397" t="s">
        <v>18</v>
      </c>
      <c r="C397" s="2">
        <v>44858203.203830272</v>
      </c>
      <c r="D397" t="s">
        <v>18</v>
      </c>
      <c r="E397" t="s">
        <v>55</v>
      </c>
      <c r="F397" t="s">
        <v>7</v>
      </c>
      <c r="G397" t="s">
        <v>128</v>
      </c>
      <c r="H397" t="s">
        <v>210</v>
      </c>
      <c r="I397" s="15">
        <f>_xlfn.IFS(F397="STAR Kids",INDEX('ATLIS Percentages'!D:D,MATCH($G:$G&amp;" "&amp;$E:$E,'ATLIS Percentages'!$A:$A,0)),
F397="STAR+PLUS",INDEX('ATLIS Percentages'!E:E,MATCH($G:$G&amp;" "&amp;$E:$E,'ATLIS Percentages'!$A:$A,0)),
F397="STAR",INDEX('ATLIS Percentages'!F:F,MATCH($G:$G&amp;" "&amp;$E:$E,'ATLIS Percentages'!$A:$A,0)))</f>
        <v>4.6318075985596696E-3</v>
      </c>
      <c r="J397" s="31">
        <f t="shared" si="12"/>
        <v>207774.57</v>
      </c>
      <c r="K397" s="31">
        <f t="shared" si="13"/>
        <v>90342.94</v>
      </c>
    </row>
    <row r="398" spans="1:11" x14ac:dyDescent="0.25">
      <c r="A398" s="17" t="s">
        <v>77</v>
      </c>
      <c r="B398" t="s">
        <v>18</v>
      </c>
      <c r="C398" s="2">
        <v>169797959.20667991</v>
      </c>
      <c r="D398" t="s">
        <v>18</v>
      </c>
      <c r="E398" t="s">
        <v>55</v>
      </c>
      <c r="F398" t="s">
        <v>11</v>
      </c>
      <c r="G398" t="s">
        <v>128</v>
      </c>
      <c r="H398" t="s">
        <v>210</v>
      </c>
      <c r="I398" s="15">
        <f>_xlfn.IFS(F398="STAR Kids",INDEX('ATLIS Percentages'!D:D,MATCH($G:$G&amp;" "&amp;$E:$E,'ATLIS Percentages'!$A:$A,0)),
F398="STAR+PLUS",INDEX('ATLIS Percentages'!E:E,MATCH($G:$G&amp;" "&amp;$E:$E,'ATLIS Percentages'!$A:$A,0)),
F398="STAR",INDEX('ATLIS Percentages'!F:F,MATCH($G:$G&amp;" "&amp;$E:$E,'ATLIS Percentages'!$A:$A,0)))</f>
        <v>4.6318075985596696E-3</v>
      </c>
      <c r="J398" s="31">
        <f t="shared" si="12"/>
        <v>786471.48</v>
      </c>
      <c r="K398" s="31">
        <f t="shared" si="13"/>
        <v>341967.49</v>
      </c>
    </row>
    <row r="399" spans="1:11" x14ac:dyDescent="0.25">
      <c r="A399" s="17" t="s">
        <v>106</v>
      </c>
      <c r="B399" t="s">
        <v>18</v>
      </c>
      <c r="C399" s="2">
        <v>49880177.070171632</v>
      </c>
      <c r="D399" t="s">
        <v>18</v>
      </c>
      <c r="E399" t="s">
        <v>58</v>
      </c>
      <c r="F399" t="s">
        <v>3</v>
      </c>
      <c r="G399" t="s">
        <v>128</v>
      </c>
      <c r="H399" t="s">
        <v>209</v>
      </c>
      <c r="I399" s="15">
        <f>_xlfn.IFS(F399="STAR Kids",INDEX('ATLIS Percentages'!D:D,MATCH($G:$G&amp;" "&amp;$E:$E,'ATLIS Percentages'!$A:$A,0)),
F399="STAR+PLUS",INDEX('ATLIS Percentages'!E:E,MATCH($G:$G&amp;" "&amp;$E:$E,'ATLIS Percentages'!$A:$A,0)),
F399="STAR",INDEX('ATLIS Percentages'!F:F,MATCH($G:$G&amp;" "&amp;$E:$E,'ATLIS Percentages'!$A:$A,0)))</f>
        <v>4.6318075985596696E-3</v>
      </c>
      <c r="J399" s="31">
        <f t="shared" si="12"/>
        <v>231035.38</v>
      </c>
      <c r="K399" s="31">
        <f t="shared" si="13"/>
        <v>100457.03</v>
      </c>
    </row>
    <row r="400" spans="1:11" x14ac:dyDescent="0.25">
      <c r="A400" s="17" t="s">
        <v>45</v>
      </c>
      <c r="B400" t="s">
        <v>46</v>
      </c>
      <c r="C400" s="2">
        <v>120031141.84911871</v>
      </c>
      <c r="D400" t="s">
        <v>46</v>
      </c>
      <c r="E400" t="s">
        <v>15</v>
      </c>
      <c r="F400" t="s">
        <v>3</v>
      </c>
      <c r="G400" t="s">
        <v>128</v>
      </c>
      <c r="H400" t="s">
        <v>211</v>
      </c>
      <c r="I400" s="15">
        <f>_xlfn.IFS(F400="STAR Kids",INDEX('ATLIS Percentages'!D:D,MATCH($G:$G&amp;" "&amp;$E:$E,'ATLIS Percentages'!$A:$A,0)),
F400="STAR+PLUS",INDEX('ATLIS Percentages'!E:E,MATCH($G:$G&amp;" "&amp;$E:$E,'ATLIS Percentages'!$A:$A,0)),
F400="STAR",INDEX('ATLIS Percentages'!F:F,MATCH($G:$G&amp;" "&amp;$E:$E,'ATLIS Percentages'!$A:$A,0)))</f>
        <v>4.6318075985596696E-3</v>
      </c>
      <c r="J400" s="31">
        <f t="shared" si="12"/>
        <v>555961.15</v>
      </c>
      <c r="K400" s="31">
        <f t="shared" si="13"/>
        <v>241738.76</v>
      </c>
    </row>
    <row r="401" spans="1:11" x14ac:dyDescent="0.25">
      <c r="A401" s="17" t="s">
        <v>34</v>
      </c>
      <c r="B401" t="s">
        <v>35</v>
      </c>
      <c r="C401" s="2">
        <v>223784600.03585559</v>
      </c>
      <c r="D401" t="s">
        <v>35</v>
      </c>
      <c r="E401" t="s">
        <v>15</v>
      </c>
      <c r="F401" t="s">
        <v>7</v>
      </c>
      <c r="G401" t="s">
        <v>128</v>
      </c>
      <c r="H401" t="s">
        <v>211</v>
      </c>
      <c r="I401" s="15">
        <f>_xlfn.IFS(F401="STAR Kids",INDEX('ATLIS Percentages'!D:D,MATCH($G:$G&amp;" "&amp;$E:$E,'ATLIS Percentages'!$A:$A,0)),
F401="STAR+PLUS",INDEX('ATLIS Percentages'!E:E,MATCH($G:$G&amp;" "&amp;$E:$E,'ATLIS Percentages'!$A:$A,0)),
F401="STAR",INDEX('ATLIS Percentages'!F:F,MATCH($G:$G&amp;" "&amp;$E:$E,'ATLIS Percentages'!$A:$A,0)))</f>
        <v>4.6318075985596696E-3</v>
      </c>
      <c r="J401" s="31">
        <f t="shared" si="12"/>
        <v>1036527.21</v>
      </c>
      <c r="K401" s="31">
        <f t="shared" si="13"/>
        <v>450694.8</v>
      </c>
    </row>
    <row r="402" spans="1:11" x14ac:dyDescent="0.25">
      <c r="A402" s="17" t="s">
        <v>14</v>
      </c>
      <c r="B402" t="s">
        <v>5</v>
      </c>
      <c r="C402" s="2">
        <v>361657022.37045479</v>
      </c>
      <c r="D402" t="s">
        <v>5</v>
      </c>
      <c r="E402" t="s">
        <v>15</v>
      </c>
      <c r="F402" t="s">
        <v>7</v>
      </c>
      <c r="G402" t="s">
        <v>128</v>
      </c>
      <c r="H402" t="s">
        <v>211</v>
      </c>
      <c r="I402" s="15">
        <f>_xlfn.IFS(F402="STAR Kids",INDEX('ATLIS Percentages'!D:D,MATCH($G:$G&amp;" "&amp;$E:$E,'ATLIS Percentages'!$A:$A,0)),
F402="STAR+PLUS",INDEX('ATLIS Percentages'!E:E,MATCH($G:$G&amp;" "&amp;$E:$E,'ATLIS Percentages'!$A:$A,0)),
F402="STAR",INDEX('ATLIS Percentages'!F:F,MATCH($G:$G&amp;" "&amp;$E:$E,'ATLIS Percentages'!$A:$A,0)))</f>
        <v>4.6318075985596696E-3</v>
      </c>
      <c r="J402" s="31">
        <f t="shared" si="12"/>
        <v>1675125.74</v>
      </c>
      <c r="K402" s="31">
        <f t="shared" si="13"/>
        <v>728365.31</v>
      </c>
    </row>
    <row r="403" spans="1:11" x14ac:dyDescent="0.25">
      <c r="A403" s="17" t="s">
        <v>31</v>
      </c>
      <c r="B403" t="s">
        <v>5</v>
      </c>
      <c r="C403" s="2">
        <v>403696474.79364365</v>
      </c>
      <c r="D403" t="s">
        <v>5</v>
      </c>
      <c r="E403" t="s">
        <v>15</v>
      </c>
      <c r="F403" t="s">
        <v>11</v>
      </c>
      <c r="G403" t="s">
        <v>128</v>
      </c>
      <c r="H403" t="s">
        <v>211</v>
      </c>
      <c r="I403" s="15">
        <f>_xlfn.IFS(F403="STAR Kids",INDEX('ATLIS Percentages'!D:D,MATCH($G:$G&amp;" "&amp;$E:$E,'ATLIS Percentages'!$A:$A,0)),
F403="STAR+PLUS",INDEX('ATLIS Percentages'!E:E,MATCH($G:$G&amp;" "&amp;$E:$E,'ATLIS Percentages'!$A:$A,0)),
F403="STAR",INDEX('ATLIS Percentages'!F:F,MATCH($G:$G&amp;" "&amp;$E:$E,'ATLIS Percentages'!$A:$A,0)))</f>
        <v>4.6318075985596696E-3</v>
      </c>
      <c r="J403" s="31">
        <f t="shared" si="12"/>
        <v>1869844.4</v>
      </c>
      <c r="K403" s="31">
        <f t="shared" si="13"/>
        <v>813031.38</v>
      </c>
    </row>
    <row r="404" spans="1:11" x14ac:dyDescent="0.25">
      <c r="A404" s="17" t="s">
        <v>84</v>
      </c>
      <c r="B404" t="s">
        <v>9</v>
      </c>
      <c r="C404" s="2">
        <v>485909274.79887098</v>
      </c>
      <c r="D404" t="s">
        <v>9</v>
      </c>
      <c r="E404" t="s">
        <v>15</v>
      </c>
      <c r="F404" t="s">
        <v>11</v>
      </c>
      <c r="G404" t="s">
        <v>128</v>
      </c>
      <c r="H404" t="s">
        <v>211</v>
      </c>
      <c r="I404" s="15">
        <f>_xlfn.IFS(F404="STAR Kids",INDEX('ATLIS Percentages'!D:D,MATCH($G:$G&amp;" "&amp;$E:$E,'ATLIS Percentages'!$A:$A,0)),
F404="STAR+PLUS",INDEX('ATLIS Percentages'!E:E,MATCH($G:$G&amp;" "&amp;$E:$E,'ATLIS Percentages'!$A:$A,0)),
F404="STAR",INDEX('ATLIS Percentages'!F:F,MATCH($G:$G&amp;" "&amp;$E:$E,'ATLIS Percentages'!$A:$A,0)))</f>
        <v>4.6318075985596696E-3</v>
      </c>
      <c r="J404" s="31">
        <f t="shared" si="12"/>
        <v>2250638.27</v>
      </c>
      <c r="K404" s="31">
        <f t="shared" si="13"/>
        <v>978605.25</v>
      </c>
    </row>
    <row r="405" spans="1:11" x14ac:dyDescent="0.25">
      <c r="A405" s="17" t="s">
        <v>104</v>
      </c>
      <c r="B405" t="s">
        <v>9</v>
      </c>
      <c r="C405" s="2">
        <v>77875515.893517509</v>
      </c>
      <c r="D405" t="s">
        <v>9</v>
      </c>
      <c r="E405" t="s">
        <v>15</v>
      </c>
      <c r="F405" t="s">
        <v>3</v>
      </c>
      <c r="G405" t="s">
        <v>128</v>
      </c>
      <c r="H405" t="s">
        <v>211</v>
      </c>
      <c r="I405" s="15">
        <f>_xlfn.IFS(F405="STAR Kids",INDEX('ATLIS Percentages'!D:D,MATCH($G:$G&amp;" "&amp;$E:$E,'ATLIS Percentages'!$A:$A,0)),
F405="STAR+PLUS",INDEX('ATLIS Percentages'!E:E,MATCH($G:$G&amp;" "&amp;$E:$E,'ATLIS Percentages'!$A:$A,0)),
F405="STAR",INDEX('ATLIS Percentages'!F:F,MATCH($G:$G&amp;" "&amp;$E:$E,'ATLIS Percentages'!$A:$A,0)))</f>
        <v>4.6318075985596696E-3</v>
      </c>
      <c r="J405" s="31">
        <f t="shared" si="12"/>
        <v>360704.41</v>
      </c>
      <c r="K405" s="31">
        <f t="shared" si="13"/>
        <v>156838.72</v>
      </c>
    </row>
    <row r="406" spans="1:11" x14ac:dyDescent="0.25">
      <c r="A406" s="17" t="s">
        <v>102</v>
      </c>
      <c r="B406" t="s">
        <v>18</v>
      </c>
      <c r="C406" s="2">
        <v>50285242.94520475</v>
      </c>
      <c r="D406" t="s">
        <v>18</v>
      </c>
      <c r="E406" t="s">
        <v>15</v>
      </c>
      <c r="F406" t="s">
        <v>7</v>
      </c>
      <c r="G406" t="s">
        <v>128</v>
      </c>
      <c r="H406" t="s">
        <v>211</v>
      </c>
      <c r="I406" s="15">
        <f>_xlfn.IFS(F406="STAR Kids",INDEX('ATLIS Percentages'!D:D,MATCH($G:$G&amp;" "&amp;$E:$E,'ATLIS Percentages'!$A:$A,0)),
F406="STAR+PLUS",INDEX('ATLIS Percentages'!E:E,MATCH($G:$G&amp;" "&amp;$E:$E,'ATLIS Percentages'!$A:$A,0)),
F406="STAR",INDEX('ATLIS Percentages'!F:F,MATCH($G:$G&amp;" "&amp;$E:$E,'ATLIS Percentages'!$A:$A,0)))</f>
        <v>4.6318075985596696E-3</v>
      </c>
      <c r="J406" s="31">
        <f t="shared" si="12"/>
        <v>232911.57</v>
      </c>
      <c r="K406" s="31">
        <f t="shared" si="13"/>
        <v>101272.82</v>
      </c>
    </row>
    <row r="407" spans="1:11" x14ac:dyDescent="0.25">
      <c r="A407" s="17" t="s">
        <v>47</v>
      </c>
      <c r="B407" t="s">
        <v>25</v>
      </c>
      <c r="C407" s="2">
        <v>391967589.94771367</v>
      </c>
      <c r="D407" t="s">
        <v>25</v>
      </c>
      <c r="E407" t="s">
        <v>48</v>
      </c>
      <c r="F407" t="s">
        <v>11</v>
      </c>
      <c r="G407" t="s">
        <v>128</v>
      </c>
      <c r="H407" t="s">
        <v>212</v>
      </c>
      <c r="I407" s="15">
        <f>_xlfn.IFS(F407="STAR Kids",INDEX('ATLIS Percentages'!D:D,MATCH($G:$G&amp;" "&amp;$E:$E,'ATLIS Percentages'!$A:$A,0)),
F407="STAR+PLUS",INDEX('ATLIS Percentages'!E:E,MATCH($G:$G&amp;" "&amp;$E:$E,'ATLIS Percentages'!$A:$A,0)),
F407="STAR",INDEX('ATLIS Percentages'!F:F,MATCH($G:$G&amp;" "&amp;$E:$E,'ATLIS Percentages'!$A:$A,0)))</f>
        <v>4.6318075985596696E-3</v>
      </c>
      <c r="J407" s="31">
        <f t="shared" si="12"/>
        <v>1815518.46</v>
      </c>
      <c r="K407" s="31">
        <f t="shared" si="13"/>
        <v>789409.79</v>
      </c>
    </row>
    <row r="408" spans="1:11" x14ac:dyDescent="0.25">
      <c r="A408" s="17" t="s">
        <v>49</v>
      </c>
      <c r="B408" t="s">
        <v>5</v>
      </c>
      <c r="C408" s="2">
        <v>507110002.66446191</v>
      </c>
      <c r="D408" t="s">
        <v>5</v>
      </c>
      <c r="E408" t="s">
        <v>48</v>
      </c>
      <c r="F408" t="s">
        <v>7</v>
      </c>
      <c r="G408" t="s">
        <v>128</v>
      </c>
      <c r="H408" t="s">
        <v>212</v>
      </c>
      <c r="I408" s="15">
        <f>_xlfn.IFS(F408="STAR Kids",INDEX('ATLIS Percentages'!D:D,MATCH($G:$G&amp;" "&amp;$E:$E,'ATLIS Percentages'!$A:$A,0)),
F408="STAR+PLUS",INDEX('ATLIS Percentages'!E:E,MATCH($G:$G&amp;" "&amp;$E:$E,'ATLIS Percentages'!$A:$A,0)),
F408="STAR",INDEX('ATLIS Percentages'!F:F,MATCH($G:$G&amp;" "&amp;$E:$E,'ATLIS Percentages'!$A:$A,0)))</f>
        <v>4.6318075985596696E-3</v>
      </c>
      <c r="J408" s="31">
        <f t="shared" si="12"/>
        <v>2348835.96</v>
      </c>
      <c r="K408" s="31">
        <f t="shared" si="13"/>
        <v>1021302.81</v>
      </c>
    </row>
    <row r="409" spans="1:11" x14ac:dyDescent="0.25">
      <c r="A409" s="17" t="s">
        <v>93</v>
      </c>
      <c r="B409" t="s">
        <v>1</v>
      </c>
      <c r="C409" s="2">
        <v>203009918.04475665</v>
      </c>
      <c r="D409" t="s">
        <v>1</v>
      </c>
      <c r="E409" t="s">
        <v>48</v>
      </c>
      <c r="F409" t="s">
        <v>3</v>
      </c>
      <c r="G409" t="s">
        <v>128</v>
      </c>
      <c r="H409" t="s">
        <v>212</v>
      </c>
      <c r="I409" s="15">
        <f>_xlfn.IFS(F409="STAR Kids",INDEX('ATLIS Percentages'!D:D,MATCH($G:$G&amp;" "&amp;$E:$E,'ATLIS Percentages'!$A:$A,0)),
F409="STAR+PLUS",INDEX('ATLIS Percentages'!E:E,MATCH($G:$G&amp;" "&amp;$E:$E,'ATLIS Percentages'!$A:$A,0)),
F409="STAR",INDEX('ATLIS Percentages'!F:F,MATCH($G:$G&amp;" "&amp;$E:$E,'ATLIS Percentages'!$A:$A,0)))</f>
        <v>4.6318075985596696E-3</v>
      </c>
      <c r="J409" s="31">
        <f t="shared" si="12"/>
        <v>940302.88</v>
      </c>
      <c r="K409" s="31">
        <f t="shared" si="13"/>
        <v>408855.28</v>
      </c>
    </row>
    <row r="410" spans="1:11" x14ac:dyDescent="0.25">
      <c r="A410" s="17" t="s">
        <v>81</v>
      </c>
      <c r="B410" t="s">
        <v>9</v>
      </c>
      <c r="C410" s="2">
        <v>90134008.953622937</v>
      </c>
      <c r="D410" t="s">
        <v>9</v>
      </c>
      <c r="E410" t="s">
        <v>48</v>
      </c>
      <c r="F410" t="s">
        <v>3</v>
      </c>
      <c r="G410" t="s">
        <v>128</v>
      </c>
      <c r="H410" t="s">
        <v>212</v>
      </c>
      <c r="I410" s="15">
        <f>_xlfn.IFS(F410="STAR Kids",INDEX('ATLIS Percentages'!D:D,MATCH($G:$G&amp;" "&amp;$E:$E,'ATLIS Percentages'!$A:$A,0)),
F410="STAR+PLUS",INDEX('ATLIS Percentages'!E:E,MATCH($G:$G&amp;" "&amp;$E:$E,'ATLIS Percentages'!$A:$A,0)),
F410="STAR",INDEX('ATLIS Percentages'!F:F,MATCH($G:$G&amp;" "&amp;$E:$E,'ATLIS Percentages'!$A:$A,0)))</f>
        <v>4.6318075985596696E-3</v>
      </c>
      <c r="J410" s="31">
        <f t="shared" si="12"/>
        <v>417483.39</v>
      </c>
      <c r="K410" s="31">
        <f t="shared" si="13"/>
        <v>181526.92</v>
      </c>
    </row>
    <row r="411" spans="1:11" x14ac:dyDescent="0.25">
      <c r="A411" s="17" t="s">
        <v>100</v>
      </c>
      <c r="B411" t="s">
        <v>9</v>
      </c>
      <c r="C411" s="2">
        <v>864933487.01365638</v>
      </c>
      <c r="D411" t="s">
        <v>9</v>
      </c>
      <c r="E411" t="s">
        <v>48</v>
      </c>
      <c r="F411" t="s">
        <v>11</v>
      </c>
      <c r="G411" t="s">
        <v>128</v>
      </c>
      <c r="H411" t="s">
        <v>212</v>
      </c>
      <c r="I411" s="15">
        <f>_xlfn.IFS(F411="STAR Kids",INDEX('ATLIS Percentages'!D:D,MATCH($G:$G&amp;" "&amp;$E:$E,'ATLIS Percentages'!$A:$A,0)),
F411="STAR+PLUS",INDEX('ATLIS Percentages'!E:E,MATCH($G:$G&amp;" "&amp;$E:$E,'ATLIS Percentages'!$A:$A,0)),
F411="STAR",INDEX('ATLIS Percentages'!F:F,MATCH($G:$G&amp;" "&amp;$E:$E,'ATLIS Percentages'!$A:$A,0)))</f>
        <v>4.6318075985596696E-3</v>
      </c>
      <c r="J411" s="31">
        <f t="shared" si="12"/>
        <v>4006205.5</v>
      </c>
      <c r="K411" s="31">
        <f t="shared" si="13"/>
        <v>1741947.51</v>
      </c>
    </row>
    <row r="412" spans="1:11" x14ac:dyDescent="0.25">
      <c r="A412" s="17" t="s">
        <v>56</v>
      </c>
      <c r="B412" t="s">
        <v>18</v>
      </c>
      <c r="C412" s="2">
        <v>355804682.44349629</v>
      </c>
      <c r="D412" t="s">
        <v>18</v>
      </c>
      <c r="E412" t="s">
        <v>48</v>
      </c>
      <c r="F412" t="s">
        <v>7</v>
      </c>
      <c r="G412" t="s">
        <v>128</v>
      </c>
      <c r="H412" t="s">
        <v>212</v>
      </c>
      <c r="I412" s="15">
        <f>_xlfn.IFS(F412="STAR Kids",INDEX('ATLIS Percentages'!D:D,MATCH($G:$G&amp;" "&amp;$E:$E,'ATLIS Percentages'!$A:$A,0)),
F412="STAR+PLUS",INDEX('ATLIS Percentages'!E:E,MATCH($G:$G&amp;" "&amp;$E:$E,'ATLIS Percentages'!$A:$A,0)),
F412="STAR",INDEX('ATLIS Percentages'!F:F,MATCH($G:$G&amp;" "&amp;$E:$E,'ATLIS Percentages'!$A:$A,0)))</f>
        <v>4.6318075985596696E-3</v>
      </c>
      <c r="J412" s="31">
        <f t="shared" si="12"/>
        <v>1648018.83</v>
      </c>
      <c r="K412" s="31">
        <f t="shared" si="13"/>
        <v>716578.89</v>
      </c>
    </row>
    <row r="413" spans="1:11" x14ac:dyDescent="0.25">
      <c r="A413" s="17" t="s">
        <v>28</v>
      </c>
      <c r="B413" t="s">
        <v>29</v>
      </c>
      <c r="C413" s="2">
        <v>217813649.58723801</v>
      </c>
      <c r="D413" t="s">
        <v>29</v>
      </c>
      <c r="E413" t="s">
        <v>6</v>
      </c>
      <c r="F413" t="s">
        <v>7</v>
      </c>
      <c r="G413" t="s">
        <v>128</v>
      </c>
      <c r="H413" t="s">
        <v>213</v>
      </c>
      <c r="I413" s="15">
        <f>_xlfn.IFS(F413="STAR Kids",INDEX('ATLIS Percentages'!D:D,MATCH($G:$G&amp;" "&amp;$E:$E,'ATLIS Percentages'!$A:$A,0)),
F413="STAR+PLUS",INDEX('ATLIS Percentages'!E:E,MATCH($G:$G&amp;" "&amp;$E:$E,'ATLIS Percentages'!$A:$A,0)),
F413="STAR",INDEX('ATLIS Percentages'!F:F,MATCH($G:$G&amp;" "&amp;$E:$E,'ATLIS Percentages'!$A:$A,0)))</f>
        <v>4.6318075985596696E-3</v>
      </c>
      <c r="J413" s="31">
        <f t="shared" si="12"/>
        <v>1008870.92</v>
      </c>
      <c r="K413" s="31">
        <f t="shared" si="13"/>
        <v>438669.51</v>
      </c>
    </row>
    <row r="414" spans="1:11" x14ac:dyDescent="0.25">
      <c r="A414" s="17" t="s">
        <v>96</v>
      </c>
      <c r="B414" t="s">
        <v>5</v>
      </c>
      <c r="C414" s="2">
        <v>86443754.783520013</v>
      </c>
      <c r="D414" t="s">
        <v>5</v>
      </c>
      <c r="E414" t="s">
        <v>6</v>
      </c>
      <c r="F414" t="s">
        <v>3</v>
      </c>
      <c r="G414" t="s">
        <v>128</v>
      </c>
      <c r="H414" t="s">
        <v>213</v>
      </c>
      <c r="I414" s="15">
        <f>_xlfn.IFS(F414="STAR Kids",INDEX('ATLIS Percentages'!D:D,MATCH($G:$G&amp;" "&amp;$E:$E,'ATLIS Percentages'!$A:$A,0)),
F414="STAR+PLUS",INDEX('ATLIS Percentages'!E:E,MATCH($G:$G&amp;" "&amp;$E:$E,'ATLIS Percentages'!$A:$A,0)),
F414="STAR",INDEX('ATLIS Percentages'!F:F,MATCH($G:$G&amp;" "&amp;$E:$E,'ATLIS Percentages'!$A:$A,0)))</f>
        <v>4.6318075985596696E-3</v>
      </c>
      <c r="J414" s="31">
        <f t="shared" si="12"/>
        <v>400390.84</v>
      </c>
      <c r="K414" s="31">
        <f t="shared" si="13"/>
        <v>174094.87</v>
      </c>
    </row>
    <row r="415" spans="1:11" x14ac:dyDescent="0.25">
      <c r="A415" s="17" t="s">
        <v>4</v>
      </c>
      <c r="B415" t="s">
        <v>5</v>
      </c>
      <c r="C415" s="2">
        <v>403602578.97025049</v>
      </c>
      <c r="D415" t="s">
        <v>5</v>
      </c>
      <c r="E415" t="s">
        <v>6</v>
      </c>
      <c r="F415" t="s">
        <v>7</v>
      </c>
      <c r="G415" t="s">
        <v>128</v>
      </c>
      <c r="H415" t="s">
        <v>213</v>
      </c>
      <c r="I415" s="15">
        <f>_xlfn.IFS(F415="STAR Kids",INDEX('ATLIS Percentages'!D:D,MATCH($G:$G&amp;" "&amp;$E:$E,'ATLIS Percentages'!$A:$A,0)),
F415="STAR+PLUS",INDEX('ATLIS Percentages'!E:E,MATCH($G:$G&amp;" "&amp;$E:$E,'ATLIS Percentages'!$A:$A,0)),
F415="STAR",INDEX('ATLIS Percentages'!F:F,MATCH($G:$G&amp;" "&amp;$E:$E,'ATLIS Percentages'!$A:$A,0)))</f>
        <v>4.6318075985596696E-3</v>
      </c>
      <c r="J415" s="31">
        <f t="shared" si="12"/>
        <v>1869409.49</v>
      </c>
      <c r="K415" s="31">
        <f t="shared" si="13"/>
        <v>812842.28</v>
      </c>
    </row>
    <row r="416" spans="1:11" x14ac:dyDescent="0.25">
      <c r="A416" s="17" t="s">
        <v>23</v>
      </c>
      <c r="B416" t="s">
        <v>5</v>
      </c>
      <c r="C416" s="2">
        <v>574216771.79002964</v>
      </c>
      <c r="D416" t="s">
        <v>5</v>
      </c>
      <c r="E416" t="s">
        <v>6</v>
      </c>
      <c r="F416" t="s">
        <v>11</v>
      </c>
      <c r="G416" t="s">
        <v>128</v>
      </c>
      <c r="H416" t="s">
        <v>213</v>
      </c>
      <c r="I416" s="15">
        <f>_xlfn.IFS(F416="STAR Kids",INDEX('ATLIS Percentages'!D:D,MATCH($G:$G&amp;" "&amp;$E:$E,'ATLIS Percentages'!$A:$A,0)),
F416="STAR+PLUS",INDEX('ATLIS Percentages'!E:E,MATCH($G:$G&amp;" "&amp;$E:$E,'ATLIS Percentages'!$A:$A,0)),
F416="STAR",INDEX('ATLIS Percentages'!F:F,MATCH($G:$G&amp;" "&amp;$E:$E,'ATLIS Percentages'!$A:$A,0)))</f>
        <v>4.6318075985596696E-3</v>
      </c>
      <c r="J416" s="31">
        <f t="shared" si="12"/>
        <v>2659661.61</v>
      </c>
      <c r="K416" s="31">
        <f t="shared" si="13"/>
        <v>1156453.6399999999</v>
      </c>
    </row>
    <row r="417" spans="1:11" x14ac:dyDescent="0.25">
      <c r="A417" s="17" t="s">
        <v>111</v>
      </c>
      <c r="B417" t="s">
        <v>18</v>
      </c>
      <c r="C417" s="2">
        <v>70482470.877821386</v>
      </c>
      <c r="D417" t="s">
        <v>18</v>
      </c>
      <c r="E417" t="s">
        <v>6</v>
      </c>
      <c r="F417" t="s">
        <v>3</v>
      </c>
      <c r="G417" t="s">
        <v>128</v>
      </c>
      <c r="H417" t="s">
        <v>213</v>
      </c>
      <c r="I417" s="15">
        <f>_xlfn.IFS(F417="STAR Kids",INDEX('ATLIS Percentages'!D:D,MATCH($G:$G&amp;" "&amp;$E:$E,'ATLIS Percentages'!$A:$A,0)),
F417="STAR+PLUS",INDEX('ATLIS Percentages'!E:E,MATCH($G:$G&amp;" "&amp;$E:$E,'ATLIS Percentages'!$A:$A,0)),
F417="STAR",INDEX('ATLIS Percentages'!F:F,MATCH($G:$G&amp;" "&amp;$E:$E,'ATLIS Percentages'!$A:$A,0)))</f>
        <v>4.6318075985596696E-3</v>
      </c>
      <c r="J417" s="31">
        <f t="shared" si="12"/>
        <v>326461.24</v>
      </c>
      <c r="K417" s="31">
        <f t="shared" si="13"/>
        <v>141949.37</v>
      </c>
    </row>
    <row r="418" spans="1:11" x14ac:dyDescent="0.25">
      <c r="A418" s="17" t="s">
        <v>65</v>
      </c>
      <c r="B418" t="s">
        <v>18</v>
      </c>
      <c r="C418" s="2">
        <v>130660311.7754423</v>
      </c>
      <c r="D418" t="s">
        <v>18</v>
      </c>
      <c r="E418" t="s">
        <v>6</v>
      </c>
      <c r="F418" t="s">
        <v>7</v>
      </c>
      <c r="G418" t="s">
        <v>128</v>
      </c>
      <c r="H418" t="s">
        <v>213</v>
      </c>
      <c r="I418" s="15">
        <f>_xlfn.IFS(F418="STAR Kids",INDEX('ATLIS Percentages'!D:D,MATCH($G:$G&amp;" "&amp;$E:$E,'ATLIS Percentages'!$A:$A,0)),
F418="STAR+PLUS",INDEX('ATLIS Percentages'!E:E,MATCH($G:$G&amp;" "&amp;$E:$E,'ATLIS Percentages'!$A:$A,0)),
F418="STAR",INDEX('ATLIS Percentages'!F:F,MATCH($G:$G&amp;" "&amp;$E:$E,'ATLIS Percentages'!$A:$A,0)))</f>
        <v>4.6318075985596696E-3</v>
      </c>
      <c r="J418" s="31">
        <f t="shared" si="12"/>
        <v>605193.42000000004</v>
      </c>
      <c r="K418" s="31">
        <f t="shared" si="13"/>
        <v>263145.55</v>
      </c>
    </row>
    <row r="419" spans="1:11" x14ac:dyDescent="0.25">
      <c r="A419" s="17" t="s">
        <v>89</v>
      </c>
      <c r="B419" t="s">
        <v>18</v>
      </c>
      <c r="C419" s="2">
        <v>423231829.45626831</v>
      </c>
      <c r="D419" t="s">
        <v>18</v>
      </c>
      <c r="E419" t="s">
        <v>6</v>
      </c>
      <c r="F419" t="s">
        <v>11</v>
      </c>
      <c r="G419" t="s">
        <v>128</v>
      </c>
      <c r="H419" t="s">
        <v>213</v>
      </c>
      <c r="I419" s="15">
        <f>_xlfn.IFS(F419="STAR Kids",INDEX('ATLIS Percentages'!D:D,MATCH($G:$G&amp;" "&amp;$E:$E,'ATLIS Percentages'!$A:$A,0)),
F419="STAR+PLUS",INDEX('ATLIS Percentages'!E:E,MATCH($G:$G&amp;" "&amp;$E:$E,'ATLIS Percentages'!$A:$A,0)),
F419="STAR",INDEX('ATLIS Percentages'!F:F,MATCH($G:$G&amp;" "&amp;$E:$E,'ATLIS Percentages'!$A:$A,0)))</f>
        <v>4.6318075985596696E-3</v>
      </c>
      <c r="J419" s="31">
        <f t="shared" si="12"/>
        <v>1960328.4</v>
      </c>
      <c r="K419" s="31">
        <f t="shared" si="13"/>
        <v>852374.94</v>
      </c>
    </row>
    <row r="420" spans="1:11" x14ac:dyDescent="0.25">
      <c r="A420" s="17">
        <v>82</v>
      </c>
      <c r="B420" t="s">
        <v>30</v>
      </c>
      <c r="C420" s="2">
        <v>460257840.24151409</v>
      </c>
      <c r="D420" t="s">
        <v>30</v>
      </c>
      <c r="E420" t="s">
        <v>21</v>
      </c>
      <c r="F420" t="s">
        <v>7</v>
      </c>
      <c r="G420" t="s">
        <v>128</v>
      </c>
      <c r="H420" t="s">
        <v>214</v>
      </c>
      <c r="I420" s="15">
        <f>_xlfn.IFS(F420="STAR Kids",INDEX('ATLIS Percentages'!D:D,MATCH($G:$G&amp;" "&amp;$E:$E,'ATLIS Percentages'!$A:$A,0)),
F420="STAR+PLUS",INDEX('ATLIS Percentages'!E:E,MATCH($G:$G&amp;" "&amp;$E:$E,'ATLIS Percentages'!$A:$A,0)),
F420="STAR",INDEX('ATLIS Percentages'!F:F,MATCH($G:$G&amp;" "&amp;$E:$E,'ATLIS Percentages'!$A:$A,0)))</f>
        <v>4.6318075985596696E-3</v>
      </c>
      <c r="J420" s="31">
        <f t="shared" si="12"/>
        <v>2131825.7599999998</v>
      </c>
      <c r="K420" s="31">
        <f t="shared" si="13"/>
        <v>926944.1</v>
      </c>
    </row>
    <row r="421" spans="1:11" x14ac:dyDescent="0.25">
      <c r="A421" s="17" t="s">
        <v>76</v>
      </c>
      <c r="B421" t="s">
        <v>30</v>
      </c>
      <c r="C421" s="2">
        <v>129737541.69400132</v>
      </c>
      <c r="D421" t="s">
        <v>30</v>
      </c>
      <c r="E421" t="s">
        <v>21</v>
      </c>
      <c r="F421" t="s">
        <v>3</v>
      </c>
      <c r="G421" t="s">
        <v>128</v>
      </c>
      <c r="H421" t="s">
        <v>214</v>
      </c>
      <c r="I421" s="15">
        <f>_xlfn.IFS(F421="STAR Kids",INDEX('ATLIS Percentages'!D:D,MATCH($G:$G&amp;" "&amp;$E:$E,'ATLIS Percentages'!$A:$A,0)),
F421="STAR+PLUS",INDEX('ATLIS Percentages'!E:E,MATCH($G:$G&amp;" "&amp;$E:$E,'ATLIS Percentages'!$A:$A,0)),
F421="STAR",INDEX('ATLIS Percentages'!F:F,MATCH($G:$G&amp;" "&amp;$E:$E,'ATLIS Percentages'!$A:$A,0)))</f>
        <v>4.6318075985596696E-3</v>
      </c>
      <c r="J421" s="31">
        <f t="shared" si="12"/>
        <v>600919.32999999996</v>
      </c>
      <c r="K421" s="31">
        <f t="shared" si="13"/>
        <v>261287.13</v>
      </c>
    </row>
    <row r="422" spans="1:11" x14ac:dyDescent="0.25">
      <c r="A422" s="17">
        <v>83</v>
      </c>
      <c r="B422" t="s">
        <v>5</v>
      </c>
      <c r="C422" s="2">
        <v>136258899.0923135</v>
      </c>
      <c r="D422" t="s">
        <v>5</v>
      </c>
      <c r="E422" t="s">
        <v>21</v>
      </c>
      <c r="F422" t="s">
        <v>7</v>
      </c>
      <c r="G422" t="s">
        <v>128</v>
      </c>
      <c r="H422" t="s">
        <v>214</v>
      </c>
      <c r="I422" s="15">
        <f>_xlfn.IFS(F422="STAR Kids",INDEX('ATLIS Percentages'!D:D,MATCH($G:$G&amp;" "&amp;$E:$E,'ATLIS Percentages'!$A:$A,0)),
F422="STAR+PLUS",INDEX('ATLIS Percentages'!E:E,MATCH($G:$G&amp;" "&amp;$E:$E,'ATLIS Percentages'!$A:$A,0)),
F422="STAR",INDEX('ATLIS Percentages'!F:F,MATCH($G:$G&amp;" "&amp;$E:$E,'ATLIS Percentages'!$A:$A,0)))</f>
        <v>4.6318075985596696E-3</v>
      </c>
      <c r="J422" s="31">
        <f t="shared" si="12"/>
        <v>631125</v>
      </c>
      <c r="K422" s="31">
        <f t="shared" si="13"/>
        <v>274420.93</v>
      </c>
    </row>
    <row r="423" spans="1:11" x14ac:dyDescent="0.25">
      <c r="A423" s="17">
        <v>86</v>
      </c>
      <c r="B423" t="s">
        <v>5</v>
      </c>
      <c r="C423" s="2">
        <v>439163158.88995242</v>
      </c>
      <c r="D423" t="s">
        <v>5</v>
      </c>
      <c r="E423" t="s">
        <v>63</v>
      </c>
      <c r="F423" t="s">
        <v>11</v>
      </c>
      <c r="G423" t="s">
        <v>128</v>
      </c>
      <c r="H423" t="s">
        <v>215</v>
      </c>
      <c r="I423" s="15">
        <f>_xlfn.IFS(F423="STAR Kids",INDEX('ATLIS Percentages'!D:D,MATCH($G:$G&amp;" "&amp;$E:$E,'ATLIS Percentages'!$A:$A,0)),
F423="STAR+PLUS",INDEX('ATLIS Percentages'!E:E,MATCH($G:$G&amp;" "&amp;$E:$E,'ATLIS Percentages'!$A:$A,0)),
F423="STAR",INDEX('ATLIS Percentages'!F:F,MATCH($G:$G&amp;" "&amp;$E:$E,'ATLIS Percentages'!$A:$A,0)))</f>
        <v>4.6318075985596696E-3</v>
      </c>
      <c r="J423" s="31">
        <f t="shared" si="12"/>
        <v>2034119.26</v>
      </c>
      <c r="K423" s="31">
        <f t="shared" si="13"/>
        <v>884460.11</v>
      </c>
    </row>
    <row r="424" spans="1:11" x14ac:dyDescent="0.25">
      <c r="A424" s="17" t="s">
        <v>79</v>
      </c>
      <c r="B424" t="s">
        <v>5</v>
      </c>
      <c r="C424" s="2">
        <v>47838905.838169791</v>
      </c>
      <c r="D424" t="s">
        <v>5</v>
      </c>
      <c r="E424" t="s">
        <v>21</v>
      </c>
      <c r="F424" t="s">
        <v>3</v>
      </c>
      <c r="G424" t="s">
        <v>128</v>
      </c>
      <c r="H424" t="s">
        <v>214</v>
      </c>
      <c r="I424" s="15">
        <f>_xlfn.IFS(F424="STAR Kids",INDEX('ATLIS Percentages'!D:D,MATCH($G:$G&amp;" "&amp;$E:$E,'ATLIS Percentages'!$A:$A,0)),
F424="STAR+PLUS",INDEX('ATLIS Percentages'!E:E,MATCH($G:$G&amp;" "&amp;$E:$E,'ATLIS Percentages'!$A:$A,0)),
F424="STAR",INDEX('ATLIS Percentages'!F:F,MATCH($G:$G&amp;" "&amp;$E:$E,'ATLIS Percentages'!$A:$A,0)))</f>
        <v>4.6318075985596696E-3</v>
      </c>
      <c r="J424" s="31">
        <f t="shared" si="12"/>
        <v>221580.61</v>
      </c>
      <c r="K424" s="31">
        <f t="shared" si="13"/>
        <v>96345.98</v>
      </c>
    </row>
    <row r="425" spans="1:11" x14ac:dyDescent="0.25">
      <c r="A425" s="17">
        <v>85</v>
      </c>
      <c r="B425" t="s">
        <v>9</v>
      </c>
      <c r="C425" s="2">
        <v>0</v>
      </c>
      <c r="D425" t="s">
        <v>9</v>
      </c>
      <c r="E425" t="s">
        <v>21</v>
      </c>
      <c r="F425" t="s">
        <v>11</v>
      </c>
      <c r="G425" t="s">
        <v>128</v>
      </c>
      <c r="H425" t="s">
        <v>214</v>
      </c>
      <c r="I425" s="15">
        <f>_xlfn.IFS(F425="STAR Kids",INDEX('ATLIS Percentages'!D:D,MATCH($G:$G&amp;" "&amp;$E:$E,'ATLIS Percentages'!$A:$A,0)),
F425="STAR+PLUS",INDEX('ATLIS Percentages'!E:E,MATCH($G:$G&amp;" "&amp;$E:$E,'ATLIS Percentages'!$A:$A,0)),
F425="STAR",INDEX('ATLIS Percentages'!F:F,MATCH($G:$G&amp;" "&amp;$E:$E,'ATLIS Percentages'!$A:$A,0)))</f>
        <v>4.6318075985596696E-3</v>
      </c>
      <c r="J425" s="31">
        <f t="shared" si="12"/>
        <v>0</v>
      </c>
      <c r="K425" s="31">
        <f t="shared" si="13"/>
        <v>0</v>
      </c>
    </row>
    <row r="426" spans="1:11" x14ac:dyDescent="0.25">
      <c r="A426" s="17" t="s">
        <v>36</v>
      </c>
      <c r="B426" t="s">
        <v>9</v>
      </c>
      <c r="C426" s="2">
        <v>21059255.860897921</v>
      </c>
      <c r="D426" t="s">
        <v>9</v>
      </c>
      <c r="E426" t="s">
        <v>21</v>
      </c>
      <c r="F426" t="s">
        <v>7</v>
      </c>
      <c r="G426" t="s">
        <v>128</v>
      </c>
      <c r="H426" t="s">
        <v>214</v>
      </c>
      <c r="I426" s="15">
        <f>_xlfn.IFS(F426="STAR Kids",INDEX('ATLIS Percentages'!D:D,MATCH($G:$G&amp;" "&amp;$E:$E,'ATLIS Percentages'!$A:$A,0)),
F426="STAR+PLUS",INDEX('ATLIS Percentages'!E:E,MATCH($G:$G&amp;" "&amp;$E:$E,'ATLIS Percentages'!$A:$A,0)),
F426="STAR",INDEX('ATLIS Percentages'!F:F,MATCH($G:$G&amp;" "&amp;$E:$E,'ATLIS Percentages'!$A:$A,0)))</f>
        <v>4.6318075985596696E-3</v>
      </c>
      <c r="J426" s="31">
        <f t="shared" si="12"/>
        <v>97542.42</v>
      </c>
      <c r="K426" s="31">
        <f t="shared" si="13"/>
        <v>42412.65</v>
      </c>
    </row>
    <row r="427" spans="1:11" x14ac:dyDescent="0.25">
      <c r="A427" s="17" t="s">
        <v>90</v>
      </c>
      <c r="B427" t="s">
        <v>18</v>
      </c>
      <c r="C427" s="2">
        <v>199809076.55483583</v>
      </c>
      <c r="D427" t="s">
        <v>18</v>
      </c>
      <c r="E427" t="s">
        <v>21</v>
      </c>
      <c r="F427" t="s">
        <v>11</v>
      </c>
      <c r="G427" t="s">
        <v>128</v>
      </c>
      <c r="H427" t="s">
        <v>214</v>
      </c>
      <c r="I427" s="15">
        <f>_xlfn.IFS(F427="STAR Kids",INDEX('ATLIS Percentages'!D:D,MATCH($G:$G&amp;" "&amp;$E:$E,'ATLIS Percentages'!$A:$A,0)),
F427="STAR+PLUS",INDEX('ATLIS Percentages'!E:E,MATCH($G:$G&amp;" "&amp;$E:$E,'ATLIS Percentages'!$A:$A,0)),
F427="STAR",INDEX('ATLIS Percentages'!F:F,MATCH($G:$G&amp;" "&amp;$E:$E,'ATLIS Percentages'!$A:$A,0)))</f>
        <v>4.6318075985596696E-3</v>
      </c>
      <c r="J427" s="31">
        <f t="shared" si="12"/>
        <v>925477.2</v>
      </c>
      <c r="K427" s="31">
        <f t="shared" si="13"/>
        <v>402408.89</v>
      </c>
    </row>
    <row r="428" spans="1:11" x14ac:dyDescent="0.25">
      <c r="A428" s="17">
        <v>67</v>
      </c>
      <c r="B428" t="s">
        <v>20</v>
      </c>
      <c r="C428" s="2">
        <v>656102949.78747523</v>
      </c>
      <c r="D428" t="s">
        <v>20</v>
      </c>
      <c r="E428" t="s">
        <v>37</v>
      </c>
      <c r="F428" t="s">
        <v>7</v>
      </c>
      <c r="G428" t="s">
        <v>128</v>
      </c>
      <c r="H428" t="s">
        <v>216</v>
      </c>
      <c r="I428" s="15">
        <f>_xlfn.IFS(F428="STAR Kids",INDEX('ATLIS Percentages'!D:D,MATCH($G:$G&amp;" "&amp;$E:$E,'ATLIS Percentages'!$A:$A,0)),
F428="STAR+PLUS",INDEX('ATLIS Percentages'!E:E,MATCH($G:$G&amp;" "&amp;$E:$E,'ATLIS Percentages'!$A:$A,0)),
F428="STAR",INDEX('ATLIS Percentages'!F:F,MATCH($G:$G&amp;" "&amp;$E:$E,'ATLIS Percentages'!$A:$A,0)))</f>
        <v>4.6318075985596696E-3</v>
      </c>
      <c r="J428" s="31">
        <f t="shared" si="12"/>
        <v>3038942.63</v>
      </c>
      <c r="K428" s="31">
        <f t="shared" si="13"/>
        <v>1321369.7</v>
      </c>
    </row>
    <row r="429" spans="1:11" x14ac:dyDescent="0.25">
      <c r="A429" s="17" t="s">
        <v>113</v>
      </c>
      <c r="B429" t="s">
        <v>20</v>
      </c>
      <c r="C429" s="2">
        <v>221596308.49267462</v>
      </c>
      <c r="D429" t="s">
        <v>20</v>
      </c>
      <c r="E429" t="s">
        <v>37</v>
      </c>
      <c r="F429" t="s">
        <v>3</v>
      </c>
      <c r="G429" t="s">
        <v>128</v>
      </c>
      <c r="H429" t="s">
        <v>216</v>
      </c>
      <c r="I429" s="15">
        <f>_xlfn.IFS(F429="STAR Kids",INDEX('ATLIS Percentages'!D:D,MATCH($G:$G&amp;" "&amp;$E:$E,'ATLIS Percentages'!$A:$A,0)),
F429="STAR+PLUS",INDEX('ATLIS Percentages'!E:E,MATCH($G:$G&amp;" "&amp;$E:$E,'ATLIS Percentages'!$A:$A,0)),
F429="STAR",INDEX('ATLIS Percentages'!F:F,MATCH($G:$G&amp;" "&amp;$E:$E,'ATLIS Percentages'!$A:$A,0)))</f>
        <v>4.6318075985596696E-3</v>
      </c>
      <c r="J429" s="31">
        <f t="shared" si="12"/>
        <v>1026391.47</v>
      </c>
      <c r="K429" s="31">
        <f t="shared" si="13"/>
        <v>446287.66</v>
      </c>
    </row>
    <row r="430" spans="1:11" x14ac:dyDescent="0.25">
      <c r="A430" s="17">
        <v>66</v>
      </c>
      <c r="B430" t="s">
        <v>44</v>
      </c>
      <c r="C430" s="2">
        <v>734313026.01562464</v>
      </c>
      <c r="D430" t="s">
        <v>44</v>
      </c>
      <c r="E430" t="s">
        <v>37</v>
      </c>
      <c r="F430" t="s">
        <v>7</v>
      </c>
      <c r="G430" t="s">
        <v>128</v>
      </c>
      <c r="H430" t="s">
        <v>216</v>
      </c>
      <c r="I430" s="15">
        <f>_xlfn.IFS(F430="STAR Kids",INDEX('ATLIS Percentages'!D:D,MATCH($G:$G&amp;" "&amp;$E:$E,'ATLIS Percentages'!$A:$A,0)),
F430="STAR+PLUS",INDEX('ATLIS Percentages'!E:E,MATCH($G:$G&amp;" "&amp;$E:$E,'ATLIS Percentages'!$A:$A,0)),
F430="STAR",INDEX('ATLIS Percentages'!F:F,MATCH($G:$G&amp;" "&amp;$E:$E,'ATLIS Percentages'!$A:$A,0)))</f>
        <v>4.6318075985596696E-3</v>
      </c>
      <c r="J430" s="31">
        <f t="shared" si="12"/>
        <v>3401196.65</v>
      </c>
      <c r="K430" s="31">
        <f t="shared" si="13"/>
        <v>1478882.21</v>
      </c>
    </row>
    <row r="431" spans="1:11" x14ac:dyDescent="0.25">
      <c r="A431" s="17" t="s">
        <v>59</v>
      </c>
      <c r="B431" t="s">
        <v>44</v>
      </c>
      <c r="C431" s="2">
        <v>350252828.53236783</v>
      </c>
      <c r="D431" t="s">
        <v>44</v>
      </c>
      <c r="E431" t="s">
        <v>37</v>
      </c>
      <c r="F431" t="s">
        <v>3</v>
      </c>
      <c r="G431" t="s">
        <v>128</v>
      </c>
      <c r="H431" t="s">
        <v>216</v>
      </c>
      <c r="I431" s="15">
        <f>_xlfn.IFS(F431="STAR Kids",INDEX('ATLIS Percentages'!D:D,MATCH($G:$G&amp;" "&amp;$E:$E,'ATLIS Percentages'!$A:$A,0)),
F431="STAR+PLUS",INDEX('ATLIS Percentages'!E:E,MATCH($G:$G&amp;" "&amp;$E:$E,'ATLIS Percentages'!$A:$A,0)),
F431="STAR",INDEX('ATLIS Percentages'!F:F,MATCH($G:$G&amp;" "&amp;$E:$E,'ATLIS Percentages'!$A:$A,0)))</f>
        <v>4.6318075985596696E-3</v>
      </c>
      <c r="J431" s="31">
        <f t="shared" si="12"/>
        <v>1622303.71</v>
      </c>
      <c r="K431" s="31">
        <f t="shared" si="13"/>
        <v>705397.64</v>
      </c>
    </row>
    <row r="432" spans="1:11" x14ac:dyDescent="0.25">
      <c r="A432" s="17" t="s">
        <v>40</v>
      </c>
      <c r="B432" t="s">
        <v>25</v>
      </c>
      <c r="C432" s="2">
        <v>775262427.83743191</v>
      </c>
      <c r="D432" t="s">
        <v>25</v>
      </c>
      <c r="E432" t="s">
        <v>37</v>
      </c>
      <c r="F432" t="s">
        <v>11</v>
      </c>
      <c r="G432" t="s">
        <v>128</v>
      </c>
      <c r="H432" t="s">
        <v>216</v>
      </c>
      <c r="I432" s="15">
        <f>_xlfn.IFS(F432="STAR Kids",INDEX('ATLIS Percentages'!D:D,MATCH($G:$G&amp;" "&amp;$E:$E,'ATLIS Percentages'!$A:$A,0)),
F432="STAR+PLUS",INDEX('ATLIS Percentages'!E:E,MATCH($G:$G&amp;" "&amp;$E:$E,'ATLIS Percentages'!$A:$A,0)),
F432="STAR",INDEX('ATLIS Percentages'!F:F,MATCH($G:$G&amp;" "&amp;$E:$E,'ATLIS Percentages'!$A:$A,0)))</f>
        <v>4.6318075985596696E-3</v>
      </c>
      <c r="J432" s="31">
        <f t="shared" si="12"/>
        <v>3590866.4</v>
      </c>
      <c r="K432" s="31">
        <f t="shared" si="13"/>
        <v>1561352.95</v>
      </c>
    </row>
    <row r="433" spans="1:11" x14ac:dyDescent="0.25">
      <c r="A433" s="17" t="s">
        <v>74</v>
      </c>
      <c r="B433" t="s">
        <v>9</v>
      </c>
      <c r="C433" s="2">
        <v>663174985.68500662</v>
      </c>
      <c r="D433" t="s">
        <v>9</v>
      </c>
      <c r="E433" t="s">
        <v>37</v>
      </c>
      <c r="F433" t="s">
        <v>11</v>
      </c>
      <c r="G433" t="s">
        <v>128</v>
      </c>
      <c r="H433" t="s">
        <v>216</v>
      </c>
      <c r="I433" s="15">
        <f>_xlfn.IFS(F433="STAR Kids",INDEX('ATLIS Percentages'!D:D,MATCH($G:$G&amp;" "&amp;$E:$E,'ATLIS Percentages'!$A:$A,0)),
F433="STAR+PLUS",INDEX('ATLIS Percentages'!E:E,MATCH($G:$G&amp;" "&amp;$E:$E,'ATLIS Percentages'!$A:$A,0)),
F433="STAR",INDEX('ATLIS Percentages'!F:F,MATCH($G:$G&amp;" "&amp;$E:$E,'ATLIS Percentages'!$A:$A,0)))</f>
        <v>4.6318075985596696E-3</v>
      </c>
      <c r="J433" s="31">
        <f t="shared" si="12"/>
        <v>3071698.94</v>
      </c>
      <c r="K433" s="31">
        <f t="shared" si="13"/>
        <v>1335612.54</v>
      </c>
    </row>
    <row r="434" spans="1:11" x14ac:dyDescent="0.25">
      <c r="A434" s="17">
        <v>63</v>
      </c>
      <c r="B434" t="s">
        <v>18</v>
      </c>
      <c r="C434" s="2">
        <v>594363260.30071115</v>
      </c>
      <c r="D434" t="s">
        <v>18</v>
      </c>
      <c r="E434" t="s">
        <v>37</v>
      </c>
      <c r="F434" t="s">
        <v>7</v>
      </c>
      <c r="G434" t="s">
        <v>128</v>
      </c>
      <c r="H434" t="s">
        <v>216</v>
      </c>
      <c r="I434" s="15">
        <f>_xlfn.IFS(F434="STAR Kids",INDEX('ATLIS Percentages'!D:D,MATCH($G:$G&amp;" "&amp;$E:$E,'ATLIS Percentages'!$A:$A,0)),
F434="STAR+PLUS",INDEX('ATLIS Percentages'!E:E,MATCH($G:$G&amp;" "&amp;$E:$E,'ATLIS Percentages'!$A:$A,0)),
F434="STAR",INDEX('ATLIS Percentages'!F:F,MATCH($G:$G&amp;" "&amp;$E:$E,'ATLIS Percentages'!$A:$A,0)))</f>
        <v>4.6318075985596696E-3</v>
      </c>
      <c r="J434" s="31">
        <f t="shared" si="12"/>
        <v>2752976.27</v>
      </c>
      <c r="K434" s="31">
        <f t="shared" si="13"/>
        <v>1197028</v>
      </c>
    </row>
    <row r="435" spans="1:11" x14ac:dyDescent="0.25">
      <c r="A435" s="17">
        <v>69</v>
      </c>
      <c r="B435" t="s">
        <v>18</v>
      </c>
      <c r="C435" s="2">
        <v>0</v>
      </c>
      <c r="D435" t="s">
        <v>18</v>
      </c>
      <c r="E435" t="s">
        <v>37</v>
      </c>
      <c r="F435" t="s">
        <v>11</v>
      </c>
      <c r="G435" t="s">
        <v>128</v>
      </c>
      <c r="H435" t="s">
        <v>216</v>
      </c>
      <c r="I435" s="15">
        <f>_xlfn.IFS(F435="STAR Kids",INDEX('ATLIS Percentages'!D:D,MATCH($G:$G&amp;" "&amp;$E:$E,'ATLIS Percentages'!$A:$A,0)),
F435="STAR+PLUS",INDEX('ATLIS Percentages'!E:E,MATCH($G:$G&amp;" "&amp;$E:$E,'ATLIS Percentages'!$A:$A,0)),
F435="STAR",INDEX('ATLIS Percentages'!F:F,MATCH($G:$G&amp;" "&amp;$E:$E,'ATLIS Percentages'!$A:$A,0)))</f>
        <v>4.6318075985596696E-3</v>
      </c>
      <c r="J435" s="31">
        <f t="shared" si="12"/>
        <v>0</v>
      </c>
      <c r="K435" s="31">
        <f t="shared" si="13"/>
        <v>0</v>
      </c>
    </row>
    <row r="436" spans="1:11" x14ac:dyDescent="0.25">
      <c r="A436" s="17" t="s">
        <v>52</v>
      </c>
      <c r="B436" t="s">
        <v>46</v>
      </c>
      <c r="C436" s="2">
        <v>263960835.17433029</v>
      </c>
      <c r="D436" t="s">
        <v>46</v>
      </c>
      <c r="E436" t="s">
        <v>39</v>
      </c>
      <c r="F436" t="s">
        <v>7</v>
      </c>
      <c r="G436" t="s">
        <v>128</v>
      </c>
      <c r="H436" t="s">
        <v>217</v>
      </c>
      <c r="I436" s="15">
        <f>_xlfn.IFS(F436="STAR Kids",INDEX('ATLIS Percentages'!D:D,MATCH($G:$G&amp;" "&amp;$E:$E,'ATLIS Percentages'!$A:$A,0)),
F436="STAR+PLUS",INDEX('ATLIS Percentages'!E:E,MATCH($G:$G&amp;" "&amp;$E:$E,'ATLIS Percentages'!$A:$A,0)),
F436="STAR",INDEX('ATLIS Percentages'!F:F,MATCH($G:$G&amp;" "&amp;$E:$E,'ATLIS Percentages'!$A:$A,0)))</f>
        <v>4.6318075985596696E-3</v>
      </c>
      <c r="J436" s="31">
        <f t="shared" si="12"/>
        <v>1222615.8</v>
      </c>
      <c r="K436" s="31">
        <f t="shared" si="13"/>
        <v>531608.41</v>
      </c>
    </row>
    <row r="437" spans="1:11" x14ac:dyDescent="0.25">
      <c r="A437" s="17" t="s">
        <v>60</v>
      </c>
      <c r="B437" t="s">
        <v>46</v>
      </c>
      <c r="C437" s="2">
        <v>147217614.64689934</v>
      </c>
      <c r="D437" t="s">
        <v>46</v>
      </c>
      <c r="E437" t="s">
        <v>39</v>
      </c>
      <c r="F437" t="s">
        <v>3</v>
      </c>
      <c r="G437" t="s">
        <v>128</v>
      </c>
      <c r="H437" t="s">
        <v>217</v>
      </c>
      <c r="I437" s="15">
        <f>_xlfn.IFS(F437="STAR Kids",INDEX('ATLIS Percentages'!D:D,MATCH($G:$G&amp;" "&amp;$E:$E,'ATLIS Percentages'!$A:$A,0)),
F437="STAR+PLUS",INDEX('ATLIS Percentages'!E:E,MATCH($G:$G&amp;" "&amp;$E:$E,'ATLIS Percentages'!$A:$A,0)),
F437="STAR",INDEX('ATLIS Percentages'!F:F,MATCH($G:$G&amp;" "&amp;$E:$E,'ATLIS Percentages'!$A:$A,0)))</f>
        <v>4.6318075985596696E-3</v>
      </c>
      <c r="J437" s="31">
        <f t="shared" si="12"/>
        <v>681883.67</v>
      </c>
      <c r="K437" s="31">
        <f t="shared" si="13"/>
        <v>296491.42</v>
      </c>
    </row>
    <row r="438" spans="1:11" x14ac:dyDescent="0.25">
      <c r="A438" s="17" t="s">
        <v>68</v>
      </c>
      <c r="B438" t="s">
        <v>69</v>
      </c>
      <c r="C438" s="2">
        <v>140895107.26023138</v>
      </c>
      <c r="D438" t="s">
        <v>69</v>
      </c>
      <c r="E438" t="s">
        <v>39</v>
      </c>
      <c r="F438" t="s">
        <v>7</v>
      </c>
      <c r="G438" t="s">
        <v>128</v>
      </c>
      <c r="H438" t="s">
        <v>217</v>
      </c>
      <c r="I438" s="15">
        <f>_xlfn.IFS(F438="STAR Kids",INDEX('ATLIS Percentages'!D:D,MATCH($G:$G&amp;" "&amp;$E:$E,'ATLIS Percentages'!$A:$A,0)),
F438="STAR+PLUS",INDEX('ATLIS Percentages'!E:E,MATCH($G:$G&amp;" "&amp;$E:$E,'ATLIS Percentages'!$A:$A,0)),
F438="STAR",INDEX('ATLIS Percentages'!F:F,MATCH($G:$G&amp;" "&amp;$E:$E,'ATLIS Percentages'!$A:$A,0)))</f>
        <v>4.6318075985596696E-3</v>
      </c>
      <c r="J438" s="31">
        <f t="shared" si="12"/>
        <v>652599.03</v>
      </c>
      <c r="K438" s="31">
        <f t="shared" si="13"/>
        <v>283758.09999999998</v>
      </c>
    </row>
    <row r="439" spans="1:11" x14ac:dyDescent="0.25">
      <c r="A439" s="17">
        <v>10</v>
      </c>
      <c r="B439" t="s">
        <v>5</v>
      </c>
      <c r="C439" s="2">
        <v>505418101.84149033</v>
      </c>
      <c r="D439" t="s">
        <v>5</v>
      </c>
      <c r="E439" t="s">
        <v>39</v>
      </c>
      <c r="F439" t="s">
        <v>7</v>
      </c>
      <c r="G439" t="s">
        <v>128</v>
      </c>
      <c r="H439" t="s">
        <v>217</v>
      </c>
      <c r="I439" s="15">
        <f>_xlfn.IFS(F439="STAR Kids",INDEX('ATLIS Percentages'!D:D,MATCH($G:$G&amp;" "&amp;$E:$E,'ATLIS Percentages'!$A:$A,0)),
F439="STAR+PLUS",INDEX('ATLIS Percentages'!E:E,MATCH($G:$G&amp;" "&amp;$E:$E,'ATLIS Percentages'!$A:$A,0)),
F439="STAR",INDEX('ATLIS Percentages'!F:F,MATCH($G:$G&amp;" "&amp;$E:$E,'ATLIS Percentages'!$A:$A,0)))</f>
        <v>4.6318075985596696E-3</v>
      </c>
      <c r="J439" s="31">
        <f t="shared" si="12"/>
        <v>2340999.4</v>
      </c>
      <c r="K439" s="31">
        <f t="shared" si="13"/>
        <v>1017895.38</v>
      </c>
    </row>
    <row r="440" spans="1:11" x14ac:dyDescent="0.25">
      <c r="A440" s="17" t="s">
        <v>38</v>
      </c>
      <c r="B440" t="s">
        <v>5</v>
      </c>
      <c r="C440" s="2">
        <v>112355421.58203366</v>
      </c>
      <c r="D440" t="s">
        <v>5</v>
      </c>
      <c r="E440" t="s">
        <v>39</v>
      </c>
      <c r="F440" t="s">
        <v>3</v>
      </c>
      <c r="G440" t="s">
        <v>128</v>
      </c>
      <c r="H440" t="s">
        <v>217</v>
      </c>
      <c r="I440" s="15">
        <f>_xlfn.IFS(F440="STAR Kids",INDEX('ATLIS Percentages'!D:D,MATCH($G:$G&amp;" "&amp;$E:$E,'ATLIS Percentages'!$A:$A,0)),
F440="STAR+PLUS",INDEX('ATLIS Percentages'!E:E,MATCH($G:$G&amp;" "&amp;$E:$E,'ATLIS Percentages'!$A:$A,0)),
F440="STAR",INDEX('ATLIS Percentages'!F:F,MATCH($G:$G&amp;" "&amp;$E:$E,'ATLIS Percentages'!$A:$A,0)))</f>
        <v>4.6318075985596696E-3</v>
      </c>
      <c r="J440" s="31">
        <f t="shared" si="12"/>
        <v>520408.7</v>
      </c>
      <c r="K440" s="31">
        <f t="shared" si="13"/>
        <v>226280.11</v>
      </c>
    </row>
    <row r="441" spans="1:11" x14ac:dyDescent="0.25">
      <c r="A441" s="17" t="s">
        <v>83</v>
      </c>
      <c r="B441" t="s">
        <v>5</v>
      </c>
      <c r="C441" s="2">
        <v>251348932.38697645</v>
      </c>
      <c r="D441" t="s">
        <v>5</v>
      </c>
      <c r="E441" t="s">
        <v>39</v>
      </c>
      <c r="F441" t="s">
        <v>11</v>
      </c>
      <c r="G441" t="s">
        <v>128</v>
      </c>
      <c r="H441" t="s">
        <v>217</v>
      </c>
      <c r="I441" s="15">
        <f>_xlfn.IFS(F441="STAR Kids",INDEX('ATLIS Percentages'!D:D,MATCH($G:$G&amp;" "&amp;$E:$E,'ATLIS Percentages'!$A:$A,0)),
F441="STAR+PLUS",INDEX('ATLIS Percentages'!E:E,MATCH($G:$G&amp;" "&amp;$E:$E,'ATLIS Percentages'!$A:$A,0)),
F441="STAR",INDEX('ATLIS Percentages'!F:F,MATCH($G:$G&amp;" "&amp;$E:$E,'ATLIS Percentages'!$A:$A,0)))</f>
        <v>4.6318075985596696E-3</v>
      </c>
      <c r="J441" s="31">
        <f t="shared" si="12"/>
        <v>1164199.8899999999</v>
      </c>
      <c r="K441" s="31">
        <f t="shared" si="13"/>
        <v>506208.46</v>
      </c>
    </row>
    <row r="442" spans="1:11" x14ac:dyDescent="0.25">
      <c r="A442" s="17">
        <v>18</v>
      </c>
      <c r="B442" t="s">
        <v>9</v>
      </c>
      <c r="C442" s="2">
        <v>576850274.30490446</v>
      </c>
      <c r="D442" t="s">
        <v>9</v>
      </c>
      <c r="E442" t="s">
        <v>39</v>
      </c>
      <c r="F442" t="s">
        <v>11</v>
      </c>
      <c r="G442" t="s">
        <v>128</v>
      </c>
      <c r="H442" t="s">
        <v>217</v>
      </c>
      <c r="I442" s="15">
        <f>_xlfn.IFS(F442="STAR Kids",INDEX('ATLIS Percentages'!D:D,MATCH($G:$G&amp;" "&amp;$E:$E,'ATLIS Percentages'!$A:$A,0)),
F442="STAR+PLUS",INDEX('ATLIS Percentages'!E:E,MATCH($G:$G&amp;" "&amp;$E:$E,'ATLIS Percentages'!$A:$A,0)),
F442="STAR",INDEX('ATLIS Percentages'!F:F,MATCH($G:$G&amp;" "&amp;$E:$E,'ATLIS Percentages'!$A:$A,0)))</f>
        <v>4.6318075985596696E-3</v>
      </c>
      <c r="J442" s="31">
        <f t="shared" si="12"/>
        <v>2671859.48</v>
      </c>
      <c r="K442" s="31">
        <f t="shared" si="13"/>
        <v>1161757.42</v>
      </c>
    </row>
    <row r="443" spans="1:11" x14ac:dyDescent="0.25">
      <c r="A443" s="17">
        <v>19</v>
      </c>
      <c r="B443" t="s">
        <v>18</v>
      </c>
      <c r="C443" s="2">
        <v>0</v>
      </c>
      <c r="D443" t="s">
        <v>18</v>
      </c>
      <c r="E443" t="s">
        <v>39</v>
      </c>
      <c r="F443" t="s">
        <v>11</v>
      </c>
      <c r="G443" t="s">
        <v>128</v>
      </c>
      <c r="H443" t="s">
        <v>217</v>
      </c>
      <c r="I443" s="15">
        <f>_xlfn.IFS(F443="STAR Kids",INDEX('ATLIS Percentages'!D:D,MATCH($G:$G&amp;" "&amp;$E:$E,'ATLIS Percentages'!$A:$A,0)),
F443="STAR+PLUS",INDEX('ATLIS Percentages'!E:E,MATCH($G:$G&amp;" "&amp;$E:$E,'ATLIS Percentages'!$A:$A,0)),
F443="STAR",INDEX('ATLIS Percentages'!F:F,MATCH($G:$G&amp;" "&amp;$E:$E,'ATLIS Percentages'!$A:$A,0)))</f>
        <v>4.6318075985596696E-3</v>
      </c>
      <c r="J443" s="31">
        <f t="shared" si="12"/>
        <v>0</v>
      </c>
      <c r="K443" s="31">
        <f t="shared" si="13"/>
        <v>0</v>
      </c>
    </row>
    <row r="444" spans="1:11" x14ac:dyDescent="0.25">
      <c r="A444" s="17">
        <v>43</v>
      </c>
      <c r="B444" t="s">
        <v>20</v>
      </c>
      <c r="C444" s="2">
        <v>155259495.83244705</v>
      </c>
      <c r="D444" t="s">
        <v>20</v>
      </c>
      <c r="E444" t="s">
        <v>19</v>
      </c>
      <c r="F444" t="s">
        <v>7</v>
      </c>
      <c r="G444" t="s">
        <v>145</v>
      </c>
      <c r="H444" t="s">
        <v>218</v>
      </c>
      <c r="I444" s="15">
        <f>_xlfn.IFS(F444="STAR Kids",INDEX('ATLIS Percentages'!D:D,MATCH($G:$G&amp;" "&amp;$E:$E,'ATLIS Percentages'!$A:$A,0)),
F444="STAR+PLUS",INDEX('ATLIS Percentages'!E:E,MATCH($G:$G&amp;" "&amp;$E:$E,'ATLIS Percentages'!$A:$A,0)),
F444="STAR",INDEX('ATLIS Percentages'!F:F,MATCH($G:$G&amp;" "&amp;$E:$E,'ATLIS Percentages'!$A:$A,0)))</f>
        <v>4.6318075985596696E-3</v>
      </c>
      <c r="J444" s="31">
        <f t="shared" si="12"/>
        <v>719132.11</v>
      </c>
      <c r="K444" s="31">
        <f t="shared" si="13"/>
        <v>312687.5</v>
      </c>
    </row>
    <row r="445" spans="1:11" x14ac:dyDescent="0.25">
      <c r="A445" s="17">
        <v>42</v>
      </c>
      <c r="B445" t="s">
        <v>61</v>
      </c>
      <c r="C445" s="2">
        <v>601638361.46918869</v>
      </c>
      <c r="D445" t="s">
        <v>61</v>
      </c>
      <c r="E445" t="s">
        <v>19</v>
      </c>
      <c r="F445" t="s">
        <v>7</v>
      </c>
      <c r="G445" t="s">
        <v>145</v>
      </c>
      <c r="H445" t="s">
        <v>218</v>
      </c>
      <c r="I445" s="15">
        <f>_xlfn.IFS(F445="STAR Kids",INDEX('ATLIS Percentages'!D:D,MATCH($G:$G&amp;" "&amp;$E:$E,'ATLIS Percentages'!$A:$A,0)),
F445="STAR+PLUS",INDEX('ATLIS Percentages'!E:E,MATCH($G:$G&amp;" "&amp;$E:$E,'ATLIS Percentages'!$A:$A,0)),
F445="STAR",INDEX('ATLIS Percentages'!F:F,MATCH($G:$G&amp;" "&amp;$E:$E,'ATLIS Percentages'!$A:$A,0)))</f>
        <v>4.6318075985596696E-3</v>
      </c>
      <c r="J445" s="31">
        <f t="shared" si="12"/>
        <v>2786673.13</v>
      </c>
      <c r="K445" s="31">
        <f t="shared" si="13"/>
        <v>1211679.81</v>
      </c>
    </row>
    <row r="446" spans="1:11" x14ac:dyDescent="0.25">
      <c r="A446" s="17" t="s">
        <v>110</v>
      </c>
      <c r="B446" t="s">
        <v>61</v>
      </c>
      <c r="C446" s="2">
        <v>225677311.23410413</v>
      </c>
      <c r="D446" t="s">
        <v>61</v>
      </c>
      <c r="E446" t="s">
        <v>19</v>
      </c>
      <c r="F446" t="s">
        <v>3</v>
      </c>
      <c r="G446" t="s">
        <v>145</v>
      </c>
      <c r="H446" t="s">
        <v>218</v>
      </c>
      <c r="I446" s="15">
        <f>_xlfn.IFS(F446="STAR Kids",INDEX('ATLIS Percentages'!D:D,MATCH($G:$G&amp;" "&amp;$E:$E,'ATLIS Percentages'!$A:$A,0)),
F446="STAR+PLUS",INDEX('ATLIS Percentages'!E:E,MATCH($G:$G&amp;" "&amp;$E:$E,'ATLIS Percentages'!$A:$A,0)),
F446="STAR",INDEX('ATLIS Percentages'!F:F,MATCH($G:$G&amp;" "&amp;$E:$E,'ATLIS Percentages'!$A:$A,0)))</f>
        <v>4.6318075985596696E-3</v>
      </c>
      <c r="J446" s="31">
        <f t="shared" si="12"/>
        <v>1045293.88</v>
      </c>
      <c r="K446" s="31">
        <f t="shared" si="13"/>
        <v>454506.66</v>
      </c>
    </row>
    <row r="447" spans="1:11" x14ac:dyDescent="0.25">
      <c r="A447" s="17" t="s">
        <v>71</v>
      </c>
      <c r="B447" t="s">
        <v>61</v>
      </c>
      <c r="C447" s="2">
        <v>464890966.66535312</v>
      </c>
      <c r="D447" t="s">
        <v>61</v>
      </c>
      <c r="E447" t="s">
        <v>19</v>
      </c>
      <c r="F447" t="s">
        <v>11</v>
      </c>
      <c r="G447" t="s">
        <v>145</v>
      </c>
      <c r="H447" t="s">
        <v>218</v>
      </c>
      <c r="I447" s="15">
        <f>_xlfn.IFS(F447="STAR Kids",INDEX('ATLIS Percentages'!D:D,MATCH($G:$G&amp;" "&amp;$E:$E,'ATLIS Percentages'!$A:$A,0)),
F447="STAR+PLUS",INDEX('ATLIS Percentages'!E:E,MATCH($G:$G&amp;" "&amp;$E:$E,'ATLIS Percentages'!$A:$A,0)),
F447="STAR",INDEX('ATLIS Percentages'!F:F,MATCH($G:$G&amp;" "&amp;$E:$E,'ATLIS Percentages'!$A:$A,0)))</f>
        <v>4.6318075985596696E-3</v>
      </c>
      <c r="J447" s="31">
        <f t="shared" si="12"/>
        <v>2153285.5099999998</v>
      </c>
      <c r="K447" s="31">
        <f t="shared" si="13"/>
        <v>936275.07</v>
      </c>
    </row>
    <row r="448" spans="1:11" x14ac:dyDescent="0.25">
      <c r="A448" s="17">
        <v>46</v>
      </c>
      <c r="B448" t="s">
        <v>25</v>
      </c>
      <c r="C448" s="2">
        <v>581322492.34764767</v>
      </c>
      <c r="D448" t="s">
        <v>25</v>
      </c>
      <c r="E448" t="s">
        <v>19</v>
      </c>
      <c r="F448" t="s">
        <v>11</v>
      </c>
      <c r="G448" t="s">
        <v>145</v>
      </c>
      <c r="H448" t="s">
        <v>218</v>
      </c>
      <c r="I448" s="15">
        <f>_xlfn.IFS(F448="STAR Kids",INDEX('ATLIS Percentages'!D:D,MATCH($G:$G&amp;" "&amp;$E:$E,'ATLIS Percentages'!$A:$A,0)),
F448="STAR+PLUS",INDEX('ATLIS Percentages'!E:E,MATCH($G:$G&amp;" "&amp;$E:$E,'ATLIS Percentages'!$A:$A,0)),
F448="STAR",INDEX('ATLIS Percentages'!F:F,MATCH($G:$G&amp;" "&amp;$E:$E,'ATLIS Percentages'!$A:$A,0)))</f>
        <v>4.6318075985596696E-3</v>
      </c>
      <c r="J448" s="31">
        <f t="shared" si="12"/>
        <v>2692573.94</v>
      </c>
      <c r="K448" s="31">
        <f t="shared" si="13"/>
        <v>1170764.32</v>
      </c>
    </row>
    <row r="449" spans="1:11" x14ac:dyDescent="0.25">
      <c r="A449" s="17">
        <v>40</v>
      </c>
      <c r="B449" t="s">
        <v>5</v>
      </c>
      <c r="C449" s="2">
        <v>635684527.3097707</v>
      </c>
      <c r="D449" t="s">
        <v>5</v>
      </c>
      <c r="E449" t="s">
        <v>19</v>
      </c>
      <c r="F449" t="s">
        <v>7</v>
      </c>
      <c r="G449" t="s">
        <v>145</v>
      </c>
      <c r="H449" t="s">
        <v>218</v>
      </c>
      <c r="I449" s="15">
        <f>_xlfn.IFS(F449="STAR Kids",INDEX('ATLIS Percentages'!D:D,MATCH($G:$G&amp;" "&amp;$E:$E,'ATLIS Percentages'!$A:$A,0)),
F449="STAR+PLUS",INDEX('ATLIS Percentages'!E:E,MATCH($G:$G&amp;" "&amp;$E:$E,'ATLIS Percentages'!$A:$A,0)),
F449="STAR",INDEX('ATLIS Percentages'!F:F,MATCH($G:$G&amp;" "&amp;$E:$E,'ATLIS Percentages'!$A:$A,0)))</f>
        <v>4.6318075985596696E-3</v>
      </c>
      <c r="J449" s="31">
        <f t="shared" si="12"/>
        <v>2944368.42</v>
      </c>
      <c r="K449" s="31">
        <f t="shared" si="13"/>
        <v>1280247.6599999999</v>
      </c>
    </row>
    <row r="450" spans="1:11" x14ac:dyDescent="0.25">
      <c r="A450" s="17">
        <v>47</v>
      </c>
      <c r="B450" t="s">
        <v>5</v>
      </c>
      <c r="C450" s="2">
        <v>0</v>
      </c>
      <c r="D450" t="s">
        <v>5</v>
      </c>
      <c r="E450" t="s">
        <v>19</v>
      </c>
      <c r="F450" t="s">
        <v>11</v>
      </c>
      <c r="G450" t="s">
        <v>145</v>
      </c>
      <c r="H450" t="s">
        <v>218</v>
      </c>
      <c r="I450" s="15">
        <f>_xlfn.IFS(F450="STAR Kids",INDEX('ATLIS Percentages'!D:D,MATCH($G:$G&amp;" "&amp;$E:$E,'ATLIS Percentages'!$A:$A,0)),
F450="STAR+PLUS",INDEX('ATLIS Percentages'!E:E,MATCH($G:$G&amp;" "&amp;$E:$E,'ATLIS Percentages'!$A:$A,0)),
F450="STAR",INDEX('ATLIS Percentages'!F:F,MATCH($G:$G&amp;" "&amp;$E:$E,'ATLIS Percentages'!$A:$A,0)))</f>
        <v>4.6318075985596696E-3</v>
      </c>
      <c r="J450" s="31">
        <f t="shared" si="12"/>
        <v>0</v>
      </c>
      <c r="K450" s="31">
        <f t="shared" si="13"/>
        <v>0</v>
      </c>
    </row>
    <row r="451" spans="1:11" x14ac:dyDescent="0.25">
      <c r="A451" s="17" t="s">
        <v>53</v>
      </c>
      <c r="B451" t="s">
        <v>5</v>
      </c>
      <c r="C451" s="2">
        <v>218025905.18605232</v>
      </c>
      <c r="D451" t="s">
        <v>5</v>
      </c>
      <c r="E451" t="s">
        <v>19</v>
      </c>
      <c r="F451" t="s">
        <v>3</v>
      </c>
      <c r="G451" t="s">
        <v>145</v>
      </c>
      <c r="H451" t="s">
        <v>218</v>
      </c>
      <c r="I451" s="15">
        <f>_xlfn.IFS(F451="STAR Kids",INDEX('ATLIS Percentages'!D:D,MATCH($G:$G&amp;" "&amp;$E:$E,'ATLIS Percentages'!$A:$A,0)),
F451="STAR+PLUS",INDEX('ATLIS Percentages'!E:E,MATCH($G:$G&amp;" "&amp;$E:$E,'ATLIS Percentages'!$A:$A,0)),
F451="STAR",INDEX('ATLIS Percentages'!F:F,MATCH($G:$G&amp;" "&amp;$E:$E,'ATLIS Percentages'!$A:$A,0)))</f>
        <v>4.6318075985596696E-3</v>
      </c>
      <c r="J451" s="31">
        <f t="shared" si="12"/>
        <v>1009854.04</v>
      </c>
      <c r="K451" s="31">
        <f t="shared" si="13"/>
        <v>439096.98</v>
      </c>
    </row>
    <row r="452" spans="1:11" x14ac:dyDescent="0.25">
      <c r="A452" s="17" t="s">
        <v>26</v>
      </c>
      <c r="B452" t="s">
        <v>9</v>
      </c>
      <c r="C452" s="2">
        <v>456875914.56512105</v>
      </c>
      <c r="D452" t="s">
        <v>9</v>
      </c>
      <c r="E452" t="s">
        <v>19</v>
      </c>
      <c r="F452" t="s">
        <v>11</v>
      </c>
      <c r="G452" t="s">
        <v>145</v>
      </c>
      <c r="H452" t="s">
        <v>218</v>
      </c>
      <c r="I452" s="15">
        <f>_xlfn.IFS(F452="STAR Kids",INDEX('ATLIS Percentages'!D:D,MATCH($G:$G&amp;" "&amp;$E:$E,'ATLIS Percentages'!$A:$A,0)),
F452="STAR+PLUS",INDEX('ATLIS Percentages'!E:E,MATCH($G:$G&amp;" "&amp;$E:$E,'ATLIS Percentages'!$A:$A,0)),
F452="STAR",INDEX('ATLIS Percentages'!F:F,MATCH($G:$G&amp;" "&amp;$E:$E,'ATLIS Percentages'!$A:$A,0)))</f>
        <v>4.6318075985596696E-3</v>
      </c>
      <c r="J452" s="31">
        <f t="shared" ref="J452:J515" si="14">ROUND(C452*I452,2)</f>
        <v>2116161.33</v>
      </c>
      <c r="K452" s="31">
        <f t="shared" si="13"/>
        <v>920133.02</v>
      </c>
    </row>
    <row r="453" spans="1:11" x14ac:dyDescent="0.25">
      <c r="A453" s="17">
        <v>44</v>
      </c>
      <c r="B453" t="s">
        <v>18</v>
      </c>
      <c r="C453" s="2">
        <v>39641406.660217479</v>
      </c>
      <c r="D453" t="s">
        <v>18</v>
      </c>
      <c r="E453" t="s">
        <v>19</v>
      </c>
      <c r="F453" t="s">
        <v>7</v>
      </c>
      <c r="G453" t="s">
        <v>145</v>
      </c>
      <c r="H453" t="s">
        <v>218</v>
      </c>
      <c r="I453" s="15">
        <f>_xlfn.IFS(F453="STAR Kids",INDEX('ATLIS Percentages'!D:D,MATCH($G:$G&amp;" "&amp;$E:$E,'ATLIS Percentages'!$A:$A,0)),
F453="STAR+PLUS",INDEX('ATLIS Percentages'!E:E,MATCH($G:$G&amp;" "&amp;$E:$E,'ATLIS Percentages'!$A:$A,0)),
F453="STAR",INDEX('ATLIS Percentages'!F:F,MATCH($G:$G&amp;" "&amp;$E:$E,'ATLIS Percentages'!$A:$A,0)))</f>
        <v>4.6318075985596696E-3</v>
      </c>
      <c r="J453" s="31">
        <f t="shared" si="14"/>
        <v>183611.37</v>
      </c>
      <c r="K453" s="31">
        <f t="shared" ref="K453:K516" si="15">ROUND(J453*$G$1*1.08*1.0025,2)</f>
        <v>79836.490000000005</v>
      </c>
    </row>
    <row r="454" spans="1:11" x14ac:dyDescent="0.25">
      <c r="A454" s="17">
        <v>45</v>
      </c>
      <c r="B454" t="s">
        <v>18</v>
      </c>
      <c r="C454" s="2">
        <v>0</v>
      </c>
      <c r="D454" t="s">
        <v>18</v>
      </c>
      <c r="E454" t="s">
        <v>19</v>
      </c>
      <c r="F454" t="s">
        <v>11</v>
      </c>
      <c r="G454" t="s">
        <v>145</v>
      </c>
      <c r="H454" t="s">
        <v>218</v>
      </c>
      <c r="I454" s="15">
        <f>_xlfn.IFS(F454="STAR Kids",INDEX('ATLIS Percentages'!D:D,MATCH($G:$G&amp;" "&amp;$E:$E,'ATLIS Percentages'!$A:$A,0)),
F454="STAR+PLUS",INDEX('ATLIS Percentages'!E:E,MATCH($G:$G&amp;" "&amp;$E:$E,'ATLIS Percentages'!$A:$A,0)),
F454="STAR",INDEX('ATLIS Percentages'!F:F,MATCH($G:$G&amp;" "&amp;$E:$E,'ATLIS Percentages'!$A:$A,0)))</f>
        <v>4.6318075985596696E-3</v>
      </c>
      <c r="J454" s="31">
        <f t="shared" si="14"/>
        <v>0</v>
      </c>
      <c r="K454" s="31">
        <f t="shared" si="15"/>
        <v>0</v>
      </c>
    </row>
    <row r="455" spans="1:11" x14ac:dyDescent="0.25">
      <c r="A455" s="17" t="s">
        <v>112</v>
      </c>
      <c r="B455" t="s">
        <v>20</v>
      </c>
      <c r="C455" s="2">
        <v>329320783.68659103</v>
      </c>
      <c r="D455" t="s">
        <v>20</v>
      </c>
      <c r="E455" t="s">
        <v>17</v>
      </c>
      <c r="F455" t="s">
        <v>3</v>
      </c>
      <c r="G455" t="s">
        <v>145</v>
      </c>
      <c r="H455" t="s">
        <v>219</v>
      </c>
      <c r="I455" s="15">
        <f>_xlfn.IFS(F455="STAR Kids",INDEX('ATLIS Percentages'!D:D,MATCH($G:$G&amp;" "&amp;$E:$E,'ATLIS Percentages'!$A:$A,0)),
F455="STAR+PLUS",INDEX('ATLIS Percentages'!E:E,MATCH($G:$G&amp;" "&amp;$E:$E,'ATLIS Percentages'!$A:$A,0)),
F455="STAR",INDEX('ATLIS Percentages'!F:F,MATCH($G:$G&amp;" "&amp;$E:$E,'ATLIS Percentages'!$A:$A,0)))</f>
        <v>4.6318075985596696E-3</v>
      </c>
      <c r="J455" s="31">
        <f t="shared" si="14"/>
        <v>1525350.51</v>
      </c>
      <c r="K455" s="31">
        <f t="shared" si="15"/>
        <v>663241.18999999994</v>
      </c>
    </row>
    <row r="456" spans="1:11" x14ac:dyDescent="0.25">
      <c r="A456" s="17">
        <v>95</v>
      </c>
      <c r="B456" t="s">
        <v>25</v>
      </c>
      <c r="C456" s="2">
        <v>336983986.14454383</v>
      </c>
      <c r="D456" t="s">
        <v>25</v>
      </c>
      <c r="E456" t="s">
        <v>17</v>
      </c>
      <c r="F456" t="s">
        <v>7</v>
      </c>
      <c r="G456" t="s">
        <v>145</v>
      </c>
      <c r="H456" t="s">
        <v>219</v>
      </c>
      <c r="I456" s="15">
        <f>_xlfn.IFS(F456="STAR Kids",INDEX('ATLIS Percentages'!D:D,MATCH($G:$G&amp;" "&amp;$E:$E,'ATLIS Percentages'!$A:$A,0)),
F456="STAR+PLUS",INDEX('ATLIS Percentages'!E:E,MATCH($G:$G&amp;" "&amp;$E:$E,'ATLIS Percentages'!$A:$A,0)),
F456="STAR",INDEX('ATLIS Percentages'!F:F,MATCH($G:$G&amp;" "&amp;$E:$E,'ATLIS Percentages'!$A:$A,0)))</f>
        <v>4.6318075985596696E-3</v>
      </c>
      <c r="J456" s="31">
        <f t="shared" si="14"/>
        <v>1560844.99</v>
      </c>
      <c r="K456" s="31">
        <f t="shared" si="15"/>
        <v>678674.63</v>
      </c>
    </row>
    <row r="457" spans="1:11" x14ac:dyDescent="0.25">
      <c r="A457" s="17" t="s">
        <v>97</v>
      </c>
      <c r="B457" t="s">
        <v>25</v>
      </c>
      <c r="C457" s="2">
        <v>1122566875.0730939</v>
      </c>
      <c r="D457" t="s">
        <v>25</v>
      </c>
      <c r="E457" t="s">
        <v>17</v>
      </c>
      <c r="F457" t="s">
        <v>11</v>
      </c>
      <c r="G457" t="s">
        <v>145</v>
      </c>
      <c r="H457" t="s">
        <v>219</v>
      </c>
      <c r="I457" s="15">
        <f>_xlfn.IFS(F457="STAR Kids",INDEX('ATLIS Percentages'!D:D,MATCH($G:$G&amp;" "&amp;$E:$E,'ATLIS Percentages'!$A:$A,0)),
F457="STAR+PLUS",INDEX('ATLIS Percentages'!E:E,MATCH($G:$G&amp;" "&amp;$E:$E,'ATLIS Percentages'!$A:$A,0)),
F457="STAR",INDEX('ATLIS Percentages'!F:F,MATCH($G:$G&amp;" "&amp;$E:$E,'ATLIS Percentages'!$A:$A,0)))</f>
        <v>4.6318075985596696E-3</v>
      </c>
      <c r="J457" s="31">
        <f t="shared" si="14"/>
        <v>5199513.78</v>
      </c>
      <c r="K457" s="31">
        <f t="shared" si="15"/>
        <v>2260812.65</v>
      </c>
    </row>
    <row r="458" spans="1:11" x14ac:dyDescent="0.25">
      <c r="A458" s="17">
        <v>93</v>
      </c>
      <c r="B458" t="s">
        <v>16</v>
      </c>
      <c r="C458" s="2">
        <v>981621809.65285397</v>
      </c>
      <c r="D458" t="s">
        <v>16</v>
      </c>
      <c r="E458" t="s">
        <v>17</v>
      </c>
      <c r="F458" t="s">
        <v>7</v>
      </c>
      <c r="G458" t="s">
        <v>145</v>
      </c>
      <c r="H458" t="s">
        <v>219</v>
      </c>
      <c r="I458" s="15">
        <f>_xlfn.IFS(F458="STAR Kids",INDEX('ATLIS Percentages'!D:D,MATCH($G:$G&amp;" "&amp;$E:$E,'ATLIS Percentages'!$A:$A,0)),
F458="STAR+PLUS",INDEX('ATLIS Percentages'!E:E,MATCH($G:$G&amp;" "&amp;$E:$E,'ATLIS Percentages'!$A:$A,0)),
F458="STAR",INDEX('ATLIS Percentages'!F:F,MATCH($G:$G&amp;" "&amp;$E:$E,'ATLIS Percentages'!$A:$A,0)))</f>
        <v>4.6318075985596696E-3</v>
      </c>
      <c r="J458" s="31">
        <f t="shared" si="14"/>
        <v>4546683.3600000003</v>
      </c>
      <c r="K458" s="31">
        <f t="shared" si="15"/>
        <v>1976953.94</v>
      </c>
    </row>
    <row r="459" spans="1:11" x14ac:dyDescent="0.25">
      <c r="A459" s="17" t="s">
        <v>75</v>
      </c>
      <c r="B459" t="s">
        <v>5</v>
      </c>
      <c r="C459" s="2">
        <v>831429482.83371723</v>
      </c>
      <c r="D459" t="s">
        <v>5</v>
      </c>
      <c r="E459" t="s">
        <v>17</v>
      </c>
      <c r="F459" t="s">
        <v>11</v>
      </c>
      <c r="G459" t="s">
        <v>145</v>
      </c>
      <c r="H459" t="s">
        <v>219</v>
      </c>
      <c r="I459" s="15">
        <f>_xlfn.IFS(F459="STAR Kids",INDEX('ATLIS Percentages'!D:D,MATCH($G:$G&amp;" "&amp;$E:$E,'ATLIS Percentages'!$A:$A,0)),
F459="STAR+PLUS",INDEX('ATLIS Percentages'!E:E,MATCH($G:$G&amp;" "&amp;$E:$E,'ATLIS Percentages'!$A:$A,0)),
F459="STAR",INDEX('ATLIS Percentages'!F:F,MATCH($G:$G&amp;" "&amp;$E:$E,'ATLIS Percentages'!$A:$A,0)))</f>
        <v>4.6318075985596696E-3</v>
      </c>
      <c r="J459" s="31">
        <f t="shared" si="14"/>
        <v>3851021.4</v>
      </c>
      <c r="K459" s="31">
        <f t="shared" si="15"/>
        <v>1674471.55</v>
      </c>
    </row>
    <row r="460" spans="1:11" x14ac:dyDescent="0.25">
      <c r="A460" s="17" t="s">
        <v>86</v>
      </c>
      <c r="B460" t="s">
        <v>9</v>
      </c>
      <c r="C460" s="2">
        <v>261743353.9720588</v>
      </c>
      <c r="D460" t="s">
        <v>9</v>
      </c>
      <c r="E460" t="s">
        <v>17</v>
      </c>
      <c r="F460" t="s">
        <v>11</v>
      </c>
      <c r="G460" t="s">
        <v>145</v>
      </c>
      <c r="H460" t="s">
        <v>219</v>
      </c>
      <c r="I460" s="15">
        <f>_xlfn.IFS(F460="STAR Kids",INDEX('ATLIS Percentages'!D:D,MATCH($G:$G&amp;" "&amp;$E:$E,'ATLIS Percentages'!$A:$A,0)),
F460="STAR+PLUS",INDEX('ATLIS Percentages'!E:E,MATCH($G:$G&amp;" "&amp;$E:$E,'ATLIS Percentages'!$A:$A,0)),
F460="STAR",INDEX('ATLIS Percentages'!F:F,MATCH($G:$G&amp;" "&amp;$E:$E,'ATLIS Percentages'!$A:$A,0)))</f>
        <v>4.6318075985596696E-3</v>
      </c>
      <c r="J460" s="31">
        <f t="shared" si="14"/>
        <v>1212344.8600000001</v>
      </c>
      <c r="K460" s="31">
        <f t="shared" si="15"/>
        <v>527142.48</v>
      </c>
    </row>
    <row r="461" spans="1:11" x14ac:dyDescent="0.25">
      <c r="A461" s="17">
        <v>90</v>
      </c>
      <c r="B461" t="s">
        <v>18</v>
      </c>
      <c r="C461" s="2">
        <v>1103683753.7331021</v>
      </c>
      <c r="D461" t="s">
        <v>18</v>
      </c>
      <c r="E461" t="s">
        <v>17</v>
      </c>
      <c r="F461" t="s">
        <v>7</v>
      </c>
      <c r="G461" t="s">
        <v>145</v>
      </c>
      <c r="H461" t="s">
        <v>219</v>
      </c>
      <c r="I461" s="15">
        <f>_xlfn.IFS(F461="STAR Kids",INDEX('ATLIS Percentages'!D:D,MATCH($G:$G&amp;" "&amp;$E:$E,'ATLIS Percentages'!$A:$A,0)),
F461="STAR+PLUS",INDEX('ATLIS Percentages'!E:E,MATCH($G:$G&amp;" "&amp;$E:$E,'ATLIS Percentages'!$A:$A,0)),
F461="STAR",INDEX('ATLIS Percentages'!F:F,MATCH($G:$G&amp;" "&amp;$E:$E,'ATLIS Percentages'!$A:$A,0)))</f>
        <v>4.6318075985596696E-3</v>
      </c>
      <c r="J461" s="31">
        <f t="shared" si="14"/>
        <v>5112050.8</v>
      </c>
      <c r="K461" s="31">
        <f t="shared" si="15"/>
        <v>2222782.67</v>
      </c>
    </row>
    <row r="462" spans="1:11" x14ac:dyDescent="0.25">
      <c r="A462" s="17" t="s">
        <v>109</v>
      </c>
      <c r="B462" t="s">
        <v>18</v>
      </c>
      <c r="C462" s="2">
        <v>513055219.79605651</v>
      </c>
      <c r="D462" t="s">
        <v>18</v>
      </c>
      <c r="E462" t="s">
        <v>17</v>
      </c>
      <c r="F462" t="s">
        <v>3</v>
      </c>
      <c r="G462" t="s">
        <v>145</v>
      </c>
      <c r="H462" t="s">
        <v>219</v>
      </c>
      <c r="I462" s="15">
        <f>_xlfn.IFS(F462="STAR Kids",INDEX('ATLIS Percentages'!D:D,MATCH($G:$G&amp;" "&amp;$E:$E,'ATLIS Percentages'!$A:$A,0)),
F462="STAR+PLUS",INDEX('ATLIS Percentages'!E:E,MATCH($G:$G&amp;" "&amp;$E:$E,'ATLIS Percentages'!$A:$A,0)),
F462="STAR",INDEX('ATLIS Percentages'!F:F,MATCH($G:$G&amp;" "&amp;$E:$E,'ATLIS Percentages'!$A:$A,0)))</f>
        <v>4.6318075985596696E-3</v>
      </c>
      <c r="J462" s="31">
        <f t="shared" si="14"/>
        <v>2376373.0699999998</v>
      </c>
      <c r="K462" s="31">
        <f t="shared" si="15"/>
        <v>1033276.29</v>
      </c>
    </row>
    <row r="463" spans="1:11" x14ac:dyDescent="0.25">
      <c r="A463" s="17">
        <v>37</v>
      </c>
      <c r="B463" t="s">
        <v>42</v>
      </c>
      <c r="C463" s="2">
        <v>313590725.00089508</v>
      </c>
      <c r="D463" t="s">
        <v>42</v>
      </c>
      <c r="E463" t="s">
        <v>43</v>
      </c>
      <c r="F463" t="s">
        <v>7</v>
      </c>
      <c r="G463" t="s">
        <v>145</v>
      </c>
      <c r="H463" t="s">
        <v>220</v>
      </c>
      <c r="I463" s="15">
        <f>_xlfn.IFS(F463="STAR Kids",INDEX('ATLIS Percentages'!D:D,MATCH($G:$G&amp;" "&amp;$E:$E,'ATLIS Percentages'!$A:$A,0)),
F463="STAR+PLUS",INDEX('ATLIS Percentages'!E:E,MATCH($G:$G&amp;" "&amp;$E:$E,'ATLIS Percentages'!$A:$A,0)),
F463="STAR",INDEX('ATLIS Percentages'!F:F,MATCH($G:$G&amp;" "&amp;$E:$E,'ATLIS Percentages'!$A:$A,0)))</f>
        <v>4.6318075985596696E-3</v>
      </c>
      <c r="J463" s="31">
        <f t="shared" si="14"/>
        <v>1452491.9</v>
      </c>
      <c r="K463" s="31">
        <f t="shared" si="15"/>
        <v>631561.37</v>
      </c>
    </row>
    <row r="464" spans="1:11" x14ac:dyDescent="0.25">
      <c r="A464" s="17" t="s">
        <v>41</v>
      </c>
      <c r="B464" t="s">
        <v>42</v>
      </c>
      <c r="C464" s="2">
        <v>255890257.90270892</v>
      </c>
      <c r="D464" t="s">
        <v>42</v>
      </c>
      <c r="E464" t="s">
        <v>43</v>
      </c>
      <c r="F464" t="s">
        <v>11</v>
      </c>
      <c r="G464" t="s">
        <v>145</v>
      </c>
      <c r="H464" t="s">
        <v>220</v>
      </c>
      <c r="I464" s="15">
        <f>_xlfn.IFS(F464="STAR Kids",INDEX('ATLIS Percentages'!D:D,MATCH($G:$G&amp;" "&amp;$E:$E,'ATLIS Percentages'!$A:$A,0)),
F464="STAR+PLUS",INDEX('ATLIS Percentages'!E:E,MATCH($G:$G&amp;" "&amp;$E:$E,'ATLIS Percentages'!$A:$A,0)),
F464="STAR",INDEX('ATLIS Percentages'!F:F,MATCH($G:$G&amp;" "&amp;$E:$E,'ATLIS Percentages'!$A:$A,0)))</f>
        <v>4.6318075985596696E-3</v>
      </c>
      <c r="J464" s="31">
        <f t="shared" si="14"/>
        <v>1185234.44</v>
      </c>
      <c r="K464" s="31">
        <f t="shared" si="15"/>
        <v>515354.54</v>
      </c>
    </row>
    <row r="465" spans="1:11" x14ac:dyDescent="0.25">
      <c r="A465" s="17">
        <v>31</v>
      </c>
      <c r="B465" t="s">
        <v>25</v>
      </c>
      <c r="C465" s="2">
        <v>29200090.873662084</v>
      </c>
      <c r="D465" t="s">
        <v>25</v>
      </c>
      <c r="E465" t="s">
        <v>32</v>
      </c>
      <c r="F465" t="s">
        <v>7</v>
      </c>
      <c r="G465" t="s">
        <v>145</v>
      </c>
      <c r="H465" t="s">
        <v>221</v>
      </c>
      <c r="I465" s="15">
        <f>_xlfn.IFS(F465="STAR Kids",INDEX('ATLIS Percentages'!D:D,MATCH($G:$G&amp;" "&amp;$E:$E,'ATLIS Percentages'!$A:$A,0)),
F465="STAR+PLUS",INDEX('ATLIS Percentages'!E:E,MATCH($G:$G&amp;" "&amp;$E:$E,'ATLIS Percentages'!$A:$A,0)),
F465="STAR",INDEX('ATLIS Percentages'!F:F,MATCH($G:$G&amp;" "&amp;$E:$E,'ATLIS Percentages'!$A:$A,0)))</f>
        <v>4.6318075985596696E-3</v>
      </c>
      <c r="J465" s="31">
        <f t="shared" si="14"/>
        <v>135249.20000000001</v>
      </c>
      <c r="K465" s="31">
        <f t="shared" si="15"/>
        <v>58808.02</v>
      </c>
    </row>
    <row r="466" spans="1:11" x14ac:dyDescent="0.25">
      <c r="A466" s="17">
        <v>33</v>
      </c>
      <c r="B466" t="s">
        <v>25</v>
      </c>
      <c r="C466" s="2">
        <v>344207651.43076366</v>
      </c>
      <c r="D466" t="s">
        <v>25</v>
      </c>
      <c r="E466" t="s">
        <v>32</v>
      </c>
      <c r="F466" t="s">
        <v>11</v>
      </c>
      <c r="G466" t="s">
        <v>145</v>
      </c>
      <c r="H466" t="s">
        <v>221</v>
      </c>
      <c r="I466" s="15">
        <f>_xlfn.IFS(F466="STAR Kids",INDEX('ATLIS Percentages'!D:D,MATCH($G:$G&amp;" "&amp;$E:$E,'ATLIS Percentages'!$A:$A,0)),
F466="STAR+PLUS",INDEX('ATLIS Percentages'!E:E,MATCH($G:$G&amp;" "&amp;$E:$E,'ATLIS Percentages'!$A:$A,0)),
F466="STAR",INDEX('ATLIS Percentages'!F:F,MATCH($G:$G&amp;" "&amp;$E:$E,'ATLIS Percentages'!$A:$A,0)))</f>
        <v>4.6318075985596696E-3</v>
      </c>
      <c r="J466" s="31">
        <f t="shared" si="14"/>
        <v>1594303.62</v>
      </c>
      <c r="K466" s="31">
        <f t="shared" si="15"/>
        <v>693222.86</v>
      </c>
    </row>
    <row r="467" spans="1:11" x14ac:dyDescent="0.25">
      <c r="A467" s="17">
        <v>36</v>
      </c>
      <c r="B467" t="s">
        <v>5</v>
      </c>
      <c r="C467" s="2">
        <v>220410824.89785376</v>
      </c>
      <c r="D467" t="s">
        <v>5</v>
      </c>
      <c r="E467" t="s">
        <v>43</v>
      </c>
      <c r="F467" t="s">
        <v>7</v>
      </c>
      <c r="G467" t="s">
        <v>145</v>
      </c>
      <c r="H467" t="s">
        <v>220</v>
      </c>
      <c r="I467" s="15">
        <f>_xlfn.IFS(F467="STAR Kids",INDEX('ATLIS Percentages'!D:D,MATCH($G:$G&amp;" "&amp;$E:$E,'ATLIS Percentages'!$A:$A,0)),
F467="STAR+PLUS",INDEX('ATLIS Percentages'!E:E,MATCH($G:$G&amp;" "&amp;$E:$E,'ATLIS Percentages'!$A:$A,0)),
F467="STAR",INDEX('ATLIS Percentages'!F:F,MATCH($G:$G&amp;" "&amp;$E:$E,'ATLIS Percentages'!$A:$A,0)))</f>
        <v>4.6318075985596696E-3</v>
      </c>
      <c r="J467" s="31">
        <f t="shared" si="14"/>
        <v>1020900.53</v>
      </c>
      <c r="K467" s="31">
        <f t="shared" si="15"/>
        <v>443900.13</v>
      </c>
    </row>
    <row r="468" spans="1:11" x14ac:dyDescent="0.25">
      <c r="A468" s="17" t="s">
        <v>103</v>
      </c>
      <c r="B468" t="s">
        <v>5</v>
      </c>
      <c r="C468" s="2">
        <v>101183501.42635249</v>
      </c>
      <c r="D468" t="s">
        <v>5</v>
      </c>
      <c r="E468" t="s">
        <v>43</v>
      </c>
      <c r="F468" t="s">
        <v>3</v>
      </c>
      <c r="G468" t="s">
        <v>145</v>
      </c>
      <c r="H468" t="s">
        <v>220</v>
      </c>
      <c r="I468" s="15">
        <f>_xlfn.IFS(F468="STAR Kids",INDEX('ATLIS Percentages'!D:D,MATCH($G:$G&amp;" "&amp;$E:$E,'ATLIS Percentages'!$A:$A,0)),
F468="STAR+PLUS",INDEX('ATLIS Percentages'!E:E,MATCH($G:$G&amp;" "&amp;$E:$E,'ATLIS Percentages'!$A:$A,0)),
F468="STAR",INDEX('ATLIS Percentages'!F:F,MATCH($G:$G&amp;" "&amp;$E:$E,'ATLIS Percentages'!$A:$A,0)))</f>
        <v>4.6318075985596696E-3</v>
      </c>
      <c r="J468" s="31">
        <f t="shared" si="14"/>
        <v>468662.51</v>
      </c>
      <c r="K468" s="31">
        <f t="shared" si="15"/>
        <v>203780.23</v>
      </c>
    </row>
    <row r="469" spans="1:11" x14ac:dyDescent="0.25">
      <c r="A469" s="17">
        <v>34</v>
      </c>
      <c r="B469" t="s">
        <v>18</v>
      </c>
      <c r="C469" s="2">
        <v>0</v>
      </c>
      <c r="D469" t="s">
        <v>18</v>
      </c>
      <c r="E469" t="s">
        <v>43</v>
      </c>
      <c r="F469" t="s">
        <v>11</v>
      </c>
      <c r="G469" t="s">
        <v>145</v>
      </c>
      <c r="H469" t="s">
        <v>220</v>
      </c>
      <c r="I469" s="15">
        <f>_xlfn.IFS(F469="STAR Kids",INDEX('ATLIS Percentages'!D:D,MATCH($G:$G&amp;" "&amp;$E:$E,'ATLIS Percentages'!$A:$A,0)),
F469="STAR+PLUS",INDEX('ATLIS Percentages'!E:E,MATCH($G:$G&amp;" "&amp;$E:$E,'ATLIS Percentages'!$A:$A,0)),
F469="STAR",INDEX('ATLIS Percentages'!F:F,MATCH($G:$G&amp;" "&amp;$E:$E,'ATLIS Percentages'!$A:$A,0)))</f>
        <v>4.6318075985596696E-3</v>
      </c>
      <c r="J469" s="31">
        <f t="shared" si="14"/>
        <v>0</v>
      </c>
      <c r="K469" s="31">
        <f t="shared" si="15"/>
        <v>0</v>
      </c>
    </row>
    <row r="470" spans="1:11" x14ac:dyDescent="0.25">
      <c r="A470" s="17" t="s">
        <v>54</v>
      </c>
      <c r="B470" t="s">
        <v>18</v>
      </c>
      <c r="C470" s="2">
        <v>46430703.686395735</v>
      </c>
      <c r="D470" t="s">
        <v>18</v>
      </c>
      <c r="E470" t="s">
        <v>43</v>
      </c>
      <c r="F470" t="s">
        <v>3</v>
      </c>
      <c r="G470" t="s">
        <v>145</v>
      </c>
      <c r="H470" t="s">
        <v>220</v>
      </c>
      <c r="I470" s="15">
        <f>_xlfn.IFS(F470="STAR Kids",INDEX('ATLIS Percentages'!D:D,MATCH($G:$G&amp;" "&amp;$E:$E,'ATLIS Percentages'!$A:$A,0)),
F470="STAR+PLUS",INDEX('ATLIS Percentages'!E:E,MATCH($G:$G&amp;" "&amp;$E:$E,'ATLIS Percentages'!$A:$A,0)),
F470="STAR",INDEX('ATLIS Percentages'!F:F,MATCH($G:$G&amp;" "&amp;$E:$E,'ATLIS Percentages'!$A:$A,0)))</f>
        <v>4.6318075985596696E-3</v>
      </c>
      <c r="J470" s="31">
        <f t="shared" si="14"/>
        <v>215058.09</v>
      </c>
      <c r="K470" s="31">
        <f t="shared" si="15"/>
        <v>93509.91</v>
      </c>
    </row>
    <row r="471" spans="1:11" x14ac:dyDescent="0.25">
      <c r="A471" s="17">
        <v>79</v>
      </c>
      <c r="B471" t="s">
        <v>13</v>
      </c>
      <c r="C471" s="2">
        <v>1314393965.4659982</v>
      </c>
      <c r="D471" t="s">
        <v>13</v>
      </c>
      <c r="E471" t="s">
        <v>10</v>
      </c>
      <c r="F471" t="s">
        <v>7</v>
      </c>
      <c r="G471" t="s">
        <v>145</v>
      </c>
      <c r="H471" t="s">
        <v>222</v>
      </c>
      <c r="I471" s="15">
        <f>_xlfn.IFS(F471="STAR Kids",INDEX('ATLIS Percentages'!D:D,MATCH($G:$G&amp;" "&amp;$E:$E,'ATLIS Percentages'!$A:$A,0)),
F471="STAR+PLUS",INDEX('ATLIS Percentages'!E:E,MATCH($G:$G&amp;" "&amp;$E:$E,'ATLIS Percentages'!$A:$A,0)),
F471="STAR",INDEX('ATLIS Percentages'!F:F,MATCH($G:$G&amp;" "&amp;$E:$E,'ATLIS Percentages'!$A:$A,0)))</f>
        <v>4.6318075985596696E-3</v>
      </c>
      <c r="J471" s="31">
        <f t="shared" si="14"/>
        <v>6088019.96</v>
      </c>
      <c r="K471" s="31">
        <f t="shared" si="15"/>
        <v>2647146.08</v>
      </c>
    </row>
    <row r="472" spans="1:11" x14ac:dyDescent="0.25">
      <c r="A472" s="17" t="s">
        <v>12</v>
      </c>
      <c r="B472" t="s">
        <v>13</v>
      </c>
      <c r="C472" s="2">
        <v>569177482.6367178</v>
      </c>
      <c r="D472" t="s">
        <v>13</v>
      </c>
      <c r="E472" t="s">
        <v>10</v>
      </c>
      <c r="F472" t="s">
        <v>11</v>
      </c>
      <c r="G472" t="s">
        <v>145</v>
      </c>
      <c r="H472" t="s">
        <v>222</v>
      </c>
      <c r="I472" s="15">
        <f>_xlfn.IFS(F472="STAR Kids",INDEX('ATLIS Percentages'!D:D,MATCH($G:$G&amp;" "&amp;$E:$E,'ATLIS Percentages'!$A:$A,0)),
F472="STAR+PLUS",INDEX('ATLIS Percentages'!E:E,MATCH($G:$G&amp;" "&amp;$E:$E,'ATLIS Percentages'!$A:$A,0)),
F472="STAR",INDEX('ATLIS Percentages'!F:F,MATCH($G:$G&amp;" "&amp;$E:$E,'ATLIS Percentages'!$A:$A,0)))</f>
        <v>4.6318075985596696E-3</v>
      </c>
      <c r="J472" s="31">
        <f t="shared" si="14"/>
        <v>2636320.59</v>
      </c>
      <c r="K472" s="31">
        <f t="shared" si="15"/>
        <v>1146304.67</v>
      </c>
    </row>
    <row r="473" spans="1:11" x14ac:dyDescent="0.25">
      <c r="A473" s="17" t="s">
        <v>91</v>
      </c>
      <c r="B473" t="s">
        <v>25</v>
      </c>
      <c r="C473" s="2">
        <v>126935629.9306595</v>
      </c>
      <c r="D473" t="s">
        <v>25</v>
      </c>
      <c r="E473" t="s">
        <v>10</v>
      </c>
      <c r="F473" t="s">
        <v>7</v>
      </c>
      <c r="G473" t="s">
        <v>145</v>
      </c>
      <c r="H473" t="s">
        <v>222</v>
      </c>
      <c r="I473" s="15">
        <f>_xlfn.IFS(F473="STAR Kids",INDEX('ATLIS Percentages'!D:D,MATCH($G:$G&amp;" "&amp;$E:$E,'ATLIS Percentages'!$A:$A,0)),
F473="STAR+PLUS",INDEX('ATLIS Percentages'!E:E,MATCH($G:$G&amp;" "&amp;$E:$E,'ATLIS Percentages'!$A:$A,0)),
F473="STAR",INDEX('ATLIS Percentages'!F:F,MATCH($G:$G&amp;" "&amp;$E:$E,'ATLIS Percentages'!$A:$A,0)))</f>
        <v>4.6318075985596696E-3</v>
      </c>
      <c r="J473" s="31">
        <f t="shared" si="14"/>
        <v>587941.42000000004</v>
      </c>
      <c r="K473" s="31">
        <f t="shared" si="15"/>
        <v>255644.17</v>
      </c>
    </row>
    <row r="474" spans="1:11" x14ac:dyDescent="0.25">
      <c r="A474" s="17" t="s">
        <v>50</v>
      </c>
      <c r="B474" t="s">
        <v>25</v>
      </c>
      <c r="C474" s="2">
        <v>781453317.88994896</v>
      </c>
      <c r="D474" t="s">
        <v>25</v>
      </c>
      <c r="E474" t="s">
        <v>51</v>
      </c>
      <c r="F474" t="s">
        <v>11</v>
      </c>
      <c r="G474" t="s">
        <v>145</v>
      </c>
      <c r="H474" t="s">
        <v>223</v>
      </c>
      <c r="I474" s="15">
        <f>_xlfn.IFS(F474="STAR Kids",INDEX('ATLIS Percentages'!D:D,MATCH($G:$G&amp;" "&amp;$E:$E,'ATLIS Percentages'!$A:$A,0)),
F474="STAR+PLUS",INDEX('ATLIS Percentages'!E:E,MATCH($G:$G&amp;" "&amp;$E:$E,'ATLIS Percentages'!$A:$A,0)),
F474="STAR",INDEX('ATLIS Percentages'!F:F,MATCH($G:$G&amp;" "&amp;$E:$E,'ATLIS Percentages'!$A:$A,0)))</f>
        <v>4.6318075985596696E-3</v>
      </c>
      <c r="J474" s="31">
        <f t="shared" si="14"/>
        <v>3619541.42</v>
      </c>
      <c r="K474" s="31">
        <f t="shared" si="15"/>
        <v>1573821.2</v>
      </c>
    </row>
    <row r="475" spans="1:11" x14ac:dyDescent="0.25">
      <c r="A475" s="17">
        <v>72</v>
      </c>
      <c r="B475" t="s">
        <v>1</v>
      </c>
      <c r="C475" s="2">
        <v>1826983899.2514296</v>
      </c>
      <c r="D475" t="s">
        <v>1</v>
      </c>
      <c r="E475" t="s">
        <v>10</v>
      </c>
      <c r="F475" t="s">
        <v>7</v>
      </c>
      <c r="G475" t="s">
        <v>145</v>
      </c>
      <c r="H475" t="s">
        <v>222</v>
      </c>
      <c r="I475" s="15">
        <f>_xlfn.IFS(F475="STAR Kids",INDEX('ATLIS Percentages'!D:D,MATCH($G:$G&amp;" "&amp;$E:$E,'ATLIS Percentages'!$A:$A,0)),
F475="STAR+PLUS",INDEX('ATLIS Percentages'!E:E,MATCH($G:$G&amp;" "&amp;$E:$E,'ATLIS Percentages'!$A:$A,0)),
F475="STAR",INDEX('ATLIS Percentages'!F:F,MATCH($G:$G&amp;" "&amp;$E:$E,'ATLIS Percentages'!$A:$A,0)))</f>
        <v>4.6318075985596696E-3</v>
      </c>
      <c r="J475" s="31">
        <f t="shared" si="14"/>
        <v>8462237.9100000001</v>
      </c>
      <c r="K475" s="31">
        <f t="shared" si="15"/>
        <v>3679485.3</v>
      </c>
    </row>
    <row r="476" spans="1:11" x14ac:dyDescent="0.25">
      <c r="A476" s="17" t="s">
        <v>73</v>
      </c>
      <c r="B476" t="s">
        <v>1</v>
      </c>
      <c r="C476" s="2">
        <v>838777337.79274213</v>
      </c>
      <c r="D476" t="s">
        <v>1</v>
      </c>
      <c r="E476" t="s">
        <v>10</v>
      </c>
      <c r="F476" t="s">
        <v>3</v>
      </c>
      <c r="G476" t="s">
        <v>145</v>
      </c>
      <c r="H476" t="s">
        <v>222</v>
      </c>
      <c r="I476" s="15">
        <f>_xlfn.IFS(F476="STAR Kids",INDEX('ATLIS Percentages'!D:D,MATCH($G:$G&amp;" "&amp;$E:$E,'ATLIS Percentages'!$A:$A,0)),
F476="STAR+PLUS",INDEX('ATLIS Percentages'!E:E,MATCH($G:$G&amp;" "&amp;$E:$E,'ATLIS Percentages'!$A:$A,0)),
F476="STAR",INDEX('ATLIS Percentages'!F:F,MATCH($G:$G&amp;" "&amp;$E:$E,'ATLIS Percentages'!$A:$A,0)))</f>
        <v>4.6318075985596696E-3</v>
      </c>
      <c r="J476" s="31">
        <f t="shared" si="14"/>
        <v>3885055.25</v>
      </c>
      <c r="K476" s="31">
        <f t="shared" si="15"/>
        <v>1689269.89</v>
      </c>
    </row>
    <row r="477" spans="1:11" x14ac:dyDescent="0.25">
      <c r="A477" s="17" t="s">
        <v>98</v>
      </c>
      <c r="B477" t="s">
        <v>9</v>
      </c>
      <c r="C477" s="2">
        <v>749108010.82183659</v>
      </c>
      <c r="D477" t="s">
        <v>9</v>
      </c>
      <c r="E477" t="s">
        <v>51</v>
      </c>
      <c r="F477" t="s">
        <v>7</v>
      </c>
      <c r="G477" t="s">
        <v>145</v>
      </c>
      <c r="H477" t="s">
        <v>223</v>
      </c>
      <c r="I477" s="15">
        <f>_xlfn.IFS(F477="STAR Kids",INDEX('ATLIS Percentages'!D:D,MATCH($G:$G&amp;" "&amp;$E:$E,'ATLIS Percentages'!$A:$A,0)),
F477="STAR+PLUS",INDEX('ATLIS Percentages'!E:E,MATCH($G:$G&amp;" "&amp;$E:$E,'ATLIS Percentages'!$A:$A,0)),
F477="STAR",INDEX('ATLIS Percentages'!F:F,MATCH($G:$G&amp;" "&amp;$E:$E,'ATLIS Percentages'!$A:$A,0)))</f>
        <v>4.6318075985596696E-3</v>
      </c>
      <c r="J477" s="31">
        <f t="shared" si="14"/>
        <v>3469724.18</v>
      </c>
      <c r="K477" s="31">
        <f t="shared" si="15"/>
        <v>1508678.82</v>
      </c>
    </row>
    <row r="478" spans="1:11" x14ac:dyDescent="0.25">
      <c r="A478" s="17" t="s">
        <v>8</v>
      </c>
      <c r="B478" t="s">
        <v>9</v>
      </c>
      <c r="C478" s="2">
        <v>1993139407.5122719</v>
      </c>
      <c r="D478" t="s">
        <v>9</v>
      </c>
      <c r="E478" t="s">
        <v>10</v>
      </c>
      <c r="F478" t="s">
        <v>11</v>
      </c>
      <c r="G478" t="s">
        <v>145</v>
      </c>
      <c r="H478" t="s">
        <v>222</v>
      </c>
      <c r="I478" s="15">
        <f>_xlfn.IFS(F478="STAR Kids",INDEX('ATLIS Percentages'!D:D,MATCH($G:$G&amp;" "&amp;$E:$E,'ATLIS Percentages'!$A:$A,0)),
F478="STAR+PLUS",INDEX('ATLIS Percentages'!E:E,MATCH($G:$G&amp;" "&amp;$E:$E,'ATLIS Percentages'!$A:$A,0)),
F478="STAR",INDEX('ATLIS Percentages'!F:F,MATCH($G:$G&amp;" "&amp;$E:$E,'ATLIS Percentages'!$A:$A,0)))</f>
        <v>4.6318075985596696E-3</v>
      </c>
      <c r="J478" s="31">
        <f t="shared" si="14"/>
        <v>9231838.25</v>
      </c>
      <c r="K478" s="31">
        <f t="shared" si="15"/>
        <v>4014117.01</v>
      </c>
    </row>
    <row r="479" spans="1:11" x14ac:dyDescent="0.25">
      <c r="A479" s="17" t="s">
        <v>22</v>
      </c>
      <c r="B479" t="s">
        <v>9</v>
      </c>
      <c r="C479" s="2">
        <v>311116790.0116058</v>
      </c>
      <c r="D479" t="s">
        <v>9</v>
      </c>
      <c r="E479" t="s">
        <v>10</v>
      </c>
      <c r="F479" t="s">
        <v>3</v>
      </c>
      <c r="G479" t="s">
        <v>145</v>
      </c>
      <c r="H479" t="s">
        <v>222</v>
      </c>
      <c r="I479" s="15">
        <f>_xlfn.IFS(F479="STAR Kids",INDEX('ATLIS Percentages'!D:D,MATCH($G:$G&amp;" "&amp;$E:$E,'ATLIS Percentages'!$A:$A,0)),
F479="STAR+PLUS",INDEX('ATLIS Percentages'!E:E,MATCH($G:$G&amp;" "&amp;$E:$E,'ATLIS Percentages'!$A:$A,0)),
F479="STAR",INDEX('ATLIS Percentages'!F:F,MATCH($G:$G&amp;" "&amp;$E:$E,'ATLIS Percentages'!$A:$A,0)))</f>
        <v>4.6318075985596696E-3</v>
      </c>
      <c r="J479" s="31">
        <f t="shared" si="14"/>
        <v>1441033.11</v>
      </c>
      <c r="K479" s="31">
        <f t="shared" si="15"/>
        <v>626578.94999999995</v>
      </c>
    </row>
    <row r="480" spans="1:11" x14ac:dyDescent="0.25">
      <c r="A480" s="17">
        <v>71</v>
      </c>
      <c r="B480" t="s">
        <v>18</v>
      </c>
      <c r="C480" s="2">
        <v>276233782.7834993</v>
      </c>
      <c r="D480" t="s">
        <v>18</v>
      </c>
      <c r="E480" t="s">
        <v>10</v>
      </c>
      <c r="F480" t="s">
        <v>7</v>
      </c>
      <c r="G480" t="s">
        <v>145</v>
      </c>
      <c r="H480" t="s">
        <v>222</v>
      </c>
      <c r="I480" s="15">
        <f>_xlfn.IFS(F480="STAR Kids",INDEX('ATLIS Percentages'!D:D,MATCH($G:$G&amp;" "&amp;$E:$E,'ATLIS Percentages'!$A:$A,0)),
F480="STAR+PLUS",INDEX('ATLIS Percentages'!E:E,MATCH($G:$G&amp;" "&amp;$E:$E,'ATLIS Percentages'!$A:$A,0)),
F480="STAR",INDEX('ATLIS Percentages'!F:F,MATCH($G:$G&amp;" "&amp;$E:$E,'ATLIS Percentages'!$A:$A,0)))</f>
        <v>4.6318075985596696E-3</v>
      </c>
      <c r="J480" s="31">
        <f t="shared" si="14"/>
        <v>1279461.73</v>
      </c>
      <c r="K480" s="31">
        <f t="shared" si="15"/>
        <v>556325.72</v>
      </c>
    </row>
    <row r="481" spans="1:11" x14ac:dyDescent="0.25">
      <c r="A481" s="17" t="s">
        <v>64</v>
      </c>
      <c r="B481" t="s">
        <v>18</v>
      </c>
      <c r="C481" s="2">
        <v>0</v>
      </c>
      <c r="D481" t="s">
        <v>18</v>
      </c>
      <c r="E481" t="s">
        <v>10</v>
      </c>
      <c r="F481" t="s">
        <v>11</v>
      </c>
      <c r="G481" t="s">
        <v>145</v>
      </c>
      <c r="H481" t="s">
        <v>222</v>
      </c>
      <c r="I481" s="15">
        <f>_xlfn.IFS(F481="STAR Kids",INDEX('ATLIS Percentages'!D:D,MATCH($G:$G&amp;" "&amp;$E:$E,'ATLIS Percentages'!$A:$A,0)),
F481="STAR+PLUS",INDEX('ATLIS Percentages'!E:E,MATCH($G:$G&amp;" "&amp;$E:$E,'ATLIS Percentages'!$A:$A,0)),
F481="STAR",INDEX('ATLIS Percentages'!F:F,MATCH($G:$G&amp;" "&amp;$E:$E,'ATLIS Percentages'!$A:$A,0)))</f>
        <v>4.6318075985596696E-3</v>
      </c>
      <c r="J481" s="31">
        <f t="shared" si="14"/>
        <v>0</v>
      </c>
      <c r="K481" s="31">
        <f t="shared" si="15"/>
        <v>0</v>
      </c>
    </row>
    <row r="482" spans="1:11" x14ac:dyDescent="0.25">
      <c r="A482" s="17" t="s">
        <v>101</v>
      </c>
      <c r="B482" t="s">
        <v>18</v>
      </c>
      <c r="C482" s="2">
        <v>155619379.87791866</v>
      </c>
      <c r="D482" t="s">
        <v>18</v>
      </c>
      <c r="E482" t="s">
        <v>10</v>
      </c>
      <c r="F482" t="s">
        <v>3</v>
      </c>
      <c r="G482" t="s">
        <v>145</v>
      </c>
      <c r="H482" t="s">
        <v>222</v>
      </c>
      <c r="I482" s="15">
        <f>_xlfn.IFS(F482="STAR Kids",INDEX('ATLIS Percentages'!D:D,MATCH($G:$G&amp;" "&amp;$E:$E,'ATLIS Percentages'!$A:$A,0)),
F482="STAR+PLUS",INDEX('ATLIS Percentages'!E:E,MATCH($G:$G&amp;" "&amp;$E:$E,'ATLIS Percentages'!$A:$A,0)),
F482="STAR",INDEX('ATLIS Percentages'!F:F,MATCH($G:$G&amp;" "&amp;$E:$E,'ATLIS Percentages'!$A:$A,0)))</f>
        <v>4.6318075985596696E-3</v>
      </c>
      <c r="J482" s="31">
        <f t="shared" si="14"/>
        <v>720799.03</v>
      </c>
      <c r="K482" s="31">
        <f t="shared" si="15"/>
        <v>313412.3</v>
      </c>
    </row>
    <row r="483" spans="1:11" x14ac:dyDescent="0.25">
      <c r="A483" s="17" t="s">
        <v>82</v>
      </c>
      <c r="B483" t="s">
        <v>30</v>
      </c>
      <c r="C483" s="2">
        <v>636737857.86387074</v>
      </c>
      <c r="D483" t="s">
        <v>30</v>
      </c>
      <c r="E483" t="s">
        <v>67</v>
      </c>
      <c r="F483" t="s">
        <v>7</v>
      </c>
      <c r="G483" t="s">
        <v>145</v>
      </c>
      <c r="H483" t="s">
        <v>224</v>
      </c>
      <c r="I483" s="15">
        <f>_xlfn.IFS(F483="STAR Kids",INDEX('ATLIS Percentages'!D:D,MATCH($G:$G&amp;" "&amp;$E:$E,'ATLIS Percentages'!$A:$A,0)),
F483="STAR+PLUS",INDEX('ATLIS Percentages'!E:E,MATCH($G:$G&amp;" "&amp;$E:$E,'ATLIS Percentages'!$A:$A,0)),
F483="STAR",INDEX('ATLIS Percentages'!F:F,MATCH($G:$G&amp;" "&amp;$E:$E,'ATLIS Percentages'!$A:$A,0)))</f>
        <v>4.6318075985596696E-3</v>
      </c>
      <c r="J483" s="31">
        <f t="shared" si="14"/>
        <v>2949247.25</v>
      </c>
      <c r="K483" s="31">
        <f t="shared" si="15"/>
        <v>1282369.04</v>
      </c>
    </row>
    <row r="484" spans="1:11" x14ac:dyDescent="0.25">
      <c r="A484" s="17" t="s">
        <v>92</v>
      </c>
      <c r="B484" t="s">
        <v>30</v>
      </c>
      <c r="C484" s="2">
        <v>195343866.35418642</v>
      </c>
      <c r="D484" t="s">
        <v>30</v>
      </c>
      <c r="E484" t="s">
        <v>67</v>
      </c>
      <c r="F484" t="s">
        <v>3</v>
      </c>
      <c r="G484" t="s">
        <v>145</v>
      </c>
      <c r="H484" t="s">
        <v>224</v>
      </c>
      <c r="I484" s="15">
        <f>_xlfn.IFS(F484="STAR Kids",INDEX('ATLIS Percentages'!D:D,MATCH($G:$G&amp;" "&amp;$E:$E,'ATLIS Percentages'!$A:$A,0)),
F484="STAR+PLUS",INDEX('ATLIS Percentages'!E:E,MATCH($G:$G&amp;" "&amp;$E:$E,'ATLIS Percentages'!$A:$A,0)),
F484="STAR",INDEX('ATLIS Percentages'!F:F,MATCH($G:$G&amp;" "&amp;$E:$E,'ATLIS Percentages'!$A:$A,0)))</f>
        <v>4.6318075985596696E-3</v>
      </c>
      <c r="J484" s="31">
        <f t="shared" si="14"/>
        <v>904795.2</v>
      </c>
      <c r="K484" s="31">
        <f t="shared" si="15"/>
        <v>393416.1</v>
      </c>
    </row>
    <row r="485" spans="1:11" x14ac:dyDescent="0.25">
      <c r="A485" s="17" t="s">
        <v>66</v>
      </c>
      <c r="B485" t="s">
        <v>25</v>
      </c>
      <c r="C485" s="2">
        <v>175046428.12401849</v>
      </c>
      <c r="D485" t="s">
        <v>25</v>
      </c>
      <c r="E485" t="s">
        <v>67</v>
      </c>
      <c r="F485" t="s">
        <v>7</v>
      </c>
      <c r="G485" t="s">
        <v>145</v>
      </c>
      <c r="H485" t="s">
        <v>224</v>
      </c>
      <c r="I485" s="15">
        <f>_xlfn.IFS(F485="STAR Kids",INDEX('ATLIS Percentages'!D:D,MATCH($G:$G&amp;" "&amp;$E:$E,'ATLIS Percentages'!$A:$A,0)),
F485="STAR+PLUS",INDEX('ATLIS Percentages'!E:E,MATCH($G:$G&amp;" "&amp;$E:$E,'ATLIS Percentages'!$A:$A,0)),
F485="STAR",INDEX('ATLIS Percentages'!F:F,MATCH($G:$G&amp;" "&amp;$E:$E,'ATLIS Percentages'!$A:$A,0)))</f>
        <v>4.6318075985596696E-3</v>
      </c>
      <c r="J485" s="31">
        <f t="shared" si="14"/>
        <v>810781.38</v>
      </c>
      <c r="K485" s="31">
        <f t="shared" si="15"/>
        <v>352537.73</v>
      </c>
    </row>
    <row r="486" spans="1:11" x14ac:dyDescent="0.25">
      <c r="A486" s="17" t="s">
        <v>85</v>
      </c>
      <c r="B486" t="s">
        <v>25</v>
      </c>
      <c r="C486" s="2">
        <v>904926707.58122969</v>
      </c>
      <c r="D486" t="s">
        <v>25</v>
      </c>
      <c r="E486" t="s">
        <v>67</v>
      </c>
      <c r="F486" t="s">
        <v>11</v>
      </c>
      <c r="G486" t="s">
        <v>145</v>
      </c>
      <c r="H486" t="s">
        <v>224</v>
      </c>
      <c r="I486" s="15">
        <f>_xlfn.IFS(F486="STAR Kids",INDEX('ATLIS Percentages'!D:D,MATCH($G:$G&amp;" "&amp;$E:$E,'ATLIS Percentages'!$A:$A,0)),
F486="STAR+PLUS",INDEX('ATLIS Percentages'!E:E,MATCH($G:$G&amp;" "&amp;$E:$E,'ATLIS Percentages'!$A:$A,0)),
F486="STAR",INDEX('ATLIS Percentages'!F:F,MATCH($G:$G&amp;" "&amp;$E:$E,'ATLIS Percentages'!$A:$A,0)))</f>
        <v>4.6318075985596696E-3</v>
      </c>
      <c r="J486" s="31">
        <f t="shared" si="14"/>
        <v>4191446.4</v>
      </c>
      <c r="K486" s="31">
        <f t="shared" si="15"/>
        <v>1822492.53</v>
      </c>
    </row>
    <row r="487" spans="1:11" x14ac:dyDescent="0.25">
      <c r="A487" s="17" t="s">
        <v>80</v>
      </c>
      <c r="B487" t="s">
        <v>5</v>
      </c>
      <c r="C487" s="2">
        <v>806414899.19690549</v>
      </c>
      <c r="D487" t="s">
        <v>5</v>
      </c>
      <c r="E487" t="s">
        <v>67</v>
      </c>
      <c r="F487" t="s">
        <v>7</v>
      </c>
      <c r="G487" t="s">
        <v>145</v>
      </c>
      <c r="H487" t="s">
        <v>224</v>
      </c>
      <c r="I487" s="15">
        <f>_xlfn.IFS(F487="STAR Kids",INDEX('ATLIS Percentages'!D:D,MATCH($G:$G&amp;" "&amp;$E:$E,'ATLIS Percentages'!$A:$A,0)),
F487="STAR+PLUS",INDEX('ATLIS Percentages'!E:E,MATCH($G:$G&amp;" "&amp;$E:$E,'ATLIS Percentages'!$A:$A,0)),
F487="STAR",INDEX('ATLIS Percentages'!F:F,MATCH($G:$G&amp;" "&amp;$E:$E,'ATLIS Percentages'!$A:$A,0)))</f>
        <v>4.6318075985596696E-3</v>
      </c>
      <c r="J487" s="31">
        <f t="shared" si="14"/>
        <v>3735158.66</v>
      </c>
      <c r="K487" s="31">
        <f t="shared" si="15"/>
        <v>1624093</v>
      </c>
    </row>
    <row r="488" spans="1:11" x14ac:dyDescent="0.25">
      <c r="A488" s="17" t="s">
        <v>78</v>
      </c>
      <c r="B488" t="s">
        <v>5</v>
      </c>
      <c r="C488" s="2">
        <v>1307727902.4263618</v>
      </c>
      <c r="D488" t="s">
        <v>5</v>
      </c>
      <c r="E488" t="s">
        <v>67</v>
      </c>
      <c r="F488" t="s">
        <v>11</v>
      </c>
      <c r="G488" t="s">
        <v>145</v>
      </c>
      <c r="H488" t="s">
        <v>224</v>
      </c>
      <c r="I488" s="15">
        <f>_xlfn.IFS(F488="STAR Kids",INDEX('ATLIS Percentages'!D:D,MATCH($G:$G&amp;" "&amp;$E:$E,'ATLIS Percentages'!$A:$A,0)),
F488="STAR+PLUS",INDEX('ATLIS Percentages'!E:E,MATCH($G:$G&amp;" "&amp;$E:$E,'ATLIS Percentages'!$A:$A,0)),
F488="STAR",INDEX('ATLIS Percentages'!F:F,MATCH($G:$G&amp;" "&amp;$E:$E,'ATLIS Percentages'!$A:$A,0)))</f>
        <v>4.6318075985596696E-3</v>
      </c>
      <c r="J488" s="31">
        <f t="shared" si="14"/>
        <v>6057144.04</v>
      </c>
      <c r="K488" s="31">
        <f t="shared" si="15"/>
        <v>2633720.85</v>
      </c>
    </row>
    <row r="489" spans="1:11" x14ac:dyDescent="0.25">
      <c r="A489" s="17" t="s">
        <v>72</v>
      </c>
      <c r="B489" t="s">
        <v>5</v>
      </c>
      <c r="C489" s="2">
        <v>334174413.43295014</v>
      </c>
      <c r="D489" t="s">
        <v>5</v>
      </c>
      <c r="E489" t="s">
        <v>67</v>
      </c>
      <c r="F489" t="s">
        <v>3</v>
      </c>
      <c r="G489" t="s">
        <v>145</v>
      </c>
      <c r="H489" t="s">
        <v>224</v>
      </c>
      <c r="I489" s="15">
        <f>_xlfn.IFS(F489="STAR Kids",INDEX('ATLIS Percentages'!D:D,MATCH($G:$G&amp;" "&amp;$E:$E,'ATLIS Percentages'!$A:$A,0)),
F489="STAR+PLUS",INDEX('ATLIS Percentages'!E:E,MATCH($G:$G&amp;" "&amp;$E:$E,'ATLIS Percentages'!$A:$A,0)),
F489="STAR",INDEX('ATLIS Percentages'!F:F,MATCH($G:$G&amp;" "&amp;$E:$E,'ATLIS Percentages'!$A:$A,0)))</f>
        <v>4.6318075985596696E-3</v>
      </c>
      <c r="J489" s="31">
        <f t="shared" si="14"/>
        <v>1547831.59</v>
      </c>
      <c r="K489" s="31">
        <f t="shared" si="15"/>
        <v>673016.24</v>
      </c>
    </row>
    <row r="490" spans="1:11" x14ac:dyDescent="0.25">
      <c r="A490" s="17" t="s">
        <v>99</v>
      </c>
      <c r="B490" t="s">
        <v>9</v>
      </c>
      <c r="C490" s="2">
        <v>191952788.27421191</v>
      </c>
      <c r="D490" t="s">
        <v>9</v>
      </c>
      <c r="E490" t="s">
        <v>67</v>
      </c>
      <c r="F490" t="s">
        <v>7</v>
      </c>
      <c r="G490" t="s">
        <v>145</v>
      </c>
      <c r="H490" t="s">
        <v>224</v>
      </c>
      <c r="I490" s="15">
        <f>_xlfn.IFS(F490="STAR Kids",INDEX('ATLIS Percentages'!D:D,MATCH($G:$G&amp;" "&amp;$E:$E,'ATLIS Percentages'!$A:$A,0)),
F490="STAR+PLUS",INDEX('ATLIS Percentages'!E:E,MATCH($G:$G&amp;" "&amp;$E:$E,'ATLIS Percentages'!$A:$A,0)),
F490="STAR",INDEX('ATLIS Percentages'!F:F,MATCH($G:$G&amp;" "&amp;$E:$E,'ATLIS Percentages'!$A:$A,0)))</f>
        <v>4.6318075985596696E-3</v>
      </c>
      <c r="J490" s="31">
        <f t="shared" si="14"/>
        <v>889088.38</v>
      </c>
      <c r="K490" s="31">
        <f t="shared" si="15"/>
        <v>386586.58</v>
      </c>
    </row>
    <row r="491" spans="1:11" x14ac:dyDescent="0.25">
      <c r="A491" s="17" t="s">
        <v>105</v>
      </c>
      <c r="B491" t="s">
        <v>9</v>
      </c>
      <c r="C491" s="2">
        <v>120019131.29323947</v>
      </c>
      <c r="D491" t="s">
        <v>9</v>
      </c>
      <c r="E491" t="s">
        <v>67</v>
      </c>
      <c r="F491" t="s">
        <v>3</v>
      </c>
      <c r="G491" t="s">
        <v>145</v>
      </c>
      <c r="H491" t="s">
        <v>224</v>
      </c>
      <c r="I491" s="15">
        <f>_xlfn.IFS(F491="STAR Kids",INDEX('ATLIS Percentages'!D:D,MATCH($G:$G&amp;" "&amp;$E:$E,'ATLIS Percentages'!$A:$A,0)),
F491="STAR+PLUS",INDEX('ATLIS Percentages'!E:E,MATCH($G:$G&amp;" "&amp;$E:$E,'ATLIS Percentages'!$A:$A,0)),
F491="STAR",INDEX('ATLIS Percentages'!F:F,MATCH($G:$G&amp;" "&amp;$E:$E,'ATLIS Percentages'!$A:$A,0)))</f>
        <v>4.6318075985596696E-3</v>
      </c>
      <c r="J491" s="31">
        <f t="shared" si="14"/>
        <v>555905.52</v>
      </c>
      <c r="K491" s="31">
        <f t="shared" si="15"/>
        <v>241714.57</v>
      </c>
    </row>
    <row r="492" spans="1:11" x14ac:dyDescent="0.25">
      <c r="A492" s="17" t="s">
        <v>70</v>
      </c>
      <c r="B492" t="s">
        <v>9</v>
      </c>
      <c r="C492" s="2">
        <v>113410011.06518246</v>
      </c>
      <c r="D492" t="s">
        <v>9</v>
      </c>
      <c r="E492" t="s">
        <v>67</v>
      </c>
      <c r="F492" t="s">
        <v>11</v>
      </c>
      <c r="G492" t="s">
        <v>145</v>
      </c>
      <c r="H492" t="s">
        <v>224</v>
      </c>
      <c r="I492" s="15">
        <f>_xlfn.IFS(F492="STAR Kids",INDEX('ATLIS Percentages'!D:D,MATCH($G:$G&amp;" "&amp;$E:$E,'ATLIS Percentages'!$A:$A,0)),
F492="STAR+PLUS",INDEX('ATLIS Percentages'!E:E,MATCH($G:$G&amp;" "&amp;$E:$E,'ATLIS Percentages'!$A:$A,0)),
F492="STAR",INDEX('ATLIS Percentages'!F:F,MATCH($G:$G&amp;" "&amp;$E:$E,'ATLIS Percentages'!$A:$A,0)))</f>
        <v>4.6318075985596696E-3</v>
      </c>
      <c r="J492" s="31">
        <f t="shared" si="14"/>
        <v>525293.35</v>
      </c>
      <c r="K492" s="31">
        <f t="shared" si="15"/>
        <v>228404.02</v>
      </c>
    </row>
    <row r="493" spans="1:11" x14ac:dyDescent="0.25">
      <c r="A493" s="17" t="s">
        <v>0</v>
      </c>
      <c r="B493" t="s">
        <v>1</v>
      </c>
      <c r="C493" s="2">
        <v>91335411.17099914</v>
      </c>
      <c r="D493" t="s">
        <v>1</v>
      </c>
      <c r="E493" t="s">
        <v>2</v>
      </c>
      <c r="F493" t="s">
        <v>3</v>
      </c>
      <c r="G493" t="s">
        <v>145</v>
      </c>
      <c r="H493" t="s">
        <v>225</v>
      </c>
      <c r="I493" s="15">
        <f>_xlfn.IFS(F493="STAR Kids",INDEX('ATLIS Percentages'!D:D,MATCH($G:$G&amp;" "&amp;$E:$E,'ATLIS Percentages'!$A:$A,0)),
F493="STAR+PLUS",INDEX('ATLIS Percentages'!E:E,MATCH($G:$G&amp;" "&amp;$E:$E,'ATLIS Percentages'!$A:$A,0)),
F493="STAR",INDEX('ATLIS Percentages'!F:F,MATCH($G:$G&amp;" "&amp;$E:$E,'ATLIS Percentages'!$A:$A,0)))</f>
        <v>4.6318075985596696E-3</v>
      </c>
      <c r="J493" s="31">
        <f t="shared" si="14"/>
        <v>423048.05</v>
      </c>
      <c r="K493" s="31">
        <f t="shared" si="15"/>
        <v>183946.5</v>
      </c>
    </row>
    <row r="494" spans="1:11" x14ac:dyDescent="0.25">
      <c r="A494" s="17" t="s">
        <v>27</v>
      </c>
      <c r="B494" t="s">
        <v>9</v>
      </c>
      <c r="C494" s="2">
        <v>0</v>
      </c>
      <c r="D494" t="s">
        <v>9</v>
      </c>
      <c r="E494" t="s">
        <v>2</v>
      </c>
      <c r="F494" t="s">
        <v>11</v>
      </c>
      <c r="G494" t="s">
        <v>145</v>
      </c>
      <c r="H494" t="s">
        <v>225</v>
      </c>
      <c r="I494" s="15">
        <f>_xlfn.IFS(F494="STAR Kids",INDEX('ATLIS Percentages'!D:D,MATCH($G:$G&amp;" "&amp;$E:$E,'ATLIS Percentages'!$A:$A,0)),
F494="STAR+PLUS",INDEX('ATLIS Percentages'!E:E,MATCH($G:$G&amp;" "&amp;$E:$E,'ATLIS Percentages'!$A:$A,0)),
F494="STAR",INDEX('ATLIS Percentages'!F:F,MATCH($G:$G&amp;" "&amp;$E:$E,'ATLIS Percentages'!$A:$A,0)))</f>
        <v>4.6318075985596696E-3</v>
      </c>
      <c r="J494" s="31">
        <f t="shared" si="14"/>
        <v>0</v>
      </c>
      <c r="K494" s="31">
        <f t="shared" si="15"/>
        <v>0</v>
      </c>
    </row>
    <row r="495" spans="1:11" x14ac:dyDescent="0.25">
      <c r="A495" s="17" t="s">
        <v>107</v>
      </c>
      <c r="B495" t="s">
        <v>9</v>
      </c>
      <c r="C495" s="2">
        <v>54153090.86337097</v>
      </c>
      <c r="D495" t="s">
        <v>9</v>
      </c>
      <c r="E495" t="s">
        <v>2</v>
      </c>
      <c r="F495" t="s">
        <v>3</v>
      </c>
      <c r="G495" t="s">
        <v>145</v>
      </c>
      <c r="H495" t="s">
        <v>225</v>
      </c>
      <c r="I495" s="15">
        <f>_xlfn.IFS(F495="STAR Kids",INDEX('ATLIS Percentages'!D:D,MATCH($G:$G&amp;" "&amp;$E:$E,'ATLIS Percentages'!$A:$A,0)),
F495="STAR+PLUS",INDEX('ATLIS Percentages'!E:E,MATCH($G:$G&amp;" "&amp;$E:$E,'ATLIS Percentages'!$A:$A,0)),
F495="STAR",INDEX('ATLIS Percentages'!F:F,MATCH($G:$G&amp;" "&amp;$E:$E,'ATLIS Percentages'!$A:$A,0)))</f>
        <v>4.6318075985596696E-3</v>
      </c>
      <c r="J495" s="31">
        <f t="shared" si="14"/>
        <v>250826.7</v>
      </c>
      <c r="K495" s="31">
        <f t="shared" si="15"/>
        <v>109062.54</v>
      </c>
    </row>
    <row r="496" spans="1:11" x14ac:dyDescent="0.25">
      <c r="A496" s="17" t="s">
        <v>94</v>
      </c>
      <c r="B496" t="s">
        <v>13</v>
      </c>
      <c r="C496" s="2">
        <v>103668013.63598494</v>
      </c>
      <c r="D496" t="s">
        <v>13</v>
      </c>
      <c r="E496" t="s">
        <v>2</v>
      </c>
      <c r="F496" t="s">
        <v>7</v>
      </c>
      <c r="G496" t="s">
        <v>145</v>
      </c>
      <c r="H496" t="s">
        <v>225</v>
      </c>
      <c r="I496" s="15">
        <f>_xlfn.IFS(F496="STAR Kids",INDEX('ATLIS Percentages'!D:D,MATCH($G:$G&amp;" "&amp;$E:$E,'ATLIS Percentages'!$A:$A,0)),
F496="STAR+PLUS",INDEX('ATLIS Percentages'!E:E,MATCH($G:$G&amp;" "&amp;$E:$E,'ATLIS Percentages'!$A:$A,0)),
F496="STAR",INDEX('ATLIS Percentages'!F:F,MATCH($G:$G&amp;" "&amp;$E:$E,'ATLIS Percentages'!$A:$A,0)))</f>
        <v>4.6318075985596696E-3</v>
      </c>
      <c r="J496" s="31">
        <f t="shared" si="14"/>
        <v>480170.29</v>
      </c>
      <c r="K496" s="31">
        <f t="shared" si="15"/>
        <v>208783.96</v>
      </c>
    </row>
    <row r="497" spans="1:11" x14ac:dyDescent="0.25">
      <c r="A497" s="17" t="s">
        <v>88</v>
      </c>
      <c r="B497" t="s">
        <v>25</v>
      </c>
      <c r="C497" s="2">
        <v>25201253.730986837</v>
      </c>
      <c r="D497" t="s">
        <v>25</v>
      </c>
      <c r="E497" t="s">
        <v>2</v>
      </c>
      <c r="F497" t="s">
        <v>7</v>
      </c>
      <c r="G497" t="s">
        <v>145</v>
      </c>
      <c r="H497" t="s">
        <v>225</v>
      </c>
      <c r="I497" s="15">
        <f>_xlfn.IFS(F497="STAR Kids",INDEX('ATLIS Percentages'!D:D,MATCH($G:$G&amp;" "&amp;$E:$E,'ATLIS Percentages'!$A:$A,0)),
F497="STAR+PLUS",INDEX('ATLIS Percentages'!E:E,MATCH($G:$G&amp;" "&amp;$E:$E,'ATLIS Percentages'!$A:$A,0)),
F497="STAR",INDEX('ATLIS Percentages'!F:F,MATCH($G:$G&amp;" "&amp;$E:$E,'ATLIS Percentages'!$A:$A,0)))</f>
        <v>4.6318075985596696E-3</v>
      </c>
      <c r="J497" s="31">
        <f t="shared" si="14"/>
        <v>116727.36</v>
      </c>
      <c r="K497" s="31">
        <f t="shared" si="15"/>
        <v>50754.49</v>
      </c>
    </row>
    <row r="498" spans="1:11" x14ac:dyDescent="0.25">
      <c r="A498" s="17" t="s">
        <v>24</v>
      </c>
      <c r="B498" t="s">
        <v>25</v>
      </c>
      <c r="C498" s="2">
        <v>259747207.60832331</v>
      </c>
      <c r="D498" t="s">
        <v>25</v>
      </c>
      <c r="E498" t="s">
        <v>2</v>
      </c>
      <c r="F498" t="s">
        <v>11</v>
      </c>
      <c r="G498" t="s">
        <v>145</v>
      </c>
      <c r="H498" t="s">
        <v>225</v>
      </c>
      <c r="I498" s="15">
        <f>_xlfn.IFS(F498="STAR Kids",INDEX('ATLIS Percentages'!D:D,MATCH($G:$G&amp;" "&amp;$E:$E,'ATLIS Percentages'!$A:$A,0)),
F498="STAR+PLUS",INDEX('ATLIS Percentages'!E:E,MATCH($G:$G&amp;" "&amp;$E:$E,'ATLIS Percentages'!$A:$A,0)),
F498="STAR",INDEX('ATLIS Percentages'!F:F,MATCH($G:$G&amp;" "&amp;$E:$E,'ATLIS Percentages'!$A:$A,0)))</f>
        <v>4.6318075985596696E-3</v>
      </c>
      <c r="J498" s="31">
        <f t="shared" si="14"/>
        <v>1203099.0900000001</v>
      </c>
      <c r="K498" s="31">
        <f t="shared" si="15"/>
        <v>523122.31</v>
      </c>
    </row>
    <row r="499" spans="1:11" x14ac:dyDescent="0.25">
      <c r="A499" s="17" t="s">
        <v>57</v>
      </c>
      <c r="B499" t="s">
        <v>1</v>
      </c>
      <c r="C499" s="2">
        <v>214044447.63375688</v>
      </c>
      <c r="D499" t="s">
        <v>1</v>
      </c>
      <c r="E499" t="s">
        <v>2</v>
      </c>
      <c r="F499" t="s">
        <v>7</v>
      </c>
      <c r="G499" t="s">
        <v>145</v>
      </c>
      <c r="H499" t="s">
        <v>225</v>
      </c>
      <c r="I499" s="15">
        <f>_xlfn.IFS(F499="STAR Kids",INDEX('ATLIS Percentages'!D:D,MATCH($G:$G&amp;" "&amp;$E:$E,'ATLIS Percentages'!$A:$A,0)),
F499="STAR+PLUS",INDEX('ATLIS Percentages'!E:E,MATCH($G:$G&amp;" "&amp;$E:$E,'ATLIS Percentages'!$A:$A,0)),
F499="STAR",INDEX('ATLIS Percentages'!F:F,MATCH($G:$G&amp;" "&amp;$E:$E,'ATLIS Percentages'!$A:$A,0)))</f>
        <v>4.6318075985596696E-3</v>
      </c>
      <c r="J499" s="31">
        <f t="shared" si="14"/>
        <v>991412.7</v>
      </c>
      <c r="K499" s="31">
        <f t="shared" si="15"/>
        <v>431078.46</v>
      </c>
    </row>
    <row r="500" spans="1:11" x14ac:dyDescent="0.25">
      <c r="A500" s="17" t="s">
        <v>87</v>
      </c>
      <c r="B500" t="s">
        <v>9</v>
      </c>
      <c r="C500" s="2">
        <v>143464373.08445618</v>
      </c>
      <c r="D500" t="s">
        <v>9</v>
      </c>
      <c r="E500" t="s">
        <v>2</v>
      </c>
      <c r="F500" t="s">
        <v>7</v>
      </c>
      <c r="G500" t="s">
        <v>145</v>
      </c>
      <c r="H500" t="s">
        <v>225</v>
      </c>
      <c r="I500" s="15">
        <f>_xlfn.IFS(F500="STAR Kids",INDEX('ATLIS Percentages'!D:D,MATCH($G:$G&amp;" "&amp;$E:$E,'ATLIS Percentages'!$A:$A,0)),
F500="STAR+PLUS",INDEX('ATLIS Percentages'!E:E,MATCH($G:$G&amp;" "&amp;$E:$E,'ATLIS Percentages'!$A:$A,0)),
F500="STAR",INDEX('ATLIS Percentages'!F:F,MATCH($G:$G&amp;" "&amp;$E:$E,'ATLIS Percentages'!$A:$A,0)))</f>
        <v>4.6318075985596696E-3</v>
      </c>
      <c r="J500" s="31">
        <f t="shared" si="14"/>
        <v>664499.37</v>
      </c>
      <c r="K500" s="31">
        <f t="shared" si="15"/>
        <v>288932.51</v>
      </c>
    </row>
    <row r="501" spans="1:11" x14ac:dyDescent="0.25">
      <c r="A501" s="17" t="s">
        <v>62</v>
      </c>
      <c r="B501" t="s">
        <v>18</v>
      </c>
      <c r="C501" s="2">
        <v>30885838.007019993</v>
      </c>
      <c r="D501" t="s">
        <v>18</v>
      </c>
      <c r="E501" t="s">
        <v>2</v>
      </c>
      <c r="F501" t="s">
        <v>7</v>
      </c>
      <c r="G501" t="s">
        <v>145</v>
      </c>
      <c r="H501" t="s">
        <v>225</v>
      </c>
      <c r="I501" s="15">
        <f>_xlfn.IFS(F501="STAR Kids",INDEX('ATLIS Percentages'!D:D,MATCH($G:$G&amp;" "&amp;$E:$E,'ATLIS Percentages'!$A:$A,0)),
F501="STAR+PLUS",INDEX('ATLIS Percentages'!E:E,MATCH($G:$G&amp;" "&amp;$E:$E,'ATLIS Percentages'!$A:$A,0)),
F501="STAR",INDEX('ATLIS Percentages'!F:F,MATCH($G:$G&amp;" "&amp;$E:$E,'ATLIS Percentages'!$A:$A,0)))</f>
        <v>4.6318075985596696E-3</v>
      </c>
      <c r="J501" s="31">
        <f t="shared" si="14"/>
        <v>143057.26</v>
      </c>
      <c r="K501" s="31">
        <f t="shared" si="15"/>
        <v>62203.06</v>
      </c>
    </row>
    <row r="502" spans="1:11" x14ac:dyDescent="0.25">
      <c r="A502" s="17" t="s">
        <v>33</v>
      </c>
      <c r="B502" t="s">
        <v>18</v>
      </c>
      <c r="C502" s="2">
        <v>254529368.63941982</v>
      </c>
      <c r="D502" t="s">
        <v>18</v>
      </c>
      <c r="E502" t="s">
        <v>2</v>
      </c>
      <c r="F502" t="s">
        <v>11</v>
      </c>
      <c r="G502" t="s">
        <v>145</v>
      </c>
      <c r="H502" t="s">
        <v>225</v>
      </c>
      <c r="I502" s="15">
        <f>_xlfn.IFS(F502="STAR Kids",INDEX('ATLIS Percentages'!D:D,MATCH($G:$G&amp;" "&amp;$E:$E,'ATLIS Percentages'!$A:$A,0)),
F502="STAR+PLUS",INDEX('ATLIS Percentages'!E:E,MATCH($G:$G&amp;" "&amp;$E:$E,'ATLIS Percentages'!$A:$A,0)),
F502="STAR",INDEX('ATLIS Percentages'!F:F,MATCH($G:$G&amp;" "&amp;$E:$E,'ATLIS Percentages'!$A:$A,0)))</f>
        <v>4.6318075985596696E-3</v>
      </c>
      <c r="J502" s="31">
        <f t="shared" si="14"/>
        <v>1178931.06</v>
      </c>
      <c r="K502" s="31">
        <f t="shared" si="15"/>
        <v>512613.75</v>
      </c>
    </row>
    <row r="503" spans="1:11" x14ac:dyDescent="0.25">
      <c r="A503" s="17">
        <v>50</v>
      </c>
      <c r="B503" t="s">
        <v>29</v>
      </c>
      <c r="C503" s="2">
        <v>189336696.65005308</v>
      </c>
      <c r="D503" t="s">
        <v>29</v>
      </c>
      <c r="E503" t="s">
        <v>58</v>
      </c>
      <c r="F503" t="s">
        <v>7</v>
      </c>
      <c r="G503" t="s">
        <v>145</v>
      </c>
      <c r="H503" t="s">
        <v>226</v>
      </c>
      <c r="I503" s="15">
        <f>_xlfn.IFS(F503="STAR Kids",INDEX('ATLIS Percentages'!D:D,MATCH($G:$G&amp;" "&amp;$E:$E,'ATLIS Percentages'!$A:$A,0)),
F503="STAR+PLUS",INDEX('ATLIS Percentages'!E:E,MATCH($G:$G&amp;" "&amp;$E:$E,'ATLIS Percentages'!$A:$A,0)),
F503="STAR",INDEX('ATLIS Percentages'!F:F,MATCH($G:$G&amp;" "&amp;$E:$E,'ATLIS Percentages'!$A:$A,0)))</f>
        <v>4.6318075985596696E-3</v>
      </c>
      <c r="J503" s="31">
        <f t="shared" si="14"/>
        <v>876971.15</v>
      </c>
      <c r="K503" s="31">
        <f t="shared" si="15"/>
        <v>381317.86</v>
      </c>
    </row>
    <row r="504" spans="1:11" x14ac:dyDescent="0.25">
      <c r="A504" s="17">
        <v>52</v>
      </c>
      <c r="B504" t="s">
        <v>5</v>
      </c>
      <c r="C504" s="2">
        <v>164460397.67911497</v>
      </c>
      <c r="D504" t="s">
        <v>5</v>
      </c>
      <c r="E504" t="s">
        <v>58</v>
      </c>
      <c r="F504" t="s">
        <v>7</v>
      </c>
      <c r="G504" t="s">
        <v>145</v>
      </c>
      <c r="H504" t="s">
        <v>226</v>
      </c>
      <c r="I504" s="15">
        <f>_xlfn.IFS(F504="STAR Kids",INDEX('ATLIS Percentages'!D:D,MATCH($G:$G&amp;" "&amp;$E:$E,'ATLIS Percentages'!$A:$A,0)),
F504="STAR+PLUS",INDEX('ATLIS Percentages'!E:E,MATCH($G:$G&amp;" "&amp;$E:$E,'ATLIS Percentages'!$A:$A,0)),
F504="STAR",INDEX('ATLIS Percentages'!F:F,MATCH($G:$G&amp;" "&amp;$E:$E,'ATLIS Percentages'!$A:$A,0)))</f>
        <v>4.6318075985596696E-3</v>
      </c>
      <c r="J504" s="31">
        <f t="shared" si="14"/>
        <v>761748.92</v>
      </c>
      <c r="K504" s="31">
        <f t="shared" si="15"/>
        <v>331217.82</v>
      </c>
    </row>
    <row r="505" spans="1:11" x14ac:dyDescent="0.25">
      <c r="A505" s="17" t="s">
        <v>95</v>
      </c>
      <c r="B505" t="s">
        <v>5</v>
      </c>
      <c r="C505" s="2">
        <v>197110524.80016115</v>
      </c>
      <c r="D505" t="s">
        <v>5</v>
      </c>
      <c r="E505" t="s">
        <v>55</v>
      </c>
      <c r="F505" t="s">
        <v>11</v>
      </c>
      <c r="G505" t="s">
        <v>145</v>
      </c>
      <c r="H505" t="s">
        <v>227</v>
      </c>
      <c r="I505" s="15">
        <f>_xlfn.IFS(F505="STAR Kids",INDEX('ATLIS Percentages'!D:D,MATCH($G:$G&amp;" "&amp;$E:$E,'ATLIS Percentages'!$A:$A,0)),
F505="STAR+PLUS",INDEX('ATLIS Percentages'!E:E,MATCH($G:$G&amp;" "&amp;$E:$E,'ATLIS Percentages'!$A:$A,0)),
F505="STAR",INDEX('ATLIS Percentages'!F:F,MATCH($G:$G&amp;" "&amp;$E:$E,'ATLIS Percentages'!$A:$A,0)))</f>
        <v>4.6318075985596696E-3</v>
      </c>
      <c r="J505" s="31">
        <f t="shared" si="14"/>
        <v>912978.03</v>
      </c>
      <c r="K505" s="31">
        <f t="shared" si="15"/>
        <v>396974.1</v>
      </c>
    </row>
    <row r="506" spans="1:11" x14ac:dyDescent="0.25">
      <c r="A506" s="17" t="s">
        <v>108</v>
      </c>
      <c r="B506" t="s">
        <v>5</v>
      </c>
      <c r="C506" s="2">
        <v>53913247.723729908</v>
      </c>
      <c r="D506" t="s">
        <v>5</v>
      </c>
      <c r="E506" t="s">
        <v>58</v>
      </c>
      <c r="F506" t="s">
        <v>3</v>
      </c>
      <c r="G506" t="s">
        <v>145</v>
      </c>
      <c r="H506" t="s">
        <v>226</v>
      </c>
      <c r="I506" s="15">
        <f>_xlfn.IFS(F506="STAR Kids",INDEX('ATLIS Percentages'!D:D,MATCH($G:$G&amp;" "&amp;$E:$E,'ATLIS Percentages'!$A:$A,0)),
F506="STAR+PLUS",INDEX('ATLIS Percentages'!E:E,MATCH($G:$G&amp;" "&amp;$E:$E,'ATLIS Percentages'!$A:$A,0)),
F506="STAR",INDEX('ATLIS Percentages'!F:F,MATCH($G:$G&amp;" "&amp;$E:$E,'ATLIS Percentages'!$A:$A,0)))</f>
        <v>4.6318075985596696E-3</v>
      </c>
      <c r="J506" s="31">
        <f t="shared" si="14"/>
        <v>249715.79</v>
      </c>
      <c r="K506" s="31">
        <f t="shared" si="15"/>
        <v>108579.5</v>
      </c>
    </row>
    <row r="507" spans="1:11" x14ac:dyDescent="0.25">
      <c r="A507" s="17">
        <v>53</v>
      </c>
      <c r="B507" t="s">
        <v>18</v>
      </c>
      <c r="C507" s="2">
        <v>44858203.203830272</v>
      </c>
      <c r="D507" t="s">
        <v>18</v>
      </c>
      <c r="E507" t="s">
        <v>55</v>
      </c>
      <c r="F507" t="s">
        <v>7</v>
      </c>
      <c r="G507" t="s">
        <v>145</v>
      </c>
      <c r="H507" t="s">
        <v>227</v>
      </c>
      <c r="I507" s="15">
        <f>_xlfn.IFS(F507="STAR Kids",INDEX('ATLIS Percentages'!D:D,MATCH($G:$G&amp;" "&amp;$E:$E,'ATLIS Percentages'!$A:$A,0)),
F507="STAR+PLUS",INDEX('ATLIS Percentages'!E:E,MATCH($G:$G&amp;" "&amp;$E:$E,'ATLIS Percentages'!$A:$A,0)),
F507="STAR",INDEX('ATLIS Percentages'!F:F,MATCH($G:$G&amp;" "&amp;$E:$E,'ATLIS Percentages'!$A:$A,0)))</f>
        <v>4.6318075985596696E-3</v>
      </c>
      <c r="J507" s="31">
        <f t="shared" si="14"/>
        <v>207774.57</v>
      </c>
      <c r="K507" s="31">
        <f t="shared" si="15"/>
        <v>90342.94</v>
      </c>
    </row>
    <row r="508" spans="1:11" x14ac:dyDescent="0.25">
      <c r="A508" s="17" t="s">
        <v>77</v>
      </c>
      <c r="B508" t="s">
        <v>18</v>
      </c>
      <c r="C508" s="2">
        <v>169797959.20667991</v>
      </c>
      <c r="D508" t="s">
        <v>18</v>
      </c>
      <c r="E508" t="s">
        <v>55</v>
      </c>
      <c r="F508" t="s">
        <v>11</v>
      </c>
      <c r="G508" t="s">
        <v>145</v>
      </c>
      <c r="H508" t="s">
        <v>227</v>
      </c>
      <c r="I508" s="15">
        <f>_xlfn.IFS(F508="STAR Kids",INDEX('ATLIS Percentages'!D:D,MATCH($G:$G&amp;" "&amp;$E:$E,'ATLIS Percentages'!$A:$A,0)),
F508="STAR+PLUS",INDEX('ATLIS Percentages'!E:E,MATCH($G:$G&amp;" "&amp;$E:$E,'ATLIS Percentages'!$A:$A,0)),
F508="STAR",INDEX('ATLIS Percentages'!F:F,MATCH($G:$G&amp;" "&amp;$E:$E,'ATLIS Percentages'!$A:$A,0)))</f>
        <v>4.6318075985596696E-3</v>
      </c>
      <c r="J508" s="31">
        <f t="shared" si="14"/>
        <v>786471.48</v>
      </c>
      <c r="K508" s="31">
        <f t="shared" si="15"/>
        <v>341967.49</v>
      </c>
    </row>
    <row r="509" spans="1:11" x14ac:dyDescent="0.25">
      <c r="A509" s="17" t="s">
        <v>106</v>
      </c>
      <c r="B509" t="s">
        <v>18</v>
      </c>
      <c r="C509" s="2">
        <v>49880177.070171632</v>
      </c>
      <c r="D509" t="s">
        <v>18</v>
      </c>
      <c r="E509" t="s">
        <v>58</v>
      </c>
      <c r="F509" t="s">
        <v>3</v>
      </c>
      <c r="G509" t="s">
        <v>145</v>
      </c>
      <c r="H509" t="s">
        <v>226</v>
      </c>
      <c r="I509" s="15">
        <f>_xlfn.IFS(F509="STAR Kids",INDEX('ATLIS Percentages'!D:D,MATCH($G:$G&amp;" "&amp;$E:$E,'ATLIS Percentages'!$A:$A,0)),
F509="STAR+PLUS",INDEX('ATLIS Percentages'!E:E,MATCH($G:$G&amp;" "&amp;$E:$E,'ATLIS Percentages'!$A:$A,0)),
F509="STAR",INDEX('ATLIS Percentages'!F:F,MATCH($G:$G&amp;" "&amp;$E:$E,'ATLIS Percentages'!$A:$A,0)))</f>
        <v>4.6318075985596696E-3</v>
      </c>
      <c r="J509" s="31">
        <f t="shared" si="14"/>
        <v>231035.38</v>
      </c>
      <c r="K509" s="31">
        <f t="shared" si="15"/>
        <v>100457.03</v>
      </c>
    </row>
    <row r="510" spans="1:11" x14ac:dyDescent="0.25">
      <c r="A510" s="17" t="s">
        <v>45</v>
      </c>
      <c r="B510" t="s">
        <v>46</v>
      </c>
      <c r="C510" s="2">
        <v>120031141.84911871</v>
      </c>
      <c r="D510" t="s">
        <v>46</v>
      </c>
      <c r="E510" t="s">
        <v>15</v>
      </c>
      <c r="F510" t="s">
        <v>3</v>
      </c>
      <c r="G510" t="s">
        <v>145</v>
      </c>
      <c r="H510" t="s">
        <v>228</v>
      </c>
      <c r="I510" s="15">
        <f>_xlfn.IFS(F510="STAR Kids",INDEX('ATLIS Percentages'!D:D,MATCH($G:$G&amp;" "&amp;$E:$E,'ATLIS Percentages'!$A:$A,0)),
F510="STAR+PLUS",INDEX('ATLIS Percentages'!E:E,MATCH($G:$G&amp;" "&amp;$E:$E,'ATLIS Percentages'!$A:$A,0)),
F510="STAR",INDEX('ATLIS Percentages'!F:F,MATCH($G:$G&amp;" "&amp;$E:$E,'ATLIS Percentages'!$A:$A,0)))</f>
        <v>4.6318075985596696E-3</v>
      </c>
      <c r="J510" s="31">
        <f t="shared" si="14"/>
        <v>555961.15</v>
      </c>
      <c r="K510" s="31">
        <f t="shared" si="15"/>
        <v>241738.76</v>
      </c>
    </row>
    <row r="511" spans="1:11" x14ac:dyDescent="0.25">
      <c r="A511" s="17" t="s">
        <v>34</v>
      </c>
      <c r="B511" t="s">
        <v>35</v>
      </c>
      <c r="C511" s="2">
        <v>223784600.03585559</v>
      </c>
      <c r="D511" t="s">
        <v>35</v>
      </c>
      <c r="E511" t="s">
        <v>15</v>
      </c>
      <c r="F511" t="s">
        <v>7</v>
      </c>
      <c r="G511" t="s">
        <v>145</v>
      </c>
      <c r="H511" t="s">
        <v>228</v>
      </c>
      <c r="I511" s="15">
        <f>_xlfn.IFS(F511="STAR Kids",INDEX('ATLIS Percentages'!D:D,MATCH($G:$G&amp;" "&amp;$E:$E,'ATLIS Percentages'!$A:$A,0)),
F511="STAR+PLUS",INDEX('ATLIS Percentages'!E:E,MATCH($G:$G&amp;" "&amp;$E:$E,'ATLIS Percentages'!$A:$A,0)),
F511="STAR",INDEX('ATLIS Percentages'!F:F,MATCH($G:$G&amp;" "&amp;$E:$E,'ATLIS Percentages'!$A:$A,0)))</f>
        <v>4.6318075985596696E-3</v>
      </c>
      <c r="J511" s="31">
        <f t="shared" si="14"/>
        <v>1036527.21</v>
      </c>
      <c r="K511" s="31">
        <f t="shared" si="15"/>
        <v>450694.8</v>
      </c>
    </row>
    <row r="512" spans="1:11" x14ac:dyDescent="0.25">
      <c r="A512" s="17" t="s">
        <v>14</v>
      </c>
      <c r="B512" t="s">
        <v>5</v>
      </c>
      <c r="C512" s="2">
        <v>361657022.37045479</v>
      </c>
      <c r="D512" t="s">
        <v>5</v>
      </c>
      <c r="E512" t="s">
        <v>15</v>
      </c>
      <c r="F512" t="s">
        <v>7</v>
      </c>
      <c r="G512" t="s">
        <v>145</v>
      </c>
      <c r="H512" t="s">
        <v>228</v>
      </c>
      <c r="I512" s="15">
        <f>_xlfn.IFS(F512="STAR Kids",INDEX('ATLIS Percentages'!D:D,MATCH($G:$G&amp;" "&amp;$E:$E,'ATLIS Percentages'!$A:$A,0)),
F512="STAR+PLUS",INDEX('ATLIS Percentages'!E:E,MATCH($G:$G&amp;" "&amp;$E:$E,'ATLIS Percentages'!$A:$A,0)),
F512="STAR",INDEX('ATLIS Percentages'!F:F,MATCH($G:$G&amp;" "&amp;$E:$E,'ATLIS Percentages'!$A:$A,0)))</f>
        <v>4.6318075985596696E-3</v>
      </c>
      <c r="J512" s="31">
        <f t="shared" si="14"/>
        <v>1675125.74</v>
      </c>
      <c r="K512" s="31">
        <f t="shared" si="15"/>
        <v>728365.31</v>
      </c>
    </row>
    <row r="513" spans="1:11" x14ac:dyDescent="0.25">
      <c r="A513" s="17" t="s">
        <v>31</v>
      </c>
      <c r="B513" t="s">
        <v>5</v>
      </c>
      <c r="C513" s="2">
        <v>403696474.79364365</v>
      </c>
      <c r="D513" t="s">
        <v>5</v>
      </c>
      <c r="E513" t="s">
        <v>15</v>
      </c>
      <c r="F513" t="s">
        <v>11</v>
      </c>
      <c r="G513" t="s">
        <v>145</v>
      </c>
      <c r="H513" t="s">
        <v>228</v>
      </c>
      <c r="I513" s="15">
        <f>_xlfn.IFS(F513="STAR Kids",INDEX('ATLIS Percentages'!D:D,MATCH($G:$G&amp;" "&amp;$E:$E,'ATLIS Percentages'!$A:$A,0)),
F513="STAR+PLUS",INDEX('ATLIS Percentages'!E:E,MATCH($G:$G&amp;" "&amp;$E:$E,'ATLIS Percentages'!$A:$A,0)),
F513="STAR",INDEX('ATLIS Percentages'!F:F,MATCH($G:$G&amp;" "&amp;$E:$E,'ATLIS Percentages'!$A:$A,0)))</f>
        <v>4.6318075985596696E-3</v>
      </c>
      <c r="J513" s="31">
        <f t="shared" si="14"/>
        <v>1869844.4</v>
      </c>
      <c r="K513" s="31">
        <f t="shared" si="15"/>
        <v>813031.38</v>
      </c>
    </row>
    <row r="514" spans="1:11" x14ac:dyDescent="0.25">
      <c r="A514" s="17" t="s">
        <v>84</v>
      </c>
      <c r="B514" t="s">
        <v>9</v>
      </c>
      <c r="C514" s="2">
        <v>485909274.79887098</v>
      </c>
      <c r="D514" t="s">
        <v>9</v>
      </c>
      <c r="E514" t="s">
        <v>15</v>
      </c>
      <c r="F514" t="s">
        <v>11</v>
      </c>
      <c r="G514" t="s">
        <v>145</v>
      </c>
      <c r="H514" t="s">
        <v>228</v>
      </c>
      <c r="I514" s="15">
        <f>_xlfn.IFS(F514="STAR Kids",INDEX('ATLIS Percentages'!D:D,MATCH($G:$G&amp;" "&amp;$E:$E,'ATLIS Percentages'!$A:$A,0)),
F514="STAR+PLUS",INDEX('ATLIS Percentages'!E:E,MATCH($G:$G&amp;" "&amp;$E:$E,'ATLIS Percentages'!$A:$A,0)),
F514="STAR",INDEX('ATLIS Percentages'!F:F,MATCH($G:$G&amp;" "&amp;$E:$E,'ATLIS Percentages'!$A:$A,0)))</f>
        <v>4.6318075985596696E-3</v>
      </c>
      <c r="J514" s="31">
        <f t="shared" si="14"/>
        <v>2250638.27</v>
      </c>
      <c r="K514" s="31">
        <f t="shared" si="15"/>
        <v>978605.25</v>
      </c>
    </row>
    <row r="515" spans="1:11" x14ac:dyDescent="0.25">
      <c r="A515" s="17" t="s">
        <v>104</v>
      </c>
      <c r="B515" t="s">
        <v>9</v>
      </c>
      <c r="C515" s="2">
        <v>77875515.893517509</v>
      </c>
      <c r="D515" t="s">
        <v>9</v>
      </c>
      <c r="E515" t="s">
        <v>15</v>
      </c>
      <c r="F515" t="s">
        <v>3</v>
      </c>
      <c r="G515" t="s">
        <v>145</v>
      </c>
      <c r="H515" t="s">
        <v>228</v>
      </c>
      <c r="I515" s="15">
        <f>_xlfn.IFS(F515="STAR Kids",INDEX('ATLIS Percentages'!D:D,MATCH($G:$G&amp;" "&amp;$E:$E,'ATLIS Percentages'!$A:$A,0)),
F515="STAR+PLUS",INDEX('ATLIS Percentages'!E:E,MATCH($G:$G&amp;" "&amp;$E:$E,'ATLIS Percentages'!$A:$A,0)),
F515="STAR",INDEX('ATLIS Percentages'!F:F,MATCH($G:$G&amp;" "&amp;$E:$E,'ATLIS Percentages'!$A:$A,0)))</f>
        <v>4.6318075985596696E-3</v>
      </c>
      <c r="J515" s="31">
        <f t="shared" si="14"/>
        <v>360704.41</v>
      </c>
      <c r="K515" s="31">
        <f t="shared" si="15"/>
        <v>156838.72</v>
      </c>
    </row>
    <row r="516" spans="1:11" x14ac:dyDescent="0.25">
      <c r="A516" s="17" t="s">
        <v>102</v>
      </c>
      <c r="B516" t="s">
        <v>18</v>
      </c>
      <c r="C516" s="2">
        <v>50285242.94520475</v>
      </c>
      <c r="D516" t="s">
        <v>18</v>
      </c>
      <c r="E516" t="s">
        <v>15</v>
      </c>
      <c r="F516" t="s">
        <v>7</v>
      </c>
      <c r="G516" t="s">
        <v>145</v>
      </c>
      <c r="H516" t="s">
        <v>228</v>
      </c>
      <c r="I516" s="15">
        <f>_xlfn.IFS(F516="STAR Kids",INDEX('ATLIS Percentages'!D:D,MATCH($G:$G&amp;" "&amp;$E:$E,'ATLIS Percentages'!$A:$A,0)),
F516="STAR+PLUS",INDEX('ATLIS Percentages'!E:E,MATCH($G:$G&amp;" "&amp;$E:$E,'ATLIS Percentages'!$A:$A,0)),
F516="STAR",INDEX('ATLIS Percentages'!F:F,MATCH($G:$G&amp;" "&amp;$E:$E,'ATLIS Percentages'!$A:$A,0)))</f>
        <v>4.6318075985596696E-3</v>
      </c>
      <c r="J516" s="31">
        <f t="shared" ref="J516:J553" si="16">ROUND(C516*I516,2)</f>
        <v>232911.57</v>
      </c>
      <c r="K516" s="31">
        <f t="shared" si="15"/>
        <v>101272.82</v>
      </c>
    </row>
    <row r="517" spans="1:11" x14ac:dyDescent="0.25">
      <c r="A517" s="17" t="s">
        <v>47</v>
      </c>
      <c r="B517" t="s">
        <v>25</v>
      </c>
      <c r="C517" s="2">
        <v>391967589.94771367</v>
      </c>
      <c r="D517" t="s">
        <v>25</v>
      </c>
      <c r="E517" t="s">
        <v>48</v>
      </c>
      <c r="F517" t="s">
        <v>11</v>
      </c>
      <c r="G517" t="s">
        <v>145</v>
      </c>
      <c r="H517" t="s">
        <v>229</v>
      </c>
      <c r="I517" s="15">
        <f>_xlfn.IFS(F517="STAR Kids",INDEX('ATLIS Percentages'!D:D,MATCH($G:$G&amp;" "&amp;$E:$E,'ATLIS Percentages'!$A:$A,0)),
F517="STAR+PLUS",INDEX('ATLIS Percentages'!E:E,MATCH($G:$G&amp;" "&amp;$E:$E,'ATLIS Percentages'!$A:$A,0)),
F517="STAR",INDEX('ATLIS Percentages'!F:F,MATCH($G:$G&amp;" "&amp;$E:$E,'ATLIS Percentages'!$A:$A,0)))</f>
        <v>4.6318075985596696E-3</v>
      </c>
      <c r="J517" s="31">
        <f t="shared" si="16"/>
        <v>1815518.46</v>
      </c>
      <c r="K517" s="31">
        <f t="shared" ref="K517:K553" si="17">ROUND(J517*$G$1*1.08*1.0025,2)</f>
        <v>789409.79</v>
      </c>
    </row>
    <row r="518" spans="1:11" x14ac:dyDescent="0.25">
      <c r="A518" s="17" t="s">
        <v>49</v>
      </c>
      <c r="B518" t="s">
        <v>5</v>
      </c>
      <c r="C518" s="2">
        <v>507110002.66446191</v>
      </c>
      <c r="D518" t="s">
        <v>5</v>
      </c>
      <c r="E518" t="s">
        <v>48</v>
      </c>
      <c r="F518" t="s">
        <v>7</v>
      </c>
      <c r="G518" t="s">
        <v>145</v>
      </c>
      <c r="H518" t="s">
        <v>229</v>
      </c>
      <c r="I518" s="15">
        <f>_xlfn.IFS(F518="STAR Kids",INDEX('ATLIS Percentages'!D:D,MATCH($G:$G&amp;" "&amp;$E:$E,'ATLIS Percentages'!$A:$A,0)),
F518="STAR+PLUS",INDEX('ATLIS Percentages'!E:E,MATCH($G:$G&amp;" "&amp;$E:$E,'ATLIS Percentages'!$A:$A,0)),
F518="STAR",INDEX('ATLIS Percentages'!F:F,MATCH($G:$G&amp;" "&amp;$E:$E,'ATLIS Percentages'!$A:$A,0)))</f>
        <v>4.6318075985596696E-3</v>
      </c>
      <c r="J518" s="31">
        <f t="shared" si="16"/>
        <v>2348835.96</v>
      </c>
      <c r="K518" s="31">
        <f t="shared" si="17"/>
        <v>1021302.81</v>
      </c>
    </row>
    <row r="519" spans="1:11" x14ac:dyDescent="0.25">
      <c r="A519" s="17" t="s">
        <v>93</v>
      </c>
      <c r="B519" t="s">
        <v>1</v>
      </c>
      <c r="C519" s="2">
        <v>203009918.04475665</v>
      </c>
      <c r="D519" t="s">
        <v>1</v>
      </c>
      <c r="E519" t="s">
        <v>48</v>
      </c>
      <c r="F519" t="s">
        <v>3</v>
      </c>
      <c r="G519" t="s">
        <v>145</v>
      </c>
      <c r="H519" t="s">
        <v>229</v>
      </c>
      <c r="I519" s="15">
        <f>_xlfn.IFS(F519="STAR Kids",INDEX('ATLIS Percentages'!D:D,MATCH($G:$G&amp;" "&amp;$E:$E,'ATLIS Percentages'!$A:$A,0)),
F519="STAR+PLUS",INDEX('ATLIS Percentages'!E:E,MATCH($G:$G&amp;" "&amp;$E:$E,'ATLIS Percentages'!$A:$A,0)),
F519="STAR",INDEX('ATLIS Percentages'!F:F,MATCH($G:$G&amp;" "&amp;$E:$E,'ATLIS Percentages'!$A:$A,0)))</f>
        <v>4.6318075985596696E-3</v>
      </c>
      <c r="J519" s="31">
        <f t="shared" si="16"/>
        <v>940302.88</v>
      </c>
      <c r="K519" s="31">
        <f t="shared" si="17"/>
        <v>408855.28</v>
      </c>
    </row>
    <row r="520" spans="1:11" x14ac:dyDescent="0.25">
      <c r="A520" s="17" t="s">
        <v>81</v>
      </c>
      <c r="B520" t="s">
        <v>9</v>
      </c>
      <c r="C520" s="2">
        <v>90134008.953622937</v>
      </c>
      <c r="D520" t="s">
        <v>9</v>
      </c>
      <c r="E520" t="s">
        <v>48</v>
      </c>
      <c r="F520" t="s">
        <v>3</v>
      </c>
      <c r="G520" t="s">
        <v>145</v>
      </c>
      <c r="H520" t="s">
        <v>229</v>
      </c>
      <c r="I520" s="15">
        <f>_xlfn.IFS(F520="STAR Kids",INDEX('ATLIS Percentages'!D:D,MATCH($G:$G&amp;" "&amp;$E:$E,'ATLIS Percentages'!$A:$A,0)),
F520="STAR+PLUS",INDEX('ATLIS Percentages'!E:E,MATCH($G:$G&amp;" "&amp;$E:$E,'ATLIS Percentages'!$A:$A,0)),
F520="STAR",INDEX('ATLIS Percentages'!F:F,MATCH($G:$G&amp;" "&amp;$E:$E,'ATLIS Percentages'!$A:$A,0)))</f>
        <v>4.6318075985596696E-3</v>
      </c>
      <c r="J520" s="31">
        <f t="shared" si="16"/>
        <v>417483.39</v>
      </c>
      <c r="K520" s="31">
        <f t="shared" si="17"/>
        <v>181526.92</v>
      </c>
    </row>
    <row r="521" spans="1:11" x14ac:dyDescent="0.25">
      <c r="A521" s="17" t="s">
        <v>100</v>
      </c>
      <c r="B521" t="s">
        <v>9</v>
      </c>
      <c r="C521" s="2">
        <v>864933487.01365638</v>
      </c>
      <c r="D521" t="s">
        <v>9</v>
      </c>
      <c r="E521" t="s">
        <v>48</v>
      </c>
      <c r="F521" t="s">
        <v>11</v>
      </c>
      <c r="G521" t="s">
        <v>145</v>
      </c>
      <c r="H521" t="s">
        <v>229</v>
      </c>
      <c r="I521" s="15">
        <f>_xlfn.IFS(F521="STAR Kids",INDEX('ATLIS Percentages'!D:D,MATCH($G:$G&amp;" "&amp;$E:$E,'ATLIS Percentages'!$A:$A,0)),
F521="STAR+PLUS",INDEX('ATLIS Percentages'!E:E,MATCH($G:$G&amp;" "&amp;$E:$E,'ATLIS Percentages'!$A:$A,0)),
F521="STAR",INDEX('ATLIS Percentages'!F:F,MATCH($G:$G&amp;" "&amp;$E:$E,'ATLIS Percentages'!$A:$A,0)))</f>
        <v>4.6318075985596696E-3</v>
      </c>
      <c r="J521" s="31">
        <f t="shared" si="16"/>
        <v>4006205.5</v>
      </c>
      <c r="K521" s="31">
        <f t="shared" si="17"/>
        <v>1741947.51</v>
      </c>
    </row>
    <row r="522" spans="1:11" x14ac:dyDescent="0.25">
      <c r="A522" s="17" t="s">
        <v>56</v>
      </c>
      <c r="B522" t="s">
        <v>18</v>
      </c>
      <c r="C522" s="2">
        <v>355804682.44349629</v>
      </c>
      <c r="D522" t="s">
        <v>18</v>
      </c>
      <c r="E522" t="s">
        <v>48</v>
      </c>
      <c r="F522" t="s">
        <v>7</v>
      </c>
      <c r="G522" t="s">
        <v>145</v>
      </c>
      <c r="H522" t="s">
        <v>229</v>
      </c>
      <c r="I522" s="15">
        <f>_xlfn.IFS(F522="STAR Kids",INDEX('ATLIS Percentages'!D:D,MATCH($G:$G&amp;" "&amp;$E:$E,'ATLIS Percentages'!$A:$A,0)),
F522="STAR+PLUS",INDEX('ATLIS Percentages'!E:E,MATCH($G:$G&amp;" "&amp;$E:$E,'ATLIS Percentages'!$A:$A,0)),
F522="STAR",INDEX('ATLIS Percentages'!F:F,MATCH($G:$G&amp;" "&amp;$E:$E,'ATLIS Percentages'!$A:$A,0)))</f>
        <v>4.6318075985596696E-3</v>
      </c>
      <c r="J522" s="31">
        <f t="shared" si="16"/>
        <v>1648018.83</v>
      </c>
      <c r="K522" s="31">
        <f t="shared" si="17"/>
        <v>716578.89</v>
      </c>
    </row>
    <row r="523" spans="1:11" x14ac:dyDescent="0.25">
      <c r="A523" s="17" t="s">
        <v>28</v>
      </c>
      <c r="B523" t="s">
        <v>29</v>
      </c>
      <c r="C523" s="2">
        <v>217813649.58723801</v>
      </c>
      <c r="D523" t="s">
        <v>29</v>
      </c>
      <c r="E523" t="s">
        <v>6</v>
      </c>
      <c r="F523" t="s">
        <v>7</v>
      </c>
      <c r="G523" t="s">
        <v>145</v>
      </c>
      <c r="H523" t="s">
        <v>230</v>
      </c>
      <c r="I523" s="15">
        <f>_xlfn.IFS(F523="STAR Kids",INDEX('ATLIS Percentages'!D:D,MATCH($G:$G&amp;" "&amp;$E:$E,'ATLIS Percentages'!$A:$A,0)),
F523="STAR+PLUS",INDEX('ATLIS Percentages'!E:E,MATCH($G:$G&amp;" "&amp;$E:$E,'ATLIS Percentages'!$A:$A,0)),
F523="STAR",INDEX('ATLIS Percentages'!F:F,MATCH($G:$G&amp;" "&amp;$E:$E,'ATLIS Percentages'!$A:$A,0)))</f>
        <v>4.6318075985596696E-3</v>
      </c>
      <c r="J523" s="31">
        <f t="shared" si="16"/>
        <v>1008870.92</v>
      </c>
      <c r="K523" s="31">
        <f t="shared" si="17"/>
        <v>438669.51</v>
      </c>
    </row>
    <row r="524" spans="1:11" x14ac:dyDescent="0.25">
      <c r="A524" s="17" t="s">
        <v>96</v>
      </c>
      <c r="B524" t="s">
        <v>5</v>
      </c>
      <c r="C524" s="2">
        <v>86443754.783520013</v>
      </c>
      <c r="D524" t="s">
        <v>5</v>
      </c>
      <c r="E524" t="s">
        <v>6</v>
      </c>
      <c r="F524" t="s">
        <v>3</v>
      </c>
      <c r="G524" t="s">
        <v>145</v>
      </c>
      <c r="H524" t="s">
        <v>230</v>
      </c>
      <c r="I524" s="15">
        <f>_xlfn.IFS(F524="STAR Kids",INDEX('ATLIS Percentages'!D:D,MATCH($G:$G&amp;" "&amp;$E:$E,'ATLIS Percentages'!$A:$A,0)),
F524="STAR+PLUS",INDEX('ATLIS Percentages'!E:E,MATCH($G:$G&amp;" "&amp;$E:$E,'ATLIS Percentages'!$A:$A,0)),
F524="STAR",INDEX('ATLIS Percentages'!F:F,MATCH($G:$G&amp;" "&amp;$E:$E,'ATLIS Percentages'!$A:$A,0)))</f>
        <v>4.6318075985596696E-3</v>
      </c>
      <c r="J524" s="31">
        <f t="shared" si="16"/>
        <v>400390.84</v>
      </c>
      <c r="K524" s="31">
        <f t="shared" si="17"/>
        <v>174094.87</v>
      </c>
    </row>
    <row r="525" spans="1:11" x14ac:dyDescent="0.25">
      <c r="A525" s="17" t="s">
        <v>4</v>
      </c>
      <c r="B525" t="s">
        <v>5</v>
      </c>
      <c r="C525" s="2">
        <v>403602578.97025049</v>
      </c>
      <c r="D525" t="s">
        <v>5</v>
      </c>
      <c r="E525" t="s">
        <v>6</v>
      </c>
      <c r="F525" t="s">
        <v>7</v>
      </c>
      <c r="G525" t="s">
        <v>145</v>
      </c>
      <c r="H525" t="s">
        <v>230</v>
      </c>
      <c r="I525" s="15">
        <f>_xlfn.IFS(F525="STAR Kids",INDEX('ATLIS Percentages'!D:D,MATCH($G:$G&amp;" "&amp;$E:$E,'ATLIS Percentages'!$A:$A,0)),
F525="STAR+PLUS",INDEX('ATLIS Percentages'!E:E,MATCH($G:$G&amp;" "&amp;$E:$E,'ATLIS Percentages'!$A:$A,0)),
F525="STAR",INDEX('ATLIS Percentages'!F:F,MATCH($G:$G&amp;" "&amp;$E:$E,'ATLIS Percentages'!$A:$A,0)))</f>
        <v>4.6318075985596696E-3</v>
      </c>
      <c r="J525" s="31">
        <f t="shared" si="16"/>
        <v>1869409.49</v>
      </c>
      <c r="K525" s="31">
        <f t="shared" si="17"/>
        <v>812842.28</v>
      </c>
    </row>
    <row r="526" spans="1:11" x14ac:dyDescent="0.25">
      <c r="A526" s="17" t="s">
        <v>23</v>
      </c>
      <c r="B526" t="s">
        <v>5</v>
      </c>
      <c r="C526" s="2">
        <v>574216771.79002964</v>
      </c>
      <c r="D526" t="s">
        <v>5</v>
      </c>
      <c r="E526" t="s">
        <v>6</v>
      </c>
      <c r="F526" t="s">
        <v>11</v>
      </c>
      <c r="G526" t="s">
        <v>145</v>
      </c>
      <c r="H526" t="s">
        <v>230</v>
      </c>
      <c r="I526" s="15">
        <f>_xlfn.IFS(F526="STAR Kids",INDEX('ATLIS Percentages'!D:D,MATCH($G:$G&amp;" "&amp;$E:$E,'ATLIS Percentages'!$A:$A,0)),
F526="STAR+PLUS",INDEX('ATLIS Percentages'!E:E,MATCH($G:$G&amp;" "&amp;$E:$E,'ATLIS Percentages'!$A:$A,0)),
F526="STAR",INDEX('ATLIS Percentages'!F:F,MATCH($G:$G&amp;" "&amp;$E:$E,'ATLIS Percentages'!$A:$A,0)))</f>
        <v>4.6318075985596696E-3</v>
      </c>
      <c r="J526" s="31">
        <f t="shared" si="16"/>
        <v>2659661.61</v>
      </c>
      <c r="K526" s="31">
        <f t="shared" si="17"/>
        <v>1156453.6399999999</v>
      </c>
    </row>
    <row r="527" spans="1:11" x14ac:dyDescent="0.25">
      <c r="A527" s="17" t="s">
        <v>111</v>
      </c>
      <c r="B527" t="s">
        <v>18</v>
      </c>
      <c r="C527" s="2">
        <v>70482470.877821386</v>
      </c>
      <c r="D527" t="s">
        <v>18</v>
      </c>
      <c r="E527" t="s">
        <v>6</v>
      </c>
      <c r="F527" t="s">
        <v>3</v>
      </c>
      <c r="G527" t="s">
        <v>145</v>
      </c>
      <c r="H527" t="s">
        <v>230</v>
      </c>
      <c r="I527" s="15">
        <f>_xlfn.IFS(F527="STAR Kids",INDEX('ATLIS Percentages'!D:D,MATCH($G:$G&amp;" "&amp;$E:$E,'ATLIS Percentages'!$A:$A,0)),
F527="STAR+PLUS",INDEX('ATLIS Percentages'!E:E,MATCH($G:$G&amp;" "&amp;$E:$E,'ATLIS Percentages'!$A:$A,0)),
F527="STAR",INDEX('ATLIS Percentages'!F:F,MATCH($G:$G&amp;" "&amp;$E:$E,'ATLIS Percentages'!$A:$A,0)))</f>
        <v>4.6318075985596696E-3</v>
      </c>
      <c r="J527" s="31">
        <f t="shared" si="16"/>
        <v>326461.24</v>
      </c>
      <c r="K527" s="31">
        <f t="shared" si="17"/>
        <v>141949.37</v>
      </c>
    </row>
    <row r="528" spans="1:11" x14ac:dyDescent="0.25">
      <c r="A528" s="17" t="s">
        <v>65</v>
      </c>
      <c r="B528" t="s">
        <v>18</v>
      </c>
      <c r="C528" s="2">
        <v>130660311.7754423</v>
      </c>
      <c r="D528" t="s">
        <v>18</v>
      </c>
      <c r="E528" t="s">
        <v>6</v>
      </c>
      <c r="F528" t="s">
        <v>7</v>
      </c>
      <c r="G528" t="s">
        <v>145</v>
      </c>
      <c r="H528" t="s">
        <v>230</v>
      </c>
      <c r="I528" s="15">
        <f>_xlfn.IFS(F528="STAR Kids",INDEX('ATLIS Percentages'!D:D,MATCH($G:$G&amp;" "&amp;$E:$E,'ATLIS Percentages'!$A:$A,0)),
F528="STAR+PLUS",INDEX('ATLIS Percentages'!E:E,MATCH($G:$G&amp;" "&amp;$E:$E,'ATLIS Percentages'!$A:$A,0)),
F528="STAR",INDEX('ATLIS Percentages'!F:F,MATCH($G:$G&amp;" "&amp;$E:$E,'ATLIS Percentages'!$A:$A,0)))</f>
        <v>4.6318075985596696E-3</v>
      </c>
      <c r="J528" s="31">
        <f t="shared" si="16"/>
        <v>605193.42000000004</v>
      </c>
      <c r="K528" s="31">
        <f t="shared" si="17"/>
        <v>263145.55</v>
      </c>
    </row>
    <row r="529" spans="1:11" x14ac:dyDescent="0.25">
      <c r="A529" s="17" t="s">
        <v>89</v>
      </c>
      <c r="B529" t="s">
        <v>18</v>
      </c>
      <c r="C529" s="2">
        <v>423231829.45626831</v>
      </c>
      <c r="D529" t="s">
        <v>18</v>
      </c>
      <c r="E529" t="s">
        <v>6</v>
      </c>
      <c r="F529" t="s">
        <v>11</v>
      </c>
      <c r="G529" t="s">
        <v>145</v>
      </c>
      <c r="H529" t="s">
        <v>230</v>
      </c>
      <c r="I529" s="15">
        <f>_xlfn.IFS(F529="STAR Kids",INDEX('ATLIS Percentages'!D:D,MATCH($G:$G&amp;" "&amp;$E:$E,'ATLIS Percentages'!$A:$A,0)),
F529="STAR+PLUS",INDEX('ATLIS Percentages'!E:E,MATCH($G:$G&amp;" "&amp;$E:$E,'ATLIS Percentages'!$A:$A,0)),
F529="STAR",INDEX('ATLIS Percentages'!F:F,MATCH($G:$G&amp;" "&amp;$E:$E,'ATLIS Percentages'!$A:$A,0)))</f>
        <v>4.6318075985596696E-3</v>
      </c>
      <c r="J529" s="31">
        <f t="shared" si="16"/>
        <v>1960328.4</v>
      </c>
      <c r="K529" s="31">
        <f t="shared" si="17"/>
        <v>852374.94</v>
      </c>
    </row>
    <row r="530" spans="1:11" x14ac:dyDescent="0.25">
      <c r="A530" s="17">
        <v>82</v>
      </c>
      <c r="B530" t="s">
        <v>30</v>
      </c>
      <c r="C530" s="2">
        <v>460257840.24151409</v>
      </c>
      <c r="D530" t="s">
        <v>30</v>
      </c>
      <c r="E530" t="s">
        <v>21</v>
      </c>
      <c r="F530" t="s">
        <v>7</v>
      </c>
      <c r="G530" t="s">
        <v>145</v>
      </c>
      <c r="H530" t="s">
        <v>231</v>
      </c>
      <c r="I530" s="15">
        <f>_xlfn.IFS(F530="STAR Kids",INDEX('ATLIS Percentages'!D:D,MATCH($G:$G&amp;" "&amp;$E:$E,'ATLIS Percentages'!$A:$A,0)),
F530="STAR+PLUS",INDEX('ATLIS Percentages'!E:E,MATCH($G:$G&amp;" "&amp;$E:$E,'ATLIS Percentages'!$A:$A,0)),
F530="STAR",INDEX('ATLIS Percentages'!F:F,MATCH($G:$G&amp;" "&amp;$E:$E,'ATLIS Percentages'!$A:$A,0)))</f>
        <v>4.6318075985596696E-3</v>
      </c>
      <c r="J530" s="31">
        <f t="shared" si="16"/>
        <v>2131825.7599999998</v>
      </c>
      <c r="K530" s="31">
        <f t="shared" si="17"/>
        <v>926944.1</v>
      </c>
    </row>
    <row r="531" spans="1:11" x14ac:dyDescent="0.25">
      <c r="A531" s="17" t="s">
        <v>76</v>
      </c>
      <c r="B531" t="s">
        <v>30</v>
      </c>
      <c r="C531" s="2">
        <v>129737541.69400132</v>
      </c>
      <c r="D531" t="s">
        <v>30</v>
      </c>
      <c r="E531" t="s">
        <v>21</v>
      </c>
      <c r="F531" t="s">
        <v>3</v>
      </c>
      <c r="G531" t="s">
        <v>145</v>
      </c>
      <c r="H531" t="s">
        <v>231</v>
      </c>
      <c r="I531" s="15">
        <f>_xlfn.IFS(F531="STAR Kids",INDEX('ATLIS Percentages'!D:D,MATCH($G:$G&amp;" "&amp;$E:$E,'ATLIS Percentages'!$A:$A,0)),
F531="STAR+PLUS",INDEX('ATLIS Percentages'!E:E,MATCH($G:$G&amp;" "&amp;$E:$E,'ATLIS Percentages'!$A:$A,0)),
F531="STAR",INDEX('ATLIS Percentages'!F:F,MATCH($G:$G&amp;" "&amp;$E:$E,'ATLIS Percentages'!$A:$A,0)))</f>
        <v>4.6318075985596696E-3</v>
      </c>
      <c r="J531" s="31">
        <f t="shared" si="16"/>
        <v>600919.32999999996</v>
      </c>
      <c r="K531" s="31">
        <f t="shared" si="17"/>
        <v>261287.13</v>
      </c>
    </row>
    <row r="532" spans="1:11" x14ac:dyDescent="0.25">
      <c r="A532" s="17">
        <v>83</v>
      </c>
      <c r="B532" t="s">
        <v>5</v>
      </c>
      <c r="C532" s="2">
        <v>136258899.0923135</v>
      </c>
      <c r="D532" t="s">
        <v>5</v>
      </c>
      <c r="E532" t="s">
        <v>21</v>
      </c>
      <c r="F532" t="s">
        <v>7</v>
      </c>
      <c r="G532" t="s">
        <v>145</v>
      </c>
      <c r="H532" t="s">
        <v>231</v>
      </c>
      <c r="I532" s="15">
        <f>_xlfn.IFS(F532="STAR Kids",INDEX('ATLIS Percentages'!D:D,MATCH($G:$G&amp;" "&amp;$E:$E,'ATLIS Percentages'!$A:$A,0)),
F532="STAR+PLUS",INDEX('ATLIS Percentages'!E:E,MATCH($G:$G&amp;" "&amp;$E:$E,'ATLIS Percentages'!$A:$A,0)),
F532="STAR",INDEX('ATLIS Percentages'!F:F,MATCH($G:$G&amp;" "&amp;$E:$E,'ATLIS Percentages'!$A:$A,0)))</f>
        <v>4.6318075985596696E-3</v>
      </c>
      <c r="J532" s="31">
        <f t="shared" si="16"/>
        <v>631125</v>
      </c>
      <c r="K532" s="31">
        <f t="shared" si="17"/>
        <v>274420.93</v>
      </c>
    </row>
    <row r="533" spans="1:11" x14ac:dyDescent="0.25">
      <c r="A533" s="17">
        <v>86</v>
      </c>
      <c r="B533" t="s">
        <v>5</v>
      </c>
      <c r="C533" s="2">
        <v>439163158.88995242</v>
      </c>
      <c r="D533" t="s">
        <v>5</v>
      </c>
      <c r="E533" t="s">
        <v>63</v>
      </c>
      <c r="F533" t="s">
        <v>11</v>
      </c>
      <c r="G533" t="s">
        <v>145</v>
      </c>
      <c r="H533" t="s">
        <v>232</v>
      </c>
      <c r="I533" s="15">
        <f>_xlfn.IFS(F533="STAR Kids",INDEX('ATLIS Percentages'!D:D,MATCH($G:$G&amp;" "&amp;$E:$E,'ATLIS Percentages'!$A:$A,0)),
F533="STAR+PLUS",INDEX('ATLIS Percentages'!E:E,MATCH($G:$G&amp;" "&amp;$E:$E,'ATLIS Percentages'!$A:$A,0)),
F533="STAR",INDEX('ATLIS Percentages'!F:F,MATCH($G:$G&amp;" "&amp;$E:$E,'ATLIS Percentages'!$A:$A,0)))</f>
        <v>4.6318075985596696E-3</v>
      </c>
      <c r="J533" s="31">
        <f t="shared" si="16"/>
        <v>2034119.26</v>
      </c>
      <c r="K533" s="31">
        <f t="shared" si="17"/>
        <v>884460.11</v>
      </c>
    </row>
    <row r="534" spans="1:11" x14ac:dyDescent="0.25">
      <c r="A534" s="17" t="s">
        <v>79</v>
      </c>
      <c r="B534" t="s">
        <v>5</v>
      </c>
      <c r="C534" s="2">
        <v>47838905.838169791</v>
      </c>
      <c r="D534" t="s">
        <v>5</v>
      </c>
      <c r="E534" t="s">
        <v>21</v>
      </c>
      <c r="F534" t="s">
        <v>3</v>
      </c>
      <c r="G534" t="s">
        <v>145</v>
      </c>
      <c r="H534" t="s">
        <v>231</v>
      </c>
      <c r="I534" s="15">
        <f>_xlfn.IFS(F534="STAR Kids",INDEX('ATLIS Percentages'!D:D,MATCH($G:$G&amp;" "&amp;$E:$E,'ATLIS Percentages'!$A:$A,0)),
F534="STAR+PLUS",INDEX('ATLIS Percentages'!E:E,MATCH($G:$G&amp;" "&amp;$E:$E,'ATLIS Percentages'!$A:$A,0)),
F534="STAR",INDEX('ATLIS Percentages'!F:F,MATCH($G:$G&amp;" "&amp;$E:$E,'ATLIS Percentages'!$A:$A,0)))</f>
        <v>4.6318075985596696E-3</v>
      </c>
      <c r="J534" s="31">
        <f t="shared" si="16"/>
        <v>221580.61</v>
      </c>
      <c r="K534" s="31">
        <f t="shared" si="17"/>
        <v>96345.98</v>
      </c>
    </row>
    <row r="535" spans="1:11" x14ac:dyDescent="0.25">
      <c r="A535" s="17">
        <v>85</v>
      </c>
      <c r="B535" t="s">
        <v>9</v>
      </c>
      <c r="C535" s="2">
        <v>0</v>
      </c>
      <c r="D535" t="s">
        <v>9</v>
      </c>
      <c r="E535" t="s">
        <v>21</v>
      </c>
      <c r="F535" t="s">
        <v>11</v>
      </c>
      <c r="G535" t="s">
        <v>145</v>
      </c>
      <c r="H535" t="s">
        <v>231</v>
      </c>
      <c r="I535" s="15">
        <f>_xlfn.IFS(F535="STAR Kids",INDEX('ATLIS Percentages'!D:D,MATCH($G:$G&amp;" "&amp;$E:$E,'ATLIS Percentages'!$A:$A,0)),
F535="STAR+PLUS",INDEX('ATLIS Percentages'!E:E,MATCH($G:$G&amp;" "&amp;$E:$E,'ATLIS Percentages'!$A:$A,0)),
F535="STAR",INDEX('ATLIS Percentages'!F:F,MATCH($G:$G&amp;" "&amp;$E:$E,'ATLIS Percentages'!$A:$A,0)))</f>
        <v>4.6318075985596696E-3</v>
      </c>
      <c r="J535" s="31">
        <f t="shared" si="16"/>
        <v>0</v>
      </c>
      <c r="K535" s="31">
        <f t="shared" si="17"/>
        <v>0</v>
      </c>
    </row>
    <row r="536" spans="1:11" x14ac:dyDescent="0.25">
      <c r="A536" s="17" t="s">
        <v>36</v>
      </c>
      <c r="B536" t="s">
        <v>9</v>
      </c>
      <c r="C536" s="2">
        <v>21059255.860897921</v>
      </c>
      <c r="D536" t="s">
        <v>9</v>
      </c>
      <c r="E536" t="s">
        <v>21</v>
      </c>
      <c r="F536" t="s">
        <v>7</v>
      </c>
      <c r="G536" t="s">
        <v>145</v>
      </c>
      <c r="H536" t="s">
        <v>231</v>
      </c>
      <c r="I536" s="15">
        <f>_xlfn.IFS(F536="STAR Kids",INDEX('ATLIS Percentages'!D:D,MATCH($G:$G&amp;" "&amp;$E:$E,'ATLIS Percentages'!$A:$A,0)),
F536="STAR+PLUS",INDEX('ATLIS Percentages'!E:E,MATCH($G:$G&amp;" "&amp;$E:$E,'ATLIS Percentages'!$A:$A,0)),
F536="STAR",INDEX('ATLIS Percentages'!F:F,MATCH($G:$G&amp;" "&amp;$E:$E,'ATLIS Percentages'!$A:$A,0)))</f>
        <v>4.6318075985596696E-3</v>
      </c>
      <c r="J536" s="31">
        <f t="shared" si="16"/>
        <v>97542.42</v>
      </c>
      <c r="K536" s="31">
        <f t="shared" si="17"/>
        <v>42412.65</v>
      </c>
    </row>
    <row r="537" spans="1:11" x14ac:dyDescent="0.25">
      <c r="A537" s="17" t="s">
        <v>90</v>
      </c>
      <c r="B537" t="s">
        <v>18</v>
      </c>
      <c r="C537" s="2">
        <v>199809076.55483583</v>
      </c>
      <c r="D537" t="s">
        <v>18</v>
      </c>
      <c r="E537" t="s">
        <v>21</v>
      </c>
      <c r="F537" t="s">
        <v>11</v>
      </c>
      <c r="G537" t="s">
        <v>145</v>
      </c>
      <c r="H537" t="s">
        <v>231</v>
      </c>
      <c r="I537" s="15">
        <f>_xlfn.IFS(F537="STAR Kids",INDEX('ATLIS Percentages'!D:D,MATCH($G:$G&amp;" "&amp;$E:$E,'ATLIS Percentages'!$A:$A,0)),
F537="STAR+PLUS",INDEX('ATLIS Percentages'!E:E,MATCH($G:$G&amp;" "&amp;$E:$E,'ATLIS Percentages'!$A:$A,0)),
F537="STAR",INDEX('ATLIS Percentages'!F:F,MATCH($G:$G&amp;" "&amp;$E:$E,'ATLIS Percentages'!$A:$A,0)))</f>
        <v>4.6318075985596696E-3</v>
      </c>
      <c r="J537" s="31">
        <f t="shared" si="16"/>
        <v>925477.2</v>
      </c>
      <c r="K537" s="31">
        <f t="shared" si="17"/>
        <v>402408.89</v>
      </c>
    </row>
    <row r="538" spans="1:11" x14ac:dyDescent="0.25">
      <c r="A538" s="17">
        <v>67</v>
      </c>
      <c r="B538" t="s">
        <v>20</v>
      </c>
      <c r="C538" s="2">
        <v>656102949.78747523</v>
      </c>
      <c r="D538" t="s">
        <v>20</v>
      </c>
      <c r="E538" t="s">
        <v>37</v>
      </c>
      <c r="F538" t="s">
        <v>7</v>
      </c>
      <c r="G538" t="s">
        <v>145</v>
      </c>
      <c r="H538" t="s">
        <v>233</v>
      </c>
      <c r="I538" s="15">
        <f>_xlfn.IFS(F538="STAR Kids",INDEX('ATLIS Percentages'!D:D,MATCH($G:$G&amp;" "&amp;$E:$E,'ATLIS Percentages'!$A:$A,0)),
F538="STAR+PLUS",INDEX('ATLIS Percentages'!E:E,MATCH($G:$G&amp;" "&amp;$E:$E,'ATLIS Percentages'!$A:$A,0)),
F538="STAR",INDEX('ATLIS Percentages'!F:F,MATCH($G:$G&amp;" "&amp;$E:$E,'ATLIS Percentages'!$A:$A,0)))</f>
        <v>4.6318075985596696E-3</v>
      </c>
      <c r="J538" s="31">
        <f t="shared" si="16"/>
        <v>3038942.63</v>
      </c>
      <c r="K538" s="31">
        <f t="shared" si="17"/>
        <v>1321369.7</v>
      </c>
    </row>
    <row r="539" spans="1:11" x14ac:dyDescent="0.25">
      <c r="A539" s="17" t="s">
        <v>113</v>
      </c>
      <c r="B539" t="s">
        <v>20</v>
      </c>
      <c r="C539" s="2">
        <v>221596308.49267462</v>
      </c>
      <c r="D539" t="s">
        <v>20</v>
      </c>
      <c r="E539" t="s">
        <v>37</v>
      </c>
      <c r="F539" t="s">
        <v>3</v>
      </c>
      <c r="G539" t="s">
        <v>145</v>
      </c>
      <c r="H539" t="s">
        <v>233</v>
      </c>
      <c r="I539" s="15">
        <f>_xlfn.IFS(F539="STAR Kids",INDEX('ATLIS Percentages'!D:D,MATCH($G:$G&amp;" "&amp;$E:$E,'ATLIS Percentages'!$A:$A,0)),
F539="STAR+PLUS",INDEX('ATLIS Percentages'!E:E,MATCH($G:$G&amp;" "&amp;$E:$E,'ATLIS Percentages'!$A:$A,0)),
F539="STAR",INDEX('ATLIS Percentages'!F:F,MATCH($G:$G&amp;" "&amp;$E:$E,'ATLIS Percentages'!$A:$A,0)))</f>
        <v>4.6318075985596696E-3</v>
      </c>
      <c r="J539" s="31">
        <f t="shared" si="16"/>
        <v>1026391.47</v>
      </c>
      <c r="K539" s="31">
        <f t="shared" si="17"/>
        <v>446287.66</v>
      </c>
    </row>
    <row r="540" spans="1:11" x14ac:dyDescent="0.25">
      <c r="A540" s="17">
        <v>66</v>
      </c>
      <c r="B540" t="s">
        <v>44</v>
      </c>
      <c r="C540" s="2">
        <v>734313026.01562464</v>
      </c>
      <c r="D540" t="s">
        <v>44</v>
      </c>
      <c r="E540" t="s">
        <v>37</v>
      </c>
      <c r="F540" t="s">
        <v>7</v>
      </c>
      <c r="G540" t="s">
        <v>145</v>
      </c>
      <c r="H540" t="s">
        <v>233</v>
      </c>
      <c r="I540" s="15">
        <f>_xlfn.IFS(F540="STAR Kids",INDEX('ATLIS Percentages'!D:D,MATCH($G:$G&amp;" "&amp;$E:$E,'ATLIS Percentages'!$A:$A,0)),
F540="STAR+PLUS",INDEX('ATLIS Percentages'!E:E,MATCH($G:$G&amp;" "&amp;$E:$E,'ATLIS Percentages'!$A:$A,0)),
F540="STAR",INDEX('ATLIS Percentages'!F:F,MATCH($G:$G&amp;" "&amp;$E:$E,'ATLIS Percentages'!$A:$A,0)))</f>
        <v>4.6318075985596696E-3</v>
      </c>
      <c r="J540" s="31">
        <f t="shared" si="16"/>
        <v>3401196.65</v>
      </c>
      <c r="K540" s="31">
        <f t="shared" si="17"/>
        <v>1478882.21</v>
      </c>
    </row>
    <row r="541" spans="1:11" x14ac:dyDescent="0.25">
      <c r="A541" s="17" t="s">
        <v>59</v>
      </c>
      <c r="B541" t="s">
        <v>44</v>
      </c>
      <c r="C541" s="2">
        <v>350252828.53236783</v>
      </c>
      <c r="D541" t="s">
        <v>44</v>
      </c>
      <c r="E541" t="s">
        <v>37</v>
      </c>
      <c r="F541" t="s">
        <v>3</v>
      </c>
      <c r="G541" t="s">
        <v>145</v>
      </c>
      <c r="H541" t="s">
        <v>233</v>
      </c>
      <c r="I541" s="15">
        <f>_xlfn.IFS(F541="STAR Kids",INDEX('ATLIS Percentages'!D:D,MATCH($G:$G&amp;" "&amp;$E:$E,'ATLIS Percentages'!$A:$A,0)),
F541="STAR+PLUS",INDEX('ATLIS Percentages'!E:E,MATCH($G:$G&amp;" "&amp;$E:$E,'ATLIS Percentages'!$A:$A,0)),
F541="STAR",INDEX('ATLIS Percentages'!F:F,MATCH($G:$G&amp;" "&amp;$E:$E,'ATLIS Percentages'!$A:$A,0)))</f>
        <v>4.6318075985596696E-3</v>
      </c>
      <c r="J541" s="31">
        <f t="shared" si="16"/>
        <v>1622303.71</v>
      </c>
      <c r="K541" s="31">
        <f t="shared" si="17"/>
        <v>705397.64</v>
      </c>
    </row>
    <row r="542" spans="1:11" x14ac:dyDescent="0.25">
      <c r="A542" s="17" t="s">
        <v>40</v>
      </c>
      <c r="B542" t="s">
        <v>25</v>
      </c>
      <c r="C542" s="2">
        <v>775262427.83743191</v>
      </c>
      <c r="D542" t="s">
        <v>25</v>
      </c>
      <c r="E542" t="s">
        <v>37</v>
      </c>
      <c r="F542" t="s">
        <v>11</v>
      </c>
      <c r="G542" t="s">
        <v>145</v>
      </c>
      <c r="H542" t="s">
        <v>233</v>
      </c>
      <c r="I542" s="15">
        <f>_xlfn.IFS(F542="STAR Kids",INDEX('ATLIS Percentages'!D:D,MATCH($G:$G&amp;" "&amp;$E:$E,'ATLIS Percentages'!$A:$A,0)),
F542="STAR+PLUS",INDEX('ATLIS Percentages'!E:E,MATCH($G:$G&amp;" "&amp;$E:$E,'ATLIS Percentages'!$A:$A,0)),
F542="STAR",INDEX('ATLIS Percentages'!F:F,MATCH($G:$G&amp;" "&amp;$E:$E,'ATLIS Percentages'!$A:$A,0)))</f>
        <v>4.6318075985596696E-3</v>
      </c>
      <c r="J542" s="31">
        <f t="shared" si="16"/>
        <v>3590866.4</v>
      </c>
      <c r="K542" s="31">
        <f t="shared" si="17"/>
        <v>1561352.95</v>
      </c>
    </row>
    <row r="543" spans="1:11" x14ac:dyDescent="0.25">
      <c r="A543" s="17" t="s">
        <v>74</v>
      </c>
      <c r="B543" t="s">
        <v>9</v>
      </c>
      <c r="C543" s="2">
        <v>663174985.68500662</v>
      </c>
      <c r="D543" t="s">
        <v>9</v>
      </c>
      <c r="E543" t="s">
        <v>37</v>
      </c>
      <c r="F543" t="s">
        <v>11</v>
      </c>
      <c r="G543" t="s">
        <v>145</v>
      </c>
      <c r="H543" t="s">
        <v>233</v>
      </c>
      <c r="I543" s="15">
        <f>_xlfn.IFS(F543="STAR Kids",INDEX('ATLIS Percentages'!D:D,MATCH($G:$G&amp;" "&amp;$E:$E,'ATLIS Percentages'!$A:$A,0)),
F543="STAR+PLUS",INDEX('ATLIS Percentages'!E:E,MATCH($G:$G&amp;" "&amp;$E:$E,'ATLIS Percentages'!$A:$A,0)),
F543="STAR",INDEX('ATLIS Percentages'!F:F,MATCH($G:$G&amp;" "&amp;$E:$E,'ATLIS Percentages'!$A:$A,0)))</f>
        <v>4.6318075985596696E-3</v>
      </c>
      <c r="J543" s="31">
        <f t="shared" si="16"/>
        <v>3071698.94</v>
      </c>
      <c r="K543" s="31">
        <f t="shared" si="17"/>
        <v>1335612.54</v>
      </c>
    </row>
    <row r="544" spans="1:11" x14ac:dyDescent="0.25">
      <c r="A544" s="17">
        <v>63</v>
      </c>
      <c r="B544" t="s">
        <v>18</v>
      </c>
      <c r="C544" s="2">
        <v>594363260.30071115</v>
      </c>
      <c r="D544" t="s">
        <v>18</v>
      </c>
      <c r="E544" t="s">
        <v>37</v>
      </c>
      <c r="F544" t="s">
        <v>7</v>
      </c>
      <c r="G544" t="s">
        <v>145</v>
      </c>
      <c r="H544" t="s">
        <v>233</v>
      </c>
      <c r="I544" s="15">
        <f>_xlfn.IFS(F544="STAR Kids",INDEX('ATLIS Percentages'!D:D,MATCH($G:$G&amp;" "&amp;$E:$E,'ATLIS Percentages'!$A:$A,0)),
F544="STAR+PLUS",INDEX('ATLIS Percentages'!E:E,MATCH($G:$G&amp;" "&amp;$E:$E,'ATLIS Percentages'!$A:$A,0)),
F544="STAR",INDEX('ATLIS Percentages'!F:F,MATCH($G:$G&amp;" "&amp;$E:$E,'ATLIS Percentages'!$A:$A,0)))</f>
        <v>4.6318075985596696E-3</v>
      </c>
      <c r="J544" s="31">
        <f t="shared" si="16"/>
        <v>2752976.27</v>
      </c>
      <c r="K544" s="31">
        <f t="shared" si="17"/>
        <v>1197028</v>
      </c>
    </row>
    <row r="545" spans="1:11" x14ac:dyDescent="0.25">
      <c r="A545" s="17">
        <v>69</v>
      </c>
      <c r="B545" t="s">
        <v>18</v>
      </c>
      <c r="C545" s="2">
        <v>0</v>
      </c>
      <c r="D545" t="s">
        <v>18</v>
      </c>
      <c r="E545" t="s">
        <v>37</v>
      </c>
      <c r="F545" t="s">
        <v>11</v>
      </c>
      <c r="G545" t="s">
        <v>145</v>
      </c>
      <c r="H545" t="s">
        <v>233</v>
      </c>
      <c r="I545" s="15">
        <f>_xlfn.IFS(F545="STAR Kids",INDEX('ATLIS Percentages'!D:D,MATCH($G:$G&amp;" "&amp;$E:$E,'ATLIS Percentages'!$A:$A,0)),
F545="STAR+PLUS",INDEX('ATLIS Percentages'!E:E,MATCH($G:$G&amp;" "&amp;$E:$E,'ATLIS Percentages'!$A:$A,0)),
F545="STAR",INDEX('ATLIS Percentages'!F:F,MATCH($G:$G&amp;" "&amp;$E:$E,'ATLIS Percentages'!$A:$A,0)))</f>
        <v>4.6318075985596696E-3</v>
      </c>
      <c r="J545" s="31">
        <f t="shared" si="16"/>
        <v>0</v>
      </c>
      <c r="K545" s="31">
        <f t="shared" si="17"/>
        <v>0</v>
      </c>
    </row>
    <row r="546" spans="1:11" x14ac:dyDescent="0.25">
      <c r="A546" s="17" t="s">
        <v>52</v>
      </c>
      <c r="B546" t="s">
        <v>46</v>
      </c>
      <c r="C546" s="2">
        <v>263960835.17433029</v>
      </c>
      <c r="D546" t="s">
        <v>46</v>
      </c>
      <c r="E546" t="s">
        <v>39</v>
      </c>
      <c r="F546" t="s">
        <v>7</v>
      </c>
      <c r="G546" t="s">
        <v>145</v>
      </c>
      <c r="H546" t="s">
        <v>234</v>
      </c>
      <c r="I546" s="15">
        <f>_xlfn.IFS(F546="STAR Kids",INDEX('ATLIS Percentages'!D:D,MATCH($G:$G&amp;" "&amp;$E:$E,'ATLIS Percentages'!$A:$A,0)),
F546="STAR+PLUS",INDEX('ATLIS Percentages'!E:E,MATCH($G:$G&amp;" "&amp;$E:$E,'ATLIS Percentages'!$A:$A,0)),
F546="STAR",INDEX('ATLIS Percentages'!F:F,MATCH($G:$G&amp;" "&amp;$E:$E,'ATLIS Percentages'!$A:$A,0)))</f>
        <v>4.6318075985596696E-3</v>
      </c>
      <c r="J546" s="31">
        <f t="shared" si="16"/>
        <v>1222615.8</v>
      </c>
      <c r="K546" s="31">
        <f t="shared" si="17"/>
        <v>531608.41</v>
      </c>
    </row>
    <row r="547" spans="1:11" x14ac:dyDescent="0.25">
      <c r="A547" s="17" t="s">
        <v>60</v>
      </c>
      <c r="B547" t="s">
        <v>46</v>
      </c>
      <c r="C547" s="2">
        <v>147217614.64689934</v>
      </c>
      <c r="D547" t="s">
        <v>46</v>
      </c>
      <c r="E547" t="s">
        <v>39</v>
      </c>
      <c r="F547" t="s">
        <v>3</v>
      </c>
      <c r="G547" t="s">
        <v>145</v>
      </c>
      <c r="H547" t="s">
        <v>234</v>
      </c>
      <c r="I547" s="15">
        <f>_xlfn.IFS(F547="STAR Kids",INDEX('ATLIS Percentages'!D:D,MATCH($G:$G&amp;" "&amp;$E:$E,'ATLIS Percentages'!$A:$A,0)),
F547="STAR+PLUS",INDEX('ATLIS Percentages'!E:E,MATCH($G:$G&amp;" "&amp;$E:$E,'ATLIS Percentages'!$A:$A,0)),
F547="STAR",INDEX('ATLIS Percentages'!F:F,MATCH($G:$G&amp;" "&amp;$E:$E,'ATLIS Percentages'!$A:$A,0)))</f>
        <v>4.6318075985596696E-3</v>
      </c>
      <c r="J547" s="31">
        <f t="shared" si="16"/>
        <v>681883.67</v>
      </c>
      <c r="K547" s="31">
        <f t="shared" si="17"/>
        <v>296491.42</v>
      </c>
    </row>
    <row r="548" spans="1:11" x14ac:dyDescent="0.25">
      <c r="A548" s="17" t="s">
        <v>68</v>
      </c>
      <c r="B548" t="s">
        <v>69</v>
      </c>
      <c r="C548" s="2">
        <v>140895107.26023138</v>
      </c>
      <c r="D548" t="s">
        <v>69</v>
      </c>
      <c r="E548" t="s">
        <v>39</v>
      </c>
      <c r="F548" t="s">
        <v>7</v>
      </c>
      <c r="G548" t="s">
        <v>145</v>
      </c>
      <c r="H548" t="s">
        <v>234</v>
      </c>
      <c r="I548" s="15">
        <f>_xlfn.IFS(F548="STAR Kids",INDEX('ATLIS Percentages'!D:D,MATCH($G:$G&amp;" "&amp;$E:$E,'ATLIS Percentages'!$A:$A,0)),
F548="STAR+PLUS",INDEX('ATLIS Percentages'!E:E,MATCH($G:$G&amp;" "&amp;$E:$E,'ATLIS Percentages'!$A:$A,0)),
F548="STAR",INDEX('ATLIS Percentages'!F:F,MATCH($G:$G&amp;" "&amp;$E:$E,'ATLIS Percentages'!$A:$A,0)))</f>
        <v>4.6318075985596696E-3</v>
      </c>
      <c r="J548" s="31">
        <f t="shared" si="16"/>
        <v>652599.03</v>
      </c>
      <c r="K548" s="31">
        <f t="shared" si="17"/>
        <v>283758.09999999998</v>
      </c>
    </row>
    <row r="549" spans="1:11" x14ac:dyDescent="0.25">
      <c r="A549" s="17">
        <v>10</v>
      </c>
      <c r="B549" t="s">
        <v>5</v>
      </c>
      <c r="C549" s="2">
        <v>505418101.84149033</v>
      </c>
      <c r="D549" t="s">
        <v>5</v>
      </c>
      <c r="E549" t="s">
        <v>39</v>
      </c>
      <c r="F549" t="s">
        <v>7</v>
      </c>
      <c r="G549" t="s">
        <v>145</v>
      </c>
      <c r="H549" t="s">
        <v>234</v>
      </c>
      <c r="I549" s="15">
        <f>_xlfn.IFS(F549="STAR Kids",INDEX('ATLIS Percentages'!D:D,MATCH($G:$G&amp;" "&amp;$E:$E,'ATLIS Percentages'!$A:$A,0)),
F549="STAR+PLUS",INDEX('ATLIS Percentages'!E:E,MATCH($G:$G&amp;" "&amp;$E:$E,'ATLIS Percentages'!$A:$A,0)),
F549="STAR",INDEX('ATLIS Percentages'!F:F,MATCH($G:$G&amp;" "&amp;$E:$E,'ATLIS Percentages'!$A:$A,0)))</f>
        <v>4.6318075985596696E-3</v>
      </c>
      <c r="J549" s="31">
        <f t="shared" si="16"/>
        <v>2340999.4</v>
      </c>
      <c r="K549" s="31">
        <f t="shared" si="17"/>
        <v>1017895.38</v>
      </c>
    </row>
    <row r="550" spans="1:11" x14ac:dyDescent="0.25">
      <c r="A550" s="17" t="s">
        <v>38</v>
      </c>
      <c r="B550" t="s">
        <v>5</v>
      </c>
      <c r="C550" s="2">
        <v>112355421.58203366</v>
      </c>
      <c r="D550" t="s">
        <v>5</v>
      </c>
      <c r="E550" t="s">
        <v>39</v>
      </c>
      <c r="F550" t="s">
        <v>3</v>
      </c>
      <c r="G550" t="s">
        <v>145</v>
      </c>
      <c r="H550" t="s">
        <v>234</v>
      </c>
      <c r="I550" s="15">
        <f>_xlfn.IFS(F550="STAR Kids",INDEX('ATLIS Percentages'!D:D,MATCH($G:$G&amp;" "&amp;$E:$E,'ATLIS Percentages'!$A:$A,0)),
F550="STAR+PLUS",INDEX('ATLIS Percentages'!E:E,MATCH($G:$G&amp;" "&amp;$E:$E,'ATLIS Percentages'!$A:$A,0)),
F550="STAR",INDEX('ATLIS Percentages'!F:F,MATCH($G:$G&amp;" "&amp;$E:$E,'ATLIS Percentages'!$A:$A,0)))</f>
        <v>4.6318075985596696E-3</v>
      </c>
      <c r="J550" s="31">
        <f t="shared" si="16"/>
        <v>520408.7</v>
      </c>
      <c r="K550" s="31">
        <f t="shared" si="17"/>
        <v>226280.11</v>
      </c>
    </row>
    <row r="551" spans="1:11" x14ac:dyDescent="0.25">
      <c r="A551" s="17" t="s">
        <v>83</v>
      </c>
      <c r="B551" t="s">
        <v>5</v>
      </c>
      <c r="C551" s="2">
        <v>251348932.38697645</v>
      </c>
      <c r="D551" t="s">
        <v>5</v>
      </c>
      <c r="E551" t="s">
        <v>39</v>
      </c>
      <c r="F551" t="s">
        <v>11</v>
      </c>
      <c r="G551" t="s">
        <v>145</v>
      </c>
      <c r="H551" t="s">
        <v>234</v>
      </c>
      <c r="I551" s="15">
        <f>_xlfn.IFS(F551="STAR Kids",INDEX('ATLIS Percentages'!D:D,MATCH($G:$G&amp;" "&amp;$E:$E,'ATLIS Percentages'!$A:$A,0)),
F551="STAR+PLUS",INDEX('ATLIS Percentages'!E:E,MATCH($G:$G&amp;" "&amp;$E:$E,'ATLIS Percentages'!$A:$A,0)),
F551="STAR",INDEX('ATLIS Percentages'!F:F,MATCH($G:$G&amp;" "&amp;$E:$E,'ATLIS Percentages'!$A:$A,0)))</f>
        <v>4.6318075985596696E-3</v>
      </c>
      <c r="J551" s="31">
        <f t="shared" si="16"/>
        <v>1164199.8899999999</v>
      </c>
      <c r="K551" s="31">
        <f t="shared" si="17"/>
        <v>506208.46</v>
      </c>
    </row>
    <row r="552" spans="1:11" x14ac:dyDescent="0.25">
      <c r="A552" s="17">
        <v>18</v>
      </c>
      <c r="B552" t="s">
        <v>9</v>
      </c>
      <c r="C552" s="2">
        <v>576850274.30490446</v>
      </c>
      <c r="D552" t="s">
        <v>9</v>
      </c>
      <c r="E552" t="s">
        <v>39</v>
      </c>
      <c r="F552" t="s">
        <v>11</v>
      </c>
      <c r="G552" t="s">
        <v>145</v>
      </c>
      <c r="H552" t="s">
        <v>234</v>
      </c>
      <c r="I552" s="15">
        <f>_xlfn.IFS(F552="STAR Kids",INDEX('ATLIS Percentages'!D:D,MATCH($G:$G&amp;" "&amp;$E:$E,'ATLIS Percentages'!$A:$A,0)),
F552="STAR+PLUS",INDEX('ATLIS Percentages'!E:E,MATCH($G:$G&amp;" "&amp;$E:$E,'ATLIS Percentages'!$A:$A,0)),
F552="STAR",INDEX('ATLIS Percentages'!F:F,MATCH($G:$G&amp;" "&amp;$E:$E,'ATLIS Percentages'!$A:$A,0)))</f>
        <v>4.6318075985596696E-3</v>
      </c>
      <c r="J552" s="31">
        <f t="shared" si="16"/>
        <v>2671859.48</v>
      </c>
      <c r="K552" s="31">
        <f t="shared" si="17"/>
        <v>1161757.42</v>
      </c>
    </row>
    <row r="553" spans="1:11" x14ac:dyDescent="0.25">
      <c r="A553" s="17">
        <v>19</v>
      </c>
      <c r="B553" t="s">
        <v>18</v>
      </c>
      <c r="C553" s="2">
        <v>0</v>
      </c>
      <c r="D553" t="s">
        <v>18</v>
      </c>
      <c r="E553" t="s">
        <v>39</v>
      </c>
      <c r="F553" t="s">
        <v>11</v>
      </c>
      <c r="G553" t="s">
        <v>145</v>
      </c>
      <c r="H553" t="s">
        <v>234</v>
      </c>
      <c r="I553" s="15">
        <f>_xlfn.IFS(F553="STAR Kids",INDEX('ATLIS Percentages'!D:D,MATCH($G:$G&amp;" "&amp;$E:$E,'ATLIS Percentages'!$A:$A,0)),
F553="STAR+PLUS",INDEX('ATLIS Percentages'!E:E,MATCH($G:$G&amp;" "&amp;$E:$E,'ATLIS Percentages'!$A:$A,0)),
F553="STAR",INDEX('ATLIS Percentages'!F:F,MATCH($G:$G&amp;" "&amp;$E:$E,'ATLIS Percentages'!$A:$A,0)))</f>
        <v>4.6318075985596696E-3</v>
      </c>
      <c r="J553" s="31">
        <f t="shared" si="16"/>
        <v>0</v>
      </c>
      <c r="K553" s="31">
        <f t="shared" si="17"/>
        <v>0</v>
      </c>
    </row>
  </sheetData>
  <autoFilter ref="A3:K553" xr:uid="{00000000-0001-0000-0000-000000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4DDA-FF3D-4D74-A952-3AF704546380}">
  <sheetPr codeName="Sheet5">
    <tabColor rgb="FF92D050"/>
  </sheetPr>
  <dimension ref="A1:G19"/>
  <sheetViews>
    <sheetView topLeftCell="A4" workbookViewId="0">
      <selection activeCell="A12" sqref="A12"/>
    </sheetView>
  </sheetViews>
  <sheetFormatPr defaultRowHeight="15" x14ac:dyDescent="0.25"/>
  <cols>
    <col min="1" max="1" width="47.7109375" bestFit="1" customWidth="1"/>
    <col min="2" max="2" width="15" bestFit="1" customWidth="1"/>
    <col min="3" max="3" width="13.7109375" bestFit="1" customWidth="1"/>
    <col min="4" max="4" width="15.7109375" bestFit="1" customWidth="1"/>
    <col min="5" max="6" width="13.7109375" bestFit="1" customWidth="1"/>
    <col min="7" max="7" width="14.7109375" bestFit="1" customWidth="1"/>
    <col min="8" max="8" width="61.7109375" bestFit="1" customWidth="1"/>
    <col min="9" max="9" width="32.28515625" bestFit="1" customWidth="1"/>
    <col min="10" max="10" width="66.5703125" bestFit="1" customWidth="1"/>
    <col min="11" max="11" width="37.28515625" bestFit="1" customWidth="1"/>
  </cols>
  <sheetData>
    <row r="1" spans="1:7" x14ac:dyDescent="0.25">
      <c r="A1" s="54" t="s">
        <v>141</v>
      </c>
      <c r="B1" s="55" t="s">
        <v>143</v>
      </c>
    </row>
    <row r="2" spans="1:7" x14ac:dyDescent="0.25">
      <c r="A2" s="54" t="s">
        <v>132</v>
      </c>
      <c r="B2" s="55" t="s">
        <v>143</v>
      </c>
    </row>
    <row r="4" spans="1:7" x14ac:dyDescent="0.25">
      <c r="A4" s="47" t="s">
        <v>236</v>
      </c>
      <c r="B4" s="47" t="s">
        <v>138</v>
      </c>
      <c r="C4" s="48"/>
      <c r="D4" s="48"/>
      <c r="E4" s="48"/>
      <c r="F4" s="48"/>
      <c r="G4" s="49"/>
    </row>
    <row r="5" spans="1:7" ht="40.15" customHeight="1" x14ac:dyDescent="0.25">
      <c r="A5" s="47" t="s">
        <v>136</v>
      </c>
      <c r="B5" s="58" t="s">
        <v>122</v>
      </c>
      <c r="C5" s="59" t="s">
        <v>123</v>
      </c>
      <c r="D5" s="59" t="s">
        <v>128</v>
      </c>
      <c r="E5" s="59" t="s">
        <v>116</v>
      </c>
      <c r="F5" s="59" t="s">
        <v>145</v>
      </c>
      <c r="G5" s="50" t="s">
        <v>137</v>
      </c>
    </row>
    <row r="6" spans="1:7" x14ac:dyDescent="0.25">
      <c r="A6" s="51" t="s">
        <v>19</v>
      </c>
      <c r="B6" s="56">
        <v>6805227.5099999998</v>
      </c>
      <c r="C6" s="60">
        <v>6805227.5099999998</v>
      </c>
      <c r="D6" s="60">
        <v>6805227.5099999998</v>
      </c>
      <c r="E6" s="60">
        <v>6805227.5099999998</v>
      </c>
      <c r="F6" s="60">
        <v>6805227.5099999998</v>
      </c>
      <c r="G6" s="61">
        <v>34026137.549999997</v>
      </c>
    </row>
    <row r="7" spans="1:7" x14ac:dyDescent="0.25">
      <c r="A7" s="52" t="s">
        <v>17</v>
      </c>
      <c r="B7" s="57">
        <v>11037355.399999999</v>
      </c>
      <c r="C7" s="32">
        <v>11037355.399999999</v>
      </c>
      <c r="D7" s="32">
        <v>11037355.399999999</v>
      </c>
      <c r="E7" s="32">
        <v>11037355.399999999</v>
      </c>
      <c r="F7" s="32">
        <v>11037355.399999999</v>
      </c>
      <c r="G7" s="62">
        <v>55186776.999999993</v>
      </c>
    </row>
    <row r="8" spans="1:7" x14ac:dyDescent="0.25">
      <c r="A8" s="52" t="s">
        <v>43</v>
      </c>
      <c r="B8" s="57">
        <v>2640137.06</v>
      </c>
      <c r="C8" s="32">
        <v>2640137.06</v>
      </c>
      <c r="D8" s="32">
        <v>2640137.06</v>
      </c>
      <c r="E8" s="32">
        <v>2640137.06</v>
      </c>
      <c r="F8" s="32">
        <v>2640137.06</v>
      </c>
      <c r="G8" s="62">
        <v>13200685.300000001</v>
      </c>
    </row>
    <row r="9" spans="1:7" x14ac:dyDescent="0.25">
      <c r="A9" s="52" t="s">
        <v>10</v>
      </c>
      <c r="B9" s="57">
        <v>18010784.109999999</v>
      </c>
      <c r="C9" s="32">
        <v>18010784.109999999</v>
      </c>
      <c r="D9" s="32">
        <v>18010784.109999999</v>
      </c>
      <c r="E9" s="32">
        <v>18010784.109999999</v>
      </c>
      <c r="F9" s="32">
        <v>18010784.109999999</v>
      </c>
      <c r="G9" s="62">
        <v>90053920.549999997</v>
      </c>
    </row>
    <row r="10" spans="1:7" x14ac:dyDescent="0.25">
      <c r="A10" s="52" t="s">
        <v>67</v>
      </c>
      <c r="B10" s="57">
        <v>9638350.6600000001</v>
      </c>
      <c r="C10" s="32">
        <v>9638350.6600000001</v>
      </c>
      <c r="D10" s="32">
        <v>9638350.6600000001</v>
      </c>
      <c r="E10" s="32">
        <v>9638350.6600000001</v>
      </c>
      <c r="F10" s="32">
        <v>9638350.6600000001</v>
      </c>
      <c r="G10" s="62">
        <v>48191753.299999997</v>
      </c>
    </row>
    <row r="11" spans="1:7" x14ac:dyDescent="0.25">
      <c r="A11" s="52" t="s">
        <v>2</v>
      </c>
      <c r="B11" s="57">
        <v>2370497.58</v>
      </c>
      <c r="C11" s="32">
        <v>2370497.58</v>
      </c>
      <c r="D11" s="32">
        <v>2370497.58</v>
      </c>
      <c r="E11" s="32">
        <v>2370497.58</v>
      </c>
      <c r="F11" s="32">
        <v>2370497.58</v>
      </c>
      <c r="G11" s="62">
        <v>11852487.9</v>
      </c>
    </row>
    <row r="12" spans="1:7" x14ac:dyDescent="0.25">
      <c r="A12" s="52" t="s">
        <v>58</v>
      </c>
      <c r="B12" s="57">
        <v>1750856.7399999998</v>
      </c>
      <c r="C12" s="32">
        <v>1750856.7399999998</v>
      </c>
      <c r="D12" s="32">
        <v>1750856.7399999998</v>
      </c>
      <c r="E12" s="32">
        <v>1750856.7399999998</v>
      </c>
      <c r="F12" s="32">
        <v>1750856.7399999998</v>
      </c>
      <c r="G12" s="62">
        <v>8754283.6999999993</v>
      </c>
    </row>
    <row r="13" spans="1:7" x14ac:dyDescent="0.25">
      <c r="A13" s="52" t="s">
        <v>15</v>
      </c>
      <c r="B13" s="57">
        <v>3470547.04</v>
      </c>
      <c r="C13" s="32">
        <v>3470547.04</v>
      </c>
      <c r="D13" s="32">
        <v>3470547.04</v>
      </c>
      <c r="E13" s="32">
        <v>3470547.04</v>
      </c>
      <c r="F13" s="32">
        <v>3470547.04</v>
      </c>
      <c r="G13" s="62">
        <v>17352735.199999999</v>
      </c>
    </row>
    <row r="14" spans="1:7" x14ac:dyDescent="0.25">
      <c r="A14" s="52" t="s">
        <v>48</v>
      </c>
      <c r="B14" s="57">
        <v>4859621.1999999993</v>
      </c>
      <c r="C14" s="32">
        <v>4859621.1999999993</v>
      </c>
      <c r="D14" s="32">
        <v>4859621.1999999993</v>
      </c>
      <c r="E14" s="32">
        <v>4859621.1999999993</v>
      </c>
      <c r="F14" s="32">
        <v>4859621.1999999993</v>
      </c>
      <c r="G14" s="62">
        <v>24298105.999999996</v>
      </c>
    </row>
    <row r="15" spans="1:7" x14ac:dyDescent="0.25">
      <c r="A15" s="52" t="s">
        <v>6</v>
      </c>
      <c r="B15" s="57">
        <v>3839530.1599999997</v>
      </c>
      <c r="C15" s="32">
        <v>3839530.1599999997</v>
      </c>
      <c r="D15" s="32">
        <v>3839530.1599999997</v>
      </c>
      <c r="E15" s="32">
        <v>3839530.1599999997</v>
      </c>
      <c r="F15" s="32">
        <v>3839530.1599999997</v>
      </c>
      <c r="G15" s="62">
        <v>19197650.799999997</v>
      </c>
    </row>
    <row r="16" spans="1:7" x14ac:dyDescent="0.25">
      <c r="A16" s="52" t="s">
        <v>21</v>
      </c>
      <c r="B16" s="57">
        <v>2888279.79</v>
      </c>
      <c r="C16" s="32">
        <v>2888279.79</v>
      </c>
      <c r="D16" s="32">
        <v>2888279.79</v>
      </c>
      <c r="E16" s="32">
        <v>2888279.79</v>
      </c>
      <c r="F16" s="32">
        <v>2888279.79</v>
      </c>
      <c r="G16" s="62">
        <v>14441398.949999999</v>
      </c>
    </row>
    <row r="17" spans="1:7" x14ac:dyDescent="0.25">
      <c r="A17" s="52" t="s">
        <v>37</v>
      </c>
      <c r="B17" s="57">
        <v>8045930.7000000002</v>
      </c>
      <c r="C17" s="32">
        <v>8045930.7000000002</v>
      </c>
      <c r="D17" s="32">
        <v>8045930.7000000002</v>
      </c>
      <c r="E17" s="32">
        <v>8045930.7000000002</v>
      </c>
      <c r="F17" s="32">
        <v>8045930.7000000002</v>
      </c>
      <c r="G17" s="62">
        <v>40229653.5</v>
      </c>
    </row>
    <row r="18" spans="1:7" x14ac:dyDescent="0.25">
      <c r="A18" s="52" t="s">
        <v>39</v>
      </c>
      <c r="B18" s="57">
        <v>4023999.3</v>
      </c>
      <c r="C18" s="32">
        <v>4023999.3</v>
      </c>
      <c r="D18" s="32">
        <v>4023999.3</v>
      </c>
      <c r="E18" s="32">
        <v>4023999.3</v>
      </c>
      <c r="F18" s="32">
        <v>4023999.3</v>
      </c>
      <c r="G18" s="62">
        <v>20119996.5</v>
      </c>
    </row>
    <row r="19" spans="1:7" x14ac:dyDescent="0.25">
      <c r="A19" s="53" t="s">
        <v>137</v>
      </c>
      <c r="B19" s="63">
        <v>79381117.25</v>
      </c>
      <c r="C19" s="64">
        <v>79381117.25</v>
      </c>
      <c r="D19" s="64">
        <v>79381117.25</v>
      </c>
      <c r="E19" s="64">
        <v>79381117.25</v>
      </c>
      <c r="F19" s="64">
        <v>79381117.25</v>
      </c>
      <c r="G19" s="65">
        <v>396905586.25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850AA233B2843A720BA9C6BA048A8" ma:contentTypeVersion="27" ma:contentTypeDescription="Create a new document." ma:contentTypeScope="" ma:versionID="425fddc9e940092c5962c88251935cc6">
  <xsd:schema xmlns:xsd="http://www.w3.org/2001/XMLSchema" xmlns:xs="http://www.w3.org/2001/XMLSchema" xmlns:p="http://schemas.microsoft.com/office/2006/metadata/properties" xmlns:ns2="92d3b7a5-8da5-4615-950f-0681d7046a28" xmlns:ns3="f366c82d-602b-473b-b347-900e046777c0" xmlns:ns4="d853a810-d2a2-4c28-9ad9-9100c9a22e04" targetNamespace="http://schemas.microsoft.com/office/2006/metadata/properties" ma:root="true" ma:fieldsID="942cab2ab82c62b9423a18eca7cea1b1" ns2:_="" ns3:_="" ns4:_="">
    <xsd:import namespace="92d3b7a5-8da5-4615-950f-0681d7046a28"/>
    <xsd:import namespace="f366c82d-602b-473b-b347-900e046777c0"/>
    <xsd:import namespace="d853a810-d2a2-4c28-9ad9-9100c9a22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Project_x0020_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CheckTest" minOccurs="0"/>
                <xsd:element ref="ns3:Check_x0020_In_x0020_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3b7a5-8da5-4615-950f-0681d7046a28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6c82d-602b-473b-b347-900e046777c0" elementFormDefault="qualified">
    <xsd:import namespace="http://schemas.microsoft.com/office/2006/documentManagement/types"/>
    <xsd:import namespace="http://schemas.microsoft.com/office/infopath/2007/PartnerControls"/>
    <xsd:element name="Project_x0020_ID" ma:index="7" nillable="true" ma:displayName="Received by" ma:indexed="true" ma:internalName="Project_x0020_ID" ma:readOnly="false">
      <xsd:simpleType>
        <xsd:restriction base="dms:Text">
          <xsd:maxLength value="255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590b57-b2b8-4f92-a7a2-a2c14f8ff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heckTest" ma:index="26" nillable="true" ma:displayName="Check Out Status" ma:format="Dropdown" ma:list="UserInfo" ma:SharePointGroup="0" ma:internalName="CheckTes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heck_x0020_In_x0020_Comment" ma:index="27" nillable="true" ma:displayName="Check In Comment" ma:internalName="Check_x0020_In_x0020_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3a810-d2a2-4c28-9ad9-9100c9a22e0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9fa8aef-99b7-4a50-8e86-c4659143bb48}" ma:internalName="TaxCatchAll" ma:showField="CatchAllData" ma:web="92d3b7a5-8da5-4615-950f-0681d7046a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C1F66198776E43A1D56BC4060C9636" ma:contentTypeVersion="12" ma:contentTypeDescription="Create a new document." ma:contentTypeScope="" ma:versionID="4e74ec2e43237ef4c71c54a6bebef4c8">
  <xsd:schema xmlns:xsd="http://www.w3.org/2001/XMLSchema" xmlns:xs="http://www.w3.org/2001/XMLSchema" xmlns:p="http://schemas.microsoft.com/office/2006/metadata/properties" xmlns:ns2="1df9d044-5605-4daf-b7da-1d8587d83250" xmlns:ns3="aa224cba-5d4c-4c3d-886e-87d65fe5eb89" targetNamespace="http://schemas.microsoft.com/office/2006/metadata/properties" ma:root="true" ma:fieldsID="f53534a7abde47b15026314b82cfa32d" ns2:_="" ns3:_="">
    <xsd:import namespace="1df9d044-5605-4daf-b7da-1d8587d83250"/>
    <xsd:import namespace="aa224cba-5d4c-4c3d-886e-87d65fe5eb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9d044-5605-4daf-b7da-1d8587d832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c18cc-5576-4779-9bd2-e1955e7291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24cba-5d4c-4c3d-886e-87d65fe5eb8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f7ae58b-b45d-4e3f-ba01-65241cf088fb}" ma:internalName="TaxCatchAll" ma:showField="CatchAllData" ma:web="aa224cba-5d4c-4c3d-886e-87d65fe5eb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f9d044-5605-4daf-b7da-1d8587d83250">
      <Terms xmlns="http://schemas.microsoft.com/office/infopath/2007/PartnerControls"/>
    </lcf76f155ced4ddcb4097134ff3c332f>
    <TaxCatchAll xmlns="aa224cba-5d4c-4c3d-886e-87d65fe5eb89" xsi:nil="true"/>
  </documentManagement>
</p:properties>
</file>

<file path=customXml/itemProps1.xml><?xml version="1.0" encoding="utf-8"?>
<ds:datastoreItem xmlns:ds="http://schemas.openxmlformats.org/officeDocument/2006/customXml" ds:itemID="{AEA7079D-1183-4CB2-A9DB-8758EF76D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3b7a5-8da5-4615-950f-0681d7046a28"/>
    <ds:schemaRef ds:uri="f366c82d-602b-473b-b347-900e046777c0"/>
    <ds:schemaRef ds:uri="d853a810-d2a2-4c28-9ad9-9100c9a22e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BE6B50-1DED-410F-99E6-82683DFA006E}"/>
</file>

<file path=customXml/itemProps3.xml><?xml version="1.0" encoding="utf-8"?>
<ds:datastoreItem xmlns:ds="http://schemas.openxmlformats.org/officeDocument/2006/customXml" ds:itemID="{DB300222-2B28-4B51-B3A3-19B68BC4941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87B3AB-E967-498F-9D9A-A423C832365D}">
  <ds:schemaRefs>
    <ds:schemaRef ds:uri="http://purl.org/dc/dcmitype/"/>
    <ds:schemaRef ds:uri="http://schemas.microsoft.com/office/2006/documentManagement/types"/>
    <ds:schemaRef ds:uri="92d3b7a5-8da5-4615-950f-0681d7046a28"/>
    <ds:schemaRef ds:uri="d853a810-d2a2-4c28-9ad9-9100c9a22e04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f366c82d-602b-473b-b347-900e046777c0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Forecasting Data Template</vt:lpstr>
      <vt:lpstr>ATLIS Percentages</vt:lpstr>
      <vt:lpstr>IGT Calculation</vt:lpstr>
      <vt:lpstr>IGT Summary by SDA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Bhattarai,Binita (HHSC)</dc:creator>
  <cp:lastModifiedBy>Dutcher,James (HHSC)</cp:lastModifiedBy>
  <dcterms:created xsi:type="dcterms:W3CDTF">2024-12-02T21:13:46Z</dcterms:created>
  <dcterms:modified xsi:type="dcterms:W3CDTF">2026-04-13T18:55:09Z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0x010100EBC1F66198776E43A1D56BC4060C9636</vt:lpwstr>
  </property>
  <property fmtid="{D5CDD505-2E9C-101B-9397-08002B2CF9AE}" pid="3" name="MediaServiceImageTags">
    <vt:lpwstr/>
  </property>
  <property fmtid="{D5CDD505-2E9C-101B-9397-08002B2CF9AE}" pid="4" name="_dlc_DocIdItemGuid">
    <vt:lpwstr>819e8e87-25c3-49db-a15d-148271c7a5f4</vt:lpwstr>
  </property>
</Properties>
</file>